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ОДиМТР\"/>
    </mc:Choice>
  </mc:AlternateContent>
  <xr:revisionPtr revIDLastSave="0" documentId="13_ncr:1_{519CFA6F-34E5-411B-8804-97850B66F5AC}" xr6:coauthVersionLast="47" xr6:coauthVersionMax="47" xr10:uidLastSave="{00000000-0000-0000-0000-000000000000}"/>
  <bookViews>
    <workbookView xWindow="-108" yWindow="-108" windowWidth="23256" windowHeight="13896" tabRatio="565" xr2:uid="{00000000-000D-0000-FFFF-FFFF00000000}"/>
  </bookViews>
  <sheets>
    <sheet name="Аэрофлот_1week_20022020_2002202" sheetId="2" r:id="rId1"/>
  </sheets>
  <definedNames>
    <definedName name="_xlchart.v1.0" hidden="1">Аэрофлот_1week_20022020_2002202!$B$1</definedName>
    <definedName name="_xlchart.v1.1" hidden="1">Аэрофлот_1week_20022020_2002202!$B$2:$B$260</definedName>
    <definedName name="_xlchart.v1.10" hidden="1">Аэрофлот_1week_20022020_2002202!$F$1</definedName>
    <definedName name="_xlchart.v1.11" hidden="1">Аэрофлот_1week_20022020_2002202!$F$2:$F$260</definedName>
    <definedName name="_xlchart.v1.2" hidden="1">Аэрофлот_1week_20022020_2002202!$G$1</definedName>
    <definedName name="_xlchart.v1.3" hidden="1">Аэрофлот_1week_20022020_2002202!$G$2:$G$260</definedName>
    <definedName name="_xlchart.v1.4" hidden="1">Аэрофлот_1week_20022020_2002202!$D$1</definedName>
    <definedName name="_xlchart.v1.5" hidden="1">Аэрофлот_1week_20022020_2002202!$D$2:$D$260</definedName>
    <definedName name="_xlchart.v1.6" hidden="1">Аэрофлот_1week_20022020_2002202!$C$1</definedName>
    <definedName name="_xlchart.v1.7" hidden="1">Аэрофлот_1week_20022020_2002202!$C$2:$C$260</definedName>
    <definedName name="_xlchart.v1.8" hidden="1">Аэрофлот_1week_20022020_2002202!$E$1</definedName>
    <definedName name="_xlchart.v1.9" hidden="1">Аэрофлот_1week_20022020_2002202!$E$2:$E$260</definedName>
    <definedName name="ExternalData_1" localSheetId="0" hidden="1">Аэрофлот_1week_20022020_2002202!$A$1:$C$260</definedName>
    <definedName name="ExternalData_2" localSheetId="0" hidden="1">Аэрофлот_1week_20022020_2002202!$D$1:$E$260</definedName>
    <definedName name="ExternalData_3" localSheetId="0" hidden="1">Аэрофлот_1week_20022020_2002202!$F$1:$G$260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6" i="2" l="1"/>
  <c r="J68" i="2"/>
  <c r="J69" i="2"/>
  <c r="J70" i="2"/>
  <c r="J71" i="2" s="1"/>
  <c r="J73" i="2" s="1"/>
  <c r="T3" i="2" l="1"/>
  <c r="T15" i="2"/>
  <c r="T27" i="2"/>
  <c r="T39" i="2"/>
  <c r="T51" i="2"/>
  <c r="T63" i="2"/>
  <c r="T75" i="2"/>
  <c r="T87" i="2"/>
  <c r="T99" i="2"/>
  <c r="T111" i="2"/>
  <c r="T123" i="2"/>
  <c r="T135" i="2"/>
  <c r="T147" i="2"/>
  <c r="T159" i="2"/>
  <c r="T171" i="2"/>
  <c r="T183" i="2"/>
  <c r="T195" i="2"/>
  <c r="T207" i="2"/>
  <c r="T219" i="2"/>
  <c r="T231" i="2"/>
  <c r="T243" i="2"/>
  <c r="T255" i="2"/>
  <c r="T28" i="2"/>
  <c r="T64" i="2"/>
  <c r="T88" i="2"/>
  <c r="T112" i="2"/>
  <c r="T136" i="2"/>
  <c r="T160" i="2"/>
  <c r="T184" i="2"/>
  <c r="T208" i="2"/>
  <c r="T232" i="2"/>
  <c r="T256" i="2"/>
  <c r="T29" i="2"/>
  <c r="T41" i="2"/>
  <c r="T65" i="2"/>
  <c r="T89" i="2"/>
  <c r="T113" i="2"/>
  <c r="T137" i="2"/>
  <c r="T149" i="2"/>
  <c r="T173" i="2"/>
  <c r="T197" i="2"/>
  <c r="T221" i="2"/>
  <c r="T245" i="2"/>
  <c r="T34" i="2"/>
  <c r="T70" i="2"/>
  <c r="T130" i="2"/>
  <c r="T190" i="2"/>
  <c r="T238" i="2"/>
  <c r="T23" i="2"/>
  <c r="T59" i="2"/>
  <c r="T95" i="2"/>
  <c r="T131" i="2"/>
  <c r="T179" i="2"/>
  <c r="T203" i="2"/>
  <c r="T251" i="2"/>
  <c r="T4" i="2"/>
  <c r="T5" i="2"/>
  <c r="T6" i="2"/>
  <c r="T18" i="2"/>
  <c r="T30" i="2"/>
  <c r="T42" i="2"/>
  <c r="T54" i="2"/>
  <c r="T66" i="2"/>
  <c r="T78" i="2"/>
  <c r="T90" i="2"/>
  <c r="T102" i="2"/>
  <c r="T114" i="2"/>
  <c r="T126" i="2"/>
  <c r="T138" i="2"/>
  <c r="T150" i="2"/>
  <c r="T162" i="2"/>
  <c r="T174" i="2"/>
  <c r="T186" i="2"/>
  <c r="T198" i="2"/>
  <c r="T210" i="2"/>
  <c r="T222" i="2"/>
  <c r="T234" i="2"/>
  <c r="T246" i="2"/>
  <c r="T258" i="2"/>
  <c r="T32" i="2"/>
  <c r="T56" i="2"/>
  <c r="T80" i="2"/>
  <c r="T104" i="2"/>
  <c r="T128" i="2"/>
  <c r="T152" i="2"/>
  <c r="T176" i="2"/>
  <c r="T200" i="2"/>
  <c r="T224" i="2"/>
  <c r="T248" i="2"/>
  <c r="T21" i="2"/>
  <c r="T57" i="2"/>
  <c r="T81" i="2"/>
  <c r="T105" i="2"/>
  <c r="T129" i="2"/>
  <c r="T153" i="2"/>
  <c r="T177" i="2"/>
  <c r="T201" i="2"/>
  <c r="T225" i="2"/>
  <c r="T249" i="2"/>
  <c r="T58" i="2"/>
  <c r="T82" i="2"/>
  <c r="T118" i="2"/>
  <c r="T166" i="2"/>
  <c r="T202" i="2"/>
  <c r="T250" i="2"/>
  <c r="T47" i="2"/>
  <c r="T83" i="2"/>
  <c r="T119" i="2"/>
  <c r="T155" i="2"/>
  <c r="T191" i="2"/>
  <c r="T227" i="2"/>
  <c r="T7" i="2"/>
  <c r="T19" i="2"/>
  <c r="T31" i="2"/>
  <c r="T43" i="2"/>
  <c r="T55" i="2"/>
  <c r="T67" i="2"/>
  <c r="T79" i="2"/>
  <c r="T91" i="2"/>
  <c r="T103" i="2"/>
  <c r="T115" i="2"/>
  <c r="T127" i="2"/>
  <c r="T139" i="2"/>
  <c r="T151" i="2"/>
  <c r="T163" i="2"/>
  <c r="T175" i="2"/>
  <c r="T187" i="2"/>
  <c r="T199" i="2"/>
  <c r="T211" i="2"/>
  <c r="T223" i="2"/>
  <c r="T235" i="2"/>
  <c r="T247" i="2"/>
  <c r="T259" i="2"/>
  <c r="T20" i="2"/>
  <c r="T44" i="2"/>
  <c r="T68" i="2"/>
  <c r="T92" i="2"/>
  <c r="T116" i="2"/>
  <c r="T140" i="2"/>
  <c r="T164" i="2"/>
  <c r="T188" i="2"/>
  <c r="T212" i="2"/>
  <c r="T236" i="2"/>
  <c r="T260" i="2"/>
  <c r="T33" i="2"/>
  <c r="T45" i="2"/>
  <c r="T69" i="2"/>
  <c r="T93" i="2"/>
  <c r="T117" i="2"/>
  <c r="T141" i="2"/>
  <c r="T165" i="2"/>
  <c r="T189" i="2"/>
  <c r="T213" i="2"/>
  <c r="T237" i="2"/>
  <c r="T2" i="2"/>
  <c r="T46" i="2"/>
  <c r="T106" i="2"/>
  <c r="T142" i="2"/>
  <c r="T178" i="2"/>
  <c r="T226" i="2"/>
  <c r="T35" i="2"/>
  <c r="T71" i="2"/>
  <c r="T107" i="2"/>
  <c r="T143" i="2"/>
  <c r="T167" i="2"/>
  <c r="T215" i="2"/>
  <c r="T239" i="2"/>
  <c r="T8" i="2"/>
  <c r="T9" i="2"/>
  <c r="T10" i="2"/>
  <c r="T11" i="2"/>
  <c r="T12" i="2"/>
  <c r="T24" i="2"/>
  <c r="T36" i="2"/>
  <c r="T48" i="2"/>
  <c r="T60" i="2"/>
  <c r="T72" i="2"/>
  <c r="T84" i="2"/>
  <c r="T96" i="2"/>
  <c r="T108" i="2"/>
  <c r="T120" i="2"/>
  <c r="T132" i="2"/>
  <c r="T144" i="2"/>
  <c r="T156" i="2"/>
  <c r="T168" i="2"/>
  <c r="T180" i="2"/>
  <c r="T192" i="2"/>
  <c r="T204" i="2"/>
  <c r="T216" i="2"/>
  <c r="T228" i="2"/>
  <c r="T240" i="2"/>
  <c r="T252" i="2"/>
  <c r="T13" i="2"/>
  <c r="T25" i="2"/>
  <c r="T37" i="2"/>
  <c r="T49" i="2"/>
  <c r="T61" i="2"/>
  <c r="T73" i="2"/>
  <c r="T85" i="2"/>
  <c r="T97" i="2"/>
  <c r="T109" i="2"/>
  <c r="T121" i="2"/>
  <c r="T133" i="2"/>
  <c r="T145" i="2"/>
  <c r="T157" i="2"/>
  <c r="T169" i="2"/>
  <c r="T181" i="2"/>
  <c r="T193" i="2"/>
  <c r="T205" i="2"/>
  <c r="T217" i="2"/>
  <c r="T229" i="2"/>
  <c r="T241" i="2"/>
  <c r="T253" i="2"/>
  <c r="T14" i="2"/>
  <c r="T26" i="2"/>
  <c r="T38" i="2"/>
  <c r="T50" i="2"/>
  <c r="T62" i="2"/>
  <c r="T74" i="2"/>
  <c r="T86" i="2"/>
  <c r="T98" i="2"/>
  <c r="T110" i="2"/>
  <c r="T122" i="2"/>
  <c r="T134" i="2"/>
  <c r="T146" i="2"/>
  <c r="T158" i="2"/>
  <c r="T170" i="2"/>
  <c r="T182" i="2"/>
  <c r="T194" i="2"/>
  <c r="T206" i="2"/>
  <c r="T218" i="2"/>
  <c r="T230" i="2"/>
  <c r="T242" i="2"/>
  <c r="T254" i="2"/>
  <c r="T16" i="2"/>
  <c r="T40" i="2"/>
  <c r="T52" i="2"/>
  <c r="T76" i="2"/>
  <c r="T100" i="2"/>
  <c r="T124" i="2"/>
  <c r="T148" i="2"/>
  <c r="T172" i="2"/>
  <c r="T196" i="2"/>
  <c r="T220" i="2"/>
  <c r="T244" i="2"/>
  <c r="T17" i="2"/>
  <c r="T53" i="2"/>
  <c r="T77" i="2"/>
  <c r="T101" i="2"/>
  <c r="T125" i="2"/>
  <c r="T161" i="2"/>
  <c r="T185" i="2"/>
  <c r="T209" i="2"/>
  <c r="T233" i="2"/>
  <c r="T257" i="2"/>
  <c r="T22" i="2"/>
  <c r="T94" i="2"/>
  <c r="T154" i="2"/>
  <c r="T214" i="2"/>
  <c r="J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6D862-6E0B-4DDB-A4D0-F520CF482381}" keepAlive="1" name="Запрос — Аэрофлот_1week_20022020_20022025" description="Соединение с запросом &quot;Аэрофлот_1week_20022020_20022025&quot; в книге." type="5" refreshedVersion="7" background="1" saveData="1">
    <dbPr connection="Provider=Microsoft.Mashup.OleDb.1;Data Source=$Workbook$;Location=Аэрофлот_1week_20022020_20022025;Extended Properties=&quot;&quot;" command="SELECT * FROM [Аэрофлот_1week_20022020_20022025]"/>
  </connection>
  <connection id="2" xr16:uid="{6FCE7960-E701-4CCC-A44F-BF81C5E53124}" keepAlive="1" name="Запрос — ГАЗПРОМ_ао_1week_20022020_20022025" description="Соединение с запросом &quot;ГАЗПРОМ_ао_1week_20022020_20022025&quot; в книге." type="5" refreshedVersion="7" background="1" saveData="1">
    <dbPr connection="Provider=Microsoft.Mashup.OleDb.1;Data Source=$Workbook$;Location=ГАЗПРОМ_ао_1week_20022020_20022025;Extended Properties=&quot;&quot;" command="SELECT * FROM [ГАЗПРОМ_ао_1week_20022020_20022025]"/>
  </connection>
  <connection id="3" xr16:uid="{0C750AF9-44B4-475B-ABEC-6FBC45D06CE0}" keepAlive="1" name="Запрос — Сбербанк_1week_20022020_20022025" description="Соединение с запросом &quot;Сбербанк_1week_20022020_20022025&quot; в книге." type="5" refreshedVersion="7" background="1" saveData="1">
    <dbPr connection="Provider=Microsoft.Mashup.OleDb.1;Data Source=$Workbook$;Location=Сбербанк_1week_20022020_20022025;Extended Properties=&quot;&quot;" command="SELECT * FROM [Сбербанк_1week_20022020_20022025]"/>
  </connection>
</connections>
</file>

<file path=xl/sharedStrings.xml><?xml version="1.0" encoding="utf-8"?>
<sst xmlns="http://schemas.openxmlformats.org/spreadsheetml/2006/main" count="18" uniqueCount="14">
  <si>
    <t>Дата</t>
  </si>
  <si>
    <t>Цена Аэрофлота</t>
  </si>
  <si>
    <t>Объем Аэрофлота</t>
  </si>
  <si>
    <t>Цена Газпрома</t>
  </si>
  <si>
    <t>Объем Газпрома</t>
  </si>
  <si>
    <t>Цена Сбербанка</t>
  </si>
  <si>
    <t>Объем Сбербанка</t>
  </si>
  <si>
    <t>Нижний квантиль</t>
  </si>
  <si>
    <t>Верхний квантиль</t>
  </si>
  <si>
    <t>Размах квантилей</t>
  </si>
  <si>
    <t>Верхняя граница</t>
  </si>
  <si>
    <t>Нижняя граница</t>
  </si>
  <si>
    <t>Медиана</t>
  </si>
  <si>
    <t>Неделя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</si>
</sst>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Аэрофлот_1week_20022020_2002202!$C$1</c:f>
              <c:strCache>
                <c:ptCount val="1"/>
                <c:pt idx="0">
                  <c:v>Объем Аэрофлота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Аэрофлот_1week_20022020_2002202!$C$2:$C$260</c:f>
              <c:numCache>
                <c:formatCode>General</c:formatCode>
                <c:ptCount val="259"/>
                <c:pt idx="0">
                  <c:v>10985580</c:v>
                </c:pt>
                <c:pt idx="1">
                  <c:v>109461420</c:v>
                </c:pt>
                <c:pt idx="2">
                  <c:v>139349680</c:v>
                </c:pt>
                <c:pt idx="3">
                  <c:v>135491300</c:v>
                </c:pt>
                <c:pt idx="4">
                  <c:v>314608490</c:v>
                </c:pt>
                <c:pt idx="5">
                  <c:v>330092660</c:v>
                </c:pt>
                <c:pt idx="6">
                  <c:v>156136480</c:v>
                </c:pt>
                <c:pt idx="7">
                  <c:v>148906610</c:v>
                </c:pt>
                <c:pt idx="8">
                  <c:v>114681240</c:v>
                </c:pt>
                <c:pt idx="9">
                  <c:v>68874000</c:v>
                </c:pt>
                <c:pt idx="10">
                  <c:v>51224440</c:v>
                </c:pt>
                <c:pt idx="11">
                  <c:v>53023510</c:v>
                </c:pt>
                <c:pt idx="12">
                  <c:v>51566260</c:v>
                </c:pt>
                <c:pt idx="13">
                  <c:v>76345480</c:v>
                </c:pt>
                <c:pt idx="14">
                  <c:v>135572910</c:v>
                </c:pt>
                <c:pt idx="15">
                  <c:v>182109520</c:v>
                </c:pt>
                <c:pt idx="16">
                  <c:v>227863000</c:v>
                </c:pt>
                <c:pt idx="17">
                  <c:v>181012000</c:v>
                </c:pt>
                <c:pt idx="18">
                  <c:v>71589020</c:v>
                </c:pt>
                <c:pt idx="19">
                  <c:v>100212950</c:v>
                </c:pt>
                <c:pt idx="20">
                  <c:v>56481320</c:v>
                </c:pt>
                <c:pt idx="21">
                  <c:v>54190110</c:v>
                </c:pt>
                <c:pt idx="22">
                  <c:v>101131230</c:v>
                </c:pt>
                <c:pt idx="23">
                  <c:v>107005630</c:v>
                </c:pt>
                <c:pt idx="24">
                  <c:v>101375820</c:v>
                </c:pt>
                <c:pt idx="25">
                  <c:v>127572090</c:v>
                </c:pt>
                <c:pt idx="26">
                  <c:v>30992440</c:v>
                </c:pt>
                <c:pt idx="27">
                  <c:v>25585110</c:v>
                </c:pt>
                <c:pt idx="28">
                  <c:v>35469680</c:v>
                </c:pt>
                <c:pt idx="29">
                  <c:v>19356330</c:v>
                </c:pt>
                <c:pt idx="30">
                  <c:v>31508860</c:v>
                </c:pt>
                <c:pt idx="31">
                  <c:v>49207290</c:v>
                </c:pt>
                <c:pt idx="32">
                  <c:v>60384280</c:v>
                </c:pt>
                <c:pt idx="33">
                  <c:v>260814850</c:v>
                </c:pt>
                <c:pt idx="34">
                  <c:v>188410980</c:v>
                </c:pt>
                <c:pt idx="35">
                  <c:v>95454220</c:v>
                </c:pt>
                <c:pt idx="36">
                  <c:v>151219850</c:v>
                </c:pt>
                <c:pt idx="37">
                  <c:v>105019370</c:v>
                </c:pt>
                <c:pt idx="38">
                  <c:v>337568800</c:v>
                </c:pt>
                <c:pt idx="39">
                  <c:v>196992270</c:v>
                </c:pt>
                <c:pt idx="40">
                  <c:v>203253930</c:v>
                </c:pt>
                <c:pt idx="41">
                  <c:v>130433280</c:v>
                </c:pt>
                <c:pt idx="42">
                  <c:v>116982820</c:v>
                </c:pt>
                <c:pt idx="43">
                  <c:v>125808160</c:v>
                </c:pt>
                <c:pt idx="44">
                  <c:v>102877430</c:v>
                </c:pt>
                <c:pt idx="45">
                  <c:v>51249950</c:v>
                </c:pt>
                <c:pt idx="46">
                  <c:v>65624580</c:v>
                </c:pt>
                <c:pt idx="47">
                  <c:v>85075790</c:v>
                </c:pt>
                <c:pt idx="48">
                  <c:v>78235380</c:v>
                </c:pt>
                <c:pt idx="49">
                  <c:v>118872160</c:v>
                </c:pt>
                <c:pt idx="50">
                  <c:v>57102000</c:v>
                </c:pt>
                <c:pt idx="51">
                  <c:v>97483580</c:v>
                </c:pt>
                <c:pt idx="52">
                  <c:v>88245150</c:v>
                </c:pt>
                <c:pt idx="53">
                  <c:v>64092560</c:v>
                </c:pt>
                <c:pt idx="54">
                  <c:v>84168080</c:v>
                </c:pt>
                <c:pt idx="55">
                  <c:v>52548930</c:v>
                </c:pt>
                <c:pt idx="56">
                  <c:v>81857020</c:v>
                </c:pt>
                <c:pt idx="57">
                  <c:v>114871200</c:v>
                </c:pt>
                <c:pt idx="58">
                  <c:v>66624600</c:v>
                </c:pt>
                <c:pt idx="59">
                  <c:v>45151270</c:v>
                </c:pt>
                <c:pt idx="60">
                  <c:v>88037430</c:v>
                </c:pt>
                <c:pt idx="61">
                  <c:v>117212900</c:v>
                </c:pt>
                <c:pt idx="62">
                  <c:v>52673360</c:v>
                </c:pt>
                <c:pt idx="63">
                  <c:v>31664890</c:v>
                </c:pt>
                <c:pt idx="64">
                  <c:v>58519390</c:v>
                </c:pt>
                <c:pt idx="65">
                  <c:v>146140660</c:v>
                </c:pt>
                <c:pt idx="66">
                  <c:v>84969060</c:v>
                </c:pt>
                <c:pt idx="67">
                  <c:v>57860850</c:v>
                </c:pt>
                <c:pt idx="68">
                  <c:v>103582480</c:v>
                </c:pt>
                <c:pt idx="69">
                  <c:v>109058750</c:v>
                </c:pt>
                <c:pt idx="70">
                  <c:v>74331870</c:v>
                </c:pt>
                <c:pt idx="71">
                  <c:v>64714870</c:v>
                </c:pt>
                <c:pt idx="72">
                  <c:v>40486600</c:v>
                </c:pt>
                <c:pt idx="73">
                  <c:v>35306550</c:v>
                </c:pt>
                <c:pt idx="74">
                  <c:v>36902520</c:v>
                </c:pt>
                <c:pt idx="75">
                  <c:v>34312600</c:v>
                </c:pt>
                <c:pt idx="76">
                  <c:v>31141610</c:v>
                </c:pt>
                <c:pt idx="77">
                  <c:v>20487050</c:v>
                </c:pt>
                <c:pt idx="78">
                  <c:v>47575810</c:v>
                </c:pt>
                <c:pt idx="79">
                  <c:v>28676770</c:v>
                </c:pt>
                <c:pt idx="80">
                  <c:v>51779320</c:v>
                </c:pt>
                <c:pt idx="81">
                  <c:v>48280850</c:v>
                </c:pt>
                <c:pt idx="82">
                  <c:v>29612130</c:v>
                </c:pt>
                <c:pt idx="83">
                  <c:v>50242630</c:v>
                </c:pt>
                <c:pt idx="84">
                  <c:v>95934620</c:v>
                </c:pt>
                <c:pt idx="85">
                  <c:v>67894510</c:v>
                </c:pt>
                <c:pt idx="86">
                  <c:v>29793570</c:v>
                </c:pt>
                <c:pt idx="87">
                  <c:v>37048130</c:v>
                </c:pt>
                <c:pt idx="88">
                  <c:v>37839210</c:v>
                </c:pt>
                <c:pt idx="89">
                  <c:v>20075310</c:v>
                </c:pt>
                <c:pt idx="90">
                  <c:v>64447100</c:v>
                </c:pt>
                <c:pt idx="91">
                  <c:v>44734830</c:v>
                </c:pt>
                <c:pt idx="92">
                  <c:v>81310870</c:v>
                </c:pt>
                <c:pt idx="93">
                  <c:v>76933840</c:v>
                </c:pt>
                <c:pt idx="94">
                  <c:v>46797050</c:v>
                </c:pt>
                <c:pt idx="95">
                  <c:v>71254240</c:v>
                </c:pt>
                <c:pt idx="96">
                  <c:v>42070730</c:v>
                </c:pt>
                <c:pt idx="97">
                  <c:v>28561770</c:v>
                </c:pt>
                <c:pt idx="98">
                  <c:v>52387640</c:v>
                </c:pt>
                <c:pt idx="99">
                  <c:v>67675700</c:v>
                </c:pt>
                <c:pt idx="100">
                  <c:v>146348850</c:v>
                </c:pt>
                <c:pt idx="101">
                  <c:v>144859240</c:v>
                </c:pt>
                <c:pt idx="102">
                  <c:v>65439880</c:v>
                </c:pt>
                <c:pt idx="103">
                  <c:v>93017560</c:v>
                </c:pt>
                <c:pt idx="104">
                  <c:v>83096820</c:v>
                </c:pt>
                <c:pt idx="105">
                  <c:v>236617900</c:v>
                </c:pt>
                <c:pt idx="106">
                  <c:v>71536780</c:v>
                </c:pt>
                <c:pt idx="107">
                  <c:v>166570410</c:v>
                </c:pt>
                <c:pt idx="108">
                  <c:v>96608980</c:v>
                </c:pt>
                <c:pt idx="109">
                  <c:v>33895520</c:v>
                </c:pt>
                <c:pt idx="110">
                  <c:v>49079650</c:v>
                </c:pt>
                <c:pt idx="111">
                  <c:v>47093740</c:v>
                </c:pt>
                <c:pt idx="112">
                  <c:v>21083960</c:v>
                </c:pt>
                <c:pt idx="113">
                  <c:v>9939660</c:v>
                </c:pt>
                <c:pt idx="114">
                  <c:v>33056010</c:v>
                </c:pt>
                <c:pt idx="115">
                  <c:v>32873600</c:v>
                </c:pt>
                <c:pt idx="116">
                  <c:v>27734210</c:v>
                </c:pt>
                <c:pt idx="117">
                  <c:v>52011290</c:v>
                </c:pt>
                <c:pt idx="118">
                  <c:v>35642880</c:v>
                </c:pt>
                <c:pt idx="119">
                  <c:v>42086650</c:v>
                </c:pt>
                <c:pt idx="120">
                  <c:v>59899580</c:v>
                </c:pt>
                <c:pt idx="121">
                  <c:v>31192750</c:v>
                </c:pt>
                <c:pt idx="122">
                  <c:v>21581170</c:v>
                </c:pt>
                <c:pt idx="123">
                  <c:v>37207340</c:v>
                </c:pt>
                <c:pt idx="124">
                  <c:v>47757510</c:v>
                </c:pt>
                <c:pt idx="125">
                  <c:v>24107890</c:v>
                </c:pt>
                <c:pt idx="126">
                  <c:v>28405230</c:v>
                </c:pt>
                <c:pt idx="127">
                  <c:v>12520890</c:v>
                </c:pt>
                <c:pt idx="128">
                  <c:v>34862160</c:v>
                </c:pt>
                <c:pt idx="129">
                  <c:v>94663290</c:v>
                </c:pt>
                <c:pt idx="130">
                  <c:v>78848680</c:v>
                </c:pt>
                <c:pt idx="131">
                  <c:v>44778740</c:v>
                </c:pt>
                <c:pt idx="132">
                  <c:v>68956790</c:v>
                </c:pt>
                <c:pt idx="133">
                  <c:v>67141400</c:v>
                </c:pt>
                <c:pt idx="134">
                  <c:v>36107250</c:v>
                </c:pt>
                <c:pt idx="135">
                  <c:v>20784010</c:v>
                </c:pt>
                <c:pt idx="136">
                  <c:v>25774300</c:v>
                </c:pt>
                <c:pt idx="137">
                  <c:v>29847180</c:v>
                </c:pt>
                <c:pt idx="138">
                  <c:v>20617950</c:v>
                </c:pt>
                <c:pt idx="139">
                  <c:v>27105980</c:v>
                </c:pt>
                <c:pt idx="140">
                  <c:v>25896220</c:v>
                </c:pt>
                <c:pt idx="141">
                  <c:v>14293130</c:v>
                </c:pt>
                <c:pt idx="142">
                  <c:v>13145200</c:v>
                </c:pt>
                <c:pt idx="143">
                  <c:v>17858150</c:v>
                </c:pt>
                <c:pt idx="144">
                  <c:v>13221630</c:v>
                </c:pt>
                <c:pt idx="145">
                  <c:v>21782110</c:v>
                </c:pt>
                <c:pt idx="146">
                  <c:v>21258550</c:v>
                </c:pt>
                <c:pt idx="147">
                  <c:v>18390090</c:v>
                </c:pt>
                <c:pt idx="148">
                  <c:v>68298350</c:v>
                </c:pt>
                <c:pt idx="149">
                  <c:v>83410760</c:v>
                </c:pt>
                <c:pt idx="150">
                  <c:v>32991790</c:v>
                </c:pt>
                <c:pt idx="151">
                  <c:v>73602570</c:v>
                </c:pt>
                <c:pt idx="152">
                  <c:v>73464960</c:v>
                </c:pt>
                <c:pt idx="153">
                  <c:v>61355490</c:v>
                </c:pt>
                <c:pt idx="154">
                  <c:v>30403030</c:v>
                </c:pt>
                <c:pt idx="155">
                  <c:v>33477670</c:v>
                </c:pt>
                <c:pt idx="156">
                  <c:v>20626050</c:v>
                </c:pt>
                <c:pt idx="157">
                  <c:v>30718300</c:v>
                </c:pt>
                <c:pt idx="158">
                  <c:v>61541660</c:v>
                </c:pt>
                <c:pt idx="159">
                  <c:v>303465230</c:v>
                </c:pt>
                <c:pt idx="160">
                  <c:v>68032170</c:v>
                </c:pt>
                <c:pt idx="161">
                  <c:v>169241700</c:v>
                </c:pt>
                <c:pt idx="162">
                  <c:v>260302800</c:v>
                </c:pt>
                <c:pt idx="163">
                  <c:v>159416450</c:v>
                </c:pt>
                <c:pt idx="164">
                  <c:v>214444770</c:v>
                </c:pt>
                <c:pt idx="165">
                  <c:v>183497310</c:v>
                </c:pt>
                <c:pt idx="166">
                  <c:v>88237030</c:v>
                </c:pt>
                <c:pt idx="167">
                  <c:v>111757570</c:v>
                </c:pt>
                <c:pt idx="168">
                  <c:v>80209030</c:v>
                </c:pt>
                <c:pt idx="169">
                  <c:v>61148530</c:v>
                </c:pt>
                <c:pt idx="170">
                  <c:v>110333230</c:v>
                </c:pt>
                <c:pt idx="171">
                  <c:v>118202650</c:v>
                </c:pt>
                <c:pt idx="172">
                  <c:v>94848200</c:v>
                </c:pt>
                <c:pt idx="173">
                  <c:v>57315580</c:v>
                </c:pt>
                <c:pt idx="174">
                  <c:v>58803470</c:v>
                </c:pt>
                <c:pt idx="175">
                  <c:v>114197120</c:v>
                </c:pt>
                <c:pt idx="176">
                  <c:v>45972610</c:v>
                </c:pt>
                <c:pt idx="177">
                  <c:v>126883240</c:v>
                </c:pt>
                <c:pt idx="178">
                  <c:v>66371850</c:v>
                </c:pt>
                <c:pt idx="179">
                  <c:v>79979460</c:v>
                </c:pt>
                <c:pt idx="180">
                  <c:v>37019530</c:v>
                </c:pt>
                <c:pt idx="181">
                  <c:v>54988200</c:v>
                </c:pt>
                <c:pt idx="182">
                  <c:v>67970100</c:v>
                </c:pt>
                <c:pt idx="183">
                  <c:v>54375950</c:v>
                </c:pt>
                <c:pt idx="184">
                  <c:v>72567240</c:v>
                </c:pt>
                <c:pt idx="185">
                  <c:v>43696760</c:v>
                </c:pt>
                <c:pt idx="186">
                  <c:v>56349470</c:v>
                </c:pt>
                <c:pt idx="187">
                  <c:v>26037340</c:v>
                </c:pt>
                <c:pt idx="188">
                  <c:v>35005340</c:v>
                </c:pt>
                <c:pt idx="189">
                  <c:v>44962050</c:v>
                </c:pt>
                <c:pt idx="190">
                  <c:v>42562740</c:v>
                </c:pt>
                <c:pt idx="191">
                  <c:v>27478500</c:v>
                </c:pt>
                <c:pt idx="192">
                  <c:v>45206140</c:v>
                </c:pt>
                <c:pt idx="193">
                  <c:v>29556360</c:v>
                </c:pt>
                <c:pt idx="194">
                  <c:v>59805560</c:v>
                </c:pt>
                <c:pt idx="195">
                  <c:v>44801570</c:v>
                </c:pt>
                <c:pt idx="196">
                  <c:v>55765190</c:v>
                </c:pt>
                <c:pt idx="197">
                  <c:v>57179620</c:v>
                </c:pt>
                <c:pt idx="198">
                  <c:v>47491340</c:v>
                </c:pt>
                <c:pt idx="199">
                  <c:v>29028990</c:v>
                </c:pt>
                <c:pt idx="200">
                  <c:v>63393550</c:v>
                </c:pt>
                <c:pt idx="201">
                  <c:v>42693540</c:v>
                </c:pt>
                <c:pt idx="202">
                  <c:v>29458070</c:v>
                </c:pt>
                <c:pt idx="203">
                  <c:v>68240290</c:v>
                </c:pt>
                <c:pt idx="204">
                  <c:v>62933780</c:v>
                </c:pt>
                <c:pt idx="205">
                  <c:v>59294160</c:v>
                </c:pt>
                <c:pt idx="206">
                  <c:v>46514930</c:v>
                </c:pt>
                <c:pt idx="207">
                  <c:v>54074680</c:v>
                </c:pt>
                <c:pt idx="208">
                  <c:v>60303250</c:v>
                </c:pt>
                <c:pt idx="209">
                  <c:v>117572500</c:v>
                </c:pt>
                <c:pt idx="210">
                  <c:v>78880710</c:v>
                </c:pt>
                <c:pt idx="211">
                  <c:v>171431650</c:v>
                </c:pt>
                <c:pt idx="212">
                  <c:v>427347380</c:v>
                </c:pt>
                <c:pt idx="213">
                  <c:v>240178290</c:v>
                </c:pt>
                <c:pt idx="214">
                  <c:v>120218480</c:v>
                </c:pt>
                <c:pt idx="215">
                  <c:v>153006800</c:v>
                </c:pt>
                <c:pt idx="216">
                  <c:v>49143710</c:v>
                </c:pt>
                <c:pt idx="217">
                  <c:v>44240440</c:v>
                </c:pt>
                <c:pt idx="218">
                  <c:v>293805790</c:v>
                </c:pt>
                <c:pt idx="219">
                  <c:v>208192680</c:v>
                </c:pt>
                <c:pt idx="220">
                  <c:v>197055360</c:v>
                </c:pt>
                <c:pt idx="221">
                  <c:v>175027260</c:v>
                </c:pt>
                <c:pt idx="222">
                  <c:v>186051140</c:v>
                </c:pt>
                <c:pt idx="223">
                  <c:v>282195620</c:v>
                </c:pt>
                <c:pt idx="224">
                  <c:v>97946910</c:v>
                </c:pt>
                <c:pt idx="225">
                  <c:v>127024160</c:v>
                </c:pt>
                <c:pt idx="226">
                  <c:v>235442680</c:v>
                </c:pt>
                <c:pt idx="227">
                  <c:v>132202730</c:v>
                </c:pt>
                <c:pt idx="228">
                  <c:v>133924190</c:v>
                </c:pt>
                <c:pt idx="229">
                  <c:v>273494790</c:v>
                </c:pt>
                <c:pt idx="230">
                  <c:v>231822840</c:v>
                </c:pt>
                <c:pt idx="231">
                  <c:v>144505750</c:v>
                </c:pt>
                <c:pt idx="232">
                  <c:v>166079740</c:v>
                </c:pt>
                <c:pt idx="233">
                  <c:v>223538760</c:v>
                </c:pt>
                <c:pt idx="234">
                  <c:v>217813700</c:v>
                </c:pt>
                <c:pt idx="235">
                  <c:v>136790910</c:v>
                </c:pt>
                <c:pt idx="236">
                  <c:v>160145530</c:v>
                </c:pt>
                <c:pt idx="237">
                  <c:v>148442330</c:v>
                </c:pt>
                <c:pt idx="238">
                  <c:v>120244150</c:v>
                </c:pt>
                <c:pt idx="239">
                  <c:v>98320470</c:v>
                </c:pt>
                <c:pt idx="240">
                  <c:v>143384380</c:v>
                </c:pt>
                <c:pt idx="241">
                  <c:v>106020450</c:v>
                </c:pt>
                <c:pt idx="242">
                  <c:v>250383990</c:v>
                </c:pt>
                <c:pt idx="243">
                  <c:v>216567150</c:v>
                </c:pt>
                <c:pt idx="244">
                  <c:v>203600380</c:v>
                </c:pt>
                <c:pt idx="245">
                  <c:v>205683340</c:v>
                </c:pt>
                <c:pt idx="246">
                  <c:v>258840140</c:v>
                </c:pt>
                <c:pt idx="247">
                  <c:v>321269430</c:v>
                </c:pt>
                <c:pt idx="248">
                  <c:v>138321240</c:v>
                </c:pt>
                <c:pt idx="249">
                  <c:v>195094910</c:v>
                </c:pt>
                <c:pt idx="250">
                  <c:v>190831110</c:v>
                </c:pt>
                <c:pt idx="251">
                  <c:v>52737230</c:v>
                </c:pt>
                <c:pt idx="252">
                  <c:v>105603320</c:v>
                </c:pt>
                <c:pt idx="253">
                  <c:v>141271030</c:v>
                </c:pt>
                <c:pt idx="254">
                  <c:v>150054450</c:v>
                </c:pt>
                <c:pt idx="255">
                  <c:v>292286910</c:v>
                </c:pt>
                <c:pt idx="256">
                  <c:v>186177830</c:v>
                </c:pt>
                <c:pt idx="257">
                  <c:v>398920410</c:v>
                </c:pt>
                <c:pt idx="258">
                  <c:v>281599620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8-4DEF-9FF3-82F20E6C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79584"/>
        <c:axId val="568581664"/>
      </c:lineChart>
      <c:catAx>
        <c:axId val="56857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581664"/>
        <c:crosses val="autoZero"/>
        <c:auto val="1"/>
        <c:lblAlgn val="ctr"/>
        <c:lblOffset val="100"/>
        <c:noMultiLvlLbl val="0"/>
      </c:catAx>
      <c:valAx>
        <c:axId val="5685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акций, шт.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2374693788276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5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Исправленный</a:t>
            </a:r>
            <a:r>
              <a:rPr lang="ru-RU" b="1" baseline="0"/>
              <a:t> </a:t>
            </a:r>
            <a:r>
              <a:rPr lang="ru-RU"/>
              <a:t>объем Аэрофлота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Аэрофлот_1week_20022020_2002202!$T$1</c:f>
              <c:strCache>
                <c:ptCount val="1"/>
                <c:pt idx="0">
                  <c:v>Объем Аэрофлота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Аэрофлот_1week_20022020_2002202!$T$2:$T$260</c:f>
              <c:numCache>
                <c:formatCode>General</c:formatCode>
                <c:ptCount val="259"/>
                <c:pt idx="0">
                  <c:v>10985580</c:v>
                </c:pt>
                <c:pt idx="1">
                  <c:v>109461420</c:v>
                </c:pt>
                <c:pt idx="2">
                  <c:v>139349680</c:v>
                </c:pt>
                <c:pt idx="3">
                  <c:v>135491300</c:v>
                </c:pt>
                <c:pt idx="4">
                  <c:v>262342112.5</c:v>
                </c:pt>
                <c:pt idx="5">
                  <c:v>262342112.5</c:v>
                </c:pt>
                <c:pt idx="6">
                  <c:v>156136480</c:v>
                </c:pt>
                <c:pt idx="7">
                  <c:v>148906610</c:v>
                </c:pt>
                <c:pt idx="8">
                  <c:v>114681240</c:v>
                </c:pt>
                <c:pt idx="9">
                  <c:v>68874000</c:v>
                </c:pt>
                <c:pt idx="10">
                  <c:v>51224440</c:v>
                </c:pt>
                <c:pt idx="11">
                  <c:v>53023510</c:v>
                </c:pt>
                <c:pt idx="12">
                  <c:v>51566260</c:v>
                </c:pt>
                <c:pt idx="13">
                  <c:v>76345480</c:v>
                </c:pt>
                <c:pt idx="14">
                  <c:v>135572910</c:v>
                </c:pt>
                <c:pt idx="15">
                  <c:v>182109520</c:v>
                </c:pt>
                <c:pt idx="16">
                  <c:v>227863000</c:v>
                </c:pt>
                <c:pt idx="17">
                  <c:v>181012000</c:v>
                </c:pt>
                <c:pt idx="18">
                  <c:v>71589020</c:v>
                </c:pt>
                <c:pt idx="19">
                  <c:v>100212950</c:v>
                </c:pt>
                <c:pt idx="20">
                  <c:v>56481320</c:v>
                </c:pt>
                <c:pt idx="21">
                  <c:v>54190110</c:v>
                </c:pt>
                <c:pt idx="22">
                  <c:v>101131230</c:v>
                </c:pt>
                <c:pt idx="23">
                  <c:v>107005630</c:v>
                </c:pt>
                <c:pt idx="24">
                  <c:v>101375820</c:v>
                </c:pt>
                <c:pt idx="25">
                  <c:v>127572090</c:v>
                </c:pt>
                <c:pt idx="26">
                  <c:v>30992440</c:v>
                </c:pt>
                <c:pt idx="27">
                  <c:v>25585110</c:v>
                </c:pt>
                <c:pt idx="28">
                  <c:v>35469680</c:v>
                </c:pt>
                <c:pt idx="29">
                  <c:v>19356330</c:v>
                </c:pt>
                <c:pt idx="30">
                  <c:v>31508860</c:v>
                </c:pt>
                <c:pt idx="31">
                  <c:v>49207290</c:v>
                </c:pt>
                <c:pt idx="32">
                  <c:v>60384280</c:v>
                </c:pt>
                <c:pt idx="33">
                  <c:v>260814850</c:v>
                </c:pt>
                <c:pt idx="34">
                  <c:v>188410980</c:v>
                </c:pt>
                <c:pt idx="35">
                  <c:v>95454220</c:v>
                </c:pt>
                <c:pt idx="36">
                  <c:v>151219850</c:v>
                </c:pt>
                <c:pt idx="37">
                  <c:v>105019370</c:v>
                </c:pt>
                <c:pt idx="38">
                  <c:v>262342112.5</c:v>
                </c:pt>
                <c:pt idx="39">
                  <c:v>196992270</c:v>
                </c:pt>
                <c:pt idx="40">
                  <c:v>203253930</c:v>
                </c:pt>
                <c:pt idx="41">
                  <c:v>130433280</c:v>
                </c:pt>
                <c:pt idx="42">
                  <c:v>116982820</c:v>
                </c:pt>
                <c:pt idx="43">
                  <c:v>125808160</c:v>
                </c:pt>
                <c:pt idx="44">
                  <c:v>102877430</c:v>
                </c:pt>
                <c:pt idx="45">
                  <c:v>51249950</c:v>
                </c:pt>
                <c:pt idx="46">
                  <c:v>65624580</c:v>
                </c:pt>
                <c:pt idx="47">
                  <c:v>85075790</c:v>
                </c:pt>
                <c:pt idx="48">
                  <c:v>78235380</c:v>
                </c:pt>
                <c:pt idx="49">
                  <c:v>118872160</c:v>
                </c:pt>
                <c:pt idx="50">
                  <c:v>57102000</c:v>
                </c:pt>
                <c:pt idx="51">
                  <c:v>97483580</c:v>
                </c:pt>
                <c:pt idx="52">
                  <c:v>88245150</c:v>
                </c:pt>
                <c:pt idx="53">
                  <c:v>64092560</c:v>
                </c:pt>
                <c:pt idx="54">
                  <c:v>84168080</c:v>
                </c:pt>
                <c:pt idx="55">
                  <c:v>52548930</c:v>
                </c:pt>
                <c:pt idx="56">
                  <c:v>81857020</c:v>
                </c:pt>
                <c:pt idx="57">
                  <c:v>114871200</c:v>
                </c:pt>
                <c:pt idx="58">
                  <c:v>66624600</c:v>
                </c:pt>
                <c:pt idx="59">
                  <c:v>45151270</c:v>
                </c:pt>
                <c:pt idx="60">
                  <c:v>88037430</c:v>
                </c:pt>
                <c:pt idx="61">
                  <c:v>117212900</c:v>
                </c:pt>
                <c:pt idx="62">
                  <c:v>52673360</c:v>
                </c:pt>
                <c:pt idx="63">
                  <c:v>31664890</c:v>
                </c:pt>
                <c:pt idx="64">
                  <c:v>58519390</c:v>
                </c:pt>
                <c:pt idx="65">
                  <c:v>146140660</c:v>
                </c:pt>
                <c:pt idx="66">
                  <c:v>84969060</c:v>
                </c:pt>
                <c:pt idx="67">
                  <c:v>57860850</c:v>
                </c:pt>
                <c:pt idx="68">
                  <c:v>103582480</c:v>
                </c:pt>
                <c:pt idx="69">
                  <c:v>109058750</c:v>
                </c:pt>
                <c:pt idx="70">
                  <c:v>74331870</c:v>
                </c:pt>
                <c:pt idx="71">
                  <c:v>64714870</c:v>
                </c:pt>
                <c:pt idx="72">
                  <c:v>40486600</c:v>
                </c:pt>
                <c:pt idx="73">
                  <c:v>35306550</c:v>
                </c:pt>
                <c:pt idx="74">
                  <c:v>36902520</c:v>
                </c:pt>
                <c:pt idx="75">
                  <c:v>34312600</c:v>
                </c:pt>
                <c:pt idx="76">
                  <c:v>31141610</c:v>
                </c:pt>
                <c:pt idx="77">
                  <c:v>20487050</c:v>
                </c:pt>
                <c:pt idx="78">
                  <c:v>47575810</c:v>
                </c:pt>
                <c:pt idx="79">
                  <c:v>28676770</c:v>
                </c:pt>
                <c:pt idx="80">
                  <c:v>51779320</c:v>
                </c:pt>
                <c:pt idx="81">
                  <c:v>48280850</c:v>
                </c:pt>
                <c:pt idx="82">
                  <c:v>29612130</c:v>
                </c:pt>
                <c:pt idx="83">
                  <c:v>50242630</c:v>
                </c:pt>
                <c:pt idx="84">
                  <c:v>95934620</c:v>
                </c:pt>
                <c:pt idx="85">
                  <c:v>67894510</c:v>
                </c:pt>
                <c:pt idx="86">
                  <c:v>29793570</c:v>
                </c:pt>
                <c:pt idx="87">
                  <c:v>37048130</c:v>
                </c:pt>
                <c:pt idx="88">
                  <c:v>37839210</c:v>
                </c:pt>
                <c:pt idx="89">
                  <c:v>20075310</c:v>
                </c:pt>
                <c:pt idx="90">
                  <c:v>64447100</c:v>
                </c:pt>
                <c:pt idx="91">
                  <c:v>44734830</c:v>
                </c:pt>
                <c:pt idx="92">
                  <c:v>81310870</c:v>
                </c:pt>
                <c:pt idx="93">
                  <c:v>76933840</c:v>
                </c:pt>
                <c:pt idx="94">
                  <c:v>46797050</c:v>
                </c:pt>
                <c:pt idx="95">
                  <c:v>71254240</c:v>
                </c:pt>
                <c:pt idx="96">
                  <c:v>42070730</c:v>
                </c:pt>
                <c:pt idx="97">
                  <c:v>28561770</c:v>
                </c:pt>
                <c:pt idx="98">
                  <c:v>52387640</c:v>
                </c:pt>
                <c:pt idx="99">
                  <c:v>67675700</c:v>
                </c:pt>
                <c:pt idx="100">
                  <c:v>146348850</c:v>
                </c:pt>
                <c:pt idx="101">
                  <c:v>144859240</c:v>
                </c:pt>
                <c:pt idx="102">
                  <c:v>65439880</c:v>
                </c:pt>
                <c:pt idx="103">
                  <c:v>93017560</c:v>
                </c:pt>
                <c:pt idx="104">
                  <c:v>83096820</c:v>
                </c:pt>
                <c:pt idx="105">
                  <c:v>236617900</c:v>
                </c:pt>
                <c:pt idx="106">
                  <c:v>71536780</c:v>
                </c:pt>
                <c:pt idx="107">
                  <c:v>166570410</c:v>
                </c:pt>
                <c:pt idx="108">
                  <c:v>96608980</c:v>
                </c:pt>
                <c:pt idx="109">
                  <c:v>33895520</c:v>
                </c:pt>
                <c:pt idx="110">
                  <c:v>49079650</c:v>
                </c:pt>
                <c:pt idx="111">
                  <c:v>47093740</c:v>
                </c:pt>
                <c:pt idx="112">
                  <c:v>21083960</c:v>
                </c:pt>
                <c:pt idx="113">
                  <c:v>9939660</c:v>
                </c:pt>
                <c:pt idx="114">
                  <c:v>33056010</c:v>
                </c:pt>
                <c:pt idx="115">
                  <c:v>32873600</c:v>
                </c:pt>
                <c:pt idx="116">
                  <c:v>27734210</c:v>
                </c:pt>
                <c:pt idx="117">
                  <c:v>52011290</c:v>
                </c:pt>
                <c:pt idx="118">
                  <c:v>35642880</c:v>
                </c:pt>
                <c:pt idx="119">
                  <c:v>42086650</c:v>
                </c:pt>
                <c:pt idx="120">
                  <c:v>59899580</c:v>
                </c:pt>
                <c:pt idx="121">
                  <c:v>31192750</c:v>
                </c:pt>
                <c:pt idx="122">
                  <c:v>21581170</c:v>
                </c:pt>
                <c:pt idx="123">
                  <c:v>37207340</c:v>
                </c:pt>
                <c:pt idx="124">
                  <c:v>47757510</c:v>
                </c:pt>
                <c:pt idx="125">
                  <c:v>24107890</c:v>
                </c:pt>
                <c:pt idx="126">
                  <c:v>28405230</c:v>
                </c:pt>
                <c:pt idx="127">
                  <c:v>12520890</c:v>
                </c:pt>
                <c:pt idx="128">
                  <c:v>34862160</c:v>
                </c:pt>
                <c:pt idx="129">
                  <c:v>94663290</c:v>
                </c:pt>
                <c:pt idx="130">
                  <c:v>78848680</c:v>
                </c:pt>
                <c:pt idx="131">
                  <c:v>44778740</c:v>
                </c:pt>
                <c:pt idx="132">
                  <c:v>68956790</c:v>
                </c:pt>
                <c:pt idx="133">
                  <c:v>67141400</c:v>
                </c:pt>
                <c:pt idx="134">
                  <c:v>36107250</c:v>
                </c:pt>
                <c:pt idx="135">
                  <c:v>20784010</c:v>
                </c:pt>
                <c:pt idx="136">
                  <c:v>25774300</c:v>
                </c:pt>
                <c:pt idx="137">
                  <c:v>29847180</c:v>
                </c:pt>
                <c:pt idx="138">
                  <c:v>20617950</c:v>
                </c:pt>
                <c:pt idx="139">
                  <c:v>27105980</c:v>
                </c:pt>
                <c:pt idx="140">
                  <c:v>25896220</c:v>
                </c:pt>
                <c:pt idx="141">
                  <c:v>14293130</c:v>
                </c:pt>
                <c:pt idx="142">
                  <c:v>13145200</c:v>
                </c:pt>
                <c:pt idx="143">
                  <c:v>17858150</c:v>
                </c:pt>
                <c:pt idx="144">
                  <c:v>13221630</c:v>
                </c:pt>
                <c:pt idx="145">
                  <c:v>21782110</c:v>
                </c:pt>
                <c:pt idx="146">
                  <c:v>21258550</c:v>
                </c:pt>
                <c:pt idx="147">
                  <c:v>18390090</c:v>
                </c:pt>
                <c:pt idx="148">
                  <c:v>68298350</c:v>
                </c:pt>
                <c:pt idx="149">
                  <c:v>83410760</c:v>
                </c:pt>
                <c:pt idx="150">
                  <c:v>32991790</c:v>
                </c:pt>
                <c:pt idx="151">
                  <c:v>73602570</c:v>
                </c:pt>
                <c:pt idx="152">
                  <c:v>73464960</c:v>
                </c:pt>
                <c:pt idx="153">
                  <c:v>61355490</c:v>
                </c:pt>
                <c:pt idx="154">
                  <c:v>30403030</c:v>
                </c:pt>
                <c:pt idx="155">
                  <c:v>33477670</c:v>
                </c:pt>
                <c:pt idx="156">
                  <c:v>20626050</c:v>
                </c:pt>
                <c:pt idx="157">
                  <c:v>30718300</c:v>
                </c:pt>
                <c:pt idx="158">
                  <c:v>61541660</c:v>
                </c:pt>
                <c:pt idx="159">
                  <c:v>262342112.5</c:v>
                </c:pt>
                <c:pt idx="160">
                  <c:v>68032170</c:v>
                </c:pt>
                <c:pt idx="161">
                  <c:v>169241700</c:v>
                </c:pt>
                <c:pt idx="162">
                  <c:v>260302800</c:v>
                </c:pt>
                <c:pt idx="163">
                  <c:v>159416450</c:v>
                </c:pt>
                <c:pt idx="164">
                  <c:v>214444770</c:v>
                </c:pt>
                <c:pt idx="165">
                  <c:v>183497310</c:v>
                </c:pt>
                <c:pt idx="166">
                  <c:v>88237030</c:v>
                </c:pt>
                <c:pt idx="167">
                  <c:v>111757570</c:v>
                </c:pt>
                <c:pt idx="168">
                  <c:v>80209030</c:v>
                </c:pt>
                <c:pt idx="169">
                  <c:v>61148530</c:v>
                </c:pt>
                <c:pt idx="170">
                  <c:v>110333230</c:v>
                </c:pt>
                <c:pt idx="171">
                  <c:v>118202650</c:v>
                </c:pt>
                <c:pt idx="172">
                  <c:v>94848200</c:v>
                </c:pt>
                <c:pt idx="173">
                  <c:v>57315580</c:v>
                </c:pt>
                <c:pt idx="174">
                  <c:v>58803470</c:v>
                </c:pt>
                <c:pt idx="175">
                  <c:v>114197120</c:v>
                </c:pt>
                <c:pt idx="176">
                  <c:v>45972610</c:v>
                </c:pt>
                <c:pt idx="177">
                  <c:v>126883240</c:v>
                </c:pt>
                <c:pt idx="178">
                  <c:v>66371850</c:v>
                </c:pt>
                <c:pt idx="179">
                  <c:v>79979460</c:v>
                </c:pt>
                <c:pt idx="180">
                  <c:v>37019530</c:v>
                </c:pt>
                <c:pt idx="181">
                  <c:v>54988200</c:v>
                </c:pt>
                <c:pt idx="182">
                  <c:v>67970100</c:v>
                </c:pt>
                <c:pt idx="183">
                  <c:v>54375950</c:v>
                </c:pt>
                <c:pt idx="184">
                  <c:v>72567240</c:v>
                </c:pt>
                <c:pt idx="185">
                  <c:v>43696760</c:v>
                </c:pt>
                <c:pt idx="186">
                  <c:v>56349470</c:v>
                </c:pt>
                <c:pt idx="187">
                  <c:v>26037340</c:v>
                </c:pt>
                <c:pt idx="188">
                  <c:v>35005340</c:v>
                </c:pt>
                <c:pt idx="189">
                  <c:v>44962050</c:v>
                </c:pt>
                <c:pt idx="190">
                  <c:v>42562740</c:v>
                </c:pt>
                <c:pt idx="191">
                  <c:v>27478500</c:v>
                </c:pt>
                <c:pt idx="192">
                  <c:v>45206140</c:v>
                </c:pt>
                <c:pt idx="193">
                  <c:v>29556360</c:v>
                </c:pt>
                <c:pt idx="194">
                  <c:v>59805560</c:v>
                </c:pt>
                <c:pt idx="195">
                  <c:v>44801570</c:v>
                </c:pt>
                <c:pt idx="196">
                  <c:v>55765190</c:v>
                </c:pt>
                <c:pt idx="197">
                  <c:v>57179620</c:v>
                </c:pt>
                <c:pt idx="198">
                  <c:v>47491340</c:v>
                </c:pt>
                <c:pt idx="199">
                  <c:v>29028990</c:v>
                </c:pt>
                <c:pt idx="200">
                  <c:v>63393550</c:v>
                </c:pt>
                <c:pt idx="201">
                  <c:v>42693540</c:v>
                </c:pt>
                <c:pt idx="202">
                  <c:v>29458070</c:v>
                </c:pt>
                <c:pt idx="203">
                  <c:v>68240290</c:v>
                </c:pt>
                <c:pt idx="204">
                  <c:v>62933780</c:v>
                </c:pt>
                <c:pt idx="205">
                  <c:v>59294160</c:v>
                </c:pt>
                <c:pt idx="206">
                  <c:v>46514930</c:v>
                </c:pt>
                <c:pt idx="207">
                  <c:v>54074680</c:v>
                </c:pt>
                <c:pt idx="208">
                  <c:v>60303250</c:v>
                </c:pt>
                <c:pt idx="209">
                  <c:v>117572500</c:v>
                </c:pt>
                <c:pt idx="210">
                  <c:v>78880710</c:v>
                </c:pt>
                <c:pt idx="211">
                  <c:v>171431650</c:v>
                </c:pt>
                <c:pt idx="212">
                  <c:v>262342112.5</c:v>
                </c:pt>
                <c:pt idx="213">
                  <c:v>240178290</c:v>
                </c:pt>
                <c:pt idx="214">
                  <c:v>120218480</c:v>
                </c:pt>
                <c:pt idx="215">
                  <c:v>153006800</c:v>
                </c:pt>
                <c:pt idx="216">
                  <c:v>49143710</c:v>
                </c:pt>
                <c:pt idx="217">
                  <c:v>44240440</c:v>
                </c:pt>
                <c:pt idx="218">
                  <c:v>262342112.5</c:v>
                </c:pt>
                <c:pt idx="219">
                  <c:v>208192680</c:v>
                </c:pt>
                <c:pt idx="220">
                  <c:v>197055360</c:v>
                </c:pt>
                <c:pt idx="221">
                  <c:v>175027260</c:v>
                </c:pt>
                <c:pt idx="222">
                  <c:v>186051140</c:v>
                </c:pt>
                <c:pt idx="223">
                  <c:v>262342112.5</c:v>
                </c:pt>
                <c:pt idx="224">
                  <c:v>97946910</c:v>
                </c:pt>
                <c:pt idx="225">
                  <c:v>127024160</c:v>
                </c:pt>
                <c:pt idx="226">
                  <c:v>235442680</c:v>
                </c:pt>
                <c:pt idx="227">
                  <c:v>132202730</c:v>
                </c:pt>
                <c:pt idx="228">
                  <c:v>133924190</c:v>
                </c:pt>
                <c:pt idx="229">
                  <c:v>262342112.5</c:v>
                </c:pt>
                <c:pt idx="230">
                  <c:v>231822840</c:v>
                </c:pt>
                <c:pt idx="231">
                  <c:v>144505750</c:v>
                </c:pt>
                <c:pt idx="232">
                  <c:v>166079740</c:v>
                </c:pt>
                <c:pt idx="233">
                  <c:v>223538760</c:v>
                </c:pt>
                <c:pt idx="234">
                  <c:v>217813700</c:v>
                </c:pt>
                <c:pt idx="235">
                  <c:v>136790910</c:v>
                </c:pt>
                <c:pt idx="236">
                  <c:v>160145530</c:v>
                </c:pt>
                <c:pt idx="237">
                  <c:v>148442330</c:v>
                </c:pt>
                <c:pt idx="238">
                  <c:v>120244150</c:v>
                </c:pt>
                <c:pt idx="239">
                  <c:v>98320470</c:v>
                </c:pt>
                <c:pt idx="240">
                  <c:v>143384380</c:v>
                </c:pt>
                <c:pt idx="241">
                  <c:v>106020450</c:v>
                </c:pt>
                <c:pt idx="242">
                  <c:v>250383990</c:v>
                </c:pt>
                <c:pt idx="243">
                  <c:v>216567150</c:v>
                </c:pt>
                <c:pt idx="244">
                  <c:v>203600380</c:v>
                </c:pt>
                <c:pt idx="245">
                  <c:v>205683340</c:v>
                </c:pt>
                <c:pt idx="246">
                  <c:v>258840140</c:v>
                </c:pt>
                <c:pt idx="247">
                  <c:v>262342112.5</c:v>
                </c:pt>
                <c:pt idx="248">
                  <c:v>138321240</c:v>
                </c:pt>
                <c:pt idx="249">
                  <c:v>195094910</c:v>
                </c:pt>
                <c:pt idx="250">
                  <c:v>190831110</c:v>
                </c:pt>
                <c:pt idx="251">
                  <c:v>52737230</c:v>
                </c:pt>
                <c:pt idx="252">
                  <c:v>105603320</c:v>
                </c:pt>
                <c:pt idx="253">
                  <c:v>141271030</c:v>
                </c:pt>
                <c:pt idx="254">
                  <c:v>150054450</c:v>
                </c:pt>
                <c:pt idx="255">
                  <c:v>262342112.5</c:v>
                </c:pt>
                <c:pt idx="256">
                  <c:v>186177830</c:v>
                </c:pt>
                <c:pt idx="257">
                  <c:v>262342112.5</c:v>
                </c:pt>
                <c:pt idx="258">
                  <c:v>262342112.5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E-453D-83BC-A0D6D578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6992"/>
        <c:axId val="181266576"/>
      </c:lineChart>
      <c:catAx>
        <c:axId val="1812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6576"/>
        <c:crosses val="autoZero"/>
        <c:auto val="1"/>
        <c:lblAlgn val="ctr"/>
        <c:lblOffset val="100"/>
        <c:noMultiLvlLbl val="0"/>
      </c:catAx>
      <c:valAx>
        <c:axId val="1812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</a:t>
            </a:r>
            <a:r>
              <a:rPr lang="ru-RU" baseline="0"/>
              <a:t> компаний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Аэрофлот_1week_20022020_2002202!$B$1</c:f>
              <c:strCache>
                <c:ptCount val="1"/>
                <c:pt idx="0">
                  <c:v>Цена Аэрофлота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Аэрофлот_1week_20022020_2002202!$B$2:$B$260</c:f>
              <c:numCache>
                <c:formatCode>General</c:formatCode>
                <c:ptCount val="259"/>
                <c:pt idx="0">
                  <c:v>115.86</c:v>
                </c:pt>
                <c:pt idx="1">
                  <c:v>92.94</c:v>
                </c:pt>
                <c:pt idx="2">
                  <c:v>85.08</c:v>
                </c:pt>
                <c:pt idx="3">
                  <c:v>73.959999999999994</c:v>
                </c:pt>
                <c:pt idx="4">
                  <c:v>64.319999999999993</c:v>
                </c:pt>
                <c:pt idx="5">
                  <c:v>66.78</c:v>
                </c:pt>
                <c:pt idx="6">
                  <c:v>69.86</c:v>
                </c:pt>
                <c:pt idx="7">
                  <c:v>78.8</c:v>
                </c:pt>
                <c:pt idx="8">
                  <c:v>74.2</c:v>
                </c:pt>
                <c:pt idx="9">
                  <c:v>73.62</c:v>
                </c:pt>
                <c:pt idx="10">
                  <c:v>75.760000000000005</c:v>
                </c:pt>
                <c:pt idx="11">
                  <c:v>72.88</c:v>
                </c:pt>
                <c:pt idx="12">
                  <c:v>70.94</c:v>
                </c:pt>
                <c:pt idx="13">
                  <c:v>73</c:v>
                </c:pt>
                <c:pt idx="14">
                  <c:v>78.06</c:v>
                </c:pt>
                <c:pt idx="15">
                  <c:v>89.8</c:v>
                </c:pt>
                <c:pt idx="16">
                  <c:v>87.7</c:v>
                </c:pt>
                <c:pt idx="17">
                  <c:v>81.7</c:v>
                </c:pt>
                <c:pt idx="18">
                  <c:v>79.38</c:v>
                </c:pt>
                <c:pt idx="19">
                  <c:v>80.98</c:v>
                </c:pt>
                <c:pt idx="20">
                  <c:v>81.56</c:v>
                </c:pt>
                <c:pt idx="21">
                  <c:v>83.2</c:v>
                </c:pt>
                <c:pt idx="22">
                  <c:v>88.36</c:v>
                </c:pt>
                <c:pt idx="23">
                  <c:v>83.2</c:v>
                </c:pt>
                <c:pt idx="24">
                  <c:v>81.48</c:v>
                </c:pt>
                <c:pt idx="25">
                  <c:v>86.1</c:v>
                </c:pt>
                <c:pt idx="26">
                  <c:v>83.12</c:v>
                </c:pt>
                <c:pt idx="27">
                  <c:v>82.24</c:v>
                </c:pt>
                <c:pt idx="28">
                  <c:v>81.8</c:v>
                </c:pt>
                <c:pt idx="29">
                  <c:v>81.72</c:v>
                </c:pt>
                <c:pt idx="30">
                  <c:v>81.78</c:v>
                </c:pt>
                <c:pt idx="31">
                  <c:v>74.180000000000007</c:v>
                </c:pt>
                <c:pt idx="32">
                  <c:v>69</c:v>
                </c:pt>
                <c:pt idx="33">
                  <c:v>60.26</c:v>
                </c:pt>
                <c:pt idx="34">
                  <c:v>58.2</c:v>
                </c:pt>
                <c:pt idx="35">
                  <c:v>59.82</c:v>
                </c:pt>
                <c:pt idx="36">
                  <c:v>57.3</c:v>
                </c:pt>
                <c:pt idx="37">
                  <c:v>59.66</c:v>
                </c:pt>
                <c:pt idx="38">
                  <c:v>67.3</c:v>
                </c:pt>
                <c:pt idx="39">
                  <c:v>68.98</c:v>
                </c:pt>
                <c:pt idx="40">
                  <c:v>72</c:v>
                </c:pt>
                <c:pt idx="41">
                  <c:v>74.14</c:v>
                </c:pt>
                <c:pt idx="42">
                  <c:v>71.760000000000005</c:v>
                </c:pt>
                <c:pt idx="43">
                  <c:v>71.400000000000006</c:v>
                </c:pt>
                <c:pt idx="44">
                  <c:v>69.14</c:v>
                </c:pt>
                <c:pt idx="45">
                  <c:v>71.44</c:v>
                </c:pt>
                <c:pt idx="46">
                  <c:v>73.58</c:v>
                </c:pt>
                <c:pt idx="47">
                  <c:v>72.3</c:v>
                </c:pt>
                <c:pt idx="48">
                  <c:v>71.84</c:v>
                </c:pt>
                <c:pt idx="49">
                  <c:v>69.88</c:v>
                </c:pt>
                <c:pt idx="50">
                  <c:v>70.819999999999993</c:v>
                </c:pt>
                <c:pt idx="51">
                  <c:v>69.28</c:v>
                </c:pt>
                <c:pt idx="52">
                  <c:v>69.14</c:v>
                </c:pt>
                <c:pt idx="53">
                  <c:v>69.66</c:v>
                </c:pt>
                <c:pt idx="54">
                  <c:v>69.28</c:v>
                </c:pt>
                <c:pt idx="55">
                  <c:v>69.86</c:v>
                </c:pt>
                <c:pt idx="56">
                  <c:v>69.8</c:v>
                </c:pt>
                <c:pt idx="57">
                  <c:v>68</c:v>
                </c:pt>
                <c:pt idx="58">
                  <c:v>67.5</c:v>
                </c:pt>
                <c:pt idx="59">
                  <c:v>66.28</c:v>
                </c:pt>
                <c:pt idx="60">
                  <c:v>66.48</c:v>
                </c:pt>
                <c:pt idx="61">
                  <c:v>65.3</c:v>
                </c:pt>
                <c:pt idx="62">
                  <c:v>64.540000000000006</c:v>
                </c:pt>
                <c:pt idx="63">
                  <c:v>65.64</c:v>
                </c:pt>
                <c:pt idx="64">
                  <c:v>67.319999999999993</c:v>
                </c:pt>
                <c:pt idx="65">
                  <c:v>70.86</c:v>
                </c:pt>
                <c:pt idx="66">
                  <c:v>69.94</c:v>
                </c:pt>
                <c:pt idx="67">
                  <c:v>71.44</c:v>
                </c:pt>
                <c:pt idx="68">
                  <c:v>73.58</c:v>
                </c:pt>
                <c:pt idx="69">
                  <c:v>71.400000000000006</c:v>
                </c:pt>
                <c:pt idx="70">
                  <c:v>69.98</c:v>
                </c:pt>
                <c:pt idx="71">
                  <c:v>68.58</c:v>
                </c:pt>
                <c:pt idx="72">
                  <c:v>68.739999999999995</c:v>
                </c:pt>
                <c:pt idx="73">
                  <c:v>66.78</c:v>
                </c:pt>
                <c:pt idx="74">
                  <c:v>66.94</c:v>
                </c:pt>
                <c:pt idx="75">
                  <c:v>67.16</c:v>
                </c:pt>
                <c:pt idx="76">
                  <c:v>66.86</c:v>
                </c:pt>
                <c:pt idx="77">
                  <c:v>66.8</c:v>
                </c:pt>
                <c:pt idx="78">
                  <c:v>67.14</c:v>
                </c:pt>
                <c:pt idx="79">
                  <c:v>68.64</c:v>
                </c:pt>
                <c:pt idx="80">
                  <c:v>69.400000000000006</c:v>
                </c:pt>
                <c:pt idx="81">
                  <c:v>66.98</c:v>
                </c:pt>
                <c:pt idx="82">
                  <c:v>66.8</c:v>
                </c:pt>
                <c:pt idx="83">
                  <c:v>69.099999999999994</c:v>
                </c:pt>
                <c:pt idx="84">
                  <c:v>70</c:v>
                </c:pt>
                <c:pt idx="85">
                  <c:v>70.98</c:v>
                </c:pt>
                <c:pt idx="86">
                  <c:v>69.680000000000007</c:v>
                </c:pt>
                <c:pt idx="87">
                  <c:v>67.900000000000006</c:v>
                </c:pt>
                <c:pt idx="88">
                  <c:v>68.48</c:v>
                </c:pt>
                <c:pt idx="89">
                  <c:v>68.42</c:v>
                </c:pt>
                <c:pt idx="90">
                  <c:v>65.98</c:v>
                </c:pt>
                <c:pt idx="91">
                  <c:v>66.040000000000006</c:v>
                </c:pt>
                <c:pt idx="92">
                  <c:v>60.98</c:v>
                </c:pt>
                <c:pt idx="93">
                  <c:v>62.26</c:v>
                </c:pt>
                <c:pt idx="94">
                  <c:v>60.2</c:v>
                </c:pt>
                <c:pt idx="95">
                  <c:v>60.04</c:v>
                </c:pt>
                <c:pt idx="96">
                  <c:v>58.96</c:v>
                </c:pt>
                <c:pt idx="97">
                  <c:v>59.16</c:v>
                </c:pt>
                <c:pt idx="98">
                  <c:v>62.96</c:v>
                </c:pt>
                <c:pt idx="99">
                  <c:v>59.86</c:v>
                </c:pt>
                <c:pt idx="100">
                  <c:v>56.56</c:v>
                </c:pt>
                <c:pt idx="101">
                  <c:v>55.54</c:v>
                </c:pt>
                <c:pt idx="102">
                  <c:v>56.18</c:v>
                </c:pt>
                <c:pt idx="103">
                  <c:v>58.3</c:v>
                </c:pt>
                <c:pt idx="104">
                  <c:v>55.7</c:v>
                </c:pt>
                <c:pt idx="105">
                  <c:v>36.74</c:v>
                </c:pt>
                <c:pt idx="106">
                  <c:v>25.1</c:v>
                </c:pt>
                <c:pt idx="107">
                  <c:v>38.799999999999997</c:v>
                </c:pt>
                <c:pt idx="108">
                  <c:v>36.94</c:v>
                </c:pt>
                <c:pt idx="109">
                  <c:v>32.96</c:v>
                </c:pt>
                <c:pt idx="110">
                  <c:v>30.62</c:v>
                </c:pt>
                <c:pt idx="111">
                  <c:v>31.14</c:v>
                </c:pt>
                <c:pt idx="112">
                  <c:v>30.1</c:v>
                </c:pt>
                <c:pt idx="113">
                  <c:v>29.26</c:v>
                </c:pt>
                <c:pt idx="114">
                  <c:v>29.32</c:v>
                </c:pt>
                <c:pt idx="115">
                  <c:v>28.54</c:v>
                </c:pt>
                <c:pt idx="116">
                  <c:v>26.74</c:v>
                </c:pt>
                <c:pt idx="117">
                  <c:v>26.3</c:v>
                </c:pt>
                <c:pt idx="118">
                  <c:v>27.52</c:v>
                </c:pt>
                <c:pt idx="119">
                  <c:v>26.82</c:v>
                </c:pt>
                <c:pt idx="120">
                  <c:v>26.74</c:v>
                </c:pt>
                <c:pt idx="121">
                  <c:v>27.6</c:v>
                </c:pt>
                <c:pt idx="122">
                  <c:v>27.06</c:v>
                </c:pt>
                <c:pt idx="123">
                  <c:v>27.3</c:v>
                </c:pt>
                <c:pt idx="124">
                  <c:v>27.7</c:v>
                </c:pt>
                <c:pt idx="125">
                  <c:v>26.16</c:v>
                </c:pt>
                <c:pt idx="126">
                  <c:v>27.14</c:v>
                </c:pt>
                <c:pt idx="127">
                  <c:v>26.88</c:v>
                </c:pt>
                <c:pt idx="128">
                  <c:v>28.24</c:v>
                </c:pt>
                <c:pt idx="129">
                  <c:v>30.96</c:v>
                </c:pt>
                <c:pt idx="130">
                  <c:v>30.6</c:v>
                </c:pt>
                <c:pt idx="131">
                  <c:v>29.18</c:v>
                </c:pt>
                <c:pt idx="132">
                  <c:v>26.08</c:v>
                </c:pt>
                <c:pt idx="133">
                  <c:v>23.14</c:v>
                </c:pt>
                <c:pt idx="134">
                  <c:v>22.44</c:v>
                </c:pt>
                <c:pt idx="135">
                  <c:v>23.48</c:v>
                </c:pt>
                <c:pt idx="136">
                  <c:v>24.42</c:v>
                </c:pt>
                <c:pt idx="137">
                  <c:v>25.52</c:v>
                </c:pt>
                <c:pt idx="138">
                  <c:v>25.64</c:v>
                </c:pt>
                <c:pt idx="139">
                  <c:v>25.62</c:v>
                </c:pt>
                <c:pt idx="140">
                  <c:v>25.16</c:v>
                </c:pt>
                <c:pt idx="141">
                  <c:v>24.98</c:v>
                </c:pt>
                <c:pt idx="142">
                  <c:v>24.82</c:v>
                </c:pt>
                <c:pt idx="143">
                  <c:v>24.7</c:v>
                </c:pt>
                <c:pt idx="144">
                  <c:v>24.24</c:v>
                </c:pt>
                <c:pt idx="145">
                  <c:v>24.22</c:v>
                </c:pt>
                <c:pt idx="146">
                  <c:v>24.6</c:v>
                </c:pt>
                <c:pt idx="147">
                  <c:v>25.46</c:v>
                </c:pt>
                <c:pt idx="148">
                  <c:v>27.68</c:v>
                </c:pt>
                <c:pt idx="149">
                  <c:v>27.8</c:v>
                </c:pt>
                <c:pt idx="150">
                  <c:v>27.7</c:v>
                </c:pt>
                <c:pt idx="151">
                  <c:v>27.85</c:v>
                </c:pt>
                <c:pt idx="152">
                  <c:v>28.82</c:v>
                </c:pt>
                <c:pt idx="153">
                  <c:v>27.54</c:v>
                </c:pt>
                <c:pt idx="154">
                  <c:v>28.16</c:v>
                </c:pt>
                <c:pt idx="155">
                  <c:v>28.16</c:v>
                </c:pt>
                <c:pt idx="156">
                  <c:v>28.27</c:v>
                </c:pt>
                <c:pt idx="157">
                  <c:v>28.45</c:v>
                </c:pt>
                <c:pt idx="158">
                  <c:v>29.61</c:v>
                </c:pt>
                <c:pt idx="159">
                  <c:v>31.65</c:v>
                </c:pt>
                <c:pt idx="160">
                  <c:v>32.79</c:v>
                </c:pt>
                <c:pt idx="161">
                  <c:v>34.65</c:v>
                </c:pt>
                <c:pt idx="162">
                  <c:v>38.97</c:v>
                </c:pt>
                <c:pt idx="163">
                  <c:v>40.24</c:v>
                </c:pt>
                <c:pt idx="164">
                  <c:v>37.119999999999997</c:v>
                </c:pt>
                <c:pt idx="165">
                  <c:v>38.24</c:v>
                </c:pt>
                <c:pt idx="166">
                  <c:v>38.880000000000003</c:v>
                </c:pt>
                <c:pt idx="167">
                  <c:v>40.15</c:v>
                </c:pt>
                <c:pt idx="168">
                  <c:v>40</c:v>
                </c:pt>
                <c:pt idx="169">
                  <c:v>40.06</c:v>
                </c:pt>
                <c:pt idx="170">
                  <c:v>43.38</c:v>
                </c:pt>
                <c:pt idx="171">
                  <c:v>40.71</c:v>
                </c:pt>
                <c:pt idx="172">
                  <c:v>42.7</c:v>
                </c:pt>
                <c:pt idx="173">
                  <c:v>41.43</c:v>
                </c:pt>
                <c:pt idx="174">
                  <c:v>42.39</c:v>
                </c:pt>
                <c:pt idx="175">
                  <c:v>44.2</c:v>
                </c:pt>
                <c:pt idx="176">
                  <c:v>44.84</c:v>
                </c:pt>
                <c:pt idx="177">
                  <c:v>45.29</c:v>
                </c:pt>
                <c:pt idx="178">
                  <c:v>45.84</c:v>
                </c:pt>
                <c:pt idx="179">
                  <c:v>44.91</c:v>
                </c:pt>
                <c:pt idx="180">
                  <c:v>44.34</c:v>
                </c:pt>
                <c:pt idx="181">
                  <c:v>44.01</c:v>
                </c:pt>
                <c:pt idx="182">
                  <c:v>42.4</c:v>
                </c:pt>
                <c:pt idx="183">
                  <c:v>41.63</c:v>
                </c:pt>
                <c:pt idx="184">
                  <c:v>41</c:v>
                </c:pt>
                <c:pt idx="185">
                  <c:v>41.5</c:v>
                </c:pt>
                <c:pt idx="186">
                  <c:v>40.630000000000003</c:v>
                </c:pt>
                <c:pt idx="187">
                  <c:v>40.450000000000003</c:v>
                </c:pt>
                <c:pt idx="188">
                  <c:v>40.93</c:v>
                </c:pt>
                <c:pt idx="189">
                  <c:v>40.26</c:v>
                </c:pt>
                <c:pt idx="190">
                  <c:v>38.97</c:v>
                </c:pt>
                <c:pt idx="191">
                  <c:v>39.19</c:v>
                </c:pt>
                <c:pt idx="192">
                  <c:v>38.54</c:v>
                </c:pt>
                <c:pt idx="193">
                  <c:v>38.51</c:v>
                </c:pt>
                <c:pt idx="194">
                  <c:v>36.51</c:v>
                </c:pt>
                <c:pt idx="195">
                  <c:v>35.659999999999997</c:v>
                </c:pt>
                <c:pt idx="196">
                  <c:v>36.28</c:v>
                </c:pt>
                <c:pt idx="197">
                  <c:v>35.97</c:v>
                </c:pt>
                <c:pt idx="198">
                  <c:v>35.049999999999997</c:v>
                </c:pt>
                <c:pt idx="199">
                  <c:v>36.85</c:v>
                </c:pt>
                <c:pt idx="200">
                  <c:v>38.01</c:v>
                </c:pt>
                <c:pt idx="201">
                  <c:v>38.020000000000003</c:v>
                </c:pt>
                <c:pt idx="202">
                  <c:v>37.17</c:v>
                </c:pt>
                <c:pt idx="203">
                  <c:v>39.81</c:v>
                </c:pt>
                <c:pt idx="204">
                  <c:v>39.049999999999997</c:v>
                </c:pt>
                <c:pt idx="205">
                  <c:v>38.840000000000003</c:v>
                </c:pt>
                <c:pt idx="206">
                  <c:v>37.31</c:v>
                </c:pt>
                <c:pt idx="207">
                  <c:v>39.06</c:v>
                </c:pt>
                <c:pt idx="208">
                  <c:v>39.54</c:v>
                </c:pt>
                <c:pt idx="209">
                  <c:v>40.520000000000003</c:v>
                </c:pt>
                <c:pt idx="210">
                  <c:v>39.729999999999997</c:v>
                </c:pt>
                <c:pt idx="211">
                  <c:v>45.48</c:v>
                </c:pt>
                <c:pt idx="212">
                  <c:v>49.36</c:v>
                </c:pt>
                <c:pt idx="213">
                  <c:v>50.47</c:v>
                </c:pt>
                <c:pt idx="214">
                  <c:v>49.61</c:v>
                </c:pt>
                <c:pt idx="215">
                  <c:v>51.46</c:v>
                </c:pt>
                <c:pt idx="216">
                  <c:v>50.25</c:v>
                </c:pt>
                <c:pt idx="217">
                  <c:v>50.85</c:v>
                </c:pt>
                <c:pt idx="218">
                  <c:v>58</c:v>
                </c:pt>
                <c:pt idx="219">
                  <c:v>58.13</c:v>
                </c:pt>
                <c:pt idx="220">
                  <c:v>55.23</c:v>
                </c:pt>
                <c:pt idx="221">
                  <c:v>58.51</c:v>
                </c:pt>
                <c:pt idx="222">
                  <c:v>62.82</c:v>
                </c:pt>
                <c:pt idx="223">
                  <c:v>63.97</c:v>
                </c:pt>
                <c:pt idx="224">
                  <c:v>62.72</c:v>
                </c:pt>
                <c:pt idx="225">
                  <c:v>58.45</c:v>
                </c:pt>
                <c:pt idx="226">
                  <c:v>55.4</c:v>
                </c:pt>
                <c:pt idx="227">
                  <c:v>56.29</c:v>
                </c:pt>
                <c:pt idx="228">
                  <c:v>55.47</c:v>
                </c:pt>
                <c:pt idx="229">
                  <c:v>53.78</c:v>
                </c:pt>
                <c:pt idx="230">
                  <c:v>51.09</c:v>
                </c:pt>
                <c:pt idx="231">
                  <c:v>49.16</c:v>
                </c:pt>
                <c:pt idx="232">
                  <c:v>46.45</c:v>
                </c:pt>
                <c:pt idx="233">
                  <c:v>47.12</c:v>
                </c:pt>
                <c:pt idx="234">
                  <c:v>48.42</c:v>
                </c:pt>
                <c:pt idx="235">
                  <c:v>48.01</c:v>
                </c:pt>
                <c:pt idx="236">
                  <c:v>52.83</c:v>
                </c:pt>
                <c:pt idx="237">
                  <c:v>54.57</c:v>
                </c:pt>
                <c:pt idx="238">
                  <c:v>53.18</c:v>
                </c:pt>
                <c:pt idx="239">
                  <c:v>54.88</c:v>
                </c:pt>
                <c:pt idx="240">
                  <c:v>57.6</c:v>
                </c:pt>
                <c:pt idx="241">
                  <c:v>55.8</c:v>
                </c:pt>
                <c:pt idx="242">
                  <c:v>55.99</c:v>
                </c:pt>
                <c:pt idx="243">
                  <c:v>60.73</c:v>
                </c:pt>
                <c:pt idx="244">
                  <c:v>63.86</c:v>
                </c:pt>
                <c:pt idx="245">
                  <c:v>58.82</c:v>
                </c:pt>
                <c:pt idx="246">
                  <c:v>52.15</c:v>
                </c:pt>
                <c:pt idx="247">
                  <c:v>50.86</c:v>
                </c:pt>
                <c:pt idx="248">
                  <c:v>48.28</c:v>
                </c:pt>
                <c:pt idx="249">
                  <c:v>54.95</c:v>
                </c:pt>
                <c:pt idx="250">
                  <c:v>58.38</c:v>
                </c:pt>
                <c:pt idx="251">
                  <c:v>58.13</c:v>
                </c:pt>
                <c:pt idx="252">
                  <c:v>60.99</c:v>
                </c:pt>
                <c:pt idx="253">
                  <c:v>61.8</c:v>
                </c:pt>
                <c:pt idx="254">
                  <c:v>61.86</c:v>
                </c:pt>
                <c:pt idx="255">
                  <c:v>63.86</c:v>
                </c:pt>
                <c:pt idx="256">
                  <c:v>64.25</c:v>
                </c:pt>
                <c:pt idx="257">
                  <c:v>68.94</c:v>
                </c:pt>
                <c:pt idx="258">
                  <c:v>75.03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4-4B4E-AF15-F8AC3C267752}"/>
            </c:ext>
          </c:extLst>
        </c:ser>
        <c:ser>
          <c:idx val="1"/>
          <c:order val="1"/>
          <c:tx>
            <c:strRef>
              <c:f>Аэрофлот_1week_20022020_2002202!$D$1</c:f>
              <c:strCache>
                <c:ptCount val="1"/>
                <c:pt idx="0">
                  <c:v>Цена Газпрома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Аэрофлот_1week_20022020_2002202!$D$2:$D$260</c:f>
              <c:numCache>
                <c:formatCode>General</c:formatCode>
                <c:ptCount val="259"/>
                <c:pt idx="0">
                  <c:v>232</c:v>
                </c:pt>
                <c:pt idx="1">
                  <c:v>202.65</c:v>
                </c:pt>
                <c:pt idx="2">
                  <c:v>188.27</c:v>
                </c:pt>
                <c:pt idx="3">
                  <c:v>166.1</c:v>
                </c:pt>
                <c:pt idx="4">
                  <c:v>176.26</c:v>
                </c:pt>
                <c:pt idx="5">
                  <c:v>174.5</c:v>
                </c:pt>
                <c:pt idx="6">
                  <c:v>189.77</c:v>
                </c:pt>
                <c:pt idx="7">
                  <c:v>192</c:v>
                </c:pt>
                <c:pt idx="8">
                  <c:v>184.68</c:v>
                </c:pt>
                <c:pt idx="9">
                  <c:v>185.71</c:v>
                </c:pt>
                <c:pt idx="10">
                  <c:v>190</c:v>
                </c:pt>
                <c:pt idx="11">
                  <c:v>185.34</c:v>
                </c:pt>
                <c:pt idx="12">
                  <c:v>183.85</c:v>
                </c:pt>
                <c:pt idx="13">
                  <c:v>194.35</c:v>
                </c:pt>
                <c:pt idx="14">
                  <c:v>199.95</c:v>
                </c:pt>
                <c:pt idx="15">
                  <c:v>203.05</c:v>
                </c:pt>
                <c:pt idx="16">
                  <c:v>196.74</c:v>
                </c:pt>
                <c:pt idx="17">
                  <c:v>195.81</c:v>
                </c:pt>
                <c:pt idx="18">
                  <c:v>193</c:v>
                </c:pt>
                <c:pt idx="19">
                  <c:v>197.2</c:v>
                </c:pt>
                <c:pt idx="20">
                  <c:v>200.94</c:v>
                </c:pt>
                <c:pt idx="21">
                  <c:v>184.65</c:v>
                </c:pt>
                <c:pt idx="22">
                  <c:v>185.45</c:v>
                </c:pt>
                <c:pt idx="23">
                  <c:v>182.59</c:v>
                </c:pt>
                <c:pt idx="24">
                  <c:v>187.23</c:v>
                </c:pt>
                <c:pt idx="25">
                  <c:v>192.83</c:v>
                </c:pt>
                <c:pt idx="26">
                  <c:v>184.51</c:v>
                </c:pt>
                <c:pt idx="27">
                  <c:v>182.9</c:v>
                </c:pt>
                <c:pt idx="28">
                  <c:v>179.55</c:v>
                </c:pt>
                <c:pt idx="29">
                  <c:v>178.05</c:v>
                </c:pt>
                <c:pt idx="30">
                  <c:v>181.52</c:v>
                </c:pt>
                <c:pt idx="31">
                  <c:v>173.77</c:v>
                </c:pt>
                <c:pt idx="32">
                  <c:v>169.47</c:v>
                </c:pt>
                <c:pt idx="33">
                  <c:v>166.97</c:v>
                </c:pt>
                <c:pt idx="34">
                  <c:v>163.98</c:v>
                </c:pt>
                <c:pt idx="35">
                  <c:v>164.96</c:v>
                </c:pt>
                <c:pt idx="36">
                  <c:v>154.28</c:v>
                </c:pt>
                <c:pt idx="37">
                  <c:v>164.92</c:v>
                </c:pt>
                <c:pt idx="38">
                  <c:v>180.3</c:v>
                </c:pt>
                <c:pt idx="39">
                  <c:v>183.21</c:v>
                </c:pt>
                <c:pt idx="40">
                  <c:v>185.9</c:v>
                </c:pt>
                <c:pt idx="41">
                  <c:v>188.79</c:v>
                </c:pt>
                <c:pt idx="42">
                  <c:v>201.5</c:v>
                </c:pt>
                <c:pt idx="43">
                  <c:v>212.69</c:v>
                </c:pt>
                <c:pt idx="44">
                  <c:v>205.03</c:v>
                </c:pt>
                <c:pt idx="45">
                  <c:v>212.98</c:v>
                </c:pt>
                <c:pt idx="46">
                  <c:v>225.49</c:v>
                </c:pt>
                <c:pt idx="47">
                  <c:v>226.5</c:v>
                </c:pt>
                <c:pt idx="48">
                  <c:v>215.49</c:v>
                </c:pt>
                <c:pt idx="49">
                  <c:v>212.83</c:v>
                </c:pt>
                <c:pt idx="50">
                  <c:v>222.01</c:v>
                </c:pt>
                <c:pt idx="51">
                  <c:v>226.71</c:v>
                </c:pt>
                <c:pt idx="52">
                  <c:v>225.84</c:v>
                </c:pt>
                <c:pt idx="53">
                  <c:v>217.56</c:v>
                </c:pt>
                <c:pt idx="54">
                  <c:v>227</c:v>
                </c:pt>
                <c:pt idx="55">
                  <c:v>233.8</c:v>
                </c:pt>
                <c:pt idx="56">
                  <c:v>225.4</c:v>
                </c:pt>
                <c:pt idx="57">
                  <c:v>227.3</c:v>
                </c:pt>
                <c:pt idx="58">
                  <c:v>228.4</c:v>
                </c:pt>
                <c:pt idx="59">
                  <c:v>222.15</c:v>
                </c:pt>
                <c:pt idx="60">
                  <c:v>235.1</c:v>
                </c:pt>
                <c:pt idx="61">
                  <c:v>232.62</c:v>
                </c:pt>
                <c:pt idx="62">
                  <c:v>231.38</c:v>
                </c:pt>
                <c:pt idx="63">
                  <c:v>241.7</c:v>
                </c:pt>
                <c:pt idx="64">
                  <c:v>249.55</c:v>
                </c:pt>
                <c:pt idx="65">
                  <c:v>258</c:v>
                </c:pt>
                <c:pt idx="66">
                  <c:v>262</c:v>
                </c:pt>
                <c:pt idx="67">
                  <c:v>274.3</c:v>
                </c:pt>
                <c:pt idx="68">
                  <c:v>277.05</c:v>
                </c:pt>
                <c:pt idx="69">
                  <c:v>270.06</c:v>
                </c:pt>
                <c:pt idx="70">
                  <c:v>277.19</c:v>
                </c:pt>
                <c:pt idx="71">
                  <c:v>285.64999999999998</c:v>
                </c:pt>
                <c:pt idx="72">
                  <c:v>295.22000000000003</c:v>
                </c:pt>
                <c:pt idx="73">
                  <c:v>279.64999999999998</c:v>
                </c:pt>
                <c:pt idx="74">
                  <c:v>279.51</c:v>
                </c:pt>
                <c:pt idx="75">
                  <c:v>287.35000000000002</c:v>
                </c:pt>
                <c:pt idx="76">
                  <c:v>282.27</c:v>
                </c:pt>
                <c:pt idx="77">
                  <c:v>292.7</c:v>
                </c:pt>
                <c:pt idx="78">
                  <c:v>292.57</c:v>
                </c:pt>
                <c:pt idx="79">
                  <c:v>299.66000000000003</c:v>
                </c:pt>
                <c:pt idx="80">
                  <c:v>317.94</c:v>
                </c:pt>
                <c:pt idx="81">
                  <c:v>326.43</c:v>
                </c:pt>
                <c:pt idx="82">
                  <c:v>334.5</c:v>
                </c:pt>
                <c:pt idx="83">
                  <c:v>344.29</c:v>
                </c:pt>
                <c:pt idx="84">
                  <c:v>363.25</c:v>
                </c:pt>
                <c:pt idx="85">
                  <c:v>366.17</c:v>
                </c:pt>
                <c:pt idx="86">
                  <c:v>367.76</c:v>
                </c:pt>
                <c:pt idx="87">
                  <c:v>358.12</c:v>
                </c:pt>
                <c:pt idx="88">
                  <c:v>350.18</c:v>
                </c:pt>
                <c:pt idx="89">
                  <c:v>350.6</c:v>
                </c:pt>
                <c:pt idx="90">
                  <c:v>333.6</c:v>
                </c:pt>
                <c:pt idx="91">
                  <c:v>337.62</c:v>
                </c:pt>
                <c:pt idx="92">
                  <c:v>326</c:v>
                </c:pt>
                <c:pt idx="93">
                  <c:v>345.99</c:v>
                </c:pt>
                <c:pt idx="94">
                  <c:v>332</c:v>
                </c:pt>
                <c:pt idx="95">
                  <c:v>327.3</c:v>
                </c:pt>
                <c:pt idx="96">
                  <c:v>338.79</c:v>
                </c:pt>
                <c:pt idx="97">
                  <c:v>342.39</c:v>
                </c:pt>
                <c:pt idx="98">
                  <c:v>346.13</c:v>
                </c:pt>
                <c:pt idx="99">
                  <c:v>335.76</c:v>
                </c:pt>
                <c:pt idx="100">
                  <c:v>311.60000000000002</c:v>
                </c:pt>
                <c:pt idx="101">
                  <c:v>329.58</c:v>
                </c:pt>
                <c:pt idx="102">
                  <c:v>324.60000000000002</c:v>
                </c:pt>
                <c:pt idx="103">
                  <c:v>318.10000000000002</c:v>
                </c:pt>
                <c:pt idx="104">
                  <c:v>309.48</c:v>
                </c:pt>
                <c:pt idx="105">
                  <c:v>228</c:v>
                </c:pt>
                <c:pt idx="106">
                  <c:v>227</c:v>
                </c:pt>
                <c:pt idx="107">
                  <c:v>251.4</c:v>
                </c:pt>
                <c:pt idx="108">
                  <c:v>241.07</c:v>
                </c:pt>
                <c:pt idx="109">
                  <c:v>224</c:v>
                </c:pt>
                <c:pt idx="110">
                  <c:v>208</c:v>
                </c:pt>
                <c:pt idx="111">
                  <c:v>240.4</c:v>
                </c:pt>
                <c:pt idx="112">
                  <c:v>240.1</c:v>
                </c:pt>
                <c:pt idx="113">
                  <c:v>235.52</c:v>
                </c:pt>
                <c:pt idx="114">
                  <c:v>263</c:v>
                </c:pt>
                <c:pt idx="115">
                  <c:v>294.5</c:v>
                </c:pt>
                <c:pt idx="116">
                  <c:v>297</c:v>
                </c:pt>
                <c:pt idx="117">
                  <c:v>309.2</c:v>
                </c:pt>
                <c:pt idx="118">
                  <c:v>315.5</c:v>
                </c:pt>
                <c:pt idx="119">
                  <c:v>296</c:v>
                </c:pt>
                <c:pt idx="120">
                  <c:v>192.5</c:v>
                </c:pt>
                <c:pt idx="121">
                  <c:v>198</c:v>
                </c:pt>
                <c:pt idx="122">
                  <c:v>187.61</c:v>
                </c:pt>
                <c:pt idx="123">
                  <c:v>192.25</c:v>
                </c:pt>
                <c:pt idx="124">
                  <c:v>195.26</c:v>
                </c:pt>
                <c:pt idx="125">
                  <c:v>176.58</c:v>
                </c:pt>
                <c:pt idx="126">
                  <c:v>174.36</c:v>
                </c:pt>
                <c:pt idx="127">
                  <c:v>177.6</c:v>
                </c:pt>
                <c:pt idx="128">
                  <c:v>183.62</c:v>
                </c:pt>
                <c:pt idx="129">
                  <c:v>252.8</c:v>
                </c:pt>
                <c:pt idx="130">
                  <c:v>245.34</c:v>
                </c:pt>
                <c:pt idx="131">
                  <c:v>243.8</c:v>
                </c:pt>
                <c:pt idx="132">
                  <c:v>224.84</c:v>
                </c:pt>
                <c:pt idx="133">
                  <c:v>217.7</c:v>
                </c:pt>
                <c:pt idx="134">
                  <c:v>195.15</c:v>
                </c:pt>
                <c:pt idx="135">
                  <c:v>159.6</c:v>
                </c:pt>
                <c:pt idx="136">
                  <c:v>166.99</c:v>
                </c:pt>
                <c:pt idx="137">
                  <c:v>170.73</c:v>
                </c:pt>
                <c:pt idx="138">
                  <c:v>169.14</c:v>
                </c:pt>
                <c:pt idx="139">
                  <c:v>169.86</c:v>
                </c:pt>
                <c:pt idx="140">
                  <c:v>168.79</c:v>
                </c:pt>
                <c:pt idx="141">
                  <c:v>169.03</c:v>
                </c:pt>
                <c:pt idx="142">
                  <c:v>165.86</c:v>
                </c:pt>
                <c:pt idx="143">
                  <c:v>162.75</c:v>
                </c:pt>
                <c:pt idx="144">
                  <c:v>160.24</c:v>
                </c:pt>
                <c:pt idx="145">
                  <c:v>160.88999999999999</c:v>
                </c:pt>
                <c:pt idx="146">
                  <c:v>162.56</c:v>
                </c:pt>
                <c:pt idx="147">
                  <c:v>162.1</c:v>
                </c:pt>
                <c:pt idx="148">
                  <c:v>164.56</c:v>
                </c:pt>
                <c:pt idx="149">
                  <c:v>158.85</c:v>
                </c:pt>
                <c:pt idx="150">
                  <c:v>159.08000000000001</c:v>
                </c:pt>
                <c:pt idx="151">
                  <c:v>160.87</c:v>
                </c:pt>
                <c:pt idx="152">
                  <c:v>158.68</c:v>
                </c:pt>
                <c:pt idx="153">
                  <c:v>153.62</c:v>
                </c:pt>
                <c:pt idx="154">
                  <c:v>154.22</c:v>
                </c:pt>
                <c:pt idx="155">
                  <c:v>162.27000000000001</c:v>
                </c:pt>
                <c:pt idx="156">
                  <c:v>160.04</c:v>
                </c:pt>
                <c:pt idx="157">
                  <c:v>163.29</c:v>
                </c:pt>
                <c:pt idx="158">
                  <c:v>169.03</c:v>
                </c:pt>
                <c:pt idx="159">
                  <c:v>169.83</c:v>
                </c:pt>
                <c:pt idx="160">
                  <c:v>173.09</c:v>
                </c:pt>
                <c:pt idx="161">
                  <c:v>179.5</c:v>
                </c:pt>
                <c:pt idx="162">
                  <c:v>181.72</c:v>
                </c:pt>
                <c:pt idx="163">
                  <c:v>181.13</c:v>
                </c:pt>
                <c:pt idx="164">
                  <c:v>172.09</c:v>
                </c:pt>
                <c:pt idx="165">
                  <c:v>173.95</c:v>
                </c:pt>
                <c:pt idx="166">
                  <c:v>174.43</c:v>
                </c:pt>
                <c:pt idx="167">
                  <c:v>164.48</c:v>
                </c:pt>
                <c:pt idx="168">
                  <c:v>162.58000000000001</c:v>
                </c:pt>
                <c:pt idx="169">
                  <c:v>165.58</c:v>
                </c:pt>
                <c:pt idx="170">
                  <c:v>169.87</c:v>
                </c:pt>
                <c:pt idx="171">
                  <c:v>165.8</c:v>
                </c:pt>
                <c:pt idx="172">
                  <c:v>166.86</c:v>
                </c:pt>
                <c:pt idx="173">
                  <c:v>166.34</c:v>
                </c:pt>
                <c:pt idx="174">
                  <c:v>169.7</c:v>
                </c:pt>
                <c:pt idx="175">
                  <c:v>171.19</c:v>
                </c:pt>
                <c:pt idx="176">
                  <c:v>171.44</c:v>
                </c:pt>
                <c:pt idx="177">
                  <c:v>173.46</c:v>
                </c:pt>
                <c:pt idx="178">
                  <c:v>176.35</c:v>
                </c:pt>
                <c:pt idx="179">
                  <c:v>175.48</c:v>
                </c:pt>
                <c:pt idx="180">
                  <c:v>174.7</c:v>
                </c:pt>
                <c:pt idx="181">
                  <c:v>178.22</c:v>
                </c:pt>
                <c:pt idx="182">
                  <c:v>175.95</c:v>
                </c:pt>
                <c:pt idx="183">
                  <c:v>173.79</c:v>
                </c:pt>
                <c:pt idx="184">
                  <c:v>166.7</c:v>
                </c:pt>
                <c:pt idx="185">
                  <c:v>167.09</c:v>
                </c:pt>
                <c:pt idx="186">
                  <c:v>166.59</c:v>
                </c:pt>
                <c:pt idx="187">
                  <c:v>170.2</c:v>
                </c:pt>
                <c:pt idx="188">
                  <c:v>171.39</c:v>
                </c:pt>
                <c:pt idx="189">
                  <c:v>167.26</c:v>
                </c:pt>
                <c:pt idx="190">
                  <c:v>169.19</c:v>
                </c:pt>
                <c:pt idx="191">
                  <c:v>168.25</c:v>
                </c:pt>
                <c:pt idx="192">
                  <c:v>165.31</c:v>
                </c:pt>
                <c:pt idx="193">
                  <c:v>164.71</c:v>
                </c:pt>
                <c:pt idx="194">
                  <c:v>162.61000000000001</c:v>
                </c:pt>
                <c:pt idx="195">
                  <c:v>161.5</c:v>
                </c:pt>
                <c:pt idx="196">
                  <c:v>164.2</c:v>
                </c:pt>
                <c:pt idx="197">
                  <c:v>162.09</c:v>
                </c:pt>
                <c:pt idx="198">
                  <c:v>159.52000000000001</c:v>
                </c:pt>
                <c:pt idx="199">
                  <c:v>161.94</c:v>
                </c:pt>
                <c:pt idx="200">
                  <c:v>163.37</c:v>
                </c:pt>
                <c:pt idx="201">
                  <c:v>165.9</c:v>
                </c:pt>
                <c:pt idx="202">
                  <c:v>163.99</c:v>
                </c:pt>
                <c:pt idx="203">
                  <c:v>164.4</c:v>
                </c:pt>
                <c:pt idx="204">
                  <c:v>163.22999999999999</c:v>
                </c:pt>
                <c:pt idx="205">
                  <c:v>161.19</c:v>
                </c:pt>
                <c:pt idx="206">
                  <c:v>158.12</c:v>
                </c:pt>
                <c:pt idx="207">
                  <c:v>161.34</c:v>
                </c:pt>
                <c:pt idx="208">
                  <c:v>160.91</c:v>
                </c:pt>
                <c:pt idx="209">
                  <c:v>160.86000000000001</c:v>
                </c:pt>
                <c:pt idx="210">
                  <c:v>156.44</c:v>
                </c:pt>
                <c:pt idx="211">
                  <c:v>157.22</c:v>
                </c:pt>
                <c:pt idx="212">
                  <c:v>163.59</c:v>
                </c:pt>
                <c:pt idx="213">
                  <c:v>164.83</c:v>
                </c:pt>
                <c:pt idx="214">
                  <c:v>167.03</c:v>
                </c:pt>
                <c:pt idx="215">
                  <c:v>164.06</c:v>
                </c:pt>
                <c:pt idx="216">
                  <c:v>155.19999999999999</c:v>
                </c:pt>
                <c:pt idx="217">
                  <c:v>154.58000000000001</c:v>
                </c:pt>
                <c:pt idx="218">
                  <c:v>155.16999999999999</c:v>
                </c:pt>
                <c:pt idx="219">
                  <c:v>133.34</c:v>
                </c:pt>
                <c:pt idx="220">
                  <c:v>126.46</c:v>
                </c:pt>
                <c:pt idx="221">
                  <c:v>122.78</c:v>
                </c:pt>
                <c:pt idx="222">
                  <c:v>121.65</c:v>
                </c:pt>
                <c:pt idx="223">
                  <c:v>115.4</c:v>
                </c:pt>
                <c:pt idx="224">
                  <c:v>115.94</c:v>
                </c:pt>
                <c:pt idx="225">
                  <c:v>126.74</c:v>
                </c:pt>
                <c:pt idx="226">
                  <c:v>119.65</c:v>
                </c:pt>
                <c:pt idx="227">
                  <c:v>130.88</c:v>
                </c:pt>
                <c:pt idx="228">
                  <c:v>135</c:v>
                </c:pt>
                <c:pt idx="229">
                  <c:v>131.44999999999999</c:v>
                </c:pt>
                <c:pt idx="230">
                  <c:v>128.63999999999999</c:v>
                </c:pt>
                <c:pt idx="231">
                  <c:v>126.36</c:v>
                </c:pt>
                <c:pt idx="232">
                  <c:v>116.81</c:v>
                </c:pt>
                <c:pt idx="233">
                  <c:v>122.97</c:v>
                </c:pt>
                <c:pt idx="234">
                  <c:v>123</c:v>
                </c:pt>
                <c:pt idx="235">
                  <c:v>119.91</c:v>
                </c:pt>
                <c:pt idx="236">
                  <c:v>122.4</c:v>
                </c:pt>
                <c:pt idx="237">
                  <c:v>140.5</c:v>
                </c:pt>
                <c:pt idx="238">
                  <c:v>133.32</c:v>
                </c:pt>
                <c:pt idx="239">
                  <c:v>131.82</c:v>
                </c:pt>
                <c:pt idx="240">
                  <c:v>135.66999999999999</c:v>
                </c:pt>
                <c:pt idx="241">
                  <c:v>133</c:v>
                </c:pt>
                <c:pt idx="242">
                  <c:v>128.69999999999999</c:v>
                </c:pt>
                <c:pt idx="243">
                  <c:v>135.9</c:v>
                </c:pt>
                <c:pt idx="244">
                  <c:v>133.37</c:v>
                </c:pt>
                <c:pt idx="245">
                  <c:v>119.47</c:v>
                </c:pt>
                <c:pt idx="246">
                  <c:v>124.29</c:v>
                </c:pt>
                <c:pt idx="247">
                  <c:v>114.99</c:v>
                </c:pt>
                <c:pt idx="248">
                  <c:v>112.86</c:v>
                </c:pt>
                <c:pt idx="249">
                  <c:v>115.24</c:v>
                </c:pt>
                <c:pt idx="250">
                  <c:v>129.6</c:v>
                </c:pt>
                <c:pt idx="251">
                  <c:v>128.66</c:v>
                </c:pt>
                <c:pt idx="252">
                  <c:v>126.6</c:v>
                </c:pt>
                <c:pt idx="253">
                  <c:v>138.76</c:v>
                </c:pt>
                <c:pt idx="254">
                  <c:v>138.43</c:v>
                </c:pt>
                <c:pt idx="255">
                  <c:v>140.84</c:v>
                </c:pt>
                <c:pt idx="256">
                  <c:v>141.9</c:v>
                </c:pt>
                <c:pt idx="257">
                  <c:v>168.1</c:v>
                </c:pt>
                <c:pt idx="258">
                  <c:v>176.25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4-4B4E-AF15-F8AC3C267752}"/>
            </c:ext>
          </c:extLst>
        </c:ser>
        <c:ser>
          <c:idx val="2"/>
          <c:order val="2"/>
          <c:tx>
            <c:strRef>
              <c:f>Аэрофлот_1week_20022020_2002202!$F$1</c:f>
              <c:strCache>
                <c:ptCount val="1"/>
                <c:pt idx="0">
                  <c:v>Цена Сбербанка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Аэрофлот_1week_20022020_2002202!$F$2:$F$260</c:f>
              <c:numCache>
                <c:formatCode>General</c:formatCode>
                <c:ptCount val="259"/>
                <c:pt idx="0">
                  <c:v>250.8</c:v>
                </c:pt>
                <c:pt idx="1">
                  <c:v>233.36</c:v>
                </c:pt>
                <c:pt idx="2">
                  <c:v>219.99</c:v>
                </c:pt>
                <c:pt idx="3">
                  <c:v>198.6</c:v>
                </c:pt>
                <c:pt idx="4">
                  <c:v>195.69</c:v>
                </c:pt>
                <c:pt idx="5">
                  <c:v>180.38</c:v>
                </c:pt>
                <c:pt idx="6">
                  <c:v>185.64</c:v>
                </c:pt>
                <c:pt idx="7">
                  <c:v>201.99</c:v>
                </c:pt>
                <c:pt idx="8">
                  <c:v>191.8</c:v>
                </c:pt>
                <c:pt idx="9">
                  <c:v>188.91</c:v>
                </c:pt>
                <c:pt idx="10">
                  <c:v>197.25</c:v>
                </c:pt>
                <c:pt idx="11">
                  <c:v>196.02</c:v>
                </c:pt>
                <c:pt idx="12">
                  <c:v>183.85</c:v>
                </c:pt>
                <c:pt idx="13">
                  <c:v>188.9</c:v>
                </c:pt>
                <c:pt idx="14">
                  <c:v>200.5</c:v>
                </c:pt>
                <c:pt idx="15">
                  <c:v>219.1</c:v>
                </c:pt>
                <c:pt idx="16">
                  <c:v>208.35</c:v>
                </c:pt>
                <c:pt idx="17">
                  <c:v>207</c:v>
                </c:pt>
                <c:pt idx="18">
                  <c:v>203.15</c:v>
                </c:pt>
                <c:pt idx="19">
                  <c:v>210.95</c:v>
                </c:pt>
                <c:pt idx="20">
                  <c:v>212.28</c:v>
                </c:pt>
                <c:pt idx="21">
                  <c:v>210.81</c:v>
                </c:pt>
                <c:pt idx="22">
                  <c:v>215.97</c:v>
                </c:pt>
                <c:pt idx="23">
                  <c:v>221.57</c:v>
                </c:pt>
                <c:pt idx="24">
                  <c:v>227.28</c:v>
                </c:pt>
                <c:pt idx="25">
                  <c:v>239.99</c:v>
                </c:pt>
                <c:pt idx="26">
                  <c:v>231.22</c:v>
                </c:pt>
                <c:pt idx="27">
                  <c:v>226.3</c:v>
                </c:pt>
                <c:pt idx="28">
                  <c:v>222.21</c:v>
                </c:pt>
                <c:pt idx="29">
                  <c:v>221.07</c:v>
                </c:pt>
                <c:pt idx="30">
                  <c:v>230.3</c:v>
                </c:pt>
                <c:pt idx="31">
                  <c:v>228.24</c:v>
                </c:pt>
                <c:pt idx="32">
                  <c:v>208.8</c:v>
                </c:pt>
                <c:pt idx="33">
                  <c:v>205.38</c:v>
                </c:pt>
                <c:pt idx="34">
                  <c:v>201.17</c:v>
                </c:pt>
                <c:pt idx="35">
                  <c:v>214.5</c:v>
                </c:pt>
                <c:pt idx="36">
                  <c:v>200.99</c:v>
                </c:pt>
                <c:pt idx="37">
                  <c:v>217.5</c:v>
                </c:pt>
                <c:pt idx="38">
                  <c:v>242.99</c:v>
                </c:pt>
                <c:pt idx="39">
                  <c:v>239.42</c:v>
                </c:pt>
                <c:pt idx="40">
                  <c:v>251.59</c:v>
                </c:pt>
                <c:pt idx="41">
                  <c:v>270</c:v>
                </c:pt>
                <c:pt idx="42">
                  <c:v>283.73</c:v>
                </c:pt>
                <c:pt idx="43">
                  <c:v>270.16000000000003</c:v>
                </c:pt>
                <c:pt idx="44">
                  <c:v>270.64</c:v>
                </c:pt>
                <c:pt idx="45">
                  <c:v>271.64999999999998</c:v>
                </c:pt>
                <c:pt idx="46">
                  <c:v>283.64</c:v>
                </c:pt>
                <c:pt idx="47">
                  <c:v>276.89999999999998</c:v>
                </c:pt>
                <c:pt idx="48">
                  <c:v>268.25</c:v>
                </c:pt>
                <c:pt idx="49">
                  <c:v>258.11</c:v>
                </c:pt>
                <c:pt idx="50">
                  <c:v>271.7</c:v>
                </c:pt>
                <c:pt idx="51">
                  <c:v>266</c:v>
                </c:pt>
                <c:pt idx="52">
                  <c:v>270.51</c:v>
                </c:pt>
                <c:pt idx="53">
                  <c:v>270.17</c:v>
                </c:pt>
                <c:pt idx="54">
                  <c:v>277.5</c:v>
                </c:pt>
                <c:pt idx="55">
                  <c:v>284.93</c:v>
                </c:pt>
                <c:pt idx="56">
                  <c:v>285.47000000000003</c:v>
                </c:pt>
                <c:pt idx="57">
                  <c:v>291.22000000000003</c:v>
                </c:pt>
                <c:pt idx="58">
                  <c:v>291.7</c:v>
                </c:pt>
                <c:pt idx="59">
                  <c:v>281.07</c:v>
                </c:pt>
                <c:pt idx="60">
                  <c:v>288.5</c:v>
                </c:pt>
                <c:pt idx="61">
                  <c:v>293.19</c:v>
                </c:pt>
                <c:pt idx="62">
                  <c:v>297.73</c:v>
                </c:pt>
                <c:pt idx="63">
                  <c:v>317.94</c:v>
                </c:pt>
                <c:pt idx="64">
                  <c:v>304.10000000000002</c:v>
                </c:pt>
                <c:pt idx="65">
                  <c:v>301.23</c:v>
                </c:pt>
                <c:pt idx="66">
                  <c:v>309.56</c:v>
                </c:pt>
                <c:pt idx="67">
                  <c:v>310.94</c:v>
                </c:pt>
                <c:pt idx="68">
                  <c:v>313</c:v>
                </c:pt>
                <c:pt idx="69">
                  <c:v>309.3</c:v>
                </c:pt>
                <c:pt idx="70">
                  <c:v>311.81</c:v>
                </c:pt>
                <c:pt idx="71">
                  <c:v>307.39</c:v>
                </c:pt>
                <c:pt idx="72">
                  <c:v>303.56</c:v>
                </c:pt>
                <c:pt idx="73">
                  <c:v>298.85000000000002</c:v>
                </c:pt>
                <c:pt idx="74">
                  <c:v>296.38</c:v>
                </c:pt>
                <c:pt idx="75">
                  <c:v>305.58999999999997</c:v>
                </c:pt>
                <c:pt idx="76">
                  <c:v>319.14999999999998</c:v>
                </c:pt>
                <c:pt idx="77">
                  <c:v>328.68</c:v>
                </c:pt>
                <c:pt idx="78">
                  <c:v>325.67</c:v>
                </c:pt>
                <c:pt idx="79">
                  <c:v>327.41000000000003</c:v>
                </c:pt>
                <c:pt idx="80">
                  <c:v>329.71</c:v>
                </c:pt>
                <c:pt idx="81">
                  <c:v>326.25</c:v>
                </c:pt>
                <c:pt idx="82">
                  <c:v>329.56</c:v>
                </c:pt>
                <c:pt idx="83">
                  <c:v>325.44</c:v>
                </c:pt>
                <c:pt idx="84">
                  <c:v>338.48</c:v>
                </c:pt>
                <c:pt idx="85">
                  <c:v>373.01</c:v>
                </c:pt>
                <c:pt idx="86">
                  <c:v>371.82</c:v>
                </c:pt>
                <c:pt idx="87">
                  <c:v>364.37</c:v>
                </c:pt>
                <c:pt idx="88">
                  <c:v>356.14</c:v>
                </c:pt>
                <c:pt idx="89">
                  <c:v>360.21</c:v>
                </c:pt>
                <c:pt idx="90">
                  <c:v>347.59</c:v>
                </c:pt>
                <c:pt idx="91">
                  <c:v>327.56</c:v>
                </c:pt>
                <c:pt idx="92">
                  <c:v>304.42</c:v>
                </c:pt>
                <c:pt idx="93">
                  <c:v>320.66000000000003</c:v>
                </c:pt>
                <c:pt idx="94">
                  <c:v>297.44</c:v>
                </c:pt>
                <c:pt idx="95">
                  <c:v>294.89999999999998</c:v>
                </c:pt>
                <c:pt idx="96">
                  <c:v>293.89</c:v>
                </c:pt>
                <c:pt idx="97">
                  <c:v>293.49</c:v>
                </c:pt>
                <c:pt idx="98">
                  <c:v>293.92</c:v>
                </c:pt>
                <c:pt idx="99">
                  <c:v>261</c:v>
                </c:pt>
                <c:pt idx="100">
                  <c:v>246.9</c:v>
                </c:pt>
                <c:pt idx="101">
                  <c:v>257.82</c:v>
                </c:pt>
                <c:pt idx="102">
                  <c:v>256.52999999999997</c:v>
                </c:pt>
                <c:pt idx="103">
                  <c:v>260.83</c:v>
                </c:pt>
                <c:pt idx="104">
                  <c:v>250.28</c:v>
                </c:pt>
                <c:pt idx="105">
                  <c:v>131.12</c:v>
                </c:pt>
                <c:pt idx="106">
                  <c:v>131.5</c:v>
                </c:pt>
                <c:pt idx="107">
                  <c:v>154.5</c:v>
                </c:pt>
                <c:pt idx="108">
                  <c:v>143.72</c:v>
                </c:pt>
                <c:pt idx="109">
                  <c:v>130.88</c:v>
                </c:pt>
                <c:pt idx="110">
                  <c:v>116.97</c:v>
                </c:pt>
                <c:pt idx="111">
                  <c:v>128.80000000000001</c:v>
                </c:pt>
                <c:pt idx="112">
                  <c:v>123.1</c:v>
                </c:pt>
                <c:pt idx="113">
                  <c:v>120.2</c:v>
                </c:pt>
                <c:pt idx="114">
                  <c:v>122.2</c:v>
                </c:pt>
                <c:pt idx="115">
                  <c:v>121.22</c:v>
                </c:pt>
                <c:pt idx="116">
                  <c:v>119.21</c:v>
                </c:pt>
                <c:pt idx="117">
                  <c:v>118.07</c:v>
                </c:pt>
                <c:pt idx="118">
                  <c:v>123.88</c:v>
                </c:pt>
                <c:pt idx="119">
                  <c:v>137.76</c:v>
                </c:pt>
                <c:pt idx="120">
                  <c:v>129.91</c:v>
                </c:pt>
                <c:pt idx="121">
                  <c:v>133.30000000000001</c:v>
                </c:pt>
                <c:pt idx="122">
                  <c:v>128.9</c:v>
                </c:pt>
                <c:pt idx="123">
                  <c:v>128.82</c:v>
                </c:pt>
                <c:pt idx="124">
                  <c:v>131.9</c:v>
                </c:pt>
                <c:pt idx="125">
                  <c:v>122.4</c:v>
                </c:pt>
                <c:pt idx="126">
                  <c:v>124.88</c:v>
                </c:pt>
                <c:pt idx="127">
                  <c:v>125.2</c:v>
                </c:pt>
                <c:pt idx="128">
                  <c:v>130.4</c:v>
                </c:pt>
                <c:pt idx="129">
                  <c:v>143.80000000000001</c:v>
                </c:pt>
                <c:pt idx="130">
                  <c:v>138.15</c:v>
                </c:pt>
                <c:pt idx="131">
                  <c:v>137.72999999999999</c:v>
                </c:pt>
                <c:pt idx="132">
                  <c:v>119.39</c:v>
                </c:pt>
                <c:pt idx="133">
                  <c:v>110.21</c:v>
                </c:pt>
                <c:pt idx="134">
                  <c:v>101.5</c:v>
                </c:pt>
                <c:pt idx="135">
                  <c:v>107.78</c:v>
                </c:pt>
                <c:pt idx="136">
                  <c:v>119.45</c:v>
                </c:pt>
                <c:pt idx="137">
                  <c:v>126.97</c:v>
                </c:pt>
                <c:pt idx="138">
                  <c:v>125.75</c:v>
                </c:pt>
                <c:pt idx="139">
                  <c:v>136.97999999999999</c:v>
                </c:pt>
                <c:pt idx="140">
                  <c:v>136.88999999999999</c:v>
                </c:pt>
                <c:pt idx="141">
                  <c:v>136.53</c:v>
                </c:pt>
                <c:pt idx="142">
                  <c:v>136.66</c:v>
                </c:pt>
                <c:pt idx="143">
                  <c:v>140.03</c:v>
                </c:pt>
                <c:pt idx="144">
                  <c:v>135.44999999999999</c:v>
                </c:pt>
                <c:pt idx="145">
                  <c:v>137.94</c:v>
                </c:pt>
                <c:pt idx="146">
                  <c:v>141.15</c:v>
                </c:pt>
                <c:pt idx="147">
                  <c:v>141.4</c:v>
                </c:pt>
                <c:pt idx="148">
                  <c:v>151.69</c:v>
                </c:pt>
                <c:pt idx="149">
                  <c:v>151.38</c:v>
                </c:pt>
                <c:pt idx="150">
                  <c:v>153.19999999999999</c:v>
                </c:pt>
                <c:pt idx="151">
                  <c:v>161.26</c:v>
                </c:pt>
                <c:pt idx="152">
                  <c:v>165.52</c:v>
                </c:pt>
                <c:pt idx="153">
                  <c:v>159.72999999999999</c:v>
                </c:pt>
                <c:pt idx="154">
                  <c:v>164.3</c:v>
                </c:pt>
                <c:pt idx="155">
                  <c:v>171.16</c:v>
                </c:pt>
                <c:pt idx="156">
                  <c:v>172.53</c:v>
                </c:pt>
                <c:pt idx="157">
                  <c:v>193.59</c:v>
                </c:pt>
                <c:pt idx="158">
                  <c:v>203.57</c:v>
                </c:pt>
                <c:pt idx="159">
                  <c:v>216.6</c:v>
                </c:pt>
                <c:pt idx="160">
                  <c:v>216.27</c:v>
                </c:pt>
                <c:pt idx="161">
                  <c:v>221.87</c:v>
                </c:pt>
                <c:pt idx="162">
                  <c:v>235.17</c:v>
                </c:pt>
                <c:pt idx="163">
                  <c:v>240.38</c:v>
                </c:pt>
                <c:pt idx="164">
                  <c:v>237.7</c:v>
                </c:pt>
                <c:pt idx="165">
                  <c:v>229.29</c:v>
                </c:pt>
                <c:pt idx="166">
                  <c:v>231.27</c:v>
                </c:pt>
                <c:pt idx="167">
                  <c:v>248.1</c:v>
                </c:pt>
                <c:pt idx="168">
                  <c:v>243.95</c:v>
                </c:pt>
                <c:pt idx="169">
                  <c:v>240.4</c:v>
                </c:pt>
                <c:pt idx="170">
                  <c:v>243.87</c:v>
                </c:pt>
                <c:pt idx="171">
                  <c:v>235.67</c:v>
                </c:pt>
                <c:pt idx="172">
                  <c:v>239.61</c:v>
                </c:pt>
                <c:pt idx="173">
                  <c:v>243.67</c:v>
                </c:pt>
                <c:pt idx="174">
                  <c:v>246.45</c:v>
                </c:pt>
                <c:pt idx="175">
                  <c:v>244.13</c:v>
                </c:pt>
                <c:pt idx="176">
                  <c:v>249.25</c:v>
                </c:pt>
                <c:pt idx="177">
                  <c:v>264.12</c:v>
                </c:pt>
                <c:pt idx="178">
                  <c:v>266.23</c:v>
                </c:pt>
                <c:pt idx="179">
                  <c:v>261.14</c:v>
                </c:pt>
                <c:pt idx="180">
                  <c:v>260.5</c:v>
                </c:pt>
                <c:pt idx="181">
                  <c:v>265</c:v>
                </c:pt>
                <c:pt idx="182">
                  <c:v>255.68</c:v>
                </c:pt>
                <c:pt idx="183">
                  <c:v>260.83</c:v>
                </c:pt>
                <c:pt idx="184">
                  <c:v>251.99</c:v>
                </c:pt>
                <c:pt idx="185">
                  <c:v>260.72000000000003</c:v>
                </c:pt>
                <c:pt idx="186">
                  <c:v>262.93</c:v>
                </c:pt>
                <c:pt idx="187">
                  <c:v>263.51</c:v>
                </c:pt>
                <c:pt idx="188">
                  <c:v>269.8</c:v>
                </c:pt>
                <c:pt idx="189">
                  <c:v>269.7</c:v>
                </c:pt>
                <c:pt idx="190">
                  <c:v>268.54000000000002</c:v>
                </c:pt>
                <c:pt idx="191">
                  <c:v>280.19</c:v>
                </c:pt>
                <c:pt idx="192">
                  <c:v>281.60000000000002</c:v>
                </c:pt>
                <c:pt idx="193">
                  <c:v>286.85000000000002</c:v>
                </c:pt>
                <c:pt idx="194">
                  <c:v>273.97000000000003</c:v>
                </c:pt>
                <c:pt idx="195">
                  <c:v>265.16000000000003</c:v>
                </c:pt>
                <c:pt idx="196">
                  <c:v>268.20999999999998</c:v>
                </c:pt>
                <c:pt idx="197">
                  <c:v>271.3</c:v>
                </c:pt>
                <c:pt idx="198">
                  <c:v>270.82</c:v>
                </c:pt>
                <c:pt idx="199">
                  <c:v>273.62</c:v>
                </c:pt>
                <c:pt idx="200">
                  <c:v>275.83999999999997</c:v>
                </c:pt>
                <c:pt idx="201">
                  <c:v>274.86</c:v>
                </c:pt>
                <c:pt idx="202">
                  <c:v>272.64999999999998</c:v>
                </c:pt>
                <c:pt idx="203">
                  <c:v>276.74</c:v>
                </c:pt>
                <c:pt idx="204">
                  <c:v>283.5</c:v>
                </c:pt>
                <c:pt idx="205">
                  <c:v>288.33</c:v>
                </c:pt>
                <c:pt idx="206">
                  <c:v>284.77</c:v>
                </c:pt>
                <c:pt idx="207">
                  <c:v>295.38</c:v>
                </c:pt>
                <c:pt idx="208">
                  <c:v>300.39999999999998</c:v>
                </c:pt>
                <c:pt idx="209">
                  <c:v>298.3</c:v>
                </c:pt>
                <c:pt idx="210">
                  <c:v>292.99</c:v>
                </c:pt>
                <c:pt idx="211">
                  <c:v>298.72000000000003</c:v>
                </c:pt>
                <c:pt idx="212">
                  <c:v>306.10000000000002</c:v>
                </c:pt>
                <c:pt idx="213">
                  <c:v>307.10000000000002</c:v>
                </c:pt>
                <c:pt idx="214">
                  <c:v>307.38</c:v>
                </c:pt>
                <c:pt idx="215">
                  <c:v>308.98</c:v>
                </c:pt>
                <c:pt idx="216">
                  <c:v>307.52999999999997</c:v>
                </c:pt>
                <c:pt idx="217">
                  <c:v>313.49</c:v>
                </c:pt>
                <c:pt idx="218">
                  <c:v>323.16000000000003</c:v>
                </c:pt>
                <c:pt idx="219">
                  <c:v>321</c:v>
                </c:pt>
                <c:pt idx="220">
                  <c:v>313.11</c:v>
                </c:pt>
                <c:pt idx="221">
                  <c:v>319.89999999999998</c:v>
                </c:pt>
                <c:pt idx="222">
                  <c:v>319.35000000000002</c:v>
                </c:pt>
                <c:pt idx="223">
                  <c:v>314.14</c:v>
                </c:pt>
                <c:pt idx="224">
                  <c:v>327.14999999999998</c:v>
                </c:pt>
                <c:pt idx="225">
                  <c:v>325</c:v>
                </c:pt>
                <c:pt idx="226">
                  <c:v>292.20999999999998</c:v>
                </c:pt>
                <c:pt idx="227">
                  <c:v>289.89999999999998</c:v>
                </c:pt>
                <c:pt idx="228">
                  <c:v>293.3</c:v>
                </c:pt>
                <c:pt idx="229">
                  <c:v>286.04000000000002</c:v>
                </c:pt>
                <c:pt idx="230">
                  <c:v>281.44</c:v>
                </c:pt>
                <c:pt idx="231">
                  <c:v>274.60000000000002</c:v>
                </c:pt>
                <c:pt idx="232">
                  <c:v>259.5</c:v>
                </c:pt>
                <c:pt idx="233">
                  <c:v>254.45</c:v>
                </c:pt>
                <c:pt idx="234">
                  <c:v>254.77</c:v>
                </c:pt>
                <c:pt idx="235">
                  <c:v>258.25</c:v>
                </c:pt>
                <c:pt idx="236">
                  <c:v>269.08</c:v>
                </c:pt>
                <c:pt idx="237">
                  <c:v>268.07</c:v>
                </c:pt>
                <c:pt idx="238">
                  <c:v>264.08999999999997</c:v>
                </c:pt>
                <c:pt idx="239">
                  <c:v>256.94</c:v>
                </c:pt>
                <c:pt idx="240">
                  <c:v>257.19</c:v>
                </c:pt>
                <c:pt idx="241">
                  <c:v>246.35</c:v>
                </c:pt>
                <c:pt idx="242">
                  <c:v>238.97</c:v>
                </c:pt>
                <c:pt idx="243">
                  <c:v>255.98</c:v>
                </c:pt>
                <c:pt idx="244">
                  <c:v>253.43</c:v>
                </c:pt>
                <c:pt idx="245">
                  <c:v>236</c:v>
                </c:pt>
                <c:pt idx="246">
                  <c:v>236.49</c:v>
                </c:pt>
                <c:pt idx="247">
                  <c:v>237.84</c:v>
                </c:pt>
                <c:pt idx="248">
                  <c:v>228.7</c:v>
                </c:pt>
                <c:pt idx="249">
                  <c:v>257.60000000000002</c:v>
                </c:pt>
                <c:pt idx="250">
                  <c:v>272.83</c:v>
                </c:pt>
                <c:pt idx="251">
                  <c:v>272.25</c:v>
                </c:pt>
                <c:pt idx="252">
                  <c:v>278.77</c:v>
                </c:pt>
                <c:pt idx="253">
                  <c:v>283.52999999999997</c:v>
                </c:pt>
                <c:pt idx="254">
                  <c:v>280.74</c:v>
                </c:pt>
                <c:pt idx="255">
                  <c:v>280.73</c:v>
                </c:pt>
                <c:pt idx="256">
                  <c:v>285.81</c:v>
                </c:pt>
                <c:pt idx="257">
                  <c:v>309.87</c:v>
                </c:pt>
                <c:pt idx="258">
                  <c:v>315.91000000000003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4-4B4E-AF15-F8AC3C26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33760"/>
        <c:axId val="430134592"/>
      </c:lineChart>
      <c:catAx>
        <c:axId val="4301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134592"/>
        <c:crosses val="autoZero"/>
        <c:auto val="1"/>
        <c:lblAlgn val="ctr"/>
        <c:lblOffset val="100"/>
        <c:noMultiLvlLbl val="0"/>
      </c:catAx>
      <c:valAx>
        <c:axId val="4301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 акций,</a:t>
                </a:r>
                <a:r>
                  <a:rPr lang="ru-RU" baseline="0"/>
                  <a:t>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1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 компаний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Аэрофлот_1week_20022020_2002202!$C$1</c:f>
              <c:strCache>
                <c:ptCount val="1"/>
                <c:pt idx="0">
                  <c:v>Объем Аэрофлота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Аэрофлот_1week_20022020_2002202!$C$2:$C$260</c:f>
              <c:numCache>
                <c:formatCode>General</c:formatCode>
                <c:ptCount val="259"/>
                <c:pt idx="0">
                  <c:v>10985580</c:v>
                </c:pt>
                <c:pt idx="1">
                  <c:v>109461420</c:v>
                </c:pt>
                <c:pt idx="2">
                  <c:v>139349680</c:v>
                </c:pt>
                <c:pt idx="3">
                  <c:v>135491300</c:v>
                </c:pt>
                <c:pt idx="4">
                  <c:v>314608490</c:v>
                </c:pt>
                <c:pt idx="5">
                  <c:v>330092660</c:v>
                </c:pt>
                <c:pt idx="6">
                  <c:v>156136480</c:v>
                </c:pt>
                <c:pt idx="7">
                  <c:v>148906610</c:v>
                </c:pt>
                <c:pt idx="8">
                  <c:v>114681240</c:v>
                </c:pt>
                <c:pt idx="9">
                  <c:v>68874000</c:v>
                </c:pt>
                <c:pt idx="10">
                  <c:v>51224440</c:v>
                </c:pt>
                <c:pt idx="11">
                  <c:v>53023510</c:v>
                </c:pt>
                <c:pt idx="12">
                  <c:v>51566260</c:v>
                </c:pt>
                <c:pt idx="13">
                  <c:v>76345480</c:v>
                </c:pt>
                <c:pt idx="14">
                  <c:v>135572910</c:v>
                </c:pt>
                <c:pt idx="15">
                  <c:v>182109520</c:v>
                </c:pt>
                <c:pt idx="16">
                  <c:v>227863000</c:v>
                </c:pt>
                <c:pt idx="17">
                  <c:v>181012000</c:v>
                </c:pt>
                <c:pt idx="18">
                  <c:v>71589020</c:v>
                </c:pt>
                <c:pt idx="19">
                  <c:v>100212950</c:v>
                </c:pt>
                <c:pt idx="20">
                  <c:v>56481320</c:v>
                </c:pt>
                <c:pt idx="21">
                  <c:v>54190110</c:v>
                </c:pt>
                <c:pt idx="22">
                  <c:v>101131230</c:v>
                </c:pt>
                <c:pt idx="23">
                  <c:v>107005630</c:v>
                </c:pt>
                <c:pt idx="24">
                  <c:v>101375820</c:v>
                </c:pt>
                <c:pt idx="25">
                  <c:v>127572090</c:v>
                </c:pt>
                <c:pt idx="26">
                  <c:v>30992440</c:v>
                </c:pt>
                <c:pt idx="27">
                  <c:v>25585110</c:v>
                </c:pt>
                <c:pt idx="28">
                  <c:v>35469680</c:v>
                </c:pt>
                <c:pt idx="29">
                  <c:v>19356330</c:v>
                </c:pt>
                <c:pt idx="30">
                  <c:v>31508860</c:v>
                </c:pt>
                <c:pt idx="31">
                  <c:v>49207290</c:v>
                </c:pt>
                <c:pt idx="32">
                  <c:v>60384280</c:v>
                </c:pt>
                <c:pt idx="33">
                  <c:v>260814850</c:v>
                </c:pt>
                <c:pt idx="34">
                  <c:v>188410980</c:v>
                </c:pt>
                <c:pt idx="35">
                  <c:v>95454220</c:v>
                </c:pt>
                <c:pt idx="36">
                  <c:v>151219850</c:v>
                </c:pt>
                <c:pt idx="37">
                  <c:v>105019370</c:v>
                </c:pt>
                <c:pt idx="38">
                  <c:v>337568800</c:v>
                </c:pt>
                <c:pt idx="39">
                  <c:v>196992270</c:v>
                </c:pt>
                <c:pt idx="40">
                  <c:v>203253930</c:v>
                </c:pt>
                <c:pt idx="41">
                  <c:v>130433280</c:v>
                </c:pt>
                <c:pt idx="42">
                  <c:v>116982820</c:v>
                </c:pt>
                <c:pt idx="43">
                  <c:v>125808160</c:v>
                </c:pt>
                <c:pt idx="44">
                  <c:v>102877430</c:v>
                </c:pt>
                <c:pt idx="45">
                  <c:v>51249950</c:v>
                </c:pt>
                <c:pt idx="46">
                  <c:v>65624580</c:v>
                </c:pt>
                <c:pt idx="47">
                  <c:v>85075790</c:v>
                </c:pt>
                <c:pt idx="48">
                  <c:v>78235380</c:v>
                </c:pt>
                <c:pt idx="49">
                  <c:v>118872160</c:v>
                </c:pt>
                <c:pt idx="50">
                  <c:v>57102000</c:v>
                </c:pt>
                <c:pt idx="51">
                  <c:v>97483580</c:v>
                </c:pt>
                <c:pt idx="52">
                  <c:v>88245150</c:v>
                </c:pt>
                <c:pt idx="53">
                  <c:v>64092560</c:v>
                </c:pt>
                <c:pt idx="54">
                  <c:v>84168080</c:v>
                </c:pt>
                <c:pt idx="55">
                  <c:v>52548930</c:v>
                </c:pt>
                <c:pt idx="56">
                  <c:v>81857020</c:v>
                </c:pt>
                <c:pt idx="57">
                  <c:v>114871200</c:v>
                </c:pt>
                <c:pt idx="58">
                  <c:v>66624600</c:v>
                </c:pt>
                <c:pt idx="59">
                  <c:v>45151270</c:v>
                </c:pt>
                <c:pt idx="60">
                  <c:v>88037430</c:v>
                </c:pt>
                <c:pt idx="61">
                  <c:v>117212900</c:v>
                </c:pt>
                <c:pt idx="62">
                  <c:v>52673360</c:v>
                </c:pt>
                <c:pt idx="63">
                  <c:v>31664890</c:v>
                </c:pt>
                <c:pt idx="64">
                  <c:v>58519390</c:v>
                </c:pt>
                <c:pt idx="65">
                  <c:v>146140660</c:v>
                </c:pt>
                <c:pt idx="66">
                  <c:v>84969060</c:v>
                </c:pt>
                <c:pt idx="67">
                  <c:v>57860850</c:v>
                </c:pt>
                <c:pt idx="68">
                  <c:v>103582480</c:v>
                </c:pt>
                <c:pt idx="69">
                  <c:v>109058750</c:v>
                </c:pt>
                <c:pt idx="70">
                  <c:v>74331870</c:v>
                </c:pt>
                <c:pt idx="71">
                  <c:v>64714870</c:v>
                </c:pt>
                <c:pt idx="72">
                  <c:v>40486600</c:v>
                </c:pt>
                <c:pt idx="73">
                  <c:v>35306550</c:v>
                </c:pt>
                <c:pt idx="74">
                  <c:v>36902520</c:v>
                </c:pt>
                <c:pt idx="75">
                  <c:v>34312600</c:v>
                </c:pt>
                <c:pt idx="76">
                  <c:v>31141610</c:v>
                </c:pt>
                <c:pt idx="77">
                  <c:v>20487050</c:v>
                </c:pt>
                <c:pt idx="78">
                  <c:v>47575810</c:v>
                </c:pt>
                <c:pt idx="79">
                  <c:v>28676770</c:v>
                </c:pt>
                <c:pt idx="80">
                  <c:v>51779320</c:v>
                </c:pt>
                <c:pt idx="81">
                  <c:v>48280850</c:v>
                </c:pt>
                <c:pt idx="82">
                  <c:v>29612130</c:v>
                </c:pt>
                <c:pt idx="83">
                  <c:v>50242630</c:v>
                </c:pt>
                <c:pt idx="84">
                  <c:v>95934620</c:v>
                </c:pt>
                <c:pt idx="85">
                  <c:v>67894510</c:v>
                </c:pt>
                <c:pt idx="86">
                  <c:v>29793570</c:v>
                </c:pt>
                <c:pt idx="87">
                  <c:v>37048130</c:v>
                </c:pt>
                <c:pt idx="88">
                  <c:v>37839210</c:v>
                </c:pt>
                <c:pt idx="89">
                  <c:v>20075310</c:v>
                </c:pt>
                <c:pt idx="90">
                  <c:v>64447100</c:v>
                </c:pt>
                <c:pt idx="91">
                  <c:v>44734830</c:v>
                </c:pt>
                <c:pt idx="92">
                  <c:v>81310870</c:v>
                </c:pt>
                <c:pt idx="93">
                  <c:v>76933840</c:v>
                </c:pt>
                <c:pt idx="94">
                  <c:v>46797050</c:v>
                </c:pt>
                <c:pt idx="95">
                  <c:v>71254240</c:v>
                </c:pt>
                <c:pt idx="96">
                  <c:v>42070730</c:v>
                </c:pt>
                <c:pt idx="97">
                  <c:v>28561770</c:v>
                </c:pt>
                <c:pt idx="98">
                  <c:v>52387640</c:v>
                </c:pt>
                <c:pt idx="99">
                  <c:v>67675700</c:v>
                </c:pt>
                <c:pt idx="100">
                  <c:v>146348850</c:v>
                </c:pt>
                <c:pt idx="101">
                  <c:v>144859240</c:v>
                </c:pt>
                <c:pt idx="102">
                  <c:v>65439880</c:v>
                </c:pt>
                <c:pt idx="103">
                  <c:v>93017560</c:v>
                </c:pt>
                <c:pt idx="104">
                  <c:v>83096820</c:v>
                </c:pt>
                <c:pt idx="105">
                  <c:v>236617900</c:v>
                </c:pt>
                <c:pt idx="106">
                  <c:v>71536780</c:v>
                </c:pt>
                <c:pt idx="107">
                  <c:v>166570410</c:v>
                </c:pt>
                <c:pt idx="108">
                  <c:v>96608980</c:v>
                </c:pt>
                <c:pt idx="109">
                  <c:v>33895520</c:v>
                </c:pt>
                <c:pt idx="110">
                  <c:v>49079650</c:v>
                </c:pt>
                <c:pt idx="111">
                  <c:v>47093740</c:v>
                </c:pt>
                <c:pt idx="112">
                  <c:v>21083960</c:v>
                </c:pt>
                <c:pt idx="113">
                  <c:v>9939660</c:v>
                </c:pt>
                <c:pt idx="114">
                  <c:v>33056010</c:v>
                </c:pt>
                <c:pt idx="115">
                  <c:v>32873600</c:v>
                </c:pt>
                <c:pt idx="116">
                  <c:v>27734210</c:v>
                </c:pt>
                <c:pt idx="117">
                  <c:v>52011290</c:v>
                </c:pt>
                <c:pt idx="118">
                  <c:v>35642880</c:v>
                </c:pt>
                <c:pt idx="119">
                  <c:v>42086650</c:v>
                </c:pt>
                <c:pt idx="120">
                  <c:v>59899580</c:v>
                </c:pt>
                <c:pt idx="121">
                  <c:v>31192750</c:v>
                </c:pt>
                <c:pt idx="122">
                  <c:v>21581170</c:v>
                </c:pt>
                <c:pt idx="123">
                  <c:v>37207340</c:v>
                </c:pt>
                <c:pt idx="124">
                  <c:v>47757510</c:v>
                </c:pt>
                <c:pt idx="125">
                  <c:v>24107890</c:v>
                </c:pt>
                <c:pt idx="126">
                  <c:v>28405230</c:v>
                </c:pt>
                <c:pt idx="127">
                  <c:v>12520890</c:v>
                </c:pt>
                <c:pt idx="128">
                  <c:v>34862160</c:v>
                </c:pt>
                <c:pt idx="129">
                  <c:v>94663290</c:v>
                </c:pt>
                <c:pt idx="130">
                  <c:v>78848680</c:v>
                </c:pt>
                <c:pt idx="131">
                  <c:v>44778740</c:v>
                </c:pt>
                <c:pt idx="132">
                  <c:v>68956790</c:v>
                </c:pt>
                <c:pt idx="133">
                  <c:v>67141400</c:v>
                </c:pt>
                <c:pt idx="134">
                  <c:v>36107250</c:v>
                </c:pt>
                <c:pt idx="135">
                  <c:v>20784010</c:v>
                </c:pt>
                <c:pt idx="136">
                  <c:v>25774300</c:v>
                </c:pt>
                <c:pt idx="137">
                  <c:v>29847180</c:v>
                </c:pt>
                <c:pt idx="138">
                  <c:v>20617950</c:v>
                </c:pt>
                <c:pt idx="139">
                  <c:v>27105980</c:v>
                </c:pt>
                <c:pt idx="140">
                  <c:v>25896220</c:v>
                </c:pt>
                <c:pt idx="141">
                  <c:v>14293130</c:v>
                </c:pt>
                <c:pt idx="142">
                  <c:v>13145200</c:v>
                </c:pt>
                <c:pt idx="143">
                  <c:v>17858150</c:v>
                </c:pt>
                <c:pt idx="144">
                  <c:v>13221630</c:v>
                </c:pt>
                <c:pt idx="145">
                  <c:v>21782110</c:v>
                </c:pt>
                <c:pt idx="146">
                  <c:v>21258550</c:v>
                </c:pt>
                <c:pt idx="147">
                  <c:v>18390090</c:v>
                </c:pt>
                <c:pt idx="148">
                  <c:v>68298350</c:v>
                </c:pt>
                <c:pt idx="149">
                  <c:v>83410760</c:v>
                </c:pt>
                <c:pt idx="150">
                  <c:v>32991790</c:v>
                </c:pt>
                <c:pt idx="151">
                  <c:v>73602570</c:v>
                </c:pt>
                <c:pt idx="152">
                  <c:v>73464960</c:v>
                </c:pt>
                <c:pt idx="153">
                  <c:v>61355490</c:v>
                </c:pt>
                <c:pt idx="154">
                  <c:v>30403030</c:v>
                </c:pt>
                <c:pt idx="155">
                  <c:v>33477670</c:v>
                </c:pt>
                <c:pt idx="156">
                  <c:v>20626050</c:v>
                </c:pt>
                <c:pt idx="157">
                  <c:v>30718300</c:v>
                </c:pt>
                <c:pt idx="158">
                  <c:v>61541660</c:v>
                </c:pt>
                <c:pt idx="159">
                  <c:v>303465230</c:v>
                </c:pt>
                <c:pt idx="160">
                  <c:v>68032170</c:v>
                </c:pt>
                <c:pt idx="161">
                  <c:v>169241700</c:v>
                </c:pt>
                <c:pt idx="162">
                  <c:v>260302800</c:v>
                </c:pt>
                <c:pt idx="163">
                  <c:v>159416450</c:v>
                </c:pt>
                <c:pt idx="164">
                  <c:v>214444770</c:v>
                </c:pt>
                <c:pt idx="165">
                  <c:v>183497310</c:v>
                </c:pt>
                <c:pt idx="166">
                  <c:v>88237030</c:v>
                </c:pt>
                <c:pt idx="167">
                  <c:v>111757570</c:v>
                </c:pt>
                <c:pt idx="168">
                  <c:v>80209030</c:v>
                </c:pt>
                <c:pt idx="169">
                  <c:v>61148530</c:v>
                </c:pt>
                <c:pt idx="170">
                  <c:v>110333230</c:v>
                </c:pt>
                <c:pt idx="171">
                  <c:v>118202650</c:v>
                </c:pt>
                <c:pt idx="172">
                  <c:v>94848200</c:v>
                </c:pt>
                <c:pt idx="173">
                  <c:v>57315580</c:v>
                </c:pt>
                <c:pt idx="174">
                  <c:v>58803470</c:v>
                </c:pt>
                <c:pt idx="175">
                  <c:v>114197120</c:v>
                </c:pt>
                <c:pt idx="176">
                  <c:v>45972610</c:v>
                </c:pt>
                <c:pt idx="177">
                  <c:v>126883240</c:v>
                </c:pt>
                <c:pt idx="178">
                  <c:v>66371850</c:v>
                </c:pt>
                <c:pt idx="179">
                  <c:v>79979460</c:v>
                </c:pt>
                <c:pt idx="180">
                  <c:v>37019530</c:v>
                </c:pt>
                <c:pt idx="181">
                  <c:v>54988200</c:v>
                </c:pt>
                <c:pt idx="182">
                  <c:v>67970100</c:v>
                </c:pt>
                <c:pt idx="183">
                  <c:v>54375950</c:v>
                </c:pt>
                <c:pt idx="184">
                  <c:v>72567240</c:v>
                </c:pt>
                <c:pt idx="185">
                  <c:v>43696760</c:v>
                </c:pt>
                <c:pt idx="186">
                  <c:v>56349470</c:v>
                </c:pt>
                <c:pt idx="187">
                  <c:v>26037340</c:v>
                </c:pt>
                <c:pt idx="188">
                  <c:v>35005340</c:v>
                </c:pt>
                <c:pt idx="189">
                  <c:v>44962050</c:v>
                </c:pt>
                <c:pt idx="190">
                  <c:v>42562740</c:v>
                </c:pt>
                <c:pt idx="191">
                  <c:v>27478500</c:v>
                </c:pt>
                <c:pt idx="192">
                  <c:v>45206140</c:v>
                </c:pt>
                <c:pt idx="193">
                  <c:v>29556360</c:v>
                </c:pt>
                <c:pt idx="194">
                  <c:v>59805560</c:v>
                </c:pt>
                <c:pt idx="195">
                  <c:v>44801570</c:v>
                </c:pt>
                <c:pt idx="196">
                  <c:v>55765190</c:v>
                </c:pt>
                <c:pt idx="197">
                  <c:v>57179620</c:v>
                </c:pt>
                <c:pt idx="198">
                  <c:v>47491340</c:v>
                </c:pt>
                <c:pt idx="199">
                  <c:v>29028990</c:v>
                </c:pt>
                <c:pt idx="200">
                  <c:v>63393550</c:v>
                </c:pt>
                <c:pt idx="201">
                  <c:v>42693540</c:v>
                </c:pt>
                <c:pt idx="202">
                  <c:v>29458070</c:v>
                </c:pt>
                <c:pt idx="203">
                  <c:v>68240290</c:v>
                </c:pt>
                <c:pt idx="204">
                  <c:v>62933780</c:v>
                </c:pt>
                <c:pt idx="205">
                  <c:v>59294160</c:v>
                </c:pt>
                <c:pt idx="206">
                  <c:v>46514930</c:v>
                </c:pt>
                <c:pt idx="207">
                  <c:v>54074680</c:v>
                </c:pt>
                <c:pt idx="208">
                  <c:v>60303250</c:v>
                </c:pt>
                <c:pt idx="209">
                  <c:v>117572500</c:v>
                </c:pt>
                <c:pt idx="210">
                  <c:v>78880710</c:v>
                </c:pt>
                <c:pt idx="211">
                  <c:v>171431650</c:v>
                </c:pt>
                <c:pt idx="212">
                  <c:v>427347380</c:v>
                </c:pt>
                <c:pt idx="213">
                  <c:v>240178290</c:v>
                </c:pt>
                <c:pt idx="214">
                  <c:v>120218480</c:v>
                </c:pt>
                <c:pt idx="215">
                  <c:v>153006800</c:v>
                </c:pt>
                <c:pt idx="216">
                  <c:v>49143710</c:v>
                </c:pt>
                <c:pt idx="217">
                  <c:v>44240440</c:v>
                </c:pt>
                <c:pt idx="218">
                  <c:v>293805790</c:v>
                </c:pt>
                <c:pt idx="219">
                  <c:v>208192680</c:v>
                </c:pt>
                <c:pt idx="220">
                  <c:v>197055360</c:v>
                </c:pt>
                <c:pt idx="221">
                  <c:v>175027260</c:v>
                </c:pt>
                <c:pt idx="222">
                  <c:v>186051140</c:v>
                </c:pt>
                <c:pt idx="223">
                  <c:v>282195620</c:v>
                </c:pt>
                <c:pt idx="224">
                  <c:v>97946910</c:v>
                </c:pt>
                <c:pt idx="225">
                  <c:v>127024160</c:v>
                </c:pt>
                <c:pt idx="226">
                  <c:v>235442680</c:v>
                </c:pt>
                <c:pt idx="227">
                  <c:v>132202730</c:v>
                </c:pt>
                <c:pt idx="228">
                  <c:v>133924190</c:v>
                </c:pt>
                <c:pt idx="229">
                  <c:v>273494790</c:v>
                </c:pt>
                <c:pt idx="230">
                  <c:v>231822840</c:v>
                </c:pt>
                <c:pt idx="231">
                  <c:v>144505750</c:v>
                </c:pt>
                <c:pt idx="232">
                  <c:v>166079740</c:v>
                </c:pt>
                <c:pt idx="233">
                  <c:v>223538760</c:v>
                </c:pt>
                <c:pt idx="234">
                  <c:v>217813700</c:v>
                </c:pt>
                <c:pt idx="235">
                  <c:v>136790910</c:v>
                </c:pt>
                <c:pt idx="236">
                  <c:v>160145530</c:v>
                </c:pt>
                <c:pt idx="237">
                  <c:v>148442330</c:v>
                </c:pt>
                <c:pt idx="238">
                  <c:v>120244150</c:v>
                </c:pt>
                <c:pt idx="239">
                  <c:v>98320470</c:v>
                </c:pt>
                <c:pt idx="240">
                  <c:v>143384380</c:v>
                </c:pt>
                <c:pt idx="241">
                  <c:v>106020450</c:v>
                </c:pt>
                <c:pt idx="242">
                  <c:v>250383990</c:v>
                </c:pt>
                <c:pt idx="243">
                  <c:v>216567150</c:v>
                </c:pt>
                <c:pt idx="244">
                  <c:v>203600380</c:v>
                </c:pt>
                <c:pt idx="245">
                  <c:v>205683340</c:v>
                </c:pt>
                <c:pt idx="246">
                  <c:v>258840140</c:v>
                </c:pt>
                <c:pt idx="247">
                  <c:v>321269430</c:v>
                </c:pt>
                <c:pt idx="248">
                  <c:v>138321240</c:v>
                </c:pt>
                <c:pt idx="249">
                  <c:v>195094910</c:v>
                </c:pt>
                <c:pt idx="250">
                  <c:v>190831110</c:v>
                </c:pt>
                <c:pt idx="251">
                  <c:v>52737230</c:v>
                </c:pt>
                <c:pt idx="252">
                  <c:v>105603320</c:v>
                </c:pt>
                <c:pt idx="253">
                  <c:v>141271030</c:v>
                </c:pt>
                <c:pt idx="254">
                  <c:v>150054450</c:v>
                </c:pt>
                <c:pt idx="255">
                  <c:v>292286910</c:v>
                </c:pt>
                <c:pt idx="256">
                  <c:v>186177830</c:v>
                </c:pt>
                <c:pt idx="257">
                  <c:v>398920410</c:v>
                </c:pt>
                <c:pt idx="258">
                  <c:v>281599620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0-4506-B369-62864E1568F2}"/>
            </c:ext>
          </c:extLst>
        </c:ser>
        <c:ser>
          <c:idx val="1"/>
          <c:order val="1"/>
          <c:tx>
            <c:strRef>
              <c:f>Аэрофлот_1week_20022020_2002202!$E$1</c:f>
              <c:strCache>
                <c:ptCount val="1"/>
                <c:pt idx="0">
                  <c:v>Объем Газпрома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Аэрофлот_1week_20022020_2002202!$E$2:$E$260</c:f>
              <c:numCache>
                <c:formatCode>General</c:formatCode>
                <c:ptCount val="259"/>
                <c:pt idx="0">
                  <c:v>63243460</c:v>
                </c:pt>
                <c:pt idx="1">
                  <c:v>369133200</c:v>
                </c:pt>
                <c:pt idx="2">
                  <c:v>532507900</c:v>
                </c:pt>
                <c:pt idx="3">
                  <c:v>608605680</c:v>
                </c:pt>
                <c:pt idx="4">
                  <c:v>592330300</c:v>
                </c:pt>
                <c:pt idx="5">
                  <c:v>423020080</c:v>
                </c:pt>
                <c:pt idx="6">
                  <c:v>338418390</c:v>
                </c:pt>
                <c:pt idx="7">
                  <c:v>280588040</c:v>
                </c:pt>
                <c:pt idx="8">
                  <c:v>228056850</c:v>
                </c:pt>
                <c:pt idx="9">
                  <c:v>226236880</c:v>
                </c:pt>
                <c:pt idx="10">
                  <c:v>196191670</c:v>
                </c:pt>
                <c:pt idx="11">
                  <c:v>257313530</c:v>
                </c:pt>
                <c:pt idx="12">
                  <c:v>180588680</c:v>
                </c:pt>
                <c:pt idx="13">
                  <c:v>327020010</c:v>
                </c:pt>
                <c:pt idx="14">
                  <c:v>354230340</c:v>
                </c:pt>
                <c:pt idx="15">
                  <c:v>281963000</c:v>
                </c:pt>
                <c:pt idx="16">
                  <c:v>166037290</c:v>
                </c:pt>
                <c:pt idx="17">
                  <c:v>223374910</c:v>
                </c:pt>
                <c:pt idx="18">
                  <c:v>180112960</c:v>
                </c:pt>
                <c:pt idx="19">
                  <c:v>158775720</c:v>
                </c:pt>
                <c:pt idx="20">
                  <c:v>192054230</c:v>
                </c:pt>
                <c:pt idx="21">
                  <c:v>275163160</c:v>
                </c:pt>
                <c:pt idx="22">
                  <c:v>157483580</c:v>
                </c:pt>
                <c:pt idx="23">
                  <c:v>156353090</c:v>
                </c:pt>
                <c:pt idx="24">
                  <c:v>208269850</c:v>
                </c:pt>
                <c:pt idx="25">
                  <c:v>179470870</c:v>
                </c:pt>
                <c:pt idx="26">
                  <c:v>186588050</c:v>
                </c:pt>
                <c:pt idx="27">
                  <c:v>141823320</c:v>
                </c:pt>
                <c:pt idx="28">
                  <c:v>251848250</c:v>
                </c:pt>
                <c:pt idx="29">
                  <c:v>215805590</c:v>
                </c:pt>
                <c:pt idx="30">
                  <c:v>212763130</c:v>
                </c:pt>
                <c:pt idx="31">
                  <c:v>255914350</c:v>
                </c:pt>
                <c:pt idx="32">
                  <c:v>248673960</c:v>
                </c:pt>
                <c:pt idx="33">
                  <c:v>245626700</c:v>
                </c:pt>
                <c:pt idx="34">
                  <c:v>190672900</c:v>
                </c:pt>
                <c:pt idx="35">
                  <c:v>194122100</c:v>
                </c:pt>
                <c:pt idx="36">
                  <c:v>294197740</c:v>
                </c:pt>
                <c:pt idx="37">
                  <c:v>265810160</c:v>
                </c:pt>
                <c:pt idx="38">
                  <c:v>428803760</c:v>
                </c:pt>
                <c:pt idx="39">
                  <c:v>343229300</c:v>
                </c:pt>
                <c:pt idx="40">
                  <c:v>248737980</c:v>
                </c:pt>
                <c:pt idx="41">
                  <c:v>267462880</c:v>
                </c:pt>
                <c:pt idx="42">
                  <c:v>312122030</c:v>
                </c:pt>
                <c:pt idx="43">
                  <c:v>557593380</c:v>
                </c:pt>
                <c:pt idx="44">
                  <c:v>388298130</c:v>
                </c:pt>
                <c:pt idx="45">
                  <c:v>152165940</c:v>
                </c:pt>
                <c:pt idx="46">
                  <c:v>253386420</c:v>
                </c:pt>
                <c:pt idx="47">
                  <c:v>353277290</c:v>
                </c:pt>
                <c:pt idx="48">
                  <c:v>358787000</c:v>
                </c:pt>
                <c:pt idx="49">
                  <c:v>298292190</c:v>
                </c:pt>
                <c:pt idx="50">
                  <c:v>253634990</c:v>
                </c:pt>
                <c:pt idx="51">
                  <c:v>273549760</c:v>
                </c:pt>
                <c:pt idx="52">
                  <c:v>305271800</c:v>
                </c:pt>
                <c:pt idx="53">
                  <c:v>178922450</c:v>
                </c:pt>
                <c:pt idx="54">
                  <c:v>198145450</c:v>
                </c:pt>
                <c:pt idx="55">
                  <c:v>190199840</c:v>
                </c:pt>
                <c:pt idx="56">
                  <c:v>272806590</c:v>
                </c:pt>
                <c:pt idx="57">
                  <c:v>194880640</c:v>
                </c:pt>
                <c:pt idx="58">
                  <c:v>145921650</c:v>
                </c:pt>
                <c:pt idx="59">
                  <c:v>130103620</c:v>
                </c:pt>
                <c:pt idx="60">
                  <c:v>270229450</c:v>
                </c:pt>
                <c:pt idx="61">
                  <c:v>214983260</c:v>
                </c:pt>
                <c:pt idx="62">
                  <c:v>183300620</c:v>
                </c:pt>
                <c:pt idx="63">
                  <c:v>163717440</c:v>
                </c:pt>
                <c:pt idx="64">
                  <c:v>216155650</c:v>
                </c:pt>
                <c:pt idx="65">
                  <c:v>296820660</c:v>
                </c:pt>
                <c:pt idx="66">
                  <c:v>182991940</c:v>
                </c:pt>
                <c:pt idx="67">
                  <c:v>214948400</c:v>
                </c:pt>
                <c:pt idx="68">
                  <c:v>179595210</c:v>
                </c:pt>
                <c:pt idx="69">
                  <c:v>244092710</c:v>
                </c:pt>
                <c:pt idx="70">
                  <c:v>170365550</c:v>
                </c:pt>
                <c:pt idx="71">
                  <c:v>205584170</c:v>
                </c:pt>
                <c:pt idx="72">
                  <c:v>275435450</c:v>
                </c:pt>
                <c:pt idx="73">
                  <c:v>215344330</c:v>
                </c:pt>
                <c:pt idx="74">
                  <c:v>193540870</c:v>
                </c:pt>
                <c:pt idx="75">
                  <c:v>176899140</c:v>
                </c:pt>
                <c:pt idx="76">
                  <c:v>227155820</c:v>
                </c:pt>
                <c:pt idx="77">
                  <c:v>195413240</c:v>
                </c:pt>
                <c:pt idx="78">
                  <c:v>213480540</c:v>
                </c:pt>
                <c:pt idx="79">
                  <c:v>177244280</c:v>
                </c:pt>
                <c:pt idx="80">
                  <c:v>330961810</c:v>
                </c:pt>
                <c:pt idx="81">
                  <c:v>293310100</c:v>
                </c:pt>
                <c:pt idx="82">
                  <c:v>417952900</c:v>
                </c:pt>
                <c:pt idx="83">
                  <c:v>315979740</c:v>
                </c:pt>
                <c:pt idx="84">
                  <c:v>353275540</c:v>
                </c:pt>
                <c:pt idx="85">
                  <c:v>684295890</c:v>
                </c:pt>
                <c:pt idx="86">
                  <c:v>333020400</c:v>
                </c:pt>
                <c:pt idx="87">
                  <c:v>229071460</c:v>
                </c:pt>
                <c:pt idx="88">
                  <c:v>301382660</c:v>
                </c:pt>
                <c:pt idx="89">
                  <c:v>153137290</c:v>
                </c:pt>
                <c:pt idx="90">
                  <c:v>273814240</c:v>
                </c:pt>
                <c:pt idx="91">
                  <c:v>406175570</c:v>
                </c:pt>
                <c:pt idx="92">
                  <c:v>548580500</c:v>
                </c:pt>
                <c:pt idx="93">
                  <c:v>450511600</c:v>
                </c:pt>
                <c:pt idx="94">
                  <c:v>330920910</c:v>
                </c:pt>
                <c:pt idx="95">
                  <c:v>556635960</c:v>
                </c:pt>
                <c:pt idx="96">
                  <c:v>358929690</c:v>
                </c:pt>
                <c:pt idx="97">
                  <c:v>148656400</c:v>
                </c:pt>
                <c:pt idx="98">
                  <c:v>248402410</c:v>
                </c:pt>
                <c:pt idx="99">
                  <c:v>385354220</c:v>
                </c:pt>
                <c:pt idx="100">
                  <c:v>786569500</c:v>
                </c:pt>
                <c:pt idx="101">
                  <c:v>837138040</c:v>
                </c:pt>
                <c:pt idx="102">
                  <c:v>338947670</c:v>
                </c:pt>
                <c:pt idx="103">
                  <c:v>360256210</c:v>
                </c:pt>
                <c:pt idx="104">
                  <c:v>523021240</c:v>
                </c:pt>
                <c:pt idx="105">
                  <c:v>1364162810</c:v>
                </c:pt>
                <c:pt idx="106">
                  <c:v>153254990</c:v>
                </c:pt>
                <c:pt idx="107">
                  <c:v>239057350</c:v>
                </c:pt>
                <c:pt idx="108">
                  <c:v>138890050</c:v>
                </c:pt>
                <c:pt idx="109">
                  <c:v>97001770</c:v>
                </c:pt>
                <c:pt idx="110">
                  <c:v>133106640</c:v>
                </c:pt>
                <c:pt idx="111">
                  <c:v>226304890</c:v>
                </c:pt>
                <c:pt idx="112">
                  <c:v>53825600</c:v>
                </c:pt>
                <c:pt idx="113">
                  <c:v>58386340</c:v>
                </c:pt>
                <c:pt idx="114">
                  <c:v>192167930</c:v>
                </c:pt>
                <c:pt idx="115">
                  <c:v>321289690</c:v>
                </c:pt>
                <c:pt idx="116">
                  <c:v>108588040</c:v>
                </c:pt>
                <c:pt idx="117">
                  <c:v>117728980</c:v>
                </c:pt>
                <c:pt idx="118">
                  <c:v>117953880</c:v>
                </c:pt>
                <c:pt idx="119">
                  <c:v>203278360</c:v>
                </c:pt>
                <c:pt idx="120">
                  <c:v>518740970</c:v>
                </c:pt>
                <c:pt idx="121">
                  <c:v>314046640</c:v>
                </c:pt>
                <c:pt idx="122">
                  <c:v>178872900</c:v>
                </c:pt>
                <c:pt idx="123">
                  <c:v>129353200</c:v>
                </c:pt>
                <c:pt idx="124">
                  <c:v>106705430</c:v>
                </c:pt>
                <c:pt idx="125">
                  <c:v>111893170</c:v>
                </c:pt>
                <c:pt idx="126">
                  <c:v>125356470</c:v>
                </c:pt>
                <c:pt idx="127">
                  <c:v>101083810</c:v>
                </c:pt>
                <c:pt idx="128">
                  <c:v>95216930</c:v>
                </c:pt>
                <c:pt idx="129">
                  <c:v>504021170</c:v>
                </c:pt>
                <c:pt idx="130">
                  <c:v>179865820</c:v>
                </c:pt>
                <c:pt idx="131">
                  <c:v>132311930</c:v>
                </c:pt>
                <c:pt idx="132">
                  <c:v>524124030</c:v>
                </c:pt>
                <c:pt idx="133">
                  <c:v>584777750</c:v>
                </c:pt>
                <c:pt idx="134">
                  <c:v>306905060</c:v>
                </c:pt>
                <c:pt idx="135">
                  <c:v>203722220</c:v>
                </c:pt>
                <c:pt idx="136">
                  <c:v>121206280</c:v>
                </c:pt>
                <c:pt idx="137">
                  <c:v>161236580</c:v>
                </c:pt>
                <c:pt idx="138">
                  <c:v>69506480</c:v>
                </c:pt>
                <c:pt idx="139">
                  <c:v>106992690</c:v>
                </c:pt>
                <c:pt idx="140">
                  <c:v>98510270</c:v>
                </c:pt>
                <c:pt idx="141">
                  <c:v>59606690</c:v>
                </c:pt>
                <c:pt idx="142">
                  <c:v>63585840</c:v>
                </c:pt>
                <c:pt idx="143">
                  <c:v>54153380</c:v>
                </c:pt>
                <c:pt idx="144">
                  <c:v>71313910</c:v>
                </c:pt>
                <c:pt idx="145">
                  <c:v>85403310</c:v>
                </c:pt>
                <c:pt idx="146">
                  <c:v>69973200</c:v>
                </c:pt>
                <c:pt idx="147">
                  <c:v>19530320</c:v>
                </c:pt>
                <c:pt idx="148">
                  <c:v>65968400</c:v>
                </c:pt>
                <c:pt idx="149">
                  <c:v>79391460</c:v>
                </c:pt>
                <c:pt idx="150">
                  <c:v>71964610</c:v>
                </c:pt>
                <c:pt idx="151">
                  <c:v>121640800</c:v>
                </c:pt>
                <c:pt idx="152">
                  <c:v>96322870</c:v>
                </c:pt>
                <c:pt idx="153">
                  <c:v>88187950</c:v>
                </c:pt>
                <c:pt idx="154">
                  <c:v>58344810</c:v>
                </c:pt>
                <c:pt idx="155">
                  <c:v>177829100</c:v>
                </c:pt>
                <c:pt idx="156">
                  <c:v>64564180</c:v>
                </c:pt>
                <c:pt idx="157">
                  <c:v>125384840</c:v>
                </c:pt>
                <c:pt idx="158">
                  <c:v>308040460</c:v>
                </c:pt>
                <c:pt idx="159">
                  <c:v>131627080</c:v>
                </c:pt>
                <c:pt idx="160">
                  <c:v>177072410</c:v>
                </c:pt>
                <c:pt idx="161">
                  <c:v>230144880</c:v>
                </c:pt>
                <c:pt idx="162">
                  <c:v>177708000</c:v>
                </c:pt>
                <c:pt idx="163">
                  <c:v>178391230</c:v>
                </c:pt>
                <c:pt idx="164">
                  <c:v>113928360</c:v>
                </c:pt>
                <c:pt idx="165">
                  <c:v>136265000</c:v>
                </c:pt>
                <c:pt idx="166">
                  <c:v>210285150</c:v>
                </c:pt>
                <c:pt idx="167">
                  <c:v>367788880</c:v>
                </c:pt>
                <c:pt idx="168">
                  <c:v>133336920</c:v>
                </c:pt>
                <c:pt idx="169">
                  <c:v>122698670</c:v>
                </c:pt>
                <c:pt idx="170">
                  <c:v>112566250</c:v>
                </c:pt>
                <c:pt idx="171">
                  <c:v>109655720</c:v>
                </c:pt>
                <c:pt idx="172">
                  <c:v>92651310</c:v>
                </c:pt>
                <c:pt idx="173">
                  <c:v>65792560</c:v>
                </c:pt>
                <c:pt idx="174">
                  <c:v>92530880</c:v>
                </c:pt>
                <c:pt idx="175">
                  <c:v>150840420</c:v>
                </c:pt>
                <c:pt idx="176">
                  <c:v>76762320</c:v>
                </c:pt>
                <c:pt idx="177">
                  <c:v>237463500</c:v>
                </c:pt>
                <c:pt idx="178">
                  <c:v>166998350</c:v>
                </c:pt>
                <c:pt idx="179">
                  <c:v>328004000</c:v>
                </c:pt>
                <c:pt idx="180">
                  <c:v>107904050</c:v>
                </c:pt>
                <c:pt idx="181">
                  <c:v>206710320</c:v>
                </c:pt>
                <c:pt idx="182">
                  <c:v>231369650</c:v>
                </c:pt>
                <c:pt idx="183">
                  <c:v>128348600</c:v>
                </c:pt>
                <c:pt idx="184">
                  <c:v>150954260</c:v>
                </c:pt>
                <c:pt idx="185">
                  <c:v>134434330</c:v>
                </c:pt>
                <c:pt idx="186">
                  <c:v>95558010</c:v>
                </c:pt>
                <c:pt idx="187">
                  <c:v>170782130</c:v>
                </c:pt>
                <c:pt idx="188">
                  <c:v>157396040</c:v>
                </c:pt>
                <c:pt idx="189">
                  <c:v>96904920</c:v>
                </c:pt>
                <c:pt idx="190">
                  <c:v>97935980</c:v>
                </c:pt>
                <c:pt idx="191">
                  <c:v>80613760</c:v>
                </c:pt>
                <c:pt idx="192">
                  <c:v>88983620</c:v>
                </c:pt>
                <c:pt idx="193">
                  <c:v>60028210</c:v>
                </c:pt>
                <c:pt idx="194">
                  <c:v>81096900</c:v>
                </c:pt>
                <c:pt idx="195">
                  <c:v>121321010</c:v>
                </c:pt>
                <c:pt idx="196">
                  <c:v>132783700</c:v>
                </c:pt>
                <c:pt idx="197">
                  <c:v>141102940</c:v>
                </c:pt>
                <c:pt idx="198">
                  <c:v>108862300</c:v>
                </c:pt>
                <c:pt idx="199">
                  <c:v>21791730</c:v>
                </c:pt>
                <c:pt idx="200">
                  <c:v>59396880</c:v>
                </c:pt>
                <c:pt idx="201">
                  <c:v>94919800</c:v>
                </c:pt>
                <c:pt idx="202">
                  <c:v>97960010</c:v>
                </c:pt>
                <c:pt idx="203">
                  <c:v>128362100</c:v>
                </c:pt>
                <c:pt idx="204">
                  <c:v>77681090</c:v>
                </c:pt>
                <c:pt idx="205">
                  <c:v>88848550</c:v>
                </c:pt>
                <c:pt idx="206">
                  <c:v>75099230</c:v>
                </c:pt>
                <c:pt idx="207">
                  <c:v>98887590</c:v>
                </c:pt>
                <c:pt idx="208">
                  <c:v>58558060</c:v>
                </c:pt>
                <c:pt idx="209">
                  <c:v>89819670</c:v>
                </c:pt>
                <c:pt idx="210">
                  <c:v>119954260</c:v>
                </c:pt>
                <c:pt idx="211">
                  <c:v>93197720</c:v>
                </c:pt>
                <c:pt idx="212">
                  <c:v>185180500</c:v>
                </c:pt>
                <c:pt idx="213">
                  <c:v>125939220</c:v>
                </c:pt>
                <c:pt idx="214">
                  <c:v>114837860</c:v>
                </c:pt>
                <c:pt idx="215">
                  <c:v>151742780</c:v>
                </c:pt>
                <c:pt idx="216">
                  <c:v>198722030</c:v>
                </c:pt>
                <c:pt idx="217">
                  <c:v>58304340</c:v>
                </c:pt>
                <c:pt idx="218">
                  <c:v>148017810</c:v>
                </c:pt>
                <c:pt idx="219">
                  <c:v>540054510</c:v>
                </c:pt>
                <c:pt idx="220">
                  <c:v>318530660</c:v>
                </c:pt>
                <c:pt idx="221">
                  <c:v>211073160</c:v>
                </c:pt>
                <c:pt idx="222">
                  <c:v>268037730</c:v>
                </c:pt>
                <c:pt idx="223">
                  <c:v>366767920</c:v>
                </c:pt>
                <c:pt idx="224">
                  <c:v>154131220</c:v>
                </c:pt>
                <c:pt idx="225">
                  <c:v>561009920</c:v>
                </c:pt>
                <c:pt idx="226">
                  <c:v>400400230</c:v>
                </c:pt>
                <c:pt idx="227">
                  <c:v>384290540</c:v>
                </c:pt>
                <c:pt idx="228">
                  <c:v>309701180</c:v>
                </c:pt>
                <c:pt idx="229">
                  <c:v>236572280</c:v>
                </c:pt>
                <c:pt idx="230">
                  <c:v>227336880</c:v>
                </c:pt>
                <c:pt idx="231">
                  <c:v>127565720</c:v>
                </c:pt>
                <c:pt idx="232">
                  <c:v>211550240</c:v>
                </c:pt>
                <c:pt idx="233">
                  <c:v>573869170</c:v>
                </c:pt>
                <c:pt idx="234">
                  <c:v>288199840</c:v>
                </c:pt>
                <c:pt idx="235">
                  <c:v>184517120</c:v>
                </c:pt>
                <c:pt idx="236">
                  <c:v>178282040</c:v>
                </c:pt>
                <c:pt idx="237">
                  <c:v>802231060</c:v>
                </c:pt>
                <c:pt idx="238">
                  <c:v>488608200</c:v>
                </c:pt>
                <c:pt idx="239">
                  <c:v>116158670</c:v>
                </c:pt>
                <c:pt idx="240">
                  <c:v>217016640</c:v>
                </c:pt>
                <c:pt idx="241">
                  <c:v>194450570</c:v>
                </c:pt>
                <c:pt idx="242">
                  <c:v>274960160</c:v>
                </c:pt>
                <c:pt idx="243">
                  <c:v>249419750</c:v>
                </c:pt>
                <c:pt idx="244">
                  <c:v>200117930</c:v>
                </c:pt>
                <c:pt idx="245">
                  <c:v>330902020</c:v>
                </c:pt>
                <c:pt idx="246">
                  <c:v>333525510</c:v>
                </c:pt>
                <c:pt idx="247">
                  <c:v>307770890</c:v>
                </c:pt>
                <c:pt idx="248">
                  <c:v>202687870</c:v>
                </c:pt>
                <c:pt idx="249">
                  <c:v>544345090</c:v>
                </c:pt>
                <c:pt idx="250">
                  <c:v>580608640</c:v>
                </c:pt>
                <c:pt idx="251">
                  <c:v>97940790</c:v>
                </c:pt>
                <c:pt idx="252">
                  <c:v>214055620</c:v>
                </c:pt>
                <c:pt idx="253">
                  <c:v>410823790</c:v>
                </c:pt>
                <c:pt idx="254">
                  <c:v>265075350</c:v>
                </c:pt>
                <c:pt idx="255">
                  <c:v>326069780</c:v>
                </c:pt>
                <c:pt idx="256">
                  <c:v>291816790</c:v>
                </c:pt>
                <c:pt idx="257">
                  <c:v>1200901720</c:v>
                </c:pt>
                <c:pt idx="258">
                  <c:v>673788550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0-4506-B369-62864E1568F2}"/>
            </c:ext>
          </c:extLst>
        </c:ser>
        <c:ser>
          <c:idx val="2"/>
          <c:order val="2"/>
          <c:tx>
            <c:strRef>
              <c:f>Аэрофлот_1week_20022020_2002202!$G$1</c:f>
              <c:strCache>
                <c:ptCount val="1"/>
                <c:pt idx="0">
                  <c:v>Объем Сбербанка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Аэрофлот_1week_20022020_2002202!$G$2:$G$260</c:f>
              <c:numCache>
                <c:formatCode>General</c:formatCode>
                <c:ptCount val="259"/>
                <c:pt idx="0">
                  <c:v>58480290</c:v>
                </c:pt>
                <c:pt idx="1">
                  <c:v>291687340</c:v>
                </c:pt>
                <c:pt idx="2">
                  <c:v>401445320</c:v>
                </c:pt>
                <c:pt idx="3">
                  <c:v>843856990</c:v>
                </c:pt>
                <c:pt idx="4">
                  <c:v>871440840</c:v>
                </c:pt>
                <c:pt idx="5">
                  <c:v>676631910</c:v>
                </c:pt>
                <c:pt idx="6">
                  <c:v>503685070</c:v>
                </c:pt>
                <c:pt idx="7">
                  <c:v>443007450</c:v>
                </c:pt>
                <c:pt idx="8">
                  <c:v>400571730</c:v>
                </c:pt>
                <c:pt idx="9">
                  <c:v>349982760</c:v>
                </c:pt>
                <c:pt idx="10">
                  <c:v>279337290</c:v>
                </c:pt>
                <c:pt idx="11">
                  <c:v>232964200</c:v>
                </c:pt>
                <c:pt idx="12">
                  <c:v>270953250</c:v>
                </c:pt>
                <c:pt idx="13">
                  <c:v>412768470</c:v>
                </c:pt>
                <c:pt idx="14">
                  <c:v>442359310</c:v>
                </c:pt>
                <c:pt idx="15">
                  <c:v>538715590</c:v>
                </c:pt>
                <c:pt idx="16">
                  <c:v>319921470</c:v>
                </c:pt>
                <c:pt idx="17">
                  <c:v>346455760</c:v>
                </c:pt>
                <c:pt idx="18">
                  <c:v>230337910</c:v>
                </c:pt>
                <c:pt idx="19">
                  <c:v>213863900</c:v>
                </c:pt>
                <c:pt idx="20">
                  <c:v>238147670</c:v>
                </c:pt>
                <c:pt idx="21">
                  <c:v>242066230</c:v>
                </c:pt>
                <c:pt idx="22">
                  <c:v>265589800</c:v>
                </c:pt>
                <c:pt idx="23">
                  <c:v>215253000</c:v>
                </c:pt>
                <c:pt idx="24">
                  <c:v>227021290</c:v>
                </c:pt>
                <c:pt idx="25">
                  <c:v>356385200</c:v>
                </c:pt>
                <c:pt idx="26">
                  <c:v>407972150</c:v>
                </c:pt>
                <c:pt idx="27">
                  <c:v>271085280</c:v>
                </c:pt>
                <c:pt idx="28">
                  <c:v>317560260</c:v>
                </c:pt>
                <c:pt idx="29">
                  <c:v>294309750</c:v>
                </c:pt>
                <c:pt idx="30">
                  <c:v>268168950</c:v>
                </c:pt>
                <c:pt idx="31">
                  <c:v>350468370</c:v>
                </c:pt>
                <c:pt idx="32">
                  <c:v>425692150</c:v>
                </c:pt>
                <c:pt idx="33">
                  <c:v>310247580</c:v>
                </c:pt>
                <c:pt idx="34">
                  <c:v>287945360</c:v>
                </c:pt>
                <c:pt idx="35">
                  <c:v>333071260</c:v>
                </c:pt>
                <c:pt idx="36">
                  <c:v>365342200</c:v>
                </c:pt>
                <c:pt idx="37">
                  <c:v>420256740</c:v>
                </c:pt>
                <c:pt idx="38">
                  <c:v>939571240</c:v>
                </c:pt>
                <c:pt idx="39">
                  <c:v>414896200</c:v>
                </c:pt>
                <c:pt idx="40">
                  <c:v>424094520</c:v>
                </c:pt>
                <c:pt idx="41">
                  <c:v>494542020</c:v>
                </c:pt>
                <c:pt idx="42">
                  <c:v>399054200</c:v>
                </c:pt>
                <c:pt idx="43">
                  <c:v>420767830</c:v>
                </c:pt>
                <c:pt idx="44">
                  <c:v>348551420</c:v>
                </c:pt>
                <c:pt idx="45">
                  <c:v>109595700</c:v>
                </c:pt>
                <c:pt idx="46">
                  <c:v>224384140</c:v>
                </c:pt>
                <c:pt idx="47">
                  <c:v>407319530</c:v>
                </c:pt>
                <c:pt idx="48">
                  <c:v>348678670</c:v>
                </c:pt>
                <c:pt idx="49">
                  <c:v>491029330</c:v>
                </c:pt>
                <c:pt idx="50">
                  <c:v>371049460</c:v>
                </c:pt>
                <c:pt idx="51">
                  <c:v>327215720</c:v>
                </c:pt>
                <c:pt idx="52">
                  <c:v>325913820</c:v>
                </c:pt>
                <c:pt idx="53">
                  <c:v>266928150</c:v>
                </c:pt>
                <c:pt idx="54">
                  <c:v>347346170</c:v>
                </c:pt>
                <c:pt idx="55">
                  <c:v>226848730</c:v>
                </c:pt>
                <c:pt idx="56">
                  <c:v>390397970</c:v>
                </c:pt>
                <c:pt idx="57">
                  <c:v>271223770</c:v>
                </c:pt>
                <c:pt idx="58">
                  <c:v>200365050</c:v>
                </c:pt>
                <c:pt idx="59">
                  <c:v>278363520</c:v>
                </c:pt>
                <c:pt idx="60">
                  <c:v>336066100</c:v>
                </c:pt>
                <c:pt idx="61">
                  <c:v>280601800</c:v>
                </c:pt>
                <c:pt idx="62">
                  <c:v>241997640</c:v>
                </c:pt>
                <c:pt idx="63">
                  <c:v>221172040</c:v>
                </c:pt>
                <c:pt idx="64">
                  <c:v>279916300</c:v>
                </c:pt>
                <c:pt idx="65">
                  <c:v>245554260</c:v>
                </c:pt>
                <c:pt idx="66">
                  <c:v>209975560</c:v>
                </c:pt>
                <c:pt idx="67">
                  <c:v>160020650</c:v>
                </c:pt>
                <c:pt idx="68">
                  <c:v>151431050</c:v>
                </c:pt>
                <c:pt idx="69">
                  <c:v>200298070</c:v>
                </c:pt>
                <c:pt idx="70">
                  <c:v>126823030</c:v>
                </c:pt>
                <c:pt idx="71">
                  <c:v>133852650</c:v>
                </c:pt>
                <c:pt idx="72">
                  <c:v>123178710</c:v>
                </c:pt>
                <c:pt idx="73">
                  <c:v>126192120</c:v>
                </c:pt>
                <c:pt idx="74">
                  <c:v>129768220</c:v>
                </c:pt>
                <c:pt idx="75">
                  <c:v>177411090</c:v>
                </c:pt>
                <c:pt idx="76">
                  <c:v>187927570</c:v>
                </c:pt>
                <c:pt idx="77">
                  <c:v>187883270</c:v>
                </c:pt>
                <c:pt idx="78">
                  <c:v>185360460</c:v>
                </c:pt>
                <c:pt idx="79">
                  <c:v>139858810</c:v>
                </c:pt>
                <c:pt idx="80">
                  <c:v>144797670</c:v>
                </c:pt>
                <c:pt idx="81">
                  <c:v>137276110</c:v>
                </c:pt>
                <c:pt idx="82">
                  <c:v>207334610</c:v>
                </c:pt>
                <c:pt idx="83">
                  <c:v>169456590</c:v>
                </c:pt>
                <c:pt idx="84">
                  <c:v>235915640</c:v>
                </c:pt>
                <c:pt idx="85">
                  <c:v>323361330</c:v>
                </c:pt>
                <c:pt idx="86">
                  <c:v>246785440</c:v>
                </c:pt>
                <c:pt idx="87">
                  <c:v>156682410</c:v>
                </c:pt>
                <c:pt idx="88">
                  <c:v>221358910</c:v>
                </c:pt>
                <c:pt idx="89">
                  <c:v>162964160</c:v>
                </c:pt>
                <c:pt idx="90">
                  <c:v>271611780</c:v>
                </c:pt>
                <c:pt idx="91">
                  <c:v>285958890</c:v>
                </c:pt>
                <c:pt idx="92">
                  <c:v>501978110</c:v>
                </c:pt>
                <c:pt idx="93">
                  <c:v>355347700</c:v>
                </c:pt>
                <c:pt idx="94">
                  <c:v>710884060</c:v>
                </c:pt>
                <c:pt idx="95">
                  <c:v>654903060</c:v>
                </c:pt>
                <c:pt idx="96">
                  <c:v>301680440</c:v>
                </c:pt>
                <c:pt idx="97">
                  <c:v>153834820</c:v>
                </c:pt>
                <c:pt idx="98">
                  <c:v>252852140</c:v>
                </c:pt>
                <c:pt idx="99">
                  <c:v>825980410</c:v>
                </c:pt>
                <c:pt idx="100">
                  <c:v>1718509040</c:v>
                </c:pt>
                <c:pt idx="101">
                  <c:v>1288753880</c:v>
                </c:pt>
                <c:pt idx="102">
                  <c:v>774994570</c:v>
                </c:pt>
                <c:pt idx="103">
                  <c:v>834770620</c:v>
                </c:pt>
                <c:pt idx="104">
                  <c:v>1357679090</c:v>
                </c:pt>
                <c:pt idx="105">
                  <c:v>3256172040</c:v>
                </c:pt>
                <c:pt idx="106">
                  <c:v>217127300</c:v>
                </c:pt>
                <c:pt idx="107">
                  <c:v>378532340</c:v>
                </c:pt>
                <c:pt idx="108">
                  <c:v>462611740</c:v>
                </c:pt>
                <c:pt idx="109">
                  <c:v>253193380</c:v>
                </c:pt>
                <c:pt idx="110">
                  <c:v>303124650</c:v>
                </c:pt>
                <c:pt idx="111">
                  <c:v>455759970</c:v>
                </c:pt>
                <c:pt idx="112">
                  <c:v>140274500</c:v>
                </c:pt>
                <c:pt idx="113">
                  <c:v>86554920</c:v>
                </c:pt>
                <c:pt idx="114">
                  <c:v>206005020</c:v>
                </c:pt>
                <c:pt idx="115">
                  <c:v>221323420</c:v>
                </c:pt>
                <c:pt idx="116">
                  <c:v>175837350</c:v>
                </c:pt>
                <c:pt idx="117">
                  <c:v>140815930</c:v>
                </c:pt>
                <c:pt idx="118">
                  <c:v>174482890</c:v>
                </c:pt>
                <c:pt idx="119">
                  <c:v>362422020</c:v>
                </c:pt>
                <c:pt idx="120">
                  <c:v>332118680</c:v>
                </c:pt>
                <c:pt idx="121">
                  <c:v>217439030</c:v>
                </c:pt>
                <c:pt idx="122">
                  <c:v>243571100</c:v>
                </c:pt>
                <c:pt idx="123">
                  <c:v>202732900</c:v>
                </c:pt>
                <c:pt idx="124">
                  <c:v>216759960</c:v>
                </c:pt>
                <c:pt idx="125">
                  <c:v>200014270</c:v>
                </c:pt>
                <c:pt idx="126">
                  <c:v>181697110</c:v>
                </c:pt>
                <c:pt idx="127">
                  <c:v>129627750</c:v>
                </c:pt>
                <c:pt idx="128">
                  <c:v>204710520</c:v>
                </c:pt>
                <c:pt idx="129">
                  <c:v>391280770</c:v>
                </c:pt>
                <c:pt idx="130">
                  <c:v>341891000</c:v>
                </c:pt>
                <c:pt idx="131">
                  <c:v>288074930</c:v>
                </c:pt>
                <c:pt idx="132">
                  <c:v>582231430</c:v>
                </c:pt>
                <c:pt idx="133">
                  <c:v>518645690</c:v>
                </c:pt>
                <c:pt idx="134">
                  <c:v>390673530</c:v>
                </c:pt>
                <c:pt idx="135">
                  <c:v>357221040</c:v>
                </c:pt>
                <c:pt idx="136">
                  <c:v>474150020</c:v>
                </c:pt>
                <c:pt idx="137">
                  <c:v>458766560</c:v>
                </c:pt>
                <c:pt idx="138">
                  <c:v>185520500</c:v>
                </c:pt>
                <c:pt idx="139">
                  <c:v>473685730</c:v>
                </c:pt>
                <c:pt idx="140">
                  <c:v>398391230</c:v>
                </c:pt>
                <c:pt idx="141">
                  <c:v>253732490</c:v>
                </c:pt>
                <c:pt idx="142">
                  <c:v>156057560</c:v>
                </c:pt>
                <c:pt idx="143">
                  <c:v>319137470</c:v>
                </c:pt>
                <c:pt idx="144">
                  <c:v>207346640</c:v>
                </c:pt>
                <c:pt idx="145">
                  <c:v>202855840</c:v>
                </c:pt>
                <c:pt idx="146">
                  <c:v>179313850</c:v>
                </c:pt>
                <c:pt idx="147">
                  <c:v>45015640</c:v>
                </c:pt>
                <c:pt idx="148">
                  <c:v>313623890</c:v>
                </c:pt>
                <c:pt idx="149">
                  <c:v>314739440</c:v>
                </c:pt>
                <c:pt idx="150">
                  <c:v>256946710</c:v>
                </c:pt>
                <c:pt idx="151">
                  <c:v>292929450</c:v>
                </c:pt>
                <c:pt idx="152">
                  <c:v>388478030</c:v>
                </c:pt>
                <c:pt idx="153">
                  <c:v>329578540</c:v>
                </c:pt>
                <c:pt idx="154">
                  <c:v>272893750</c:v>
                </c:pt>
                <c:pt idx="155">
                  <c:v>370328560</c:v>
                </c:pt>
                <c:pt idx="156">
                  <c:v>250522750</c:v>
                </c:pt>
                <c:pt idx="157">
                  <c:v>682987250</c:v>
                </c:pt>
                <c:pt idx="158">
                  <c:v>387842120</c:v>
                </c:pt>
                <c:pt idx="159">
                  <c:v>401073270</c:v>
                </c:pt>
                <c:pt idx="160">
                  <c:v>215416080</c:v>
                </c:pt>
                <c:pt idx="161">
                  <c:v>304490110</c:v>
                </c:pt>
                <c:pt idx="162">
                  <c:v>493280200</c:v>
                </c:pt>
                <c:pt idx="163">
                  <c:v>205049500</c:v>
                </c:pt>
                <c:pt idx="164">
                  <c:v>275230720</c:v>
                </c:pt>
                <c:pt idx="165">
                  <c:v>472571210</c:v>
                </c:pt>
                <c:pt idx="166">
                  <c:v>205342430</c:v>
                </c:pt>
                <c:pt idx="167">
                  <c:v>315594790</c:v>
                </c:pt>
                <c:pt idx="168">
                  <c:v>323035220</c:v>
                </c:pt>
                <c:pt idx="169">
                  <c:v>300027870</c:v>
                </c:pt>
                <c:pt idx="170">
                  <c:v>156262280</c:v>
                </c:pt>
                <c:pt idx="171">
                  <c:v>178319830</c:v>
                </c:pt>
                <c:pt idx="172">
                  <c:v>214036980</c:v>
                </c:pt>
                <c:pt idx="173">
                  <c:v>162402440</c:v>
                </c:pt>
                <c:pt idx="174">
                  <c:v>209207060</c:v>
                </c:pt>
                <c:pt idx="175">
                  <c:v>171952270</c:v>
                </c:pt>
                <c:pt idx="176">
                  <c:v>161192190</c:v>
                </c:pt>
                <c:pt idx="177">
                  <c:v>587291000</c:v>
                </c:pt>
                <c:pt idx="178">
                  <c:v>223778580</c:v>
                </c:pt>
                <c:pt idx="179">
                  <c:v>284783580</c:v>
                </c:pt>
                <c:pt idx="180">
                  <c:v>170389940</c:v>
                </c:pt>
                <c:pt idx="181">
                  <c:v>173756240</c:v>
                </c:pt>
                <c:pt idx="182">
                  <c:v>233545930</c:v>
                </c:pt>
                <c:pt idx="183">
                  <c:v>200304170</c:v>
                </c:pt>
                <c:pt idx="184">
                  <c:v>285049000</c:v>
                </c:pt>
                <c:pt idx="185">
                  <c:v>197569190</c:v>
                </c:pt>
                <c:pt idx="186">
                  <c:v>133560420</c:v>
                </c:pt>
                <c:pt idx="187">
                  <c:v>154902630</c:v>
                </c:pt>
                <c:pt idx="188">
                  <c:v>211730680</c:v>
                </c:pt>
                <c:pt idx="189">
                  <c:v>241570370</c:v>
                </c:pt>
                <c:pt idx="190">
                  <c:v>126898730</c:v>
                </c:pt>
                <c:pt idx="191">
                  <c:v>192655920</c:v>
                </c:pt>
                <c:pt idx="192">
                  <c:v>184229190</c:v>
                </c:pt>
                <c:pt idx="193">
                  <c:v>145479240</c:v>
                </c:pt>
                <c:pt idx="194">
                  <c:v>242008840</c:v>
                </c:pt>
                <c:pt idx="195">
                  <c:v>283542180</c:v>
                </c:pt>
                <c:pt idx="196">
                  <c:v>296655040</c:v>
                </c:pt>
                <c:pt idx="197">
                  <c:v>213010560</c:v>
                </c:pt>
                <c:pt idx="198">
                  <c:v>128238330</c:v>
                </c:pt>
                <c:pt idx="199">
                  <c:v>41950950</c:v>
                </c:pt>
                <c:pt idx="200">
                  <c:v>99693950</c:v>
                </c:pt>
                <c:pt idx="201">
                  <c:v>117518870</c:v>
                </c:pt>
                <c:pt idx="202">
                  <c:v>90950510</c:v>
                </c:pt>
                <c:pt idx="203">
                  <c:v>85570000</c:v>
                </c:pt>
                <c:pt idx="204">
                  <c:v>145901020</c:v>
                </c:pt>
                <c:pt idx="205">
                  <c:v>182431070</c:v>
                </c:pt>
                <c:pt idx="206">
                  <c:v>143390570</c:v>
                </c:pt>
                <c:pt idx="207">
                  <c:v>174371260</c:v>
                </c:pt>
                <c:pt idx="208">
                  <c:v>122105210</c:v>
                </c:pt>
                <c:pt idx="209">
                  <c:v>162784230</c:v>
                </c:pt>
                <c:pt idx="210">
                  <c:v>230362930</c:v>
                </c:pt>
                <c:pt idx="211">
                  <c:v>107804580</c:v>
                </c:pt>
                <c:pt idx="212">
                  <c:v>155303200</c:v>
                </c:pt>
                <c:pt idx="213">
                  <c:v>114178530</c:v>
                </c:pt>
                <c:pt idx="214">
                  <c:v>101075570</c:v>
                </c:pt>
                <c:pt idx="215">
                  <c:v>238632040</c:v>
                </c:pt>
                <c:pt idx="216">
                  <c:v>62735890</c:v>
                </c:pt>
                <c:pt idx="217">
                  <c:v>86417410</c:v>
                </c:pt>
                <c:pt idx="218">
                  <c:v>137557410</c:v>
                </c:pt>
                <c:pt idx="219">
                  <c:v>133868280</c:v>
                </c:pt>
                <c:pt idx="220">
                  <c:v>175101850</c:v>
                </c:pt>
                <c:pt idx="221">
                  <c:v>195536300</c:v>
                </c:pt>
                <c:pt idx="222">
                  <c:v>109180070</c:v>
                </c:pt>
                <c:pt idx="223">
                  <c:v>181590490</c:v>
                </c:pt>
                <c:pt idx="224">
                  <c:v>185299540</c:v>
                </c:pt>
                <c:pt idx="225">
                  <c:v>166221980</c:v>
                </c:pt>
                <c:pt idx="226">
                  <c:v>388499030</c:v>
                </c:pt>
                <c:pt idx="227">
                  <c:v>249545510</c:v>
                </c:pt>
                <c:pt idx="228">
                  <c:v>187921730</c:v>
                </c:pt>
                <c:pt idx="229">
                  <c:v>169725880</c:v>
                </c:pt>
                <c:pt idx="230">
                  <c:v>238964660</c:v>
                </c:pt>
                <c:pt idx="231">
                  <c:v>128444300</c:v>
                </c:pt>
                <c:pt idx="232">
                  <c:v>284656520</c:v>
                </c:pt>
                <c:pt idx="233">
                  <c:v>211108130</c:v>
                </c:pt>
                <c:pt idx="234">
                  <c:v>393941030</c:v>
                </c:pt>
                <c:pt idx="235">
                  <c:v>319898920</c:v>
                </c:pt>
                <c:pt idx="236">
                  <c:v>228035610</c:v>
                </c:pt>
                <c:pt idx="237">
                  <c:v>180962830</c:v>
                </c:pt>
                <c:pt idx="238">
                  <c:v>223691590</c:v>
                </c:pt>
                <c:pt idx="239">
                  <c:v>112651540</c:v>
                </c:pt>
                <c:pt idx="240">
                  <c:v>185338350</c:v>
                </c:pt>
                <c:pt idx="241">
                  <c:v>178309610</c:v>
                </c:pt>
                <c:pt idx="242">
                  <c:v>279442760</c:v>
                </c:pt>
                <c:pt idx="243">
                  <c:v>209649030</c:v>
                </c:pt>
                <c:pt idx="244">
                  <c:v>246528260</c:v>
                </c:pt>
                <c:pt idx="245">
                  <c:v>318149410</c:v>
                </c:pt>
                <c:pt idx="246">
                  <c:v>423867020</c:v>
                </c:pt>
                <c:pt idx="247">
                  <c:v>330967720</c:v>
                </c:pt>
                <c:pt idx="248">
                  <c:v>281444000</c:v>
                </c:pt>
                <c:pt idx="249">
                  <c:v>517782820</c:v>
                </c:pt>
                <c:pt idx="250">
                  <c:v>539980090</c:v>
                </c:pt>
                <c:pt idx="251">
                  <c:v>95720620</c:v>
                </c:pt>
                <c:pt idx="252">
                  <c:v>179196510</c:v>
                </c:pt>
                <c:pt idx="253">
                  <c:v>266832990</c:v>
                </c:pt>
                <c:pt idx="254">
                  <c:v>226260400</c:v>
                </c:pt>
                <c:pt idx="255">
                  <c:v>185582060</c:v>
                </c:pt>
                <c:pt idx="256">
                  <c:v>194420060</c:v>
                </c:pt>
                <c:pt idx="257">
                  <c:v>558495840</c:v>
                </c:pt>
                <c:pt idx="258">
                  <c:v>220313120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0-4506-B369-62864E15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61840"/>
        <c:axId val="451259760"/>
      </c:lineChart>
      <c:catAx>
        <c:axId val="45126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59760"/>
        <c:crosses val="autoZero"/>
        <c:auto val="1"/>
        <c:lblAlgn val="ctr"/>
        <c:lblOffset val="100"/>
        <c:noMultiLvlLbl val="0"/>
      </c:catAx>
      <c:valAx>
        <c:axId val="451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акций,</a:t>
                </a:r>
                <a:r>
                  <a:rPr lang="ru-RU" baseline="0"/>
                  <a:t> 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92187445319335082"/>
          <c:w val="0.5840997430935539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Восстановленная</a:t>
            </a:r>
            <a:r>
              <a:rPr lang="ru-RU" baseline="0"/>
              <a:t> </a:t>
            </a:r>
            <a:r>
              <a:rPr lang="ru-RU"/>
              <a:t>цена Газпрома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Аэрофлот_1week_20022020_2002202!$X$1</c:f>
              <c:strCache>
                <c:ptCount val="1"/>
                <c:pt idx="0">
                  <c:v>Цена Газпрома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Аэрофлот_1week_20022020_2002202!$X$2:$X$260</c:f>
              <c:numCache>
                <c:formatCode>General</c:formatCode>
                <c:ptCount val="259"/>
                <c:pt idx="0">
                  <c:v>232</c:v>
                </c:pt>
                <c:pt idx="1">
                  <c:v>202.65</c:v>
                </c:pt>
                <c:pt idx="2">
                  <c:v>188.27</c:v>
                </c:pt>
                <c:pt idx="3">
                  <c:v>166.1</c:v>
                </c:pt>
                <c:pt idx="4">
                  <c:v>176.26</c:v>
                </c:pt>
                <c:pt idx="5">
                  <c:v>174.5</c:v>
                </c:pt>
                <c:pt idx="6">
                  <c:v>189.77</c:v>
                </c:pt>
                <c:pt idx="7">
                  <c:v>192</c:v>
                </c:pt>
                <c:pt idx="8">
                  <c:v>184.68</c:v>
                </c:pt>
                <c:pt idx="9">
                  <c:v>185.71</c:v>
                </c:pt>
                <c:pt idx="10">
                  <c:v>190</c:v>
                </c:pt>
                <c:pt idx="11">
                  <c:v>185.34</c:v>
                </c:pt>
                <c:pt idx="12">
                  <c:v>183.85</c:v>
                </c:pt>
                <c:pt idx="13">
                  <c:v>194.35</c:v>
                </c:pt>
                <c:pt idx="14">
                  <c:v>199.95</c:v>
                </c:pt>
                <c:pt idx="15">
                  <c:v>203.05</c:v>
                </c:pt>
                <c:pt idx="16">
                  <c:v>196.74</c:v>
                </c:pt>
                <c:pt idx="17">
                  <c:v>195.81</c:v>
                </c:pt>
                <c:pt idx="18">
                  <c:v>193</c:v>
                </c:pt>
                <c:pt idx="19">
                  <c:v>197.2</c:v>
                </c:pt>
                <c:pt idx="20">
                  <c:v>200.94</c:v>
                </c:pt>
                <c:pt idx="21">
                  <c:v>184.65</c:v>
                </c:pt>
                <c:pt idx="22">
                  <c:v>185.45</c:v>
                </c:pt>
                <c:pt idx="23">
                  <c:v>182.59</c:v>
                </c:pt>
                <c:pt idx="24">
                  <c:v>187.23</c:v>
                </c:pt>
                <c:pt idx="25">
                  <c:v>192.83</c:v>
                </c:pt>
                <c:pt idx="26">
                  <c:v>184.51</c:v>
                </c:pt>
                <c:pt idx="27">
                  <c:v>182.9</c:v>
                </c:pt>
                <c:pt idx="28">
                  <c:v>179.55</c:v>
                </c:pt>
                <c:pt idx="29">
                  <c:v>178.05</c:v>
                </c:pt>
                <c:pt idx="30">
                  <c:v>181.52</c:v>
                </c:pt>
                <c:pt idx="31">
                  <c:v>173.77</c:v>
                </c:pt>
                <c:pt idx="32">
                  <c:v>169.47</c:v>
                </c:pt>
                <c:pt idx="33">
                  <c:v>166.97</c:v>
                </c:pt>
                <c:pt idx="34">
                  <c:v>163.98</c:v>
                </c:pt>
                <c:pt idx="35">
                  <c:v>164.96</c:v>
                </c:pt>
                <c:pt idx="36">
                  <c:v>154.28</c:v>
                </c:pt>
                <c:pt idx="37">
                  <c:v>164.92</c:v>
                </c:pt>
                <c:pt idx="38">
                  <c:v>180.3</c:v>
                </c:pt>
                <c:pt idx="39">
                  <c:v>183.21</c:v>
                </c:pt>
                <c:pt idx="40">
                  <c:v>185.9</c:v>
                </c:pt>
                <c:pt idx="41">
                  <c:v>188.79</c:v>
                </c:pt>
                <c:pt idx="42">
                  <c:v>201.5</c:v>
                </c:pt>
                <c:pt idx="43">
                  <c:v>212.69</c:v>
                </c:pt>
                <c:pt idx="44">
                  <c:v>205.03</c:v>
                </c:pt>
                <c:pt idx="45">
                  <c:v>212.98</c:v>
                </c:pt>
                <c:pt idx="46">
                  <c:v>225.49</c:v>
                </c:pt>
                <c:pt idx="47">
                  <c:v>226.5</c:v>
                </c:pt>
                <c:pt idx="48">
                  <c:v>215.49</c:v>
                </c:pt>
                <c:pt idx="49">
                  <c:v>212.83</c:v>
                </c:pt>
                <c:pt idx="50">
                  <c:v>222.01</c:v>
                </c:pt>
                <c:pt idx="51">
                  <c:v>226.71</c:v>
                </c:pt>
                <c:pt idx="52">
                  <c:v>225.84</c:v>
                </c:pt>
                <c:pt idx="53">
                  <c:v>217.56</c:v>
                </c:pt>
                <c:pt idx="54">
                  <c:v>202.65</c:v>
                </c:pt>
                <c:pt idx="91">
                  <c:v>337.62</c:v>
                </c:pt>
                <c:pt idx="92">
                  <c:v>326</c:v>
                </c:pt>
                <c:pt idx="93">
                  <c:v>345.99</c:v>
                </c:pt>
                <c:pt idx="94">
                  <c:v>332</c:v>
                </c:pt>
                <c:pt idx="95">
                  <c:v>327.3</c:v>
                </c:pt>
                <c:pt idx="96">
                  <c:v>338.79</c:v>
                </c:pt>
                <c:pt idx="97">
                  <c:v>342.39</c:v>
                </c:pt>
                <c:pt idx="98">
                  <c:v>346.13</c:v>
                </c:pt>
                <c:pt idx="99">
                  <c:v>335.76</c:v>
                </c:pt>
                <c:pt idx="100">
                  <c:v>311.60000000000002</c:v>
                </c:pt>
                <c:pt idx="101">
                  <c:v>329.58</c:v>
                </c:pt>
                <c:pt idx="102">
                  <c:v>324.60000000000002</c:v>
                </c:pt>
                <c:pt idx="103">
                  <c:v>318.10000000000002</c:v>
                </c:pt>
                <c:pt idx="104">
                  <c:v>309.48</c:v>
                </c:pt>
                <c:pt idx="105">
                  <c:v>228</c:v>
                </c:pt>
                <c:pt idx="106">
                  <c:v>227</c:v>
                </c:pt>
                <c:pt idx="107">
                  <c:v>251.4</c:v>
                </c:pt>
                <c:pt idx="108">
                  <c:v>241.07</c:v>
                </c:pt>
                <c:pt idx="109">
                  <c:v>224</c:v>
                </c:pt>
                <c:pt idx="110">
                  <c:v>208</c:v>
                </c:pt>
                <c:pt idx="111">
                  <c:v>240.4</c:v>
                </c:pt>
                <c:pt idx="112">
                  <c:v>240.1</c:v>
                </c:pt>
                <c:pt idx="113">
                  <c:v>235.52</c:v>
                </c:pt>
                <c:pt idx="114">
                  <c:v>263</c:v>
                </c:pt>
                <c:pt idx="115">
                  <c:v>294.5</c:v>
                </c:pt>
                <c:pt idx="116">
                  <c:v>297</c:v>
                </c:pt>
                <c:pt idx="117">
                  <c:v>309.2</c:v>
                </c:pt>
                <c:pt idx="118">
                  <c:v>315.5</c:v>
                </c:pt>
                <c:pt idx="119">
                  <c:v>296</c:v>
                </c:pt>
                <c:pt idx="120">
                  <c:v>192.5</c:v>
                </c:pt>
                <c:pt idx="121">
                  <c:v>198</c:v>
                </c:pt>
                <c:pt idx="122">
                  <c:v>187.61</c:v>
                </c:pt>
                <c:pt idx="123">
                  <c:v>192.25</c:v>
                </c:pt>
                <c:pt idx="124">
                  <c:v>195.26</c:v>
                </c:pt>
                <c:pt idx="125">
                  <c:v>176.58</c:v>
                </c:pt>
                <c:pt idx="126">
                  <c:v>174.36</c:v>
                </c:pt>
                <c:pt idx="127">
                  <c:v>177.6</c:v>
                </c:pt>
                <c:pt idx="128">
                  <c:v>183.62</c:v>
                </c:pt>
                <c:pt idx="129">
                  <c:v>252.8</c:v>
                </c:pt>
                <c:pt idx="130">
                  <c:v>245.34</c:v>
                </c:pt>
                <c:pt idx="131">
                  <c:v>243.8</c:v>
                </c:pt>
                <c:pt idx="132">
                  <c:v>224.84</c:v>
                </c:pt>
                <c:pt idx="133">
                  <c:v>217.7</c:v>
                </c:pt>
                <c:pt idx="134">
                  <c:v>195.15</c:v>
                </c:pt>
                <c:pt idx="135">
                  <c:v>159.6</c:v>
                </c:pt>
                <c:pt idx="136">
                  <c:v>166.99</c:v>
                </c:pt>
                <c:pt idx="137">
                  <c:v>170.73</c:v>
                </c:pt>
                <c:pt idx="138">
                  <c:v>169.14</c:v>
                </c:pt>
                <c:pt idx="139">
                  <c:v>169.86</c:v>
                </c:pt>
                <c:pt idx="140">
                  <c:v>168.79</c:v>
                </c:pt>
                <c:pt idx="141">
                  <c:v>169.03</c:v>
                </c:pt>
                <c:pt idx="142">
                  <c:v>165.86</c:v>
                </c:pt>
                <c:pt idx="143">
                  <c:v>162.75</c:v>
                </c:pt>
                <c:pt idx="144">
                  <c:v>160.24</c:v>
                </c:pt>
                <c:pt idx="145">
                  <c:v>160.88999999999999</c:v>
                </c:pt>
                <c:pt idx="146">
                  <c:v>162.56</c:v>
                </c:pt>
                <c:pt idx="147">
                  <c:v>162.1</c:v>
                </c:pt>
                <c:pt idx="148">
                  <c:v>164.56</c:v>
                </c:pt>
                <c:pt idx="149">
                  <c:v>158.85</c:v>
                </c:pt>
                <c:pt idx="150">
                  <c:v>159.08000000000001</c:v>
                </c:pt>
                <c:pt idx="151">
                  <c:v>160.87</c:v>
                </c:pt>
                <c:pt idx="152">
                  <c:v>158.68</c:v>
                </c:pt>
                <c:pt idx="153">
                  <c:v>153.62</c:v>
                </c:pt>
                <c:pt idx="154">
                  <c:v>154.22</c:v>
                </c:pt>
                <c:pt idx="155">
                  <c:v>162.27000000000001</c:v>
                </c:pt>
                <c:pt idx="156">
                  <c:v>160.04</c:v>
                </c:pt>
                <c:pt idx="157">
                  <c:v>163.29</c:v>
                </c:pt>
                <c:pt idx="158">
                  <c:v>169.03</c:v>
                </c:pt>
                <c:pt idx="159">
                  <c:v>169.83</c:v>
                </c:pt>
                <c:pt idx="160">
                  <c:v>173.09</c:v>
                </c:pt>
                <c:pt idx="161">
                  <c:v>179.5</c:v>
                </c:pt>
                <c:pt idx="162">
                  <c:v>181.72</c:v>
                </c:pt>
                <c:pt idx="163">
                  <c:v>181.13</c:v>
                </c:pt>
                <c:pt idx="164">
                  <c:v>172.09</c:v>
                </c:pt>
                <c:pt idx="165">
                  <c:v>173.95</c:v>
                </c:pt>
                <c:pt idx="166">
                  <c:v>174.43</c:v>
                </c:pt>
                <c:pt idx="167">
                  <c:v>164.48</c:v>
                </c:pt>
                <c:pt idx="168">
                  <c:v>162.58000000000001</c:v>
                </c:pt>
                <c:pt idx="169">
                  <c:v>165.58</c:v>
                </c:pt>
                <c:pt idx="170">
                  <c:v>169.87</c:v>
                </c:pt>
                <c:pt idx="171">
                  <c:v>165.8</c:v>
                </c:pt>
                <c:pt idx="172">
                  <c:v>166.86</c:v>
                </c:pt>
                <c:pt idx="173">
                  <c:v>166.34</c:v>
                </c:pt>
                <c:pt idx="174">
                  <c:v>169.7</c:v>
                </c:pt>
                <c:pt idx="175">
                  <c:v>171.19</c:v>
                </c:pt>
                <c:pt idx="176">
                  <c:v>171.44</c:v>
                </c:pt>
                <c:pt idx="177">
                  <c:v>173.46</c:v>
                </c:pt>
                <c:pt idx="178">
                  <c:v>176.35</c:v>
                </c:pt>
                <c:pt idx="179">
                  <c:v>175.48</c:v>
                </c:pt>
                <c:pt idx="180">
                  <c:v>174.7</c:v>
                </c:pt>
                <c:pt idx="181">
                  <c:v>178.22</c:v>
                </c:pt>
                <c:pt idx="182">
                  <c:v>175.95</c:v>
                </c:pt>
                <c:pt idx="183">
                  <c:v>173.79</c:v>
                </c:pt>
                <c:pt idx="184">
                  <c:v>166.7</c:v>
                </c:pt>
                <c:pt idx="185">
                  <c:v>167.09</c:v>
                </c:pt>
                <c:pt idx="186">
                  <c:v>166.59</c:v>
                </c:pt>
                <c:pt idx="187">
                  <c:v>170.2</c:v>
                </c:pt>
                <c:pt idx="188">
                  <c:v>171.39</c:v>
                </c:pt>
                <c:pt idx="189">
                  <c:v>167.26</c:v>
                </c:pt>
                <c:pt idx="190">
                  <c:v>169.19</c:v>
                </c:pt>
                <c:pt idx="191">
                  <c:v>168.25</c:v>
                </c:pt>
                <c:pt idx="192">
                  <c:v>165.31</c:v>
                </c:pt>
                <c:pt idx="193">
                  <c:v>164.71</c:v>
                </c:pt>
                <c:pt idx="194">
                  <c:v>162.61000000000001</c:v>
                </c:pt>
                <c:pt idx="195">
                  <c:v>161.5</c:v>
                </c:pt>
                <c:pt idx="196">
                  <c:v>164.2</c:v>
                </c:pt>
                <c:pt idx="197">
                  <c:v>162.09</c:v>
                </c:pt>
                <c:pt idx="198">
                  <c:v>159.52000000000001</c:v>
                </c:pt>
                <c:pt idx="199">
                  <c:v>161.94</c:v>
                </c:pt>
                <c:pt idx="200">
                  <c:v>163.37</c:v>
                </c:pt>
                <c:pt idx="201">
                  <c:v>165.9</c:v>
                </c:pt>
                <c:pt idx="202">
                  <c:v>163.99</c:v>
                </c:pt>
                <c:pt idx="203">
                  <c:v>164.4</c:v>
                </c:pt>
                <c:pt idx="204">
                  <c:v>163.22999999999999</c:v>
                </c:pt>
                <c:pt idx="205">
                  <c:v>161.19</c:v>
                </c:pt>
                <c:pt idx="206">
                  <c:v>158.12</c:v>
                </c:pt>
                <c:pt idx="207">
                  <c:v>161.34</c:v>
                </c:pt>
                <c:pt idx="208">
                  <c:v>160.91</c:v>
                </c:pt>
                <c:pt idx="209">
                  <c:v>160.86000000000001</c:v>
                </c:pt>
                <c:pt idx="210">
                  <c:v>156.44</c:v>
                </c:pt>
                <c:pt idx="211">
                  <c:v>157.22</c:v>
                </c:pt>
                <c:pt idx="212">
                  <c:v>163.59</c:v>
                </c:pt>
                <c:pt idx="213">
                  <c:v>164.83</c:v>
                </c:pt>
                <c:pt idx="214">
                  <c:v>167.03</c:v>
                </c:pt>
                <c:pt idx="215">
                  <c:v>164.06</c:v>
                </c:pt>
                <c:pt idx="216">
                  <c:v>155.19999999999999</c:v>
                </c:pt>
                <c:pt idx="217">
                  <c:v>154.58000000000001</c:v>
                </c:pt>
                <c:pt idx="218">
                  <c:v>155.16999999999999</c:v>
                </c:pt>
                <c:pt idx="219">
                  <c:v>133.34</c:v>
                </c:pt>
                <c:pt idx="220">
                  <c:v>126.46</c:v>
                </c:pt>
                <c:pt idx="221">
                  <c:v>122.78</c:v>
                </c:pt>
                <c:pt idx="222">
                  <c:v>121.65</c:v>
                </c:pt>
                <c:pt idx="223">
                  <c:v>115.4</c:v>
                </c:pt>
                <c:pt idx="224">
                  <c:v>115.94</c:v>
                </c:pt>
                <c:pt idx="225">
                  <c:v>126.74</c:v>
                </c:pt>
                <c:pt idx="226">
                  <c:v>119.65</c:v>
                </c:pt>
                <c:pt idx="227">
                  <c:v>130.88</c:v>
                </c:pt>
                <c:pt idx="228">
                  <c:v>135</c:v>
                </c:pt>
                <c:pt idx="229">
                  <c:v>131.44999999999999</c:v>
                </c:pt>
                <c:pt idx="230">
                  <c:v>128.63999999999999</c:v>
                </c:pt>
                <c:pt idx="231">
                  <c:v>126.36</c:v>
                </c:pt>
                <c:pt idx="232">
                  <c:v>116.81</c:v>
                </c:pt>
                <c:pt idx="233">
                  <c:v>122.97</c:v>
                </c:pt>
                <c:pt idx="234">
                  <c:v>123</c:v>
                </c:pt>
                <c:pt idx="235">
                  <c:v>119.91</c:v>
                </c:pt>
                <c:pt idx="236">
                  <c:v>122.4</c:v>
                </c:pt>
                <c:pt idx="237">
                  <c:v>140.5</c:v>
                </c:pt>
                <c:pt idx="238">
                  <c:v>133.32</c:v>
                </c:pt>
                <c:pt idx="239">
                  <c:v>131.82</c:v>
                </c:pt>
                <c:pt idx="240">
                  <c:v>135.66999999999999</c:v>
                </c:pt>
                <c:pt idx="241">
                  <c:v>133</c:v>
                </c:pt>
                <c:pt idx="242">
                  <c:v>128.69999999999999</c:v>
                </c:pt>
                <c:pt idx="243">
                  <c:v>135.9</c:v>
                </c:pt>
                <c:pt idx="244">
                  <c:v>133.37</c:v>
                </c:pt>
                <c:pt idx="245">
                  <c:v>119.47</c:v>
                </c:pt>
                <c:pt idx="246">
                  <c:v>124.29</c:v>
                </c:pt>
                <c:pt idx="247">
                  <c:v>114.99</c:v>
                </c:pt>
                <c:pt idx="248">
                  <c:v>112.86</c:v>
                </c:pt>
                <c:pt idx="249">
                  <c:v>115.24</c:v>
                </c:pt>
                <c:pt idx="250">
                  <c:v>129.6</c:v>
                </c:pt>
                <c:pt idx="251">
                  <c:v>128.66</c:v>
                </c:pt>
                <c:pt idx="252">
                  <c:v>126.6</c:v>
                </c:pt>
                <c:pt idx="253">
                  <c:v>138.76</c:v>
                </c:pt>
                <c:pt idx="254">
                  <c:v>138.43</c:v>
                </c:pt>
                <c:pt idx="255">
                  <c:v>140.84</c:v>
                </c:pt>
                <c:pt idx="256">
                  <c:v>141.9</c:v>
                </c:pt>
                <c:pt idx="257">
                  <c:v>168.1</c:v>
                </c:pt>
                <c:pt idx="258">
                  <c:v>176.25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9-4C28-A574-AF7A9FF6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07536"/>
        <c:axId val="495693392"/>
      </c:lineChart>
      <c:catAx>
        <c:axId val="4957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93392"/>
        <c:crosses val="autoZero"/>
        <c:auto val="1"/>
        <c:lblAlgn val="ctr"/>
        <c:lblOffset val="100"/>
        <c:noMultiLvlLbl val="0"/>
      </c:catAx>
      <c:valAx>
        <c:axId val="4956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 акции,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7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Цена Аэрофлота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 Аэрофлота</a:t>
          </a:r>
        </a:p>
      </cx:txPr>
    </cx:title>
    <cx:plotArea>
      <cx:plotAreaRegion>
        <cx:series layoutId="boxWhisker" uniqueId="{A8B5E7FC-5A16-4E2D-A39A-14AD600C09B7}">
          <cx:tx>
            <cx:txData>
              <cx:f>_xlchart.v1.0</cx:f>
              <cx:v>Цена Аэрофлота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Цена акций, руб.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Цена акций, руб.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Объем Аэрофлота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 Аэрофлота</a:t>
          </a:r>
        </a:p>
      </cx:txPr>
    </cx:title>
    <cx:plotArea>
      <cx:plotAreaRegion>
        <cx:series layoutId="boxWhisker" uniqueId="{9BC6624E-0265-4240-898C-BED9A5B86A03}">
          <cx:tx>
            <cx:txData>
              <cx:f>_xlchart.v1.6</cx:f>
              <cx:v>Объем Аэрофлота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Количество акций, шт.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акций, шт.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Цена Газпрома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 Газпрома</a:t>
          </a:r>
        </a:p>
      </cx:txPr>
    </cx:title>
    <cx:plotArea>
      <cx:plotAreaRegion>
        <cx:series layoutId="boxWhisker" uniqueId="{82C36FA2-18A8-4581-9166-57A64435B920}">
          <cx:tx>
            <cx:txData>
              <cx:f>_xlchart.v1.4</cx:f>
              <cx:v>Цена Газпрома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Цена акций, руб.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Цена акций, руб.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Объем Газпрома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 Газпрома</a:t>
          </a:r>
        </a:p>
      </cx:txPr>
    </cx:title>
    <cx:plotArea>
      <cx:plotAreaRegion>
        <cx:series layoutId="boxWhisker" uniqueId="{8E68BDF7-5C54-486B-9029-11B318E65029}">
          <cx:tx>
            <cx:txData>
              <cx:f>_xlchart.v1.8</cx:f>
              <cx:v>Объем Газпрома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Колчичество акций, шт.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Колчичество акций, шт.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Цена Сбербанка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 Сбербанка</a:t>
          </a:r>
        </a:p>
      </cx:txPr>
    </cx:title>
    <cx:plotArea>
      <cx:plotAreaRegion>
        <cx:series layoutId="boxWhisker" uniqueId="{5F6FBA78-1CE4-4D24-8CBC-73AD95DC4274}">
          <cx:tx>
            <cx:txData>
              <cx:f>_xlchart.v1.10</cx:f>
              <cx:v>Цена Сбербанка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Цена акций, руб.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Цена акций, руб.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Объем Сбербанка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 Сбербанка</a:t>
          </a:r>
        </a:p>
      </cx:txPr>
    </cx:title>
    <cx:plotArea>
      <cx:plotAreaRegion>
        <cx:series layoutId="boxWhisker" uniqueId="{7D45BADE-9D2B-4BF2-B4AE-B485B13009AC}">
          <cx:tx>
            <cx:txData>
              <cx:f>_xlchart.v1.2</cx:f>
              <cx:v>Объем Сбербанка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Объем акций, шт.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Объем акций, шт.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5.xml"/><Relationship Id="rId5" Type="http://schemas.microsoft.com/office/2014/relationships/chartEx" Target="../charts/chartEx5.xml"/><Relationship Id="rId10" Type="http://schemas.openxmlformats.org/officeDocument/2006/relationships/chart" Target="../charts/chart4.xml"/><Relationship Id="rId4" Type="http://schemas.microsoft.com/office/2014/relationships/chartEx" Target="../charts/chartEx4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</xdr:row>
      <xdr:rowOff>68580</xdr:rowOff>
    </xdr:from>
    <xdr:to>
      <xdr:col>12</xdr:col>
      <xdr:colOff>411480</xdr:colOff>
      <xdr:row>16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C0D035AE-9FAB-05FC-1D50-3EDFC56BE1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9620" y="251460"/>
              <a:ext cx="388620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114300</xdr:colOff>
      <xdr:row>1</xdr:row>
      <xdr:rowOff>91440</xdr:rowOff>
    </xdr:from>
    <xdr:to>
      <xdr:col>18</xdr:col>
      <xdr:colOff>342900</xdr:colOff>
      <xdr:row>16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35BDA563-78D0-BC2E-DF94-754C5137FD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8240" y="274320"/>
              <a:ext cx="32766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205740</xdr:colOff>
      <xdr:row>17</xdr:row>
      <xdr:rowOff>121920</xdr:rowOff>
    </xdr:from>
    <xdr:to>
      <xdr:col>12</xdr:col>
      <xdr:colOff>541020</xdr:colOff>
      <xdr:row>31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E877E3FB-6143-2F9F-72F4-4F1EAF143B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3230880"/>
              <a:ext cx="3992880" cy="2575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38100</xdr:colOff>
      <xdr:row>17</xdr:row>
      <xdr:rowOff>121920</xdr:rowOff>
    </xdr:from>
    <xdr:to>
      <xdr:col>18</xdr:col>
      <xdr:colOff>320040</xdr:colOff>
      <xdr:row>31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F6157DCF-4C3B-1B4E-789A-49AE723B61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2040" y="3230880"/>
              <a:ext cx="3329940" cy="2575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182880</xdr:colOff>
      <xdr:row>33</xdr:row>
      <xdr:rowOff>0</xdr:rowOff>
    </xdr:from>
    <xdr:to>
      <xdr:col>12</xdr:col>
      <xdr:colOff>586740</xdr:colOff>
      <xdr:row>46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4F4F23AC-5F44-5D56-1E8A-FB4AF33E22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9620" y="6035040"/>
              <a:ext cx="4061460" cy="247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129540</xdr:colOff>
      <xdr:row>33</xdr:row>
      <xdr:rowOff>15240</xdr:rowOff>
    </xdr:from>
    <xdr:to>
      <xdr:col>18</xdr:col>
      <xdr:colOff>342900</xdr:colOff>
      <xdr:row>47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8BB97B3A-E69E-B5FA-A94E-A9EBF4D1FD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3480" y="6050280"/>
              <a:ext cx="326136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365760</xdr:colOff>
      <xdr:row>49</xdr:row>
      <xdr:rowOff>53340</xdr:rowOff>
    </xdr:from>
    <xdr:to>
      <xdr:col>19</xdr:col>
      <xdr:colOff>7620</xdr:colOff>
      <xdr:row>64</xdr:row>
      <xdr:rowOff>53340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50D7906-30A4-F135-EC01-5E9058F4C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53340</xdr:colOff>
      <xdr:row>75</xdr:row>
      <xdr:rowOff>53340</xdr:rowOff>
    </xdr:from>
    <xdr:to>
      <xdr:col>18</xdr:col>
      <xdr:colOff>601980</xdr:colOff>
      <xdr:row>90</xdr:row>
      <xdr:rowOff>53340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05D33C6-8C0E-8445-9014-F0F11E420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678180</xdr:colOff>
      <xdr:row>79</xdr:row>
      <xdr:rowOff>7620</xdr:rowOff>
    </xdr:from>
    <xdr:to>
      <xdr:col>18</xdr:col>
      <xdr:colOff>586740</xdr:colOff>
      <xdr:row>79</xdr:row>
      <xdr:rowOff>7620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FC796B2F-7E00-5CB8-10A0-FAA91DC6D353}"/>
            </a:ext>
          </a:extLst>
        </xdr:cNvPr>
        <xdr:cNvCxnSpPr/>
      </xdr:nvCxnSpPr>
      <xdr:spPr>
        <a:xfrm>
          <a:off x="9494520" y="14455140"/>
          <a:ext cx="661416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</xdr:colOff>
      <xdr:row>91</xdr:row>
      <xdr:rowOff>15240</xdr:rowOff>
    </xdr:from>
    <xdr:to>
      <xdr:col>19</xdr:col>
      <xdr:colOff>38100</xdr:colOff>
      <xdr:row>107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658B39-4FD1-E66A-5FE8-A522BD0CC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167640</xdr:colOff>
      <xdr:row>108</xdr:row>
      <xdr:rowOff>175260</xdr:rowOff>
    </xdr:from>
    <xdr:to>
      <xdr:col>19</xdr:col>
      <xdr:colOff>45720</xdr:colOff>
      <xdr:row>123</xdr:row>
      <xdr:rowOff>175260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B99E646-F8AE-7DC5-37E2-980C4697A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304800</xdr:colOff>
      <xdr:row>2</xdr:row>
      <xdr:rowOff>7620</xdr:rowOff>
    </xdr:from>
    <xdr:to>
      <xdr:col>37</xdr:col>
      <xdr:colOff>45720</xdr:colOff>
      <xdr:row>19</xdr:row>
      <xdr:rowOff>160020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23251ED-F02C-E87E-F733-BEA14FF40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0.11984</cdr:x>
      <cdr:y>0.41389</cdr:y>
    </cdr:from>
    <cdr:to>
      <cdr:x>0.99396</cdr:x>
      <cdr:y>0.41389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4A42BC8D-237D-CEBB-75B0-1E6AF7C61017}"/>
            </a:ext>
          </a:extLst>
        </cdr:cNvPr>
        <cdr:cNvCxnSpPr/>
      </cdr:nvCxnSpPr>
      <cdr:spPr>
        <a:xfrm xmlns:a="http://schemas.openxmlformats.org/drawingml/2006/main">
          <a:off x="906780" y="1135380"/>
          <a:ext cx="661416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BB6C53-F096-403D-8F2C-02ECD7317C83}" autoFormatId="16" applyNumberFormats="0" applyBorderFormats="0" applyFontFormats="0" applyPatternFormats="0" applyAlignmentFormats="0" applyWidthHeightFormats="0">
  <queryTableRefresh nextId="7">
    <queryTableFields count="3">
      <queryTableField id="3" name="&lt;DATE&gt;" tableColumnId="3"/>
      <queryTableField id="5" name="&lt;CLOSE&gt;" tableColumnId="5"/>
      <queryTableField id="6" name="&lt;VOL&gt;" tableColumnId="6"/>
    </queryTableFields>
    <queryTableDeletedFields count="3">
      <deletedField name="&lt;TICKER&gt;"/>
      <deletedField name="&lt;PER&gt;"/>
      <deletedField name="&lt;TIME&gt;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51AEC04-DDFB-4A6F-87FA-3B7F976A4291}" autoFormatId="16" applyNumberFormats="0" applyBorderFormats="0" applyFontFormats="0" applyPatternFormats="0" applyAlignmentFormats="0" applyWidthHeightFormats="0">
  <queryTableRefresh nextId="7">
    <queryTableFields count="2">
      <queryTableField id="5" name="&lt;CLOSE&gt;" tableColumnId="5"/>
      <queryTableField id="6" name="&lt;VOL&gt;" tableColumnId="6"/>
    </queryTableFields>
    <queryTableDeletedFields count="4">
      <deletedField name="&lt;TICKER&gt;"/>
      <deletedField name="&lt;PER&gt;"/>
      <deletedField name="&lt;DATE&gt;"/>
      <deletedField name="&lt;TIME&gt;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93FCD81-CC23-44C7-AEFD-48E3AE852D7A}" autoFormatId="16" applyNumberFormats="0" applyBorderFormats="0" applyFontFormats="0" applyPatternFormats="0" applyAlignmentFormats="0" applyWidthHeightFormats="0">
  <queryTableRefresh nextId="7">
    <queryTableFields count="2">
      <queryTableField id="5" name="&lt;CLOSE&gt;" tableColumnId="5"/>
      <queryTableField id="6" name="&lt;VOL&gt;" tableColumnId="6"/>
    </queryTableFields>
    <queryTableDeletedFields count="4">
      <deletedField name="&lt;TICKER&gt;"/>
      <deletedField name="&lt;PER&gt;"/>
      <deletedField name="&lt;DATE&gt;"/>
      <deletedField name="&lt;TIME&gt;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6904A-E142-4F91-8AFA-70DC966A30F6}" name="Аэрофлот_1week_20022020_20022025" displayName="Аэрофлот_1week_20022020_20022025" ref="A1:C260" tableType="queryTable" totalsRowShown="0">
  <autoFilter ref="A1:C260" xr:uid="{8E56904A-E142-4F91-8AFA-70DC966A30F6}"/>
  <tableColumns count="3">
    <tableColumn id="3" xr3:uid="{551A55BB-CB9C-4F1E-A91A-D4D3EF9BBD81}" uniqueName="3" name="Дата" queryTableFieldId="3" dataDxfId="0"/>
    <tableColumn id="5" xr3:uid="{C6724D45-B7E3-45EB-BCE8-D462C15A324A}" uniqueName="5" name="Цена Аэрофлота" queryTableFieldId="5"/>
    <tableColumn id="6" xr3:uid="{389D3F9C-A5D5-458B-A051-A8FCE8EC0B49}" uniqueName="6" name="Объем Аэрофлота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166B06-3590-4B5A-9AB0-9E950647F30E}" name="ГАЗПРОМ_ао_1week_20022020_20022025" displayName="ГАЗПРОМ_ао_1week_20022020_20022025" ref="D1:E260" tableType="queryTable" totalsRowShown="0">
  <autoFilter ref="D1:E260" xr:uid="{10166B06-3590-4B5A-9AB0-9E950647F30E}"/>
  <tableColumns count="2">
    <tableColumn id="5" xr3:uid="{A4DC16C0-92E2-4DDA-89B8-858C581F0AD3}" uniqueName="5" name="Цена Газпрома" queryTableFieldId="5"/>
    <tableColumn id="6" xr3:uid="{E09E10FD-A7B0-45B4-89A9-771E616D1A02}" uniqueName="6" name="Объем Газпрома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A20333-8706-4426-8C2F-ACB97B919A73}" name="Сбербанк_1week_20022020_20022025" displayName="Сбербанк_1week_20022020_20022025" ref="F1:G260" tableType="queryTable" totalsRowShown="0">
  <autoFilter ref="F1:G260" xr:uid="{E7A20333-8706-4426-8C2F-ACB97B919A73}"/>
  <tableColumns count="2">
    <tableColumn id="5" xr3:uid="{CA515249-5754-4C68-822D-F40A6FA530BC}" uniqueName="5" name="Цена Сбербанка" queryTableFieldId="5"/>
    <tableColumn id="6" xr3:uid="{13BF786C-C67C-4E9F-963C-D0FC6F3EA15B}" uniqueName="6" name="Объем Сбербанка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545A-3870-49D8-A621-1142C4B2A093}">
  <dimension ref="A1:Y260"/>
  <sheetViews>
    <sheetView tabSelected="1" topLeftCell="T40" workbookViewId="0">
      <selection activeCell="X57" sqref="X57"/>
    </sheetView>
  </sheetViews>
  <sheetFormatPr defaultRowHeight="14.4" x14ac:dyDescent="0.3"/>
  <cols>
    <col min="1" max="1" width="10.109375" bestFit="1" customWidth="1"/>
    <col min="2" max="2" width="17.77734375" bestFit="1" customWidth="1"/>
    <col min="3" max="3" width="19.44140625" bestFit="1" customWidth="1"/>
    <col min="4" max="4" width="16.77734375" bestFit="1" customWidth="1"/>
    <col min="5" max="5" width="18.33203125" bestFit="1" customWidth="1"/>
    <col min="6" max="6" width="17.77734375" bestFit="1" customWidth="1"/>
    <col min="7" max="7" width="19.44140625" bestFit="1" customWidth="1"/>
    <col min="9" max="9" width="16.6640625" bestFit="1" customWidth="1"/>
    <col min="10" max="10" width="10" bestFit="1" customWidth="1"/>
    <col min="20" max="20" width="19.44140625" bestFit="1" customWidth="1"/>
    <col min="23" max="23" width="17.77734375" bestFit="1" customWidth="1"/>
    <col min="24" max="24" width="16.77734375" bestFit="1" customWidth="1"/>
    <col min="25" max="25" width="17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T1" t="s">
        <v>2</v>
      </c>
      <c r="V1" t="s">
        <v>13</v>
      </c>
      <c r="W1" t="s">
        <v>1</v>
      </c>
      <c r="X1" t="s">
        <v>3</v>
      </c>
      <c r="Y1" t="s">
        <v>5</v>
      </c>
    </row>
    <row r="2" spans="1:25" x14ac:dyDescent="0.3">
      <c r="A2" s="1">
        <v>43878</v>
      </c>
      <c r="B2">
        <v>115.86</v>
      </c>
      <c r="C2">
        <v>10985580</v>
      </c>
      <c r="D2">
        <v>232</v>
      </c>
      <c r="E2">
        <v>63243460</v>
      </c>
      <c r="F2">
        <v>250.8</v>
      </c>
      <c r="G2">
        <v>58480290</v>
      </c>
      <c r="T2">
        <f>IF(Аэрофлот_1week_20022020_20022025[[#This Row],[Объем Аэрофлота]] &gt;$J$73,$J$73,Аэрофлот_1week_20022020_20022025[[#This Row],[Объем Аэрофлота]])</f>
        <v>10985580</v>
      </c>
      <c r="V2">
        <v>1</v>
      </c>
      <c r="W2">
        <v>115.86</v>
      </c>
      <c r="X2">
        <v>232</v>
      </c>
      <c r="Y2">
        <v>250.8</v>
      </c>
    </row>
    <row r="3" spans="1:25" x14ac:dyDescent="0.3">
      <c r="A3" s="1">
        <v>43885</v>
      </c>
      <c r="B3">
        <v>92.94</v>
      </c>
      <c r="C3">
        <v>109461420</v>
      </c>
      <c r="D3">
        <v>202.65</v>
      </c>
      <c r="E3">
        <v>369133200</v>
      </c>
      <c r="F3">
        <v>233.36</v>
      </c>
      <c r="G3">
        <v>291687340</v>
      </c>
      <c r="T3">
        <f>IF(Аэрофлот_1week_20022020_20022025[[#This Row],[Объем Аэрофлота]] &gt;$J$73,$J$73,Аэрофлот_1week_20022020_20022025[[#This Row],[Объем Аэрофлота]])</f>
        <v>109461420</v>
      </c>
      <c r="V3">
        <v>2</v>
      </c>
      <c r="W3">
        <v>92.94</v>
      </c>
      <c r="X3">
        <v>202.65</v>
      </c>
      <c r="Y3">
        <v>233.36</v>
      </c>
    </row>
    <row r="4" spans="1:25" x14ac:dyDescent="0.3">
      <c r="A4" s="1">
        <v>43892</v>
      </c>
      <c r="B4">
        <v>85.08</v>
      </c>
      <c r="C4">
        <v>139349680</v>
      </c>
      <c r="D4">
        <v>188.27</v>
      </c>
      <c r="E4">
        <v>532507900</v>
      </c>
      <c r="F4">
        <v>219.99</v>
      </c>
      <c r="G4">
        <v>401445320</v>
      </c>
      <c r="T4">
        <f>IF(Аэрофлот_1week_20022020_20022025[[#This Row],[Объем Аэрофлота]] &gt;$J$73,$J$73,Аэрофлот_1week_20022020_20022025[[#This Row],[Объем Аэрофлота]])</f>
        <v>139349680</v>
      </c>
      <c r="V4">
        <v>3</v>
      </c>
      <c r="W4">
        <v>85.08</v>
      </c>
      <c r="X4">
        <v>188.27</v>
      </c>
      <c r="Y4">
        <v>219.99</v>
      </c>
    </row>
    <row r="5" spans="1:25" x14ac:dyDescent="0.3">
      <c r="A5" s="1">
        <v>43899</v>
      </c>
      <c r="B5">
        <v>73.959999999999994</v>
      </c>
      <c r="C5">
        <v>135491300</v>
      </c>
      <c r="D5">
        <v>166.1</v>
      </c>
      <c r="E5">
        <v>608605680</v>
      </c>
      <c r="F5">
        <v>198.6</v>
      </c>
      <c r="G5">
        <v>843856990</v>
      </c>
      <c r="T5">
        <f>IF(Аэрофлот_1week_20022020_20022025[[#This Row],[Объем Аэрофлота]] &gt;$J$73,$J$73,Аэрофлот_1week_20022020_20022025[[#This Row],[Объем Аэрофлота]])</f>
        <v>135491300</v>
      </c>
      <c r="V5">
        <v>4</v>
      </c>
      <c r="W5">
        <v>73.959999999999994</v>
      </c>
      <c r="X5">
        <v>166.1</v>
      </c>
      <c r="Y5">
        <v>198.6</v>
      </c>
    </row>
    <row r="6" spans="1:25" x14ac:dyDescent="0.3">
      <c r="A6" s="1">
        <v>43906</v>
      </c>
      <c r="B6">
        <v>64.319999999999993</v>
      </c>
      <c r="C6">
        <v>314608490</v>
      </c>
      <c r="D6">
        <v>176.26</v>
      </c>
      <c r="E6">
        <v>592330300</v>
      </c>
      <c r="F6">
        <v>195.69</v>
      </c>
      <c r="G6">
        <v>871440840</v>
      </c>
      <c r="T6">
        <f>IF(Аэрофлот_1week_20022020_20022025[[#This Row],[Объем Аэрофлота]] &gt;$J$73,$J$73,Аэрофлот_1week_20022020_20022025[[#This Row],[Объем Аэрофлота]])</f>
        <v>262342112.5</v>
      </c>
      <c r="V6">
        <v>5</v>
      </c>
      <c r="W6">
        <v>64.319999999999993</v>
      </c>
      <c r="X6">
        <v>176.26</v>
      </c>
      <c r="Y6">
        <v>195.69</v>
      </c>
    </row>
    <row r="7" spans="1:25" x14ac:dyDescent="0.3">
      <c r="A7" s="1">
        <v>43913</v>
      </c>
      <c r="B7">
        <v>66.78</v>
      </c>
      <c r="C7">
        <v>330092660</v>
      </c>
      <c r="D7">
        <v>174.5</v>
      </c>
      <c r="E7">
        <v>423020080</v>
      </c>
      <c r="F7">
        <v>180.38</v>
      </c>
      <c r="G7">
        <v>676631910</v>
      </c>
      <c r="T7">
        <f>IF(Аэрофлот_1week_20022020_20022025[[#This Row],[Объем Аэрофлота]] &gt;$J$73,$J$73,Аэрофлот_1week_20022020_20022025[[#This Row],[Объем Аэрофлота]])</f>
        <v>262342112.5</v>
      </c>
      <c r="V7">
        <v>6</v>
      </c>
      <c r="W7">
        <v>66.78</v>
      </c>
      <c r="X7">
        <v>174.5</v>
      </c>
      <c r="Y7">
        <v>180.38</v>
      </c>
    </row>
    <row r="8" spans="1:25" x14ac:dyDescent="0.3">
      <c r="A8" s="1">
        <v>43920</v>
      </c>
      <c r="B8">
        <v>69.86</v>
      </c>
      <c r="C8">
        <v>156136480</v>
      </c>
      <c r="D8">
        <v>189.77</v>
      </c>
      <c r="E8">
        <v>338418390</v>
      </c>
      <c r="F8">
        <v>185.64</v>
      </c>
      <c r="G8">
        <v>503685070</v>
      </c>
      <c r="T8">
        <f>IF(Аэрофлот_1week_20022020_20022025[[#This Row],[Объем Аэрофлота]] &gt;$J$73,$J$73,Аэрофлот_1week_20022020_20022025[[#This Row],[Объем Аэрофлота]])</f>
        <v>156136480</v>
      </c>
      <c r="V8">
        <v>7</v>
      </c>
      <c r="W8">
        <v>69.86</v>
      </c>
      <c r="X8">
        <v>189.77</v>
      </c>
      <c r="Y8">
        <v>185.64</v>
      </c>
    </row>
    <row r="9" spans="1:25" x14ac:dyDescent="0.3">
      <c r="A9" s="1">
        <v>43927</v>
      </c>
      <c r="B9">
        <v>78.8</v>
      </c>
      <c r="C9">
        <v>148906610</v>
      </c>
      <c r="D9">
        <v>192</v>
      </c>
      <c r="E9">
        <v>280588040</v>
      </c>
      <c r="F9">
        <v>201.99</v>
      </c>
      <c r="G9">
        <v>443007450</v>
      </c>
      <c r="T9">
        <f>IF(Аэрофлот_1week_20022020_20022025[[#This Row],[Объем Аэрофлота]] &gt;$J$73,$J$73,Аэрофлот_1week_20022020_20022025[[#This Row],[Объем Аэрофлота]])</f>
        <v>148906610</v>
      </c>
      <c r="V9">
        <v>8</v>
      </c>
      <c r="W9">
        <v>78.8</v>
      </c>
      <c r="X9">
        <v>192</v>
      </c>
      <c r="Y9">
        <v>201.99</v>
      </c>
    </row>
    <row r="10" spans="1:25" x14ac:dyDescent="0.3">
      <c r="A10" s="1">
        <v>43934</v>
      </c>
      <c r="B10">
        <v>74.2</v>
      </c>
      <c r="C10">
        <v>114681240</v>
      </c>
      <c r="D10">
        <v>184.68</v>
      </c>
      <c r="E10">
        <v>228056850</v>
      </c>
      <c r="F10">
        <v>191.8</v>
      </c>
      <c r="G10">
        <v>400571730</v>
      </c>
      <c r="T10">
        <f>IF(Аэрофлот_1week_20022020_20022025[[#This Row],[Объем Аэрофлота]] &gt;$J$73,$J$73,Аэрофлот_1week_20022020_20022025[[#This Row],[Объем Аэрофлота]])</f>
        <v>114681240</v>
      </c>
      <c r="V10">
        <v>9</v>
      </c>
      <c r="W10">
        <v>74.2</v>
      </c>
      <c r="X10">
        <v>184.68</v>
      </c>
      <c r="Y10">
        <v>191.8</v>
      </c>
    </row>
    <row r="11" spans="1:25" x14ac:dyDescent="0.3">
      <c r="A11" s="1">
        <v>43941</v>
      </c>
      <c r="B11">
        <v>73.62</v>
      </c>
      <c r="C11">
        <v>68874000</v>
      </c>
      <c r="D11">
        <v>185.71</v>
      </c>
      <c r="E11">
        <v>226236880</v>
      </c>
      <c r="F11">
        <v>188.91</v>
      </c>
      <c r="G11">
        <v>349982760</v>
      </c>
      <c r="T11">
        <f>IF(Аэрофлот_1week_20022020_20022025[[#This Row],[Объем Аэрофлота]] &gt;$J$73,$J$73,Аэрофлот_1week_20022020_20022025[[#This Row],[Объем Аэрофлота]])</f>
        <v>68874000</v>
      </c>
      <c r="V11">
        <v>10</v>
      </c>
      <c r="W11">
        <v>73.62</v>
      </c>
      <c r="X11">
        <v>185.71</v>
      </c>
      <c r="Y11">
        <v>188.91</v>
      </c>
    </row>
    <row r="12" spans="1:25" x14ac:dyDescent="0.3">
      <c r="A12" s="1">
        <v>43948</v>
      </c>
      <c r="B12">
        <v>75.760000000000005</v>
      </c>
      <c r="C12">
        <v>51224440</v>
      </c>
      <c r="D12">
        <v>190</v>
      </c>
      <c r="E12">
        <v>196191670</v>
      </c>
      <c r="F12">
        <v>197.25</v>
      </c>
      <c r="G12">
        <v>279337290</v>
      </c>
      <c r="T12">
        <f>IF(Аэрофлот_1week_20022020_20022025[[#This Row],[Объем Аэрофлота]] &gt;$J$73,$J$73,Аэрофлот_1week_20022020_20022025[[#This Row],[Объем Аэрофлота]])</f>
        <v>51224440</v>
      </c>
      <c r="V12">
        <v>11</v>
      </c>
      <c r="W12">
        <v>75.760000000000005</v>
      </c>
      <c r="X12">
        <v>190</v>
      </c>
      <c r="Y12">
        <v>197.25</v>
      </c>
    </row>
    <row r="13" spans="1:25" x14ac:dyDescent="0.3">
      <c r="A13" s="1">
        <v>43955</v>
      </c>
      <c r="B13">
        <v>72.88</v>
      </c>
      <c r="C13">
        <v>53023510</v>
      </c>
      <c r="D13">
        <v>185.34</v>
      </c>
      <c r="E13">
        <v>257313530</v>
      </c>
      <c r="F13">
        <v>196.02</v>
      </c>
      <c r="G13">
        <v>232964200</v>
      </c>
      <c r="T13">
        <f>IF(Аэрофлот_1week_20022020_20022025[[#This Row],[Объем Аэрофлота]] &gt;$J$73,$J$73,Аэрофлот_1week_20022020_20022025[[#This Row],[Объем Аэрофлота]])</f>
        <v>53023510</v>
      </c>
      <c r="V13">
        <v>12</v>
      </c>
      <c r="W13">
        <v>72.88</v>
      </c>
      <c r="X13">
        <v>185.34</v>
      </c>
      <c r="Y13">
        <v>196.02</v>
      </c>
    </row>
    <row r="14" spans="1:25" x14ac:dyDescent="0.3">
      <c r="A14" s="1">
        <v>43962</v>
      </c>
      <c r="B14">
        <v>70.94</v>
      </c>
      <c r="C14">
        <v>51566260</v>
      </c>
      <c r="D14">
        <v>183.85</v>
      </c>
      <c r="E14">
        <v>180588680</v>
      </c>
      <c r="F14">
        <v>183.85</v>
      </c>
      <c r="G14">
        <v>270953250</v>
      </c>
      <c r="T14">
        <f>IF(Аэрофлот_1week_20022020_20022025[[#This Row],[Объем Аэрофлота]] &gt;$J$73,$J$73,Аэрофлот_1week_20022020_20022025[[#This Row],[Объем Аэрофлота]])</f>
        <v>51566260</v>
      </c>
      <c r="V14">
        <v>13</v>
      </c>
      <c r="W14">
        <v>70.94</v>
      </c>
      <c r="X14">
        <v>183.85</v>
      </c>
      <c r="Y14">
        <v>183.85</v>
      </c>
    </row>
    <row r="15" spans="1:25" x14ac:dyDescent="0.3">
      <c r="A15" s="1">
        <v>43969</v>
      </c>
      <c r="B15">
        <v>73</v>
      </c>
      <c r="C15">
        <v>76345480</v>
      </c>
      <c r="D15">
        <v>194.35</v>
      </c>
      <c r="E15">
        <v>327020010</v>
      </c>
      <c r="F15">
        <v>188.9</v>
      </c>
      <c r="G15">
        <v>412768470</v>
      </c>
      <c r="T15">
        <f>IF(Аэрофлот_1week_20022020_20022025[[#This Row],[Объем Аэрофлота]] &gt;$J$73,$J$73,Аэрофлот_1week_20022020_20022025[[#This Row],[Объем Аэрофлота]])</f>
        <v>76345480</v>
      </c>
      <c r="V15">
        <v>14</v>
      </c>
      <c r="W15">
        <v>73</v>
      </c>
      <c r="X15">
        <v>194.35</v>
      </c>
      <c r="Y15">
        <v>188.9</v>
      </c>
    </row>
    <row r="16" spans="1:25" x14ac:dyDescent="0.3">
      <c r="A16" s="1">
        <v>43976</v>
      </c>
      <c r="B16">
        <v>78.06</v>
      </c>
      <c r="C16">
        <v>135572910</v>
      </c>
      <c r="D16">
        <v>199.95</v>
      </c>
      <c r="E16">
        <v>354230340</v>
      </c>
      <c r="F16">
        <v>200.5</v>
      </c>
      <c r="G16">
        <v>442359310</v>
      </c>
      <c r="T16">
        <f>IF(Аэрофлот_1week_20022020_20022025[[#This Row],[Объем Аэрофлота]] &gt;$J$73,$J$73,Аэрофлот_1week_20022020_20022025[[#This Row],[Объем Аэрофлота]])</f>
        <v>135572910</v>
      </c>
      <c r="V16">
        <v>15</v>
      </c>
      <c r="W16">
        <v>78.06</v>
      </c>
      <c r="X16">
        <v>199.95</v>
      </c>
      <c r="Y16">
        <v>200.5</v>
      </c>
    </row>
    <row r="17" spans="1:25" x14ac:dyDescent="0.3">
      <c r="A17" s="1">
        <v>43983</v>
      </c>
      <c r="B17">
        <v>89.8</v>
      </c>
      <c r="C17">
        <v>182109520</v>
      </c>
      <c r="D17">
        <v>203.05</v>
      </c>
      <c r="E17">
        <v>281963000</v>
      </c>
      <c r="F17">
        <v>219.1</v>
      </c>
      <c r="G17">
        <v>538715590</v>
      </c>
      <c r="T17">
        <f>IF(Аэрофлот_1week_20022020_20022025[[#This Row],[Объем Аэрофлота]] &gt;$J$73,$J$73,Аэрофлот_1week_20022020_20022025[[#This Row],[Объем Аэрофлота]])</f>
        <v>182109520</v>
      </c>
      <c r="V17">
        <v>16</v>
      </c>
      <c r="W17">
        <v>89.8</v>
      </c>
      <c r="X17">
        <v>203.05</v>
      </c>
      <c r="Y17">
        <v>219.1</v>
      </c>
    </row>
    <row r="18" spans="1:25" x14ac:dyDescent="0.3">
      <c r="A18" s="1">
        <v>43990</v>
      </c>
      <c r="B18">
        <v>87.7</v>
      </c>
      <c r="C18">
        <v>227863000</v>
      </c>
      <c r="D18">
        <v>196.74</v>
      </c>
      <c r="E18">
        <v>166037290</v>
      </c>
      <c r="F18">
        <v>208.35</v>
      </c>
      <c r="G18">
        <v>319921470</v>
      </c>
      <c r="T18">
        <f>IF(Аэрофлот_1week_20022020_20022025[[#This Row],[Объем Аэрофлота]] &gt;$J$73,$J$73,Аэрофлот_1week_20022020_20022025[[#This Row],[Объем Аэрофлота]])</f>
        <v>227863000</v>
      </c>
      <c r="V18">
        <v>17</v>
      </c>
      <c r="W18">
        <v>87.7</v>
      </c>
      <c r="X18">
        <v>196.74</v>
      </c>
      <c r="Y18">
        <v>208.35</v>
      </c>
    </row>
    <row r="19" spans="1:25" x14ac:dyDescent="0.3">
      <c r="A19" s="1">
        <v>43997</v>
      </c>
      <c r="B19">
        <v>81.7</v>
      </c>
      <c r="C19">
        <v>181012000</v>
      </c>
      <c r="D19">
        <v>195.81</v>
      </c>
      <c r="E19">
        <v>223374910</v>
      </c>
      <c r="F19">
        <v>207</v>
      </c>
      <c r="G19">
        <v>346455760</v>
      </c>
      <c r="T19">
        <f>IF(Аэрофлот_1week_20022020_20022025[[#This Row],[Объем Аэрофлота]] &gt;$J$73,$J$73,Аэрофлот_1week_20022020_20022025[[#This Row],[Объем Аэрофлота]])</f>
        <v>181012000</v>
      </c>
      <c r="V19">
        <v>18</v>
      </c>
      <c r="W19">
        <v>81.7</v>
      </c>
      <c r="X19">
        <v>195.81</v>
      </c>
      <c r="Y19">
        <v>207</v>
      </c>
    </row>
    <row r="20" spans="1:25" x14ac:dyDescent="0.3">
      <c r="A20" s="1">
        <v>44004</v>
      </c>
      <c r="B20">
        <v>79.38</v>
      </c>
      <c r="C20">
        <v>71589020</v>
      </c>
      <c r="D20">
        <v>193</v>
      </c>
      <c r="E20">
        <v>180112960</v>
      </c>
      <c r="F20">
        <v>203.15</v>
      </c>
      <c r="G20">
        <v>230337910</v>
      </c>
      <c r="T20">
        <f>IF(Аэрофлот_1week_20022020_20022025[[#This Row],[Объем Аэрофлота]] &gt;$J$73,$J$73,Аэрофлот_1week_20022020_20022025[[#This Row],[Объем Аэрофлота]])</f>
        <v>71589020</v>
      </c>
      <c r="V20">
        <v>19</v>
      </c>
      <c r="W20">
        <v>79.38</v>
      </c>
      <c r="X20">
        <v>193</v>
      </c>
      <c r="Y20">
        <v>203.15</v>
      </c>
    </row>
    <row r="21" spans="1:25" x14ac:dyDescent="0.3">
      <c r="A21" s="1">
        <v>44011</v>
      </c>
      <c r="B21">
        <v>80.98</v>
      </c>
      <c r="C21">
        <v>100212950</v>
      </c>
      <c r="D21">
        <v>197.2</v>
      </c>
      <c r="E21">
        <v>158775720</v>
      </c>
      <c r="F21">
        <v>210.95</v>
      </c>
      <c r="G21">
        <v>213863900</v>
      </c>
      <c r="T21">
        <f>IF(Аэрофлот_1week_20022020_20022025[[#This Row],[Объем Аэрофлота]] &gt;$J$73,$J$73,Аэрофлот_1week_20022020_20022025[[#This Row],[Объем Аэрофлота]])</f>
        <v>100212950</v>
      </c>
      <c r="V21">
        <v>20</v>
      </c>
      <c r="W21">
        <v>80.98</v>
      </c>
      <c r="X21">
        <v>197.2</v>
      </c>
      <c r="Y21">
        <v>210.95</v>
      </c>
    </row>
    <row r="22" spans="1:25" x14ac:dyDescent="0.3">
      <c r="A22" s="1">
        <v>44018</v>
      </c>
      <c r="B22">
        <v>81.56</v>
      </c>
      <c r="C22">
        <v>56481320</v>
      </c>
      <c r="D22">
        <v>200.94</v>
      </c>
      <c r="E22">
        <v>192054230</v>
      </c>
      <c r="F22">
        <v>212.28</v>
      </c>
      <c r="G22">
        <v>238147670</v>
      </c>
      <c r="T22">
        <f>IF(Аэрофлот_1week_20022020_20022025[[#This Row],[Объем Аэрофлота]] &gt;$J$73,$J$73,Аэрофлот_1week_20022020_20022025[[#This Row],[Объем Аэрофлота]])</f>
        <v>56481320</v>
      </c>
      <c r="V22">
        <v>21</v>
      </c>
      <c r="W22">
        <v>81.56</v>
      </c>
      <c r="X22">
        <v>200.94</v>
      </c>
      <c r="Y22">
        <v>212.28</v>
      </c>
    </row>
    <row r="23" spans="1:25" x14ac:dyDescent="0.3">
      <c r="A23" s="1">
        <v>44025</v>
      </c>
      <c r="B23">
        <v>83.2</v>
      </c>
      <c r="C23">
        <v>54190110</v>
      </c>
      <c r="D23">
        <v>184.65</v>
      </c>
      <c r="E23">
        <v>275163160</v>
      </c>
      <c r="F23">
        <v>210.81</v>
      </c>
      <c r="G23">
        <v>242066230</v>
      </c>
      <c r="T23">
        <f>IF(Аэрофлот_1week_20022020_20022025[[#This Row],[Объем Аэрофлота]] &gt;$J$73,$J$73,Аэрофлот_1week_20022020_20022025[[#This Row],[Объем Аэрофлота]])</f>
        <v>54190110</v>
      </c>
      <c r="V23">
        <v>22</v>
      </c>
      <c r="W23">
        <v>83.2</v>
      </c>
      <c r="X23">
        <v>184.65</v>
      </c>
      <c r="Y23">
        <v>210.81</v>
      </c>
    </row>
    <row r="24" spans="1:25" x14ac:dyDescent="0.3">
      <c r="A24" s="1">
        <v>44032</v>
      </c>
      <c r="B24">
        <v>88.36</v>
      </c>
      <c r="C24">
        <v>101131230</v>
      </c>
      <c r="D24">
        <v>185.45</v>
      </c>
      <c r="E24">
        <v>157483580</v>
      </c>
      <c r="F24">
        <v>215.97</v>
      </c>
      <c r="G24">
        <v>265589800</v>
      </c>
      <c r="T24">
        <f>IF(Аэрофлот_1week_20022020_20022025[[#This Row],[Объем Аэрофлота]] &gt;$J$73,$J$73,Аэрофлот_1week_20022020_20022025[[#This Row],[Объем Аэрофлота]])</f>
        <v>101131230</v>
      </c>
      <c r="V24">
        <v>23</v>
      </c>
      <c r="W24">
        <v>88.36</v>
      </c>
      <c r="X24">
        <v>185.45</v>
      </c>
      <c r="Y24">
        <v>215.97</v>
      </c>
    </row>
    <row r="25" spans="1:25" x14ac:dyDescent="0.3">
      <c r="A25" s="1">
        <v>44039</v>
      </c>
      <c r="B25">
        <v>83.2</v>
      </c>
      <c r="C25">
        <v>107005630</v>
      </c>
      <c r="D25">
        <v>182.59</v>
      </c>
      <c r="E25">
        <v>156353090</v>
      </c>
      <c r="F25">
        <v>221.57</v>
      </c>
      <c r="G25">
        <v>215253000</v>
      </c>
      <c r="T25">
        <f>IF(Аэрофлот_1week_20022020_20022025[[#This Row],[Объем Аэрофлота]] &gt;$J$73,$J$73,Аэрофлот_1week_20022020_20022025[[#This Row],[Объем Аэрофлота]])</f>
        <v>107005630</v>
      </c>
      <c r="V25">
        <v>24</v>
      </c>
      <c r="W25">
        <v>83.2</v>
      </c>
      <c r="X25">
        <v>182.59</v>
      </c>
      <c r="Y25">
        <v>221.57</v>
      </c>
    </row>
    <row r="26" spans="1:25" x14ac:dyDescent="0.3">
      <c r="A26" s="1">
        <v>44046</v>
      </c>
      <c r="B26">
        <v>81.48</v>
      </c>
      <c r="C26">
        <v>101375820</v>
      </c>
      <c r="D26">
        <v>187.23</v>
      </c>
      <c r="E26">
        <v>208269850</v>
      </c>
      <c r="F26">
        <v>227.28</v>
      </c>
      <c r="G26">
        <v>227021290</v>
      </c>
      <c r="T26">
        <f>IF(Аэрофлот_1week_20022020_20022025[[#This Row],[Объем Аэрофлота]] &gt;$J$73,$J$73,Аэрофлот_1week_20022020_20022025[[#This Row],[Объем Аэрофлота]])</f>
        <v>101375820</v>
      </c>
      <c r="V26">
        <v>25</v>
      </c>
      <c r="W26">
        <v>81.48</v>
      </c>
      <c r="X26">
        <v>187.23</v>
      </c>
      <c r="Y26">
        <v>227.28</v>
      </c>
    </row>
    <row r="27" spans="1:25" x14ac:dyDescent="0.3">
      <c r="A27" s="1">
        <v>44053</v>
      </c>
      <c r="B27">
        <v>86.1</v>
      </c>
      <c r="C27">
        <v>127572090</v>
      </c>
      <c r="D27">
        <v>192.83</v>
      </c>
      <c r="E27">
        <v>179470870</v>
      </c>
      <c r="F27">
        <v>239.99</v>
      </c>
      <c r="G27">
        <v>356385200</v>
      </c>
      <c r="T27">
        <f>IF(Аэрофлот_1week_20022020_20022025[[#This Row],[Объем Аэрофлота]] &gt;$J$73,$J$73,Аэрофлот_1week_20022020_20022025[[#This Row],[Объем Аэрофлота]])</f>
        <v>127572090</v>
      </c>
      <c r="V27">
        <v>26</v>
      </c>
      <c r="W27">
        <v>86.1</v>
      </c>
      <c r="X27">
        <v>192.83</v>
      </c>
      <c r="Y27">
        <v>239.99</v>
      </c>
    </row>
    <row r="28" spans="1:25" x14ac:dyDescent="0.3">
      <c r="A28" s="1">
        <v>44060</v>
      </c>
      <c r="B28">
        <v>83.12</v>
      </c>
      <c r="C28">
        <v>30992440</v>
      </c>
      <c r="D28">
        <v>184.51</v>
      </c>
      <c r="E28">
        <v>186588050</v>
      </c>
      <c r="F28">
        <v>231.22</v>
      </c>
      <c r="G28">
        <v>407972150</v>
      </c>
      <c r="T28">
        <f>IF(Аэрофлот_1week_20022020_20022025[[#This Row],[Объем Аэрофлота]] &gt;$J$73,$J$73,Аэрофлот_1week_20022020_20022025[[#This Row],[Объем Аэрофлота]])</f>
        <v>30992440</v>
      </c>
      <c r="V28">
        <v>27</v>
      </c>
      <c r="W28">
        <v>83.12</v>
      </c>
      <c r="X28">
        <v>184.51</v>
      </c>
      <c r="Y28">
        <v>231.22</v>
      </c>
    </row>
    <row r="29" spans="1:25" x14ac:dyDescent="0.3">
      <c r="A29" s="1">
        <v>44067</v>
      </c>
      <c r="B29">
        <v>82.24</v>
      </c>
      <c r="C29">
        <v>25585110</v>
      </c>
      <c r="D29">
        <v>182.9</v>
      </c>
      <c r="E29">
        <v>141823320</v>
      </c>
      <c r="F29">
        <v>226.3</v>
      </c>
      <c r="G29">
        <v>271085280</v>
      </c>
      <c r="T29">
        <f>IF(Аэрофлот_1week_20022020_20022025[[#This Row],[Объем Аэрофлота]] &gt;$J$73,$J$73,Аэрофлот_1week_20022020_20022025[[#This Row],[Объем Аэрофлота]])</f>
        <v>25585110</v>
      </c>
      <c r="V29">
        <v>28</v>
      </c>
      <c r="W29">
        <v>82.24</v>
      </c>
      <c r="X29">
        <v>182.9</v>
      </c>
      <c r="Y29">
        <v>226.3</v>
      </c>
    </row>
    <row r="30" spans="1:25" x14ac:dyDescent="0.3">
      <c r="A30" s="1">
        <v>44074</v>
      </c>
      <c r="B30">
        <v>81.8</v>
      </c>
      <c r="C30">
        <v>35469680</v>
      </c>
      <c r="D30">
        <v>179.55</v>
      </c>
      <c r="E30">
        <v>251848250</v>
      </c>
      <c r="F30">
        <v>222.21</v>
      </c>
      <c r="G30">
        <v>317560260</v>
      </c>
      <c r="T30">
        <f>IF(Аэрофлот_1week_20022020_20022025[[#This Row],[Объем Аэрофлота]] &gt;$J$73,$J$73,Аэрофлот_1week_20022020_20022025[[#This Row],[Объем Аэрофлота]])</f>
        <v>35469680</v>
      </c>
      <c r="V30">
        <v>29</v>
      </c>
      <c r="W30">
        <v>81.8</v>
      </c>
      <c r="X30">
        <v>179.55</v>
      </c>
      <c r="Y30">
        <v>222.21</v>
      </c>
    </row>
    <row r="31" spans="1:25" x14ac:dyDescent="0.3">
      <c r="A31" s="1">
        <v>44081</v>
      </c>
      <c r="B31">
        <v>81.72</v>
      </c>
      <c r="C31">
        <v>19356330</v>
      </c>
      <c r="D31">
        <v>178.05</v>
      </c>
      <c r="E31">
        <v>215805590</v>
      </c>
      <c r="F31">
        <v>221.07</v>
      </c>
      <c r="G31">
        <v>294309750</v>
      </c>
      <c r="T31">
        <f>IF(Аэрофлот_1week_20022020_20022025[[#This Row],[Объем Аэрофлота]] &gt;$J$73,$J$73,Аэрофлот_1week_20022020_20022025[[#This Row],[Объем Аэрофлота]])</f>
        <v>19356330</v>
      </c>
      <c r="V31">
        <v>30</v>
      </c>
      <c r="W31">
        <v>81.72</v>
      </c>
      <c r="X31">
        <v>178.05</v>
      </c>
      <c r="Y31">
        <v>221.07</v>
      </c>
    </row>
    <row r="32" spans="1:25" x14ac:dyDescent="0.3">
      <c r="A32" s="1">
        <v>44088</v>
      </c>
      <c r="B32">
        <v>81.78</v>
      </c>
      <c r="C32">
        <v>31508860</v>
      </c>
      <c r="D32">
        <v>181.52</v>
      </c>
      <c r="E32">
        <v>212763130</v>
      </c>
      <c r="F32">
        <v>230.3</v>
      </c>
      <c r="G32">
        <v>268168950</v>
      </c>
      <c r="T32">
        <f>IF(Аэрофлот_1week_20022020_20022025[[#This Row],[Объем Аэрофлота]] &gt;$J$73,$J$73,Аэрофлот_1week_20022020_20022025[[#This Row],[Объем Аэрофлота]])</f>
        <v>31508860</v>
      </c>
      <c r="V32">
        <v>31</v>
      </c>
      <c r="W32">
        <v>81.78</v>
      </c>
      <c r="X32">
        <v>181.52</v>
      </c>
      <c r="Y32">
        <v>230.3</v>
      </c>
    </row>
    <row r="33" spans="1:25" x14ac:dyDescent="0.3">
      <c r="A33" s="1">
        <v>44095</v>
      </c>
      <c r="B33">
        <v>74.180000000000007</v>
      </c>
      <c r="C33">
        <v>49207290</v>
      </c>
      <c r="D33">
        <v>173.77</v>
      </c>
      <c r="E33">
        <v>255914350</v>
      </c>
      <c r="F33">
        <v>228.24</v>
      </c>
      <c r="G33">
        <v>350468370</v>
      </c>
      <c r="T33">
        <f>IF(Аэрофлот_1week_20022020_20022025[[#This Row],[Объем Аэрофлота]] &gt;$J$73,$J$73,Аэрофлот_1week_20022020_20022025[[#This Row],[Объем Аэрофлота]])</f>
        <v>49207290</v>
      </c>
      <c r="V33">
        <v>32</v>
      </c>
      <c r="W33">
        <v>74.180000000000007</v>
      </c>
      <c r="X33">
        <v>173.77</v>
      </c>
      <c r="Y33">
        <v>228.24</v>
      </c>
    </row>
    <row r="34" spans="1:25" x14ac:dyDescent="0.3">
      <c r="A34" s="1">
        <v>44102</v>
      </c>
      <c r="B34">
        <v>69</v>
      </c>
      <c r="C34">
        <v>60384280</v>
      </c>
      <c r="D34">
        <v>169.47</v>
      </c>
      <c r="E34">
        <v>248673960</v>
      </c>
      <c r="F34">
        <v>208.8</v>
      </c>
      <c r="G34">
        <v>425692150</v>
      </c>
      <c r="T34">
        <f>IF(Аэрофлот_1week_20022020_20022025[[#This Row],[Объем Аэрофлота]] &gt;$J$73,$J$73,Аэрофлот_1week_20022020_20022025[[#This Row],[Объем Аэрофлота]])</f>
        <v>60384280</v>
      </c>
      <c r="V34">
        <v>33</v>
      </c>
      <c r="W34">
        <v>69</v>
      </c>
      <c r="X34">
        <v>169.47</v>
      </c>
      <c r="Y34">
        <v>208.8</v>
      </c>
    </row>
    <row r="35" spans="1:25" x14ac:dyDescent="0.3">
      <c r="A35" s="1">
        <v>44109</v>
      </c>
      <c r="B35">
        <v>60.26</v>
      </c>
      <c r="C35">
        <v>260814850</v>
      </c>
      <c r="D35">
        <v>166.97</v>
      </c>
      <c r="E35">
        <v>245626700</v>
      </c>
      <c r="F35">
        <v>205.38</v>
      </c>
      <c r="G35">
        <v>310247580</v>
      </c>
      <c r="T35">
        <f>IF(Аэрофлот_1week_20022020_20022025[[#This Row],[Объем Аэрофлота]] &gt;$J$73,$J$73,Аэрофлот_1week_20022020_20022025[[#This Row],[Объем Аэрофлота]])</f>
        <v>260814850</v>
      </c>
      <c r="V35">
        <v>34</v>
      </c>
      <c r="W35">
        <v>60.26</v>
      </c>
      <c r="X35">
        <v>166.97</v>
      </c>
      <c r="Y35">
        <v>205.38</v>
      </c>
    </row>
    <row r="36" spans="1:25" x14ac:dyDescent="0.3">
      <c r="A36" s="1">
        <v>44116</v>
      </c>
      <c r="B36">
        <v>58.2</v>
      </c>
      <c r="C36">
        <v>188410980</v>
      </c>
      <c r="D36">
        <v>163.98</v>
      </c>
      <c r="E36">
        <v>190672900</v>
      </c>
      <c r="F36">
        <v>201.17</v>
      </c>
      <c r="G36">
        <v>287945360</v>
      </c>
      <c r="T36">
        <f>IF(Аэрофлот_1week_20022020_20022025[[#This Row],[Объем Аэрофлота]] &gt;$J$73,$J$73,Аэрофлот_1week_20022020_20022025[[#This Row],[Объем Аэрофлота]])</f>
        <v>188410980</v>
      </c>
      <c r="V36">
        <v>35</v>
      </c>
      <c r="W36">
        <v>58.2</v>
      </c>
      <c r="X36">
        <v>163.98</v>
      </c>
      <c r="Y36">
        <v>201.17</v>
      </c>
    </row>
    <row r="37" spans="1:25" x14ac:dyDescent="0.3">
      <c r="A37" s="1">
        <v>44123</v>
      </c>
      <c r="B37">
        <v>59.82</v>
      </c>
      <c r="C37">
        <v>95454220</v>
      </c>
      <c r="D37">
        <v>164.96</v>
      </c>
      <c r="E37">
        <v>194122100</v>
      </c>
      <c r="F37">
        <v>214.5</v>
      </c>
      <c r="G37">
        <v>333071260</v>
      </c>
      <c r="T37">
        <f>IF(Аэрофлот_1week_20022020_20022025[[#This Row],[Объем Аэрофлота]] &gt;$J$73,$J$73,Аэрофлот_1week_20022020_20022025[[#This Row],[Объем Аэрофлота]])</f>
        <v>95454220</v>
      </c>
      <c r="V37">
        <v>36</v>
      </c>
      <c r="W37">
        <v>59.82</v>
      </c>
      <c r="X37">
        <v>164.96</v>
      </c>
      <c r="Y37">
        <v>214.5</v>
      </c>
    </row>
    <row r="38" spans="1:25" x14ac:dyDescent="0.3">
      <c r="A38" s="1">
        <v>44130</v>
      </c>
      <c r="B38">
        <v>57.3</v>
      </c>
      <c r="C38">
        <v>151219850</v>
      </c>
      <c r="D38">
        <v>154.28</v>
      </c>
      <c r="E38">
        <v>294197740</v>
      </c>
      <c r="F38">
        <v>200.99</v>
      </c>
      <c r="G38">
        <v>365342200</v>
      </c>
      <c r="T38">
        <f>IF(Аэрофлот_1week_20022020_20022025[[#This Row],[Объем Аэрофлота]] &gt;$J$73,$J$73,Аэрофлот_1week_20022020_20022025[[#This Row],[Объем Аэрофлота]])</f>
        <v>151219850</v>
      </c>
      <c r="V38">
        <v>37</v>
      </c>
      <c r="W38">
        <v>57.3</v>
      </c>
      <c r="X38">
        <v>154.28</v>
      </c>
      <c r="Y38">
        <v>200.99</v>
      </c>
    </row>
    <row r="39" spans="1:25" x14ac:dyDescent="0.3">
      <c r="A39" s="1">
        <v>44137</v>
      </c>
      <c r="B39">
        <v>59.66</v>
      </c>
      <c r="C39">
        <v>105019370</v>
      </c>
      <c r="D39">
        <v>164.92</v>
      </c>
      <c r="E39">
        <v>265810160</v>
      </c>
      <c r="F39">
        <v>217.5</v>
      </c>
      <c r="G39">
        <v>420256740</v>
      </c>
      <c r="T39">
        <f>IF(Аэрофлот_1week_20022020_20022025[[#This Row],[Объем Аэрофлота]] &gt;$J$73,$J$73,Аэрофлот_1week_20022020_20022025[[#This Row],[Объем Аэрофлота]])</f>
        <v>105019370</v>
      </c>
      <c r="V39">
        <v>38</v>
      </c>
      <c r="W39">
        <v>59.66</v>
      </c>
      <c r="X39">
        <v>164.92</v>
      </c>
      <c r="Y39">
        <v>217.5</v>
      </c>
    </row>
    <row r="40" spans="1:25" x14ac:dyDescent="0.3">
      <c r="A40" s="1">
        <v>44144</v>
      </c>
      <c r="B40">
        <v>67.3</v>
      </c>
      <c r="C40">
        <v>337568800</v>
      </c>
      <c r="D40">
        <v>180.3</v>
      </c>
      <c r="E40">
        <v>428803760</v>
      </c>
      <c r="F40">
        <v>242.99</v>
      </c>
      <c r="G40">
        <v>939571240</v>
      </c>
      <c r="T40">
        <f>IF(Аэрофлот_1week_20022020_20022025[[#This Row],[Объем Аэрофлота]] &gt;$J$73,$J$73,Аэрофлот_1week_20022020_20022025[[#This Row],[Объем Аэрофлота]])</f>
        <v>262342112.5</v>
      </c>
      <c r="V40">
        <v>39</v>
      </c>
      <c r="W40">
        <v>67.3</v>
      </c>
      <c r="X40">
        <v>180.3</v>
      </c>
      <c r="Y40">
        <v>242.99</v>
      </c>
    </row>
    <row r="41" spans="1:25" x14ac:dyDescent="0.3">
      <c r="A41" s="1">
        <v>44151</v>
      </c>
      <c r="B41">
        <v>68.98</v>
      </c>
      <c r="C41">
        <v>196992270</v>
      </c>
      <c r="D41">
        <v>183.21</v>
      </c>
      <c r="E41">
        <v>343229300</v>
      </c>
      <c r="F41">
        <v>239.42</v>
      </c>
      <c r="G41">
        <v>414896200</v>
      </c>
      <c r="T41">
        <f>IF(Аэрофлот_1week_20022020_20022025[[#This Row],[Объем Аэрофлота]] &gt;$J$73,$J$73,Аэрофлот_1week_20022020_20022025[[#This Row],[Объем Аэрофлота]])</f>
        <v>196992270</v>
      </c>
      <c r="V41">
        <v>40</v>
      </c>
      <c r="W41">
        <v>68.98</v>
      </c>
      <c r="X41">
        <v>183.21</v>
      </c>
      <c r="Y41">
        <v>239.42</v>
      </c>
    </row>
    <row r="42" spans="1:25" x14ac:dyDescent="0.3">
      <c r="A42" s="1">
        <v>44158</v>
      </c>
      <c r="B42">
        <v>72</v>
      </c>
      <c r="C42">
        <v>203253930</v>
      </c>
      <c r="D42">
        <v>185.9</v>
      </c>
      <c r="E42">
        <v>248737980</v>
      </c>
      <c r="F42">
        <v>251.59</v>
      </c>
      <c r="G42">
        <v>424094520</v>
      </c>
      <c r="T42">
        <f>IF(Аэрофлот_1week_20022020_20022025[[#This Row],[Объем Аэрофлота]] &gt;$J$73,$J$73,Аэрофлот_1week_20022020_20022025[[#This Row],[Объем Аэрофлота]])</f>
        <v>203253930</v>
      </c>
      <c r="V42">
        <v>41</v>
      </c>
      <c r="W42">
        <v>72</v>
      </c>
      <c r="X42">
        <v>185.9</v>
      </c>
      <c r="Y42">
        <v>251.59</v>
      </c>
    </row>
    <row r="43" spans="1:25" x14ac:dyDescent="0.3">
      <c r="A43" s="1">
        <v>44165</v>
      </c>
      <c r="B43">
        <v>74.14</v>
      </c>
      <c r="C43">
        <v>130433280</v>
      </c>
      <c r="D43">
        <v>188.79</v>
      </c>
      <c r="E43">
        <v>267462880</v>
      </c>
      <c r="F43">
        <v>270</v>
      </c>
      <c r="G43">
        <v>494542020</v>
      </c>
      <c r="T43">
        <f>IF(Аэрофлот_1week_20022020_20022025[[#This Row],[Объем Аэрофлота]] &gt;$J$73,$J$73,Аэрофлот_1week_20022020_20022025[[#This Row],[Объем Аэрофлота]])</f>
        <v>130433280</v>
      </c>
      <c r="V43">
        <v>42</v>
      </c>
      <c r="W43">
        <v>74.14</v>
      </c>
      <c r="X43">
        <v>188.79</v>
      </c>
      <c r="Y43">
        <v>270</v>
      </c>
    </row>
    <row r="44" spans="1:25" x14ac:dyDescent="0.3">
      <c r="A44" s="1">
        <v>44172</v>
      </c>
      <c r="B44">
        <v>71.760000000000005</v>
      </c>
      <c r="C44">
        <v>116982820</v>
      </c>
      <c r="D44">
        <v>201.5</v>
      </c>
      <c r="E44">
        <v>312122030</v>
      </c>
      <c r="F44">
        <v>283.73</v>
      </c>
      <c r="G44">
        <v>399054200</v>
      </c>
      <c r="T44">
        <f>IF(Аэрофлот_1week_20022020_20022025[[#This Row],[Объем Аэрофлота]] &gt;$J$73,$J$73,Аэрофлот_1week_20022020_20022025[[#This Row],[Объем Аэрофлота]])</f>
        <v>116982820</v>
      </c>
      <c r="V44">
        <v>43</v>
      </c>
      <c r="W44">
        <v>71.760000000000005</v>
      </c>
      <c r="X44">
        <v>201.5</v>
      </c>
      <c r="Y44">
        <v>283.73</v>
      </c>
    </row>
    <row r="45" spans="1:25" x14ac:dyDescent="0.3">
      <c r="A45" s="1">
        <v>44179</v>
      </c>
      <c r="B45">
        <v>71.400000000000006</v>
      </c>
      <c r="C45">
        <v>125808160</v>
      </c>
      <c r="D45">
        <v>212.69</v>
      </c>
      <c r="E45">
        <v>557593380</v>
      </c>
      <c r="F45">
        <v>270.16000000000003</v>
      </c>
      <c r="G45">
        <v>420767830</v>
      </c>
      <c r="T45">
        <f>IF(Аэрофлот_1week_20022020_20022025[[#This Row],[Объем Аэрофлота]] &gt;$J$73,$J$73,Аэрофлот_1week_20022020_20022025[[#This Row],[Объем Аэрофлота]])</f>
        <v>125808160</v>
      </c>
      <c r="V45">
        <v>44</v>
      </c>
      <c r="W45">
        <v>71.400000000000006</v>
      </c>
      <c r="X45">
        <v>212.69</v>
      </c>
      <c r="Y45">
        <v>270.16000000000003</v>
      </c>
    </row>
    <row r="46" spans="1:25" x14ac:dyDescent="0.3">
      <c r="A46" s="1">
        <v>44186</v>
      </c>
      <c r="B46">
        <v>69.14</v>
      </c>
      <c r="C46">
        <v>102877430</v>
      </c>
      <c r="D46">
        <v>205.03</v>
      </c>
      <c r="E46">
        <v>388298130</v>
      </c>
      <c r="F46">
        <v>270.64</v>
      </c>
      <c r="G46">
        <v>348551420</v>
      </c>
      <c r="T46">
        <f>IF(Аэрофлот_1week_20022020_20022025[[#This Row],[Объем Аэрофлота]] &gt;$J$73,$J$73,Аэрофлот_1week_20022020_20022025[[#This Row],[Объем Аэрофлота]])</f>
        <v>102877430</v>
      </c>
      <c r="V46">
        <v>45</v>
      </c>
      <c r="W46">
        <v>69.14</v>
      </c>
      <c r="X46">
        <v>205.03</v>
      </c>
      <c r="Y46">
        <v>270.64</v>
      </c>
    </row>
    <row r="47" spans="1:25" x14ac:dyDescent="0.3">
      <c r="A47" s="1">
        <v>44193</v>
      </c>
      <c r="B47">
        <v>71.44</v>
      </c>
      <c r="C47">
        <v>51249950</v>
      </c>
      <c r="D47">
        <v>212.98</v>
      </c>
      <c r="E47">
        <v>152165940</v>
      </c>
      <c r="F47">
        <v>271.64999999999998</v>
      </c>
      <c r="G47">
        <v>109595700</v>
      </c>
      <c r="T47">
        <f>IF(Аэрофлот_1week_20022020_20022025[[#This Row],[Объем Аэрофлота]] &gt;$J$73,$J$73,Аэрофлот_1week_20022020_20022025[[#This Row],[Объем Аэрофлота]])</f>
        <v>51249950</v>
      </c>
      <c r="V47">
        <v>46</v>
      </c>
      <c r="W47">
        <v>71.44</v>
      </c>
      <c r="X47">
        <v>212.98</v>
      </c>
      <c r="Y47">
        <v>271.64999999999998</v>
      </c>
    </row>
    <row r="48" spans="1:25" x14ac:dyDescent="0.3">
      <c r="A48" s="1">
        <v>44200</v>
      </c>
      <c r="B48">
        <v>73.58</v>
      </c>
      <c r="C48">
        <v>65624580</v>
      </c>
      <c r="D48">
        <v>225.49</v>
      </c>
      <c r="E48">
        <v>253386420</v>
      </c>
      <c r="F48">
        <v>283.64</v>
      </c>
      <c r="G48">
        <v>224384140</v>
      </c>
      <c r="T48">
        <f>IF(Аэрофлот_1week_20022020_20022025[[#This Row],[Объем Аэрофлота]] &gt;$J$73,$J$73,Аэрофлот_1week_20022020_20022025[[#This Row],[Объем Аэрофлота]])</f>
        <v>65624580</v>
      </c>
      <c r="V48">
        <v>47</v>
      </c>
      <c r="W48">
        <v>73.58</v>
      </c>
      <c r="X48">
        <v>225.49</v>
      </c>
      <c r="Y48">
        <v>283.64</v>
      </c>
    </row>
    <row r="49" spans="1:25" x14ac:dyDescent="0.3">
      <c r="A49" s="1">
        <v>44207</v>
      </c>
      <c r="B49">
        <v>72.3</v>
      </c>
      <c r="C49">
        <v>85075790</v>
      </c>
      <c r="D49">
        <v>226.5</v>
      </c>
      <c r="E49">
        <v>353277290</v>
      </c>
      <c r="F49">
        <v>276.89999999999998</v>
      </c>
      <c r="G49">
        <v>407319530</v>
      </c>
      <c r="T49">
        <f>IF(Аэрофлот_1week_20022020_20022025[[#This Row],[Объем Аэрофлота]] &gt;$J$73,$J$73,Аэрофлот_1week_20022020_20022025[[#This Row],[Объем Аэрофлота]])</f>
        <v>85075790</v>
      </c>
      <c r="V49">
        <v>48</v>
      </c>
      <c r="W49">
        <v>72.3</v>
      </c>
      <c r="X49">
        <v>226.5</v>
      </c>
      <c r="Y49">
        <v>276.89999999999998</v>
      </c>
    </row>
    <row r="50" spans="1:25" x14ac:dyDescent="0.3">
      <c r="A50" s="1">
        <v>44214</v>
      </c>
      <c r="B50">
        <v>71.84</v>
      </c>
      <c r="C50">
        <v>78235380</v>
      </c>
      <c r="D50">
        <v>215.49</v>
      </c>
      <c r="E50">
        <v>358787000</v>
      </c>
      <c r="F50">
        <v>268.25</v>
      </c>
      <c r="G50">
        <v>348678670</v>
      </c>
      <c r="T50">
        <f>IF(Аэрофлот_1week_20022020_20022025[[#This Row],[Объем Аэрофлота]] &gt;$J$73,$J$73,Аэрофлот_1week_20022020_20022025[[#This Row],[Объем Аэрофлота]])</f>
        <v>78235380</v>
      </c>
      <c r="V50">
        <v>49</v>
      </c>
      <c r="W50">
        <v>71.84</v>
      </c>
      <c r="X50">
        <v>215.49</v>
      </c>
      <c r="Y50">
        <v>268.25</v>
      </c>
    </row>
    <row r="51" spans="1:25" x14ac:dyDescent="0.3">
      <c r="A51" s="1">
        <v>44221</v>
      </c>
      <c r="B51">
        <v>69.88</v>
      </c>
      <c r="C51">
        <v>118872160</v>
      </c>
      <c r="D51">
        <v>212.83</v>
      </c>
      <c r="E51">
        <v>298292190</v>
      </c>
      <c r="F51">
        <v>258.11</v>
      </c>
      <c r="G51">
        <v>491029330</v>
      </c>
      <c r="T51">
        <f>IF(Аэрофлот_1week_20022020_20022025[[#This Row],[Объем Аэрофлота]] &gt;$J$73,$J$73,Аэрофлот_1week_20022020_20022025[[#This Row],[Объем Аэрофлота]])</f>
        <v>118872160</v>
      </c>
      <c r="V51">
        <v>50</v>
      </c>
      <c r="W51">
        <v>69.88</v>
      </c>
      <c r="X51">
        <v>212.83</v>
      </c>
      <c r="Y51">
        <v>258.11</v>
      </c>
    </row>
    <row r="52" spans="1:25" x14ac:dyDescent="0.3">
      <c r="A52" s="1">
        <v>44228</v>
      </c>
      <c r="B52">
        <v>70.819999999999993</v>
      </c>
      <c r="C52">
        <v>57102000</v>
      </c>
      <c r="D52">
        <v>222.01</v>
      </c>
      <c r="E52">
        <v>253634990</v>
      </c>
      <c r="F52">
        <v>271.7</v>
      </c>
      <c r="G52">
        <v>371049460</v>
      </c>
      <c r="T52">
        <f>IF(Аэрофлот_1week_20022020_20022025[[#This Row],[Объем Аэрофлота]] &gt;$J$73,$J$73,Аэрофлот_1week_20022020_20022025[[#This Row],[Объем Аэрофлота]])</f>
        <v>57102000</v>
      </c>
      <c r="V52">
        <v>51</v>
      </c>
      <c r="W52">
        <v>70.819999999999993</v>
      </c>
      <c r="X52">
        <v>222.01</v>
      </c>
      <c r="Y52">
        <v>271.7</v>
      </c>
    </row>
    <row r="53" spans="1:25" x14ac:dyDescent="0.3">
      <c r="A53" s="1">
        <v>44235</v>
      </c>
      <c r="B53">
        <v>69.28</v>
      </c>
      <c r="C53">
        <v>97483580</v>
      </c>
      <c r="D53">
        <v>226.71</v>
      </c>
      <c r="E53">
        <v>273549760</v>
      </c>
      <c r="F53">
        <v>266</v>
      </c>
      <c r="G53">
        <v>327215720</v>
      </c>
      <c r="T53">
        <f>IF(Аэрофлот_1week_20022020_20022025[[#This Row],[Объем Аэрофлота]] &gt;$J$73,$J$73,Аэрофлот_1week_20022020_20022025[[#This Row],[Объем Аэрофлота]])</f>
        <v>97483580</v>
      </c>
      <c r="V53">
        <v>52</v>
      </c>
      <c r="W53">
        <v>69.28</v>
      </c>
      <c r="X53">
        <v>226.71</v>
      </c>
      <c r="Y53">
        <v>266</v>
      </c>
    </row>
    <row r="54" spans="1:25" x14ac:dyDescent="0.3">
      <c r="A54" s="1">
        <v>44242</v>
      </c>
      <c r="B54">
        <v>69.14</v>
      </c>
      <c r="C54">
        <v>88245150</v>
      </c>
      <c r="D54">
        <v>225.84</v>
      </c>
      <c r="E54">
        <v>305271800</v>
      </c>
      <c r="F54">
        <v>270.51</v>
      </c>
      <c r="G54">
        <v>325913820</v>
      </c>
      <c r="T54">
        <f>IF(Аэрофлот_1week_20022020_20022025[[#This Row],[Объем Аэрофлота]] &gt;$J$73,$J$73,Аэрофлот_1week_20022020_20022025[[#This Row],[Объем Аэрофлота]])</f>
        <v>88245150</v>
      </c>
      <c r="V54">
        <v>53</v>
      </c>
      <c r="W54">
        <v>69.14</v>
      </c>
      <c r="X54">
        <v>225.84</v>
      </c>
      <c r="Y54">
        <v>270.51</v>
      </c>
    </row>
    <row r="55" spans="1:25" x14ac:dyDescent="0.3">
      <c r="A55" s="1">
        <v>44249</v>
      </c>
      <c r="B55">
        <v>69.66</v>
      </c>
      <c r="C55">
        <v>64092560</v>
      </c>
      <c r="D55">
        <v>217.56</v>
      </c>
      <c r="E55">
        <v>178922450</v>
      </c>
      <c r="F55">
        <v>270.17</v>
      </c>
      <c r="G55">
        <v>266928150</v>
      </c>
      <c r="T55">
        <f>IF(Аэрофлот_1week_20022020_20022025[[#This Row],[Объем Аэрофлота]] &gt;$J$73,$J$73,Аэрофлот_1week_20022020_20022025[[#This Row],[Объем Аэрофлота]])</f>
        <v>64092560</v>
      </c>
      <c r="V55">
        <v>54</v>
      </c>
      <c r="W55">
        <v>69.66</v>
      </c>
      <c r="X55">
        <v>217.56</v>
      </c>
      <c r="Y55">
        <v>270.17</v>
      </c>
    </row>
    <row r="56" spans="1:25" x14ac:dyDescent="0.3">
      <c r="A56" s="1">
        <v>44256</v>
      </c>
      <c r="B56">
        <v>69.28</v>
      </c>
      <c r="C56">
        <v>84168080</v>
      </c>
      <c r="D56">
        <v>227</v>
      </c>
      <c r="E56">
        <v>198145450</v>
      </c>
      <c r="F56">
        <v>277.5</v>
      </c>
      <c r="G56">
        <v>347346170</v>
      </c>
      <c r="T56">
        <f>IF(Аэрофлот_1week_20022020_20022025[[#This Row],[Объем Аэрофлота]] &gt;$J$73,$J$73,Аэрофлот_1week_20022020_20022025[[#This Row],[Объем Аэрофлота]])</f>
        <v>84168080</v>
      </c>
      <c r="V56">
        <v>55</v>
      </c>
      <c r="W56">
        <v>69.28</v>
      </c>
      <c r="X56">
        <f>(X3-X2)/(W3-W2) *(W3-W2)+X2</f>
        <v>202.65</v>
      </c>
      <c r="Y56">
        <v>277.5</v>
      </c>
    </row>
    <row r="57" spans="1:25" x14ac:dyDescent="0.3">
      <c r="A57" s="1">
        <v>44263</v>
      </c>
      <c r="B57">
        <v>69.86</v>
      </c>
      <c r="C57">
        <v>52548930</v>
      </c>
      <c r="D57">
        <v>233.8</v>
      </c>
      <c r="E57">
        <v>190199840</v>
      </c>
      <c r="F57">
        <v>284.93</v>
      </c>
      <c r="G57">
        <v>226848730</v>
      </c>
      <c r="T57">
        <f>IF(Аэрофлот_1week_20022020_20022025[[#This Row],[Объем Аэрофлота]] &gt;$J$73,$J$73,Аэрофлот_1week_20022020_20022025[[#This Row],[Объем Аэрофлота]])</f>
        <v>52548930</v>
      </c>
      <c r="V57">
        <v>56</v>
      </c>
      <c r="W57">
        <v>69.86</v>
      </c>
      <c r="Y57">
        <v>284.93</v>
      </c>
    </row>
    <row r="58" spans="1:25" x14ac:dyDescent="0.3">
      <c r="A58" s="1">
        <v>44270</v>
      </c>
      <c r="B58">
        <v>69.8</v>
      </c>
      <c r="C58">
        <v>81857020</v>
      </c>
      <c r="D58">
        <v>225.4</v>
      </c>
      <c r="E58">
        <v>272806590</v>
      </c>
      <c r="F58">
        <v>285.47000000000003</v>
      </c>
      <c r="G58">
        <v>390397970</v>
      </c>
      <c r="T58">
        <f>IF(Аэрофлот_1week_20022020_20022025[[#This Row],[Объем Аэрофлота]] &gt;$J$73,$J$73,Аэрофлот_1week_20022020_20022025[[#This Row],[Объем Аэрофлота]])</f>
        <v>81857020</v>
      </c>
      <c r="V58">
        <v>57</v>
      </c>
      <c r="W58">
        <v>69.8</v>
      </c>
      <c r="Y58">
        <v>285.47000000000003</v>
      </c>
    </row>
    <row r="59" spans="1:25" x14ac:dyDescent="0.3">
      <c r="A59" s="1">
        <v>44277</v>
      </c>
      <c r="B59">
        <v>68</v>
      </c>
      <c r="C59">
        <v>114871200</v>
      </c>
      <c r="D59">
        <v>227.3</v>
      </c>
      <c r="E59">
        <v>194880640</v>
      </c>
      <c r="F59">
        <v>291.22000000000003</v>
      </c>
      <c r="G59">
        <v>271223770</v>
      </c>
      <c r="T59">
        <f>IF(Аэрофлот_1week_20022020_20022025[[#This Row],[Объем Аэрофлота]] &gt;$J$73,$J$73,Аэрофлот_1week_20022020_20022025[[#This Row],[Объем Аэрофлота]])</f>
        <v>114871200</v>
      </c>
      <c r="V59">
        <v>58</v>
      </c>
      <c r="W59">
        <v>68</v>
      </c>
      <c r="Y59">
        <v>291.22000000000003</v>
      </c>
    </row>
    <row r="60" spans="1:25" x14ac:dyDescent="0.3">
      <c r="A60" s="1">
        <v>44284</v>
      </c>
      <c r="B60">
        <v>67.5</v>
      </c>
      <c r="C60">
        <v>66624600</v>
      </c>
      <c r="D60">
        <v>228.4</v>
      </c>
      <c r="E60">
        <v>145921650</v>
      </c>
      <c r="F60">
        <v>291.7</v>
      </c>
      <c r="G60">
        <v>200365050</v>
      </c>
      <c r="T60">
        <f>IF(Аэрофлот_1week_20022020_20022025[[#This Row],[Объем Аэрофлота]] &gt;$J$73,$J$73,Аэрофлот_1week_20022020_20022025[[#This Row],[Объем Аэрофлота]])</f>
        <v>66624600</v>
      </c>
      <c r="V60">
        <v>59</v>
      </c>
      <c r="W60">
        <v>67.5</v>
      </c>
      <c r="Y60">
        <v>291.7</v>
      </c>
    </row>
    <row r="61" spans="1:25" x14ac:dyDescent="0.3">
      <c r="A61" s="1">
        <v>44291</v>
      </c>
      <c r="B61">
        <v>66.28</v>
      </c>
      <c r="C61">
        <v>45151270</v>
      </c>
      <c r="D61">
        <v>222.15</v>
      </c>
      <c r="E61">
        <v>130103620</v>
      </c>
      <c r="F61">
        <v>281.07</v>
      </c>
      <c r="G61">
        <v>278363520</v>
      </c>
      <c r="T61">
        <f>IF(Аэрофлот_1week_20022020_20022025[[#This Row],[Объем Аэрофлота]] &gt;$J$73,$J$73,Аэрофлот_1week_20022020_20022025[[#This Row],[Объем Аэрофлота]])</f>
        <v>45151270</v>
      </c>
      <c r="V61">
        <v>60</v>
      </c>
      <c r="W61">
        <v>66.28</v>
      </c>
      <c r="Y61">
        <v>281.07</v>
      </c>
    </row>
    <row r="62" spans="1:25" x14ac:dyDescent="0.3">
      <c r="A62" s="1">
        <v>44298</v>
      </c>
      <c r="B62">
        <v>66.48</v>
      </c>
      <c r="C62">
        <v>88037430</v>
      </c>
      <c r="D62">
        <v>235.1</v>
      </c>
      <c r="E62">
        <v>270229450</v>
      </c>
      <c r="F62">
        <v>288.5</v>
      </c>
      <c r="G62">
        <v>336066100</v>
      </c>
      <c r="T62">
        <f>IF(Аэрофлот_1week_20022020_20022025[[#This Row],[Объем Аэрофлота]] &gt;$J$73,$J$73,Аэрофлот_1week_20022020_20022025[[#This Row],[Объем Аэрофлота]])</f>
        <v>88037430</v>
      </c>
      <c r="V62">
        <v>61</v>
      </c>
      <c r="W62">
        <v>66.48</v>
      </c>
      <c r="Y62">
        <v>288.5</v>
      </c>
    </row>
    <row r="63" spans="1:25" x14ac:dyDescent="0.3">
      <c r="A63" s="1">
        <v>44305</v>
      </c>
      <c r="B63">
        <v>65.3</v>
      </c>
      <c r="C63">
        <v>117212900</v>
      </c>
      <c r="D63">
        <v>232.62</v>
      </c>
      <c r="E63">
        <v>214983260</v>
      </c>
      <c r="F63">
        <v>293.19</v>
      </c>
      <c r="G63">
        <v>280601800</v>
      </c>
      <c r="T63">
        <f>IF(Аэрофлот_1week_20022020_20022025[[#This Row],[Объем Аэрофлота]] &gt;$J$73,$J$73,Аэрофлот_1week_20022020_20022025[[#This Row],[Объем Аэрофлота]])</f>
        <v>117212900</v>
      </c>
      <c r="V63">
        <v>62</v>
      </c>
      <c r="W63">
        <v>65.3</v>
      </c>
      <c r="Y63">
        <v>293.19</v>
      </c>
    </row>
    <row r="64" spans="1:25" x14ac:dyDescent="0.3">
      <c r="A64" s="1">
        <v>44312</v>
      </c>
      <c r="B64">
        <v>64.540000000000006</v>
      </c>
      <c r="C64">
        <v>52673360</v>
      </c>
      <c r="D64">
        <v>231.38</v>
      </c>
      <c r="E64">
        <v>183300620</v>
      </c>
      <c r="F64">
        <v>297.73</v>
      </c>
      <c r="G64">
        <v>241997640</v>
      </c>
      <c r="T64">
        <f>IF(Аэрофлот_1week_20022020_20022025[[#This Row],[Объем Аэрофлота]] &gt;$J$73,$J$73,Аэрофлот_1week_20022020_20022025[[#This Row],[Объем Аэрофлота]])</f>
        <v>52673360</v>
      </c>
      <c r="V64">
        <v>63</v>
      </c>
      <c r="W64">
        <v>64.540000000000006</v>
      </c>
      <c r="Y64">
        <v>297.73</v>
      </c>
    </row>
    <row r="65" spans="1:25" x14ac:dyDescent="0.3">
      <c r="A65" s="1">
        <v>44319</v>
      </c>
      <c r="B65">
        <v>65.64</v>
      </c>
      <c r="C65">
        <v>31664890</v>
      </c>
      <c r="D65">
        <v>241.7</v>
      </c>
      <c r="E65">
        <v>163717440</v>
      </c>
      <c r="F65">
        <v>317.94</v>
      </c>
      <c r="G65">
        <v>221172040</v>
      </c>
      <c r="T65">
        <f>IF(Аэрофлот_1week_20022020_20022025[[#This Row],[Объем Аэрофлота]] &gt;$J$73,$J$73,Аэрофлот_1week_20022020_20022025[[#This Row],[Объем Аэрофлота]])</f>
        <v>31664890</v>
      </c>
      <c r="V65">
        <v>64</v>
      </c>
      <c r="W65">
        <v>65.64</v>
      </c>
      <c r="Y65">
        <v>317.94</v>
      </c>
    </row>
    <row r="66" spans="1:25" x14ac:dyDescent="0.3">
      <c r="A66" s="1">
        <v>44326</v>
      </c>
      <c r="B66">
        <v>67.319999999999993</v>
      </c>
      <c r="C66">
        <v>58519390</v>
      </c>
      <c r="D66">
        <v>249.55</v>
      </c>
      <c r="E66">
        <v>216155650</v>
      </c>
      <c r="F66">
        <v>304.10000000000002</v>
      </c>
      <c r="G66">
        <v>279916300</v>
      </c>
      <c r="T66">
        <f>IF(Аэрофлот_1week_20022020_20022025[[#This Row],[Объем Аэрофлота]] &gt;$J$73,$J$73,Аэрофлот_1week_20022020_20022025[[#This Row],[Объем Аэрофлота]])</f>
        <v>58519390</v>
      </c>
      <c r="V66">
        <v>65</v>
      </c>
      <c r="W66">
        <v>67.319999999999993</v>
      </c>
      <c r="Y66">
        <v>304.10000000000002</v>
      </c>
    </row>
    <row r="67" spans="1:25" x14ac:dyDescent="0.3">
      <c r="A67" s="1">
        <v>44333</v>
      </c>
      <c r="B67">
        <v>70.86</v>
      </c>
      <c r="C67">
        <v>146140660</v>
      </c>
      <c r="D67">
        <v>258</v>
      </c>
      <c r="E67">
        <v>296820660</v>
      </c>
      <c r="F67">
        <v>301.23</v>
      </c>
      <c r="G67">
        <v>245554260</v>
      </c>
      <c r="T67">
        <f>IF(Аэрофлот_1week_20022020_20022025[[#This Row],[Объем Аэрофлота]] &gt;$J$73,$J$73,Аэрофлот_1week_20022020_20022025[[#This Row],[Объем Аэрофлота]])</f>
        <v>146140660</v>
      </c>
      <c r="V67">
        <v>66</v>
      </c>
      <c r="W67">
        <v>70.86</v>
      </c>
      <c r="Y67">
        <v>301.23</v>
      </c>
    </row>
    <row r="68" spans="1:25" x14ac:dyDescent="0.3">
      <c r="A68" s="1">
        <v>44340</v>
      </c>
      <c r="B68">
        <v>69.94</v>
      </c>
      <c r="C68">
        <v>84969060</v>
      </c>
      <c r="D68">
        <v>262</v>
      </c>
      <c r="E68">
        <v>182991940</v>
      </c>
      <c r="F68">
        <v>309.56</v>
      </c>
      <c r="G68">
        <v>209975560</v>
      </c>
      <c r="I68" t="s">
        <v>12</v>
      </c>
      <c r="J68">
        <f>MEDIAN(C:C)</f>
        <v>68240290</v>
      </c>
      <c r="T68">
        <f>IF(Аэрофлот_1week_20022020_20022025[[#This Row],[Объем Аэрофлота]] &gt;$J$73,$J$73,Аэрофлот_1week_20022020_20022025[[#This Row],[Объем Аэрофлота]])</f>
        <v>84969060</v>
      </c>
      <c r="V68">
        <v>67</v>
      </c>
      <c r="W68">
        <v>69.94</v>
      </c>
      <c r="Y68">
        <v>309.56</v>
      </c>
    </row>
    <row r="69" spans="1:25" x14ac:dyDescent="0.3">
      <c r="A69" s="1">
        <v>44347</v>
      </c>
      <c r="B69">
        <v>71.44</v>
      </c>
      <c r="C69">
        <v>57860850</v>
      </c>
      <c r="D69">
        <v>274.3</v>
      </c>
      <c r="E69">
        <v>214948400</v>
      </c>
      <c r="F69">
        <v>310.94</v>
      </c>
      <c r="G69">
        <v>160020650</v>
      </c>
      <c r="I69" t="s">
        <v>7</v>
      </c>
      <c r="J69">
        <f>_xlfn.QUARTILE.INC(C:C,1)</f>
        <v>43968600</v>
      </c>
      <c r="T69">
        <f>IF(Аэрофлот_1week_20022020_20022025[[#This Row],[Объем Аэрофлота]] &gt;$J$73,$J$73,Аэрофлот_1week_20022020_20022025[[#This Row],[Объем Аэрофлота]])</f>
        <v>57860850</v>
      </c>
      <c r="V69">
        <v>68</v>
      </c>
      <c r="W69">
        <v>71.44</v>
      </c>
      <c r="Y69">
        <v>310.94</v>
      </c>
    </row>
    <row r="70" spans="1:25" x14ac:dyDescent="0.3">
      <c r="A70" s="1">
        <v>44354</v>
      </c>
      <c r="B70">
        <v>73.58</v>
      </c>
      <c r="C70">
        <v>103582480</v>
      </c>
      <c r="D70">
        <v>277.05</v>
      </c>
      <c r="E70">
        <v>179595210</v>
      </c>
      <c r="F70">
        <v>313</v>
      </c>
      <c r="G70">
        <v>151431050</v>
      </c>
      <c r="I70" t="s">
        <v>8</v>
      </c>
      <c r="J70">
        <f>_xlfn.QUARTILE.INC(C:C,3)</f>
        <v>131318005</v>
      </c>
      <c r="T70">
        <f>IF(Аэрофлот_1week_20022020_20022025[[#This Row],[Объем Аэрофлота]] &gt;$J$73,$J$73,Аэрофлот_1week_20022020_20022025[[#This Row],[Объем Аэрофлота]])</f>
        <v>103582480</v>
      </c>
      <c r="V70">
        <v>69</v>
      </c>
      <c r="W70">
        <v>73.58</v>
      </c>
      <c r="Y70">
        <v>313</v>
      </c>
    </row>
    <row r="71" spans="1:25" x14ac:dyDescent="0.3">
      <c r="A71" s="1">
        <v>44361</v>
      </c>
      <c r="B71">
        <v>71.400000000000006</v>
      </c>
      <c r="C71">
        <v>109058750</v>
      </c>
      <c r="D71">
        <v>270.06</v>
      </c>
      <c r="E71">
        <v>244092710</v>
      </c>
      <c r="F71">
        <v>309.3</v>
      </c>
      <c r="G71">
        <v>200298070</v>
      </c>
      <c r="I71" t="s">
        <v>9</v>
      </c>
      <c r="J71">
        <f>J70-J69</f>
        <v>87349405</v>
      </c>
      <c r="T71">
        <f>IF(Аэрофлот_1week_20022020_20022025[[#This Row],[Объем Аэрофлота]] &gt;$J$73,$J$73,Аэрофлот_1week_20022020_20022025[[#This Row],[Объем Аэрофлота]])</f>
        <v>109058750</v>
      </c>
      <c r="V71">
        <v>70</v>
      </c>
      <c r="W71">
        <v>71.400000000000006</v>
      </c>
      <c r="Y71">
        <v>309.3</v>
      </c>
    </row>
    <row r="72" spans="1:25" x14ac:dyDescent="0.3">
      <c r="A72" s="1">
        <v>44368</v>
      </c>
      <c r="B72">
        <v>69.98</v>
      </c>
      <c r="C72">
        <v>74331870</v>
      </c>
      <c r="D72">
        <v>277.19</v>
      </c>
      <c r="E72">
        <v>170365550</v>
      </c>
      <c r="F72">
        <v>311.81</v>
      </c>
      <c r="G72">
        <v>126823030</v>
      </c>
      <c r="I72" t="s">
        <v>11</v>
      </c>
      <c r="J72">
        <f>J69-1.5*J71</f>
        <v>-87055507.5</v>
      </c>
      <c r="T72">
        <f>IF(Аэрофлот_1week_20022020_20022025[[#This Row],[Объем Аэрофлота]] &gt;$J$73,$J$73,Аэрофлот_1week_20022020_20022025[[#This Row],[Объем Аэрофлота]])</f>
        <v>74331870</v>
      </c>
      <c r="V72">
        <v>71</v>
      </c>
      <c r="W72">
        <v>69.98</v>
      </c>
      <c r="Y72">
        <v>311.81</v>
      </c>
    </row>
    <row r="73" spans="1:25" x14ac:dyDescent="0.3">
      <c r="A73" s="1">
        <v>44375</v>
      </c>
      <c r="B73">
        <v>68.58</v>
      </c>
      <c r="C73">
        <v>64714870</v>
      </c>
      <c r="D73">
        <v>285.64999999999998</v>
      </c>
      <c r="E73">
        <v>205584170</v>
      </c>
      <c r="F73">
        <v>307.39</v>
      </c>
      <c r="G73">
        <v>133852650</v>
      </c>
      <c r="I73" t="s">
        <v>10</v>
      </c>
      <c r="J73">
        <f>J70+1.5*J71</f>
        <v>262342112.5</v>
      </c>
      <c r="T73">
        <f>IF(Аэрофлот_1week_20022020_20022025[[#This Row],[Объем Аэрофлота]] &gt;$J$73,$J$73,Аэрофлот_1week_20022020_20022025[[#This Row],[Объем Аэрофлота]])</f>
        <v>64714870</v>
      </c>
      <c r="V73">
        <v>72</v>
      </c>
      <c r="W73">
        <v>68.58</v>
      </c>
      <c r="Y73">
        <v>307.39</v>
      </c>
    </row>
    <row r="74" spans="1:25" x14ac:dyDescent="0.3">
      <c r="A74" s="1">
        <v>44382</v>
      </c>
      <c r="B74">
        <v>68.739999999999995</v>
      </c>
      <c r="C74">
        <v>40486600</v>
      </c>
      <c r="D74">
        <v>295.22000000000003</v>
      </c>
      <c r="E74">
        <v>275435450</v>
      </c>
      <c r="F74">
        <v>303.56</v>
      </c>
      <c r="G74">
        <v>123178710</v>
      </c>
      <c r="T74">
        <f>IF(Аэрофлот_1week_20022020_20022025[[#This Row],[Объем Аэрофлота]] &gt;$J$73,$J$73,Аэрофлот_1week_20022020_20022025[[#This Row],[Объем Аэрофлота]])</f>
        <v>40486600</v>
      </c>
      <c r="V74">
        <v>73</v>
      </c>
      <c r="W74">
        <v>68.739999999999995</v>
      </c>
      <c r="Y74">
        <v>303.56</v>
      </c>
    </row>
    <row r="75" spans="1:25" x14ac:dyDescent="0.3">
      <c r="A75" s="1">
        <v>44389</v>
      </c>
      <c r="B75">
        <v>66.78</v>
      </c>
      <c r="C75">
        <v>35306550</v>
      </c>
      <c r="D75">
        <v>279.64999999999998</v>
      </c>
      <c r="E75">
        <v>215344330</v>
      </c>
      <c r="F75">
        <v>298.85000000000002</v>
      </c>
      <c r="G75">
        <v>126192120</v>
      </c>
      <c r="T75">
        <f>IF(Аэрофлот_1week_20022020_20022025[[#This Row],[Объем Аэрофлота]] &gt;$J$73,$J$73,Аэрофлот_1week_20022020_20022025[[#This Row],[Объем Аэрофлота]])</f>
        <v>35306550</v>
      </c>
      <c r="V75">
        <v>74</v>
      </c>
      <c r="W75">
        <v>66.78</v>
      </c>
      <c r="Y75">
        <v>298.85000000000002</v>
      </c>
    </row>
    <row r="76" spans="1:25" x14ac:dyDescent="0.3">
      <c r="A76" s="1">
        <v>44396</v>
      </c>
      <c r="B76">
        <v>66.94</v>
      </c>
      <c r="C76">
        <v>36902520</v>
      </c>
      <c r="D76">
        <v>279.51</v>
      </c>
      <c r="E76">
        <v>193540870</v>
      </c>
      <c r="F76">
        <v>296.38</v>
      </c>
      <c r="G76">
        <v>129768220</v>
      </c>
      <c r="T76">
        <f>IF(Аэрофлот_1week_20022020_20022025[[#This Row],[Объем Аэрофлота]] &gt;$J$73,$J$73,Аэрофлот_1week_20022020_20022025[[#This Row],[Объем Аэрофлота]])</f>
        <v>36902520</v>
      </c>
      <c r="V76">
        <v>75</v>
      </c>
      <c r="W76">
        <v>66.94</v>
      </c>
      <c r="Y76">
        <v>296.38</v>
      </c>
    </row>
    <row r="77" spans="1:25" x14ac:dyDescent="0.3">
      <c r="A77" s="1">
        <v>44403</v>
      </c>
      <c r="B77">
        <v>67.16</v>
      </c>
      <c r="C77">
        <v>34312600</v>
      </c>
      <c r="D77">
        <v>287.35000000000002</v>
      </c>
      <c r="E77">
        <v>176899140</v>
      </c>
      <c r="F77">
        <v>305.58999999999997</v>
      </c>
      <c r="G77">
        <v>177411090</v>
      </c>
      <c r="T77">
        <f>IF(Аэрофлот_1week_20022020_20022025[[#This Row],[Объем Аэрофлота]] &gt;$J$73,$J$73,Аэрофлот_1week_20022020_20022025[[#This Row],[Объем Аэрофлота]])</f>
        <v>34312600</v>
      </c>
      <c r="V77">
        <v>76</v>
      </c>
      <c r="W77">
        <v>67.16</v>
      </c>
      <c r="Y77">
        <v>305.58999999999997</v>
      </c>
    </row>
    <row r="78" spans="1:25" x14ac:dyDescent="0.3">
      <c r="A78" s="1">
        <v>44410</v>
      </c>
      <c r="B78">
        <v>66.86</v>
      </c>
      <c r="C78">
        <v>31141610</v>
      </c>
      <c r="D78">
        <v>282.27</v>
      </c>
      <c r="E78">
        <v>227155820</v>
      </c>
      <c r="F78">
        <v>319.14999999999998</v>
      </c>
      <c r="G78">
        <v>187927570</v>
      </c>
      <c r="T78">
        <f>IF(Аэрофлот_1week_20022020_20022025[[#This Row],[Объем Аэрофлота]] &gt;$J$73,$J$73,Аэрофлот_1week_20022020_20022025[[#This Row],[Объем Аэрофлота]])</f>
        <v>31141610</v>
      </c>
      <c r="V78">
        <v>77</v>
      </c>
      <c r="W78">
        <v>66.86</v>
      </c>
      <c r="Y78">
        <v>319.14999999999998</v>
      </c>
    </row>
    <row r="79" spans="1:25" x14ac:dyDescent="0.3">
      <c r="A79" s="1">
        <v>44417</v>
      </c>
      <c r="B79">
        <v>66.8</v>
      </c>
      <c r="C79">
        <v>20487050</v>
      </c>
      <c r="D79">
        <v>292.7</v>
      </c>
      <c r="E79">
        <v>195413240</v>
      </c>
      <c r="F79">
        <v>328.68</v>
      </c>
      <c r="G79">
        <v>187883270</v>
      </c>
      <c r="T79">
        <f>IF(Аэрофлот_1week_20022020_20022025[[#This Row],[Объем Аэрофлота]] &gt;$J$73,$J$73,Аэрофлот_1week_20022020_20022025[[#This Row],[Объем Аэрофлота]])</f>
        <v>20487050</v>
      </c>
      <c r="V79">
        <v>78</v>
      </c>
      <c r="W79">
        <v>66.8</v>
      </c>
      <c r="Y79">
        <v>328.68</v>
      </c>
    </row>
    <row r="80" spans="1:25" x14ac:dyDescent="0.3">
      <c r="A80" s="1">
        <v>44424</v>
      </c>
      <c r="B80">
        <v>67.14</v>
      </c>
      <c r="C80">
        <v>47575810</v>
      </c>
      <c r="D80">
        <v>292.57</v>
      </c>
      <c r="E80">
        <v>213480540</v>
      </c>
      <c r="F80">
        <v>325.67</v>
      </c>
      <c r="G80">
        <v>185360460</v>
      </c>
      <c r="T80">
        <f>IF(Аэрофлот_1week_20022020_20022025[[#This Row],[Объем Аэрофлота]] &gt;$J$73,$J$73,Аэрофлот_1week_20022020_20022025[[#This Row],[Объем Аэрофлота]])</f>
        <v>47575810</v>
      </c>
      <c r="V80">
        <v>79</v>
      </c>
      <c r="W80">
        <v>67.14</v>
      </c>
      <c r="Y80">
        <v>325.67</v>
      </c>
    </row>
    <row r="81" spans="1:25" x14ac:dyDescent="0.3">
      <c r="A81" s="1">
        <v>44431</v>
      </c>
      <c r="B81">
        <v>68.64</v>
      </c>
      <c r="C81">
        <v>28676770</v>
      </c>
      <c r="D81">
        <v>299.66000000000003</v>
      </c>
      <c r="E81">
        <v>177244280</v>
      </c>
      <c r="F81">
        <v>327.41000000000003</v>
      </c>
      <c r="G81">
        <v>139858810</v>
      </c>
      <c r="T81">
        <f>IF(Аэрофлот_1week_20022020_20022025[[#This Row],[Объем Аэрофлота]] &gt;$J$73,$J$73,Аэрофлот_1week_20022020_20022025[[#This Row],[Объем Аэрофлота]])</f>
        <v>28676770</v>
      </c>
      <c r="V81">
        <v>80</v>
      </c>
      <c r="W81">
        <v>68.64</v>
      </c>
      <c r="Y81">
        <v>327.41000000000003</v>
      </c>
    </row>
    <row r="82" spans="1:25" x14ac:dyDescent="0.3">
      <c r="A82" s="1">
        <v>44438</v>
      </c>
      <c r="B82">
        <v>69.400000000000006</v>
      </c>
      <c r="C82">
        <v>51779320</v>
      </c>
      <c r="D82">
        <v>317.94</v>
      </c>
      <c r="E82">
        <v>330961810</v>
      </c>
      <c r="F82">
        <v>329.71</v>
      </c>
      <c r="G82">
        <v>144797670</v>
      </c>
      <c r="T82">
        <f>IF(Аэрофлот_1week_20022020_20022025[[#This Row],[Объем Аэрофлота]] &gt;$J$73,$J$73,Аэрофлот_1week_20022020_20022025[[#This Row],[Объем Аэрофлота]])</f>
        <v>51779320</v>
      </c>
      <c r="V82">
        <v>81</v>
      </c>
      <c r="W82">
        <v>69.400000000000006</v>
      </c>
      <c r="Y82">
        <v>329.71</v>
      </c>
    </row>
    <row r="83" spans="1:25" x14ac:dyDescent="0.3">
      <c r="A83" s="1">
        <v>44445</v>
      </c>
      <c r="B83">
        <v>66.98</v>
      </c>
      <c r="C83">
        <v>48280850</v>
      </c>
      <c r="D83">
        <v>326.43</v>
      </c>
      <c r="E83">
        <v>293310100</v>
      </c>
      <c r="F83">
        <v>326.25</v>
      </c>
      <c r="G83">
        <v>137276110</v>
      </c>
      <c r="T83">
        <f>IF(Аэрофлот_1week_20022020_20022025[[#This Row],[Объем Аэрофлота]] &gt;$J$73,$J$73,Аэрофлот_1week_20022020_20022025[[#This Row],[Объем Аэрофлота]])</f>
        <v>48280850</v>
      </c>
      <c r="V83">
        <v>82</v>
      </c>
      <c r="W83">
        <v>66.98</v>
      </c>
      <c r="Y83">
        <v>326.25</v>
      </c>
    </row>
    <row r="84" spans="1:25" x14ac:dyDescent="0.3">
      <c r="A84" s="1">
        <v>44452</v>
      </c>
      <c r="B84">
        <v>66.8</v>
      </c>
      <c r="C84">
        <v>29612130</v>
      </c>
      <c r="D84">
        <v>334.5</v>
      </c>
      <c r="E84">
        <v>417952900</v>
      </c>
      <c r="F84">
        <v>329.56</v>
      </c>
      <c r="G84">
        <v>207334610</v>
      </c>
      <c r="T84">
        <f>IF(Аэрофлот_1week_20022020_20022025[[#This Row],[Объем Аэрофлота]] &gt;$J$73,$J$73,Аэрофлот_1week_20022020_20022025[[#This Row],[Объем Аэрофлота]])</f>
        <v>29612130</v>
      </c>
      <c r="V84">
        <v>83</v>
      </c>
      <c r="W84">
        <v>66.8</v>
      </c>
      <c r="Y84">
        <v>329.56</v>
      </c>
    </row>
    <row r="85" spans="1:25" x14ac:dyDescent="0.3">
      <c r="A85" s="1">
        <v>44459</v>
      </c>
      <c r="B85">
        <v>69.099999999999994</v>
      </c>
      <c r="C85">
        <v>50242630</v>
      </c>
      <c r="D85">
        <v>344.29</v>
      </c>
      <c r="E85">
        <v>315979740</v>
      </c>
      <c r="F85">
        <v>325.44</v>
      </c>
      <c r="G85">
        <v>169456590</v>
      </c>
      <c r="T85">
        <f>IF(Аэрофлот_1week_20022020_20022025[[#This Row],[Объем Аэрофлота]] &gt;$J$73,$J$73,Аэрофлот_1week_20022020_20022025[[#This Row],[Объем Аэрофлота]])</f>
        <v>50242630</v>
      </c>
      <c r="V85">
        <v>84</v>
      </c>
      <c r="W85">
        <v>69.099999999999994</v>
      </c>
      <c r="Y85">
        <v>325.44</v>
      </c>
    </row>
    <row r="86" spans="1:25" x14ac:dyDescent="0.3">
      <c r="A86" s="1">
        <v>44466</v>
      </c>
      <c r="B86">
        <v>70</v>
      </c>
      <c r="C86">
        <v>95934620</v>
      </c>
      <c r="D86">
        <v>363.25</v>
      </c>
      <c r="E86">
        <v>353275540</v>
      </c>
      <c r="F86">
        <v>338.48</v>
      </c>
      <c r="G86">
        <v>235915640</v>
      </c>
      <c r="T86">
        <f>IF(Аэрофлот_1week_20022020_20022025[[#This Row],[Объем Аэрофлота]] &gt;$J$73,$J$73,Аэрофлот_1week_20022020_20022025[[#This Row],[Объем Аэрофлота]])</f>
        <v>95934620</v>
      </c>
      <c r="V86">
        <v>85</v>
      </c>
      <c r="W86">
        <v>70</v>
      </c>
      <c r="Y86">
        <v>338.48</v>
      </c>
    </row>
    <row r="87" spans="1:25" x14ac:dyDescent="0.3">
      <c r="A87" s="1">
        <v>44473</v>
      </c>
      <c r="B87">
        <v>70.98</v>
      </c>
      <c r="C87">
        <v>67894510</v>
      </c>
      <c r="D87">
        <v>366.17</v>
      </c>
      <c r="E87">
        <v>684295890</v>
      </c>
      <c r="F87">
        <v>373.01</v>
      </c>
      <c r="G87">
        <v>323361330</v>
      </c>
      <c r="T87">
        <f>IF(Аэрофлот_1week_20022020_20022025[[#This Row],[Объем Аэрофлота]] &gt;$J$73,$J$73,Аэрофлот_1week_20022020_20022025[[#This Row],[Объем Аэрофлота]])</f>
        <v>67894510</v>
      </c>
      <c r="V87">
        <v>86</v>
      </c>
      <c r="W87">
        <v>70.98</v>
      </c>
      <c r="Y87">
        <v>373.01</v>
      </c>
    </row>
    <row r="88" spans="1:25" x14ac:dyDescent="0.3">
      <c r="A88" s="1">
        <v>44480</v>
      </c>
      <c r="B88">
        <v>69.680000000000007</v>
      </c>
      <c r="C88">
        <v>29793570</v>
      </c>
      <c r="D88">
        <v>367.76</v>
      </c>
      <c r="E88">
        <v>333020400</v>
      </c>
      <c r="F88">
        <v>371.82</v>
      </c>
      <c r="G88">
        <v>246785440</v>
      </c>
      <c r="T88">
        <f>IF(Аэрофлот_1week_20022020_20022025[[#This Row],[Объем Аэрофлота]] &gt;$J$73,$J$73,Аэрофлот_1week_20022020_20022025[[#This Row],[Объем Аэрофлота]])</f>
        <v>29793570</v>
      </c>
      <c r="V88">
        <v>87</v>
      </c>
      <c r="W88">
        <v>69.680000000000007</v>
      </c>
      <c r="Y88">
        <v>371.82</v>
      </c>
    </row>
    <row r="89" spans="1:25" x14ac:dyDescent="0.3">
      <c r="A89" s="1">
        <v>44487</v>
      </c>
      <c r="B89">
        <v>67.900000000000006</v>
      </c>
      <c r="C89">
        <v>37048130</v>
      </c>
      <c r="D89">
        <v>358.12</v>
      </c>
      <c r="E89">
        <v>229071460</v>
      </c>
      <c r="F89">
        <v>364.37</v>
      </c>
      <c r="G89">
        <v>156682410</v>
      </c>
      <c r="T89">
        <f>IF(Аэрофлот_1week_20022020_20022025[[#This Row],[Объем Аэрофлота]] &gt;$J$73,$J$73,Аэрофлот_1week_20022020_20022025[[#This Row],[Объем Аэрофлота]])</f>
        <v>37048130</v>
      </c>
      <c r="V89">
        <v>88</v>
      </c>
      <c r="W89">
        <v>67.900000000000006</v>
      </c>
      <c r="Y89">
        <v>364.37</v>
      </c>
    </row>
    <row r="90" spans="1:25" x14ac:dyDescent="0.3">
      <c r="A90" s="1">
        <v>44494</v>
      </c>
      <c r="B90">
        <v>68.48</v>
      </c>
      <c r="C90">
        <v>37839210</v>
      </c>
      <c r="D90">
        <v>350.18</v>
      </c>
      <c r="E90">
        <v>301382660</v>
      </c>
      <c r="F90">
        <v>356.14</v>
      </c>
      <c r="G90">
        <v>221358910</v>
      </c>
      <c r="T90">
        <f>IF(Аэрофлот_1week_20022020_20022025[[#This Row],[Объем Аэрофлота]] &gt;$J$73,$J$73,Аэрофлот_1week_20022020_20022025[[#This Row],[Объем Аэрофлота]])</f>
        <v>37839210</v>
      </c>
      <c r="V90">
        <v>89</v>
      </c>
      <c r="W90">
        <v>68.48</v>
      </c>
      <c r="Y90">
        <v>356.14</v>
      </c>
    </row>
    <row r="91" spans="1:25" x14ac:dyDescent="0.3">
      <c r="A91" s="1">
        <v>44501</v>
      </c>
      <c r="B91">
        <v>68.42</v>
      </c>
      <c r="C91">
        <v>20075310</v>
      </c>
      <c r="D91">
        <v>350.6</v>
      </c>
      <c r="E91">
        <v>153137290</v>
      </c>
      <c r="F91">
        <v>360.21</v>
      </c>
      <c r="G91">
        <v>162964160</v>
      </c>
      <c r="T91">
        <f>IF(Аэрофлот_1week_20022020_20022025[[#This Row],[Объем Аэрофлота]] &gt;$J$73,$J$73,Аэрофлот_1week_20022020_20022025[[#This Row],[Объем Аэрофлота]])</f>
        <v>20075310</v>
      </c>
      <c r="V91">
        <v>90</v>
      </c>
      <c r="W91">
        <v>68.42</v>
      </c>
      <c r="Y91">
        <v>360.21</v>
      </c>
    </row>
    <row r="92" spans="1:25" x14ac:dyDescent="0.3">
      <c r="A92" s="1">
        <v>44508</v>
      </c>
      <c r="B92">
        <v>65.98</v>
      </c>
      <c r="C92">
        <v>64447100</v>
      </c>
      <c r="D92">
        <v>333.6</v>
      </c>
      <c r="E92">
        <v>273814240</v>
      </c>
      <c r="F92">
        <v>347.59</v>
      </c>
      <c r="G92">
        <v>271611780</v>
      </c>
      <c r="T92">
        <f>IF(Аэрофлот_1week_20022020_20022025[[#This Row],[Объем Аэрофлота]] &gt;$J$73,$J$73,Аэрофлот_1week_20022020_20022025[[#This Row],[Объем Аэрофлота]])</f>
        <v>64447100</v>
      </c>
      <c r="V92">
        <v>91</v>
      </c>
      <c r="W92">
        <v>65.98</v>
      </c>
      <c r="Y92">
        <v>347.59</v>
      </c>
    </row>
    <row r="93" spans="1:25" x14ac:dyDescent="0.3">
      <c r="A93" s="1">
        <v>44515</v>
      </c>
      <c r="B93">
        <v>66.040000000000006</v>
      </c>
      <c r="C93">
        <v>44734830</v>
      </c>
      <c r="D93">
        <v>337.62</v>
      </c>
      <c r="E93">
        <v>406175570</v>
      </c>
      <c r="F93">
        <v>327.56</v>
      </c>
      <c r="G93">
        <v>285958890</v>
      </c>
      <c r="T93">
        <f>IF(Аэрофлот_1week_20022020_20022025[[#This Row],[Объем Аэрофлота]] &gt;$J$73,$J$73,Аэрофлот_1week_20022020_20022025[[#This Row],[Объем Аэрофлота]])</f>
        <v>44734830</v>
      </c>
      <c r="V93">
        <v>92</v>
      </c>
      <c r="W93">
        <v>66.040000000000006</v>
      </c>
      <c r="X93">
        <v>337.62</v>
      </c>
      <c r="Y93">
        <v>327.56</v>
      </c>
    </row>
    <row r="94" spans="1:25" x14ac:dyDescent="0.3">
      <c r="A94" s="1">
        <v>44522</v>
      </c>
      <c r="B94">
        <v>60.98</v>
      </c>
      <c r="C94">
        <v>81310870</v>
      </c>
      <c r="D94">
        <v>326</v>
      </c>
      <c r="E94">
        <v>548580500</v>
      </c>
      <c r="F94">
        <v>304.42</v>
      </c>
      <c r="G94">
        <v>501978110</v>
      </c>
      <c r="T94">
        <f>IF(Аэрофлот_1week_20022020_20022025[[#This Row],[Объем Аэрофлота]] &gt;$J$73,$J$73,Аэрофлот_1week_20022020_20022025[[#This Row],[Объем Аэрофлота]])</f>
        <v>81310870</v>
      </c>
      <c r="V94">
        <v>93</v>
      </c>
      <c r="W94">
        <v>60.98</v>
      </c>
      <c r="X94">
        <v>326</v>
      </c>
      <c r="Y94">
        <v>304.42</v>
      </c>
    </row>
    <row r="95" spans="1:25" x14ac:dyDescent="0.3">
      <c r="A95" s="1">
        <v>44529</v>
      </c>
      <c r="B95">
        <v>62.26</v>
      </c>
      <c r="C95">
        <v>76933840</v>
      </c>
      <c r="D95">
        <v>345.99</v>
      </c>
      <c r="E95">
        <v>450511600</v>
      </c>
      <c r="F95">
        <v>320.66000000000003</v>
      </c>
      <c r="G95">
        <v>355347700</v>
      </c>
      <c r="T95">
        <f>IF(Аэрофлот_1week_20022020_20022025[[#This Row],[Объем Аэрофлота]] &gt;$J$73,$J$73,Аэрофлот_1week_20022020_20022025[[#This Row],[Объем Аэрофлота]])</f>
        <v>76933840</v>
      </c>
      <c r="V95">
        <v>94</v>
      </c>
      <c r="W95">
        <v>62.26</v>
      </c>
      <c r="X95">
        <v>345.99</v>
      </c>
      <c r="Y95">
        <v>320.66000000000003</v>
      </c>
    </row>
    <row r="96" spans="1:25" x14ac:dyDescent="0.3">
      <c r="A96" s="1">
        <v>44536</v>
      </c>
      <c r="B96">
        <v>60.2</v>
      </c>
      <c r="C96">
        <v>46797050</v>
      </c>
      <c r="D96">
        <v>332</v>
      </c>
      <c r="E96">
        <v>330920910</v>
      </c>
      <c r="F96">
        <v>297.44</v>
      </c>
      <c r="G96">
        <v>710884060</v>
      </c>
      <c r="T96">
        <f>IF(Аэрофлот_1week_20022020_20022025[[#This Row],[Объем Аэрофлота]] &gt;$J$73,$J$73,Аэрофлот_1week_20022020_20022025[[#This Row],[Объем Аэрофлота]])</f>
        <v>46797050</v>
      </c>
      <c r="V96">
        <v>95</v>
      </c>
      <c r="W96">
        <v>60.2</v>
      </c>
      <c r="X96">
        <v>332</v>
      </c>
      <c r="Y96">
        <v>297.44</v>
      </c>
    </row>
    <row r="97" spans="1:25" x14ac:dyDescent="0.3">
      <c r="A97" s="1">
        <v>44543</v>
      </c>
      <c r="B97">
        <v>60.04</v>
      </c>
      <c r="C97">
        <v>71254240</v>
      </c>
      <c r="D97">
        <v>327.3</v>
      </c>
      <c r="E97">
        <v>556635960</v>
      </c>
      <c r="F97">
        <v>294.89999999999998</v>
      </c>
      <c r="G97">
        <v>654903060</v>
      </c>
      <c r="T97">
        <f>IF(Аэрофлот_1week_20022020_20022025[[#This Row],[Объем Аэрофлота]] &gt;$J$73,$J$73,Аэрофлот_1week_20022020_20022025[[#This Row],[Объем Аэрофлота]])</f>
        <v>71254240</v>
      </c>
      <c r="V97">
        <v>96</v>
      </c>
      <c r="W97">
        <v>60.04</v>
      </c>
      <c r="X97">
        <v>327.3</v>
      </c>
      <c r="Y97">
        <v>294.89999999999998</v>
      </c>
    </row>
    <row r="98" spans="1:25" x14ac:dyDescent="0.3">
      <c r="A98" s="1">
        <v>44550</v>
      </c>
      <c r="B98">
        <v>58.96</v>
      </c>
      <c r="C98">
        <v>42070730</v>
      </c>
      <c r="D98">
        <v>338.79</v>
      </c>
      <c r="E98">
        <v>358929690</v>
      </c>
      <c r="F98">
        <v>293.89</v>
      </c>
      <c r="G98">
        <v>301680440</v>
      </c>
      <c r="T98">
        <f>IF(Аэрофлот_1week_20022020_20022025[[#This Row],[Объем Аэрофлота]] &gt;$J$73,$J$73,Аэрофлот_1week_20022020_20022025[[#This Row],[Объем Аэрофлота]])</f>
        <v>42070730</v>
      </c>
      <c r="V98">
        <v>97</v>
      </c>
      <c r="W98">
        <v>58.96</v>
      </c>
      <c r="X98">
        <v>338.79</v>
      </c>
      <c r="Y98">
        <v>293.89</v>
      </c>
    </row>
    <row r="99" spans="1:25" x14ac:dyDescent="0.3">
      <c r="A99" s="1">
        <v>44557</v>
      </c>
      <c r="B99">
        <v>59.16</v>
      </c>
      <c r="C99">
        <v>28561770</v>
      </c>
      <c r="D99">
        <v>342.39</v>
      </c>
      <c r="E99">
        <v>148656400</v>
      </c>
      <c r="F99">
        <v>293.49</v>
      </c>
      <c r="G99">
        <v>153834820</v>
      </c>
      <c r="T99">
        <f>IF(Аэрофлот_1week_20022020_20022025[[#This Row],[Объем Аэрофлота]] &gt;$J$73,$J$73,Аэрофлот_1week_20022020_20022025[[#This Row],[Объем Аэрофлота]])</f>
        <v>28561770</v>
      </c>
      <c r="V99">
        <v>98</v>
      </c>
      <c r="W99">
        <v>59.16</v>
      </c>
      <c r="X99">
        <v>342.39</v>
      </c>
      <c r="Y99">
        <v>293.49</v>
      </c>
    </row>
    <row r="100" spans="1:25" x14ac:dyDescent="0.3">
      <c r="A100" s="1">
        <v>44564</v>
      </c>
      <c r="B100">
        <v>62.96</v>
      </c>
      <c r="C100">
        <v>52387640</v>
      </c>
      <c r="D100">
        <v>346.13</v>
      </c>
      <c r="E100">
        <v>248402410</v>
      </c>
      <c r="F100">
        <v>293.92</v>
      </c>
      <c r="G100">
        <v>252852140</v>
      </c>
      <c r="T100">
        <f>IF(Аэрофлот_1week_20022020_20022025[[#This Row],[Объем Аэрофлота]] &gt;$J$73,$J$73,Аэрофлот_1week_20022020_20022025[[#This Row],[Объем Аэрофлота]])</f>
        <v>52387640</v>
      </c>
      <c r="V100">
        <v>99</v>
      </c>
      <c r="W100">
        <v>62.96</v>
      </c>
      <c r="X100">
        <v>346.13</v>
      </c>
      <c r="Y100">
        <v>293.92</v>
      </c>
    </row>
    <row r="101" spans="1:25" x14ac:dyDescent="0.3">
      <c r="A101" s="1">
        <v>44571</v>
      </c>
      <c r="B101">
        <v>59.86</v>
      </c>
      <c r="C101">
        <v>67675700</v>
      </c>
      <c r="D101">
        <v>335.76</v>
      </c>
      <c r="E101">
        <v>385354220</v>
      </c>
      <c r="F101">
        <v>261</v>
      </c>
      <c r="G101">
        <v>825980410</v>
      </c>
      <c r="T101">
        <f>IF(Аэрофлот_1week_20022020_20022025[[#This Row],[Объем Аэрофлота]] &gt;$J$73,$J$73,Аэрофлот_1week_20022020_20022025[[#This Row],[Объем Аэрофлота]])</f>
        <v>67675700</v>
      </c>
      <c r="V101">
        <v>100</v>
      </c>
      <c r="W101">
        <v>59.86</v>
      </c>
      <c r="X101">
        <v>335.76</v>
      </c>
      <c r="Y101">
        <v>261</v>
      </c>
    </row>
    <row r="102" spans="1:25" x14ac:dyDescent="0.3">
      <c r="A102" s="1">
        <v>44578</v>
      </c>
      <c r="B102">
        <v>56.56</v>
      </c>
      <c r="C102">
        <v>146348850</v>
      </c>
      <c r="D102">
        <v>311.60000000000002</v>
      </c>
      <c r="E102">
        <v>786569500</v>
      </c>
      <c r="F102">
        <v>246.9</v>
      </c>
      <c r="G102">
        <v>1718509040</v>
      </c>
      <c r="T102">
        <f>IF(Аэрофлот_1week_20022020_20022025[[#This Row],[Объем Аэрофлота]] &gt;$J$73,$J$73,Аэрофлот_1week_20022020_20022025[[#This Row],[Объем Аэрофлота]])</f>
        <v>146348850</v>
      </c>
      <c r="V102">
        <v>101</v>
      </c>
      <c r="W102">
        <v>56.56</v>
      </c>
      <c r="X102">
        <v>311.60000000000002</v>
      </c>
      <c r="Y102">
        <v>246.9</v>
      </c>
    </row>
    <row r="103" spans="1:25" x14ac:dyDescent="0.3">
      <c r="A103" s="1">
        <v>44585</v>
      </c>
      <c r="B103">
        <v>55.54</v>
      </c>
      <c r="C103">
        <v>144859240</v>
      </c>
      <c r="D103">
        <v>329.58</v>
      </c>
      <c r="E103">
        <v>837138040</v>
      </c>
      <c r="F103">
        <v>257.82</v>
      </c>
      <c r="G103">
        <v>1288753880</v>
      </c>
      <c r="T103">
        <f>IF(Аэрофлот_1week_20022020_20022025[[#This Row],[Объем Аэрофлота]] &gt;$J$73,$J$73,Аэрофлот_1week_20022020_20022025[[#This Row],[Объем Аэрофлота]])</f>
        <v>144859240</v>
      </c>
      <c r="V103">
        <v>102</v>
      </c>
      <c r="W103">
        <v>55.54</v>
      </c>
      <c r="X103">
        <v>329.58</v>
      </c>
      <c r="Y103">
        <v>257.82</v>
      </c>
    </row>
    <row r="104" spans="1:25" x14ac:dyDescent="0.3">
      <c r="A104" s="1">
        <v>44592</v>
      </c>
      <c r="B104">
        <v>56.18</v>
      </c>
      <c r="C104">
        <v>65439880</v>
      </c>
      <c r="D104">
        <v>324.60000000000002</v>
      </c>
      <c r="E104">
        <v>338947670</v>
      </c>
      <c r="F104">
        <v>256.52999999999997</v>
      </c>
      <c r="G104">
        <v>774994570</v>
      </c>
      <c r="T104">
        <f>IF(Аэрофлот_1week_20022020_20022025[[#This Row],[Объем Аэрофлота]] &gt;$J$73,$J$73,Аэрофлот_1week_20022020_20022025[[#This Row],[Объем Аэрофлота]])</f>
        <v>65439880</v>
      </c>
      <c r="V104">
        <v>103</v>
      </c>
      <c r="W104">
        <v>56.18</v>
      </c>
      <c r="X104">
        <v>324.60000000000002</v>
      </c>
      <c r="Y104">
        <v>256.52999999999997</v>
      </c>
    </row>
    <row r="105" spans="1:25" x14ac:dyDescent="0.3">
      <c r="A105" s="1">
        <v>44599</v>
      </c>
      <c r="B105">
        <v>58.3</v>
      </c>
      <c r="C105">
        <v>93017560</v>
      </c>
      <c r="D105">
        <v>318.10000000000002</v>
      </c>
      <c r="E105">
        <v>360256210</v>
      </c>
      <c r="F105">
        <v>260.83</v>
      </c>
      <c r="G105">
        <v>834770620</v>
      </c>
      <c r="T105">
        <f>IF(Аэрофлот_1week_20022020_20022025[[#This Row],[Объем Аэрофлота]] &gt;$J$73,$J$73,Аэрофлот_1week_20022020_20022025[[#This Row],[Объем Аэрофлота]])</f>
        <v>93017560</v>
      </c>
      <c r="V105">
        <v>104</v>
      </c>
      <c r="W105">
        <v>58.3</v>
      </c>
      <c r="X105">
        <v>318.10000000000002</v>
      </c>
      <c r="Y105">
        <v>260.83</v>
      </c>
    </row>
    <row r="106" spans="1:25" x14ac:dyDescent="0.3">
      <c r="A106" s="1">
        <v>44606</v>
      </c>
      <c r="B106">
        <v>55.7</v>
      </c>
      <c r="C106">
        <v>83096820</v>
      </c>
      <c r="D106">
        <v>309.48</v>
      </c>
      <c r="E106">
        <v>523021240</v>
      </c>
      <c r="F106">
        <v>250.28</v>
      </c>
      <c r="G106">
        <v>1357679090</v>
      </c>
      <c r="T106">
        <f>IF(Аэрофлот_1week_20022020_20022025[[#This Row],[Объем Аэрофлота]] &gt;$J$73,$J$73,Аэрофлот_1week_20022020_20022025[[#This Row],[Объем Аэрофлота]])</f>
        <v>83096820</v>
      </c>
      <c r="V106">
        <v>105</v>
      </c>
      <c r="W106">
        <v>55.7</v>
      </c>
      <c r="X106">
        <v>309.48</v>
      </c>
      <c r="Y106">
        <v>250.28</v>
      </c>
    </row>
    <row r="107" spans="1:25" x14ac:dyDescent="0.3">
      <c r="A107" s="1">
        <v>44613</v>
      </c>
      <c r="B107">
        <v>36.74</v>
      </c>
      <c r="C107">
        <v>236617900</v>
      </c>
      <c r="D107">
        <v>228</v>
      </c>
      <c r="E107">
        <v>1364162810</v>
      </c>
      <c r="F107">
        <v>131.12</v>
      </c>
      <c r="G107">
        <v>3256172040</v>
      </c>
      <c r="T107">
        <f>IF(Аэрофлот_1week_20022020_20022025[[#This Row],[Объем Аэрофлота]] &gt;$J$73,$J$73,Аэрофлот_1week_20022020_20022025[[#This Row],[Объем Аэрофлота]])</f>
        <v>236617900</v>
      </c>
      <c r="V107">
        <v>106</v>
      </c>
      <c r="W107">
        <v>36.74</v>
      </c>
      <c r="X107">
        <v>228</v>
      </c>
      <c r="Y107">
        <v>131.12</v>
      </c>
    </row>
    <row r="108" spans="1:25" x14ac:dyDescent="0.3">
      <c r="A108" s="1">
        <v>44641</v>
      </c>
      <c r="B108">
        <v>25.1</v>
      </c>
      <c r="C108">
        <v>71536780</v>
      </c>
      <c r="D108">
        <v>227</v>
      </c>
      <c r="E108">
        <v>153254990</v>
      </c>
      <c r="F108">
        <v>131.5</v>
      </c>
      <c r="G108">
        <v>217127300</v>
      </c>
      <c r="T108">
        <f>IF(Аэрофлот_1week_20022020_20022025[[#This Row],[Объем Аэрофлота]] &gt;$J$73,$J$73,Аэрофлот_1week_20022020_20022025[[#This Row],[Объем Аэрофлота]])</f>
        <v>71536780</v>
      </c>
      <c r="V108">
        <v>107</v>
      </c>
      <c r="W108">
        <v>25.1</v>
      </c>
      <c r="X108">
        <v>227</v>
      </c>
      <c r="Y108">
        <v>131.5</v>
      </c>
    </row>
    <row r="109" spans="1:25" x14ac:dyDescent="0.3">
      <c r="A109" s="1">
        <v>44648</v>
      </c>
      <c r="B109">
        <v>38.799999999999997</v>
      </c>
      <c r="C109">
        <v>166570410</v>
      </c>
      <c r="D109">
        <v>251.4</v>
      </c>
      <c r="E109">
        <v>239057350</v>
      </c>
      <c r="F109">
        <v>154.5</v>
      </c>
      <c r="G109">
        <v>378532340</v>
      </c>
      <c r="T109">
        <f>IF(Аэрофлот_1week_20022020_20022025[[#This Row],[Объем Аэрофлота]] &gt;$J$73,$J$73,Аэрофлот_1week_20022020_20022025[[#This Row],[Объем Аэрофлота]])</f>
        <v>166570410</v>
      </c>
      <c r="V109">
        <v>108</v>
      </c>
      <c r="W109">
        <v>38.799999999999997</v>
      </c>
      <c r="X109">
        <v>251.4</v>
      </c>
      <c r="Y109">
        <v>154.5</v>
      </c>
    </row>
    <row r="110" spans="1:25" x14ac:dyDescent="0.3">
      <c r="A110" s="1">
        <v>44655</v>
      </c>
      <c r="B110">
        <v>36.94</v>
      </c>
      <c r="C110">
        <v>96608980</v>
      </c>
      <c r="D110">
        <v>241.07</v>
      </c>
      <c r="E110">
        <v>138890050</v>
      </c>
      <c r="F110">
        <v>143.72</v>
      </c>
      <c r="G110">
        <v>462611740</v>
      </c>
      <c r="T110">
        <f>IF(Аэрофлот_1week_20022020_20022025[[#This Row],[Объем Аэрофлота]] &gt;$J$73,$J$73,Аэрофлот_1week_20022020_20022025[[#This Row],[Объем Аэрофлота]])</f>
        <v>96608980</v>
      </c>
      <c r="V110">
        <v>109</v>
      </c>
      <c r="W110">
        <v>36.94</v>
      </c>
      <c r="X110">
        <v>241.07</v>
      </c>
      <c r="Y110">
        <v>143.72</v>
      </c>
    </row>
    <row r="111" spans="1:25" x14ac:dyDescent="0.3">
      <c r="A111" s="1">
        <v>44662</v>
      </c>
      <c r="B111">
        <v>32.96</v>
      </c>
      <c r="C111">
        <v>33895520</v>
      </c>
      <c r="D111">
        <v>224</v>
      </c>
      <c r="E111">
        <v>97001770</v>
      </c>
      <c r="F111">
        <v>130.88</v>
      </c>
      <c r="G111">
        <v>253193380</v>
      </c>
      <c r="T111">
        <f>IF(Аэрофлот_1week_20022020_20022025[[#This Row],[Объем Аэрофлота]] &gt;$J$73,$J$73,Аэрофлот_1week_20022020_20022025[[#This Row],[Объем Аэрофлота]])</f>
        <v>33895520</v>
      </c>
      <c r="V111">
        <v>110</v>
      </c>
      <c r="W111">
        <v>32.96</v>
      </c>
      <c r="X111">
        <v>224</v>
      </c>
      <c r="Y111">
        <v>130.88</v>
      </c>
    </row>
    <row r="112" spans="1:25" x14ac:dyDescent="0.3">
      <c r="A112" s="1">
        <v>44669</v>
      </c>
      <c r="B112">
        <v>30.62</v>
      </c>
      <c r="C112">
        <v>49079650</v>
      </c>
      <c r="D112">
        <v>208</v>
      </c>
      <c r="E112">
        <v>133106640</v>
      </c>
      <c r="F112">
        <v>116.97</v>
      </c>
      <c r="G112">
        <v>303124650</v>
      </c>
      <c r="T112">
        <f>IF(Аэрофлот_1week_20022020_20022025[[#This Row],[Объем Аэрофлота]] &gt;$J$73,$J$73,Аэрофлот_1week_20022020_20022025[[#This Row],[Объем Аэрофлота]])</f>
        <v>49079650</v>
      </c>
      <c r="V112">
        <v>111</v>
      </c>
      <c r="W112">
        <v>30.62</v>
      </c>
      <c r="X112">
        <v>208</v>
      </c>
      <c r="Y112">
        <v>116.97</v>
      </c>
    </row>
    <row r="113" spans="1:25" x14ac:dyDescent="0.3">
      <c r="A113" s="1">
        <v>44676</v>
      </c>
      <c r="B113">
        <v>31.14</v>
      </c>
      <c r="C113">
        <v>47093740</v>
      </c>
      <c r="D113">
        <v>240.4</v>
      </c>
      <c r="E113">
        <v>226304890</v>
      </c>
      <c r="F113">
        <v>128.80000000000001</v>
      </c>
      <c r="G113">
        <v>455759970</v>
      </c>
      <c r="T113">
        <f>IF(Аэрофлот_1week_20022020_20022025[[#This Row],[Объем Аэрофлота]] &gt;$J$73,$J$73,Аэрофлот_1week_20022020_20022025[[#This Row],[Объем Аэрофлота]])</f>
        <v>47093740</v>
      </c>
      <c r="V113">
        <v>112</v>
      </c>
      <c r="W113">
        <v>31.14</v>
      </c>
      <c r="X113">
        <v>240.4</v>
      </c>
      <c r="Y113">
        <v>128.80000000000001</v>
      </c>
    </row>
    <row r="114" spans="1:25" x14ac:dyDescent="0.3">
      <c r="A114" s="1">
        <v>44683</v>
      </c>
      <c r="B114">
        <v>30.1</v>
      </c>
      <c r="C114">
        <v>21083960</v>
      </c>
      <c r="D114">
        <v>240.1</v>
      </c>
      <c r="E114">
        <v>53825600</v>
      </c>
      <c r="F114">
        <v>123.1</v>
      </c>
      <c r="G114">
        <v>140274500</v>
      </c>
      <c r="T114">
        <f>IF(Аэрофлот_1week_20022020_20022025[[#This Row],[Объем Аэрофлота]] &gt;$J$73,$J$73,Аэрофлот_1week_20022020_20022025[[#This Row],[Объем Аэрофлота]])</f>
        <v>21083960</v>
      </c>
      <c r="V114">
        <v>113</v>
      </c>
      <c r="W114">
        <v>30.1</v>
      </c>
      <c r="X114">
        <v>240.1</v>
      </c>
      <c r="Y114">
        <v>123.1</v>
      </c>
    </row>
    <row r="115" spans="1:25" x14ac:dyDescent="0.3">
      <c r="A115" s="1">
        <v>44690</v>
      </c>
      <c r="B115">
        <v>29.26</v>
      </c>
      <c r="C115">
        <v>9939660</v>
      </c>
      <c r="D115">
        <v>235.52</v>
      </c>
      <c r="E115">
        <v>58386340</v>
      </c>
      <c r="F115">
        <v>120.2</v>
      </c>
      <c r="G115">
        <v>86554920</v>
      </c>
      <c r="T115">
        <f>IF(Аэрофлот_1week_20022020_20022025[[#This Row],[Объем Аэрофлота]] &gt;$J$73,$J$73,Аэрофлот_1week_20022020_20022025[[#This Row],[Объем Аэрофлота]])</f>
        <v>9939660</v>
      </c>
      <c r="V115">
        <v>114</v>
      </c>
      <c r="W115">
        <v>29.26</v>
      </c>
      <c r="X115">
        <v>235.52</v>
      </c>
      <c r="Y115">
        <v>120.2</v>
      </c>
    </row>
    <row r="116" spans="1:25" x14ac:dyDescent="0.3">
      <c r="A116" s="1">
        <v>44697</v>
      </c>
      <c r="B116">
        <v>29.32</v>
      </c>
      <c r="C116">
        <v>33056010</v>
      </c>
      <c r="D116">
        <v>263</v>
      </c>
      <c r="E116">
        <v>192167930</v>
      </c>
      <c r="F116">
        <v>122.2</v>
      </c>
      <c r="G116">
        <v>206005020</v>
      </c>
      <c r="T116">
        <f>IF(Аэрофлот_1week_20022020_20022025[[#This Row],[Объем Аэрофлота]] &gt;$J$73,$J$73,Аэрофлот_1week_20022020_20022025[[#This Row],[Объем Аэрофлота]])</f>
        <v>33056010</v>
      </c>
      <c r="V116">
        <v>115</v>
      </c>
      <c r="W116">
        <v>29.32</v>
      </c>
      <c r="X116">
        <v>263</v>
      </c>
      <c r="Y116">
        <v>122.2</v>
      </c>
    </row>
    <row r="117" spans="1:25" x14ac:dyDescent="0.3">
      <c r="A117" s="1">
        <v>44704</v>
      </c>
      <c r="B117">
        <v>28.54</v>
      </c>
      <c r="C117">
        <v>32873600</v>
      </c>
      <c r="D117">
        <v>294.5</v>
      </c>
      <c r="E117">
        <v>321289690</v>
      </c>
      <c r="F117">
        <v>121.22</v>
      </c>
      <c r="G117">
        <v>221323420</v>
      </c>
      <c r="T117">
        <f>IF(Аэрофлот_1week_20022020_20022025[[#This Row],[Объем Аэрофлота]] &gt;$J$73,$J$73,Аэрофлот_1week_20022020_20022025[[#This Row],[Объем Аэрофлота]])</f>
        <v>32873600</v>
      </c>
      <c r="V117">
        <v>116</v>
      </c>
      <c r="W117">
        <v>28.54</v>
      </c>
      <c r="X117">
        <v>294.5</v>
      </c>
      <c r="Y117">
        <v>121.22</v>
      </c>
    </row>
    <row r="118" spans="1:25" x14ac:dyDescent="0.3">
      <c r="A118" s="1">
        <v>44711</v>
      </c>
      <c r="B118">
        <v>26.74</v>
      </c>
      <c r="C118">
        <v>27734210</v>
      </c>
      <c r="D118">
        <v>297</v>
      </c>
      <c r="E118">
        <v>108588040</v>
      </c>
      <c r="F118">
        <v>119.21</v>
      </c>
      <c r="G118">
        <v>175837350</v>
      </c>
      <c r="T118">
        <f>IF(Аэрофлот_1week_20022020_20022025[[#This Row],[Объем Аэрофлота]] &gt;$J$73,$J$73,Аэрофлот_1week_20022020_20022025[[#This Row],[Объем Аэрофлота]])</f>
        <v>27734210</v>
      </c>
      <c r="V118">
        <v>117</v>
      </c>
      <c r="W118">
        <v>26.74</v>
      </c>
      <c r="X118">
        <v>297</v>
      </c>
      <c r="Y118">
        <v>119.21</v>
      </c>
    </row>
    <row r="119" spans="1:25" x14ac:dyDescent="0.3">
      <c r="A119" s="1">
        <v>44718</v>
      </c>
      <c r="B119">
        <v>26.3</v>
      </c>
      <c r="C119">
        <v>52011290</v>
      </c>
      <c r="D119">
        <v>309.2</v>
      </c>
      <c r="E119">
        <v>117728980</v>
      </c>
      <c r="F119">
        <v>118.07</v>
      </c>
      <c r="G119">
        <v>140815930</v>
      </c>
      <c r="T119">
        <f>IF(Аэрофлот_1week_20022020_20022025[[#This Row],[Объем Аэрофлота]] &gt;$J$73,$J$73,Аэрофлот_1week_20022020_20022025[[#This Row],[Объем Аэрофлота]])</f>
        <v>52011290</v>
      </c>
      <c r="V119">
        <v>118</v>
      </c>
      <c r="W119">
        <v>26.3</v>
      </c>
      <c r="X119">
        <v>309.2</v>
      </c>
      <c r="Y119">
        <v>118.07</v>
      </c>
    </row>
    <row r="120" spans="1:25" x14ac:dyDescent="0.3">
      <c r="A120" s="1">
        <v>44725</v>
      </c>
      <c r="B120">
        <v>27.52</v>
      </c>
      <c r="C120">
        <v>35642880</v>
      </c>
      <c r="D120">
        <v>315.5</v>
      </c>
      <c r="E120">
        <v>117953880</v>
      </c>
      <c r="F120">
        <v>123.88</v>
      </c>
      <c r="G120">
        <v>174482890</v>
      </c>
      <c r="T120">
        <f>IF(Аэрофлот_1week_20022020_20022025[[#This Row],[Объем Аэрофлота]] &gt;$J$73,$J$73,Аэрофлот_1week_20022020_20022025[[#This Row],[Объем Аэрофлота]])</f>
        <v>35642880</v>
      </c>
      <c r="V120">
        <v>119</v>
      </c>
      <c r="W120">
        <v>27.52</v>
      </c>
      <c r="X120">
        <v>315.5</v>
      </c>
      <c r="Y120">
        <v>123.88</v>
      </c>
    </row>
    <row r="121" spans="1:25" x14ac:dyDescent="0.3">
      <c r="A121" s="1">
        <v>44732</v>
      </c>
      <c r="B121">
        <v>26.82</v>
      </c>
      <c r="C121">
        <v>42086650</v>
      </c>
      <c r="D121">
        <v>296</v>
      </c>
      <c r="E121">
        <v>203278360</v>
      </c>
      <c r="F121">
        <v>137.76</v>
      </c>
      <c r="G121">
        <v>362422020</v>
      </c>
      <c r="T121">
        <f>IF(Аэрофлот_1week_20022020_20022025[[#This Row],[Объем Аэрофлота]] &gt;$J$73,$J$73,Аэрофлот_1week_20022020_20022025[[#This Row],[Объем Аэрофлота]])</f>
        <v>42086650</v>
      </c>
      <c r="V121">
        <v>120</v>
      </c>
      <c r="W121">
        <v>26.82</v>
      </c>
      <c r="X121">
        <v>296</v>
      </c>
      <c r="Y121">
        <v>137.76</v>
      </c>
    </row>
    <row r="122" spans="1:25" x14ac:dyDescent="0.3">
      <c r="A122" s="1">
        <v>44739</v>
      </c>
      <c r="B122">
        <v>26.74</v>
      </c>
      <c r="C122">
        <v>59899580</v>
      </c>
      <c r="D122">
        <v>192.5</v>
      </c>
      <c r="E122">
        <v>518740970</v>
      </c>
      <c r="F122">
        <v>129.91</v>
      </c>
      <c r="G122">
        <v>332118680</v>
      </c>
      <c r="T122">
        <f>IF(Аэрофлот_1week_20022020_20022025[[#This Row],[Объем Аэрофлота]] &gt;$J$73,$J$73,Аэрофлот_1week_20022020_20022025[[#This Row],[Объем Аэрофлота]])</f>
        <v>59899580</v>
      </c>
      <c r="V122">
        <v>121</v>
      </c>
      <c r="W122">
        <v>26.74</v>
      </c>
      <c r="X122">
        <v>192.5</v>
      </c>
      <c r="Y122">
        <v>129.91</v>
      </c>
    </row>
    <row r="123" spans="1:25" x14ac:dyDescent="0.3">
      <c r="A123" s="1">
        <v>44746</v>
      </c>
      <c r="B123">
        <v>27.6</v>
      </c>
      <c r="C123">
        <v>31192750</v>
      </c>
      <c r="D123">
        <v>198</v>
      </c>
      <c r="E123">
        <v>314046640</v>
      </c>
      <c r="F123">
        <v>133.30000000000001</v>
      </c>
      <c r="G123">
        <v>217439030</v>
      </c>
      <c r="T123">
        <f>IF(Аэрофлот_1week_20022020_20022025[[#This Row],[Объем Аэрофлота]] &gt;$J$73,$J$73,Аэрофлот_1week_20022020_20022025[[#This Row],[Объем Аэрофлота]])</f>
        <v>31192750</v>
      </c>
      <c r="V123">
        <v>122</v>
      </c>
      <c r="W123">
        <v>27.6</v>
      </c>
      <c r="X123">
        <v>198</v>
      </c>
      <c r="Y123">
        <v>133.30000000000001</v>
      </c>
    </row>
    <row r="124" spans="1:25" x14ac:dyDescent="0.3">
      <c r="A124" s="1">
        <v>44753</v>
      </c>
      <c r="B124">
        <v>27.06</v>
      </c>
      <c r="C124">
        <v>21581170</v>
      </c>
      <c r="D124">
        <v>187.61</v>
      </c>
      <c r="E124">
        <v>178872900</v>
      </c>
      <c r="F124">
        <v>128.9</v>
      </c>
      <c r="G124">
        <v>243571100</v>
      </c>
      <c r="T124">
        <f>IF(Аэрофлот_1week_20022020_20022025[[#This Row],[Объем Аэрофлота]] &gt;$J$73,$J$73,Аэрофлот_1week_20022020_20022025[[#This Row],[Объем Аэрофлота]])</f>
        <v>21581170</v>
      </c>
      <c r="V124">
        <v>123</v>
      </c>
      <c r="W124">
        <v>27.06</v>
      </c>
      <c r="X124">
        <v>187.61</v>
      </c>
      <c r="Y124">
        <v>128.9</v>
      </c>
    </row>
    <row r="125" spans="1:25" x14ac:dyDescent="0.3">
      <c r="A125" s="1">
        <v>44760</v>
      </c>
      <c r="B125">
        <v>27.3</v>
      </c>
      <c r="C125">
        <v>37207340</v>
      </c>
      <c r="D125">
        <v>192.25</v>
      </c>
      <c r="E125">
        <v>129353200</v>
      </c>
      <c r="F125">
        <v>128.82</v>
      </c>
      <c r="G125">
        <v>202732900</v>
      </c>
      <c r="T125">
        <f>IF(Аэрофлот_1week_20022020_20022025[[#This Row],[Объем Аэрофлота]] &gt;$J$73,$J$73,Аэрофлот_1week_20022020_20022025[[#This Row],[Объем Аэрофлота]])</f>
        <v>37207340</v>
      </c>
      <c r="V125">
        <v>124</v>
      </c>
      <c r="W125">
        <v>27.3</v>
      </c>
      <c r="X125">
        <v>192.25</v>
      </c>
      <c r="Y125">
        <v>128.82</v>
      </c>
    </row>
    <row r="126" spans="1:25" x14ac:dyDescent="0.3">
      <c r="A126" s="1">
        <v>44767</v>
      </c>
      <c r="B126">
        <v>27.7</v>
      </c>
      <c r="C126">
        <v>47757510</v>
      </c>
      <c r="D126">
        <v>195.26</v>
      </c>
      <c r="E126">
        <v>106705430</v>
      </c>
      <c r="F126">
        <v>131.9</v>
      </c>
      <c r="G126">
        <v>216759960</v>
      </c>
      <c r="T126">
        <f>IF(Аэрофлот_1week_20022020_20022025[[#This Row],[Объем Аэрофлота]] &gt;$J$73,$J$73,Аэрофлот_1week_20022020_20022025[[#This Row],[Объем Аэрофлота]])</f>
        <v>47757510</v>
      </c>
      <c r="V126">
        <v>125</v>
      </c>
      <c r="W126">
        <v>27.7</v>
      </c>
      <c r="X126">
        <v>195.26</v>
      </c>
      <c r="Y126">
        <v>131.9</v>
      </c>
    </row>
    <row r="127" spans="1:25" x14ac:dyDescent="0.3">
      <c r="A127" s="1">
        <v>44774</v>
      </c>
      <c r="B127">
        <v>26.16</v>
      </c>
      <c r="C127">
        <v>24107890</v>
      </c>
      <c r="D127">
        <v>176.58</v>
      </c>
      <c r="E127">
        <v>111893170</v>
      </c>
      <c r="F127">
        <v>122.4</v>
      </c>
      <c r="G127">
        <v>200014270</v>
      </c>
      <c r="T127">
        <f>IF(Аэрофлот_1week_20022020_20022025[[#This Row],[Объем Аэрофлота]] &gt;$J$73,$J$73,Аэрофлот_1week_20022020_20022025[[#This Row],[Объем Аэрофлота]])</f>
        <v>24107890</v>
      </c>
      <c r="V127">
        <v>126</v>
      </c>
      <c r="W127">
        <v>26.16</v>
      </c>
      <c r="X127">
        <v>176.58</v>
      </c>
      <c r="Y127">
        <v>122.4</v>
      </c>
    </row>
    <row r="128" spans="1:25" x14ac:dyDescent="0.3">
      <c r="A128" s="1">
        <v>44781</v>
      </c>
      <c r="B128">
        <v>27.14</v>
      </c>
      <c r="C128">
        <v>28405230</v>
      </c>
      <c r="D128">
        <v>174.36</v>
      </c>
      <c r="E128">
        <v>125356470</v>
      </c>
      <c r="F128">
        <v>124.88</v>
      </c>
      <c r="G128">
        <v>181697110</v>
      </c>
      <c r="T128">
        <f>IF(Аэрофлот_1week_20022020_20022025[[#This Row],[Объем Аэрофлота]] &gt;$J$73,$J$73,Аэрофлот_1week_20022020_20022025[[#This Row],[Объем Аэрофлота]])</f>
        <v>28405230</v>
      </c>
      <c r="V128">
        <v>127</v>
      </c>
      <c r="W128">
        <v>27.14</v>
      </c>
      <c r="X128">
        <v>174.36</v>
      </c>
      <c r="Y128">
        <v>124.88</v>
      </c>
    </row>
    <row r="129" spans="1:25" x14ac:dyDescent="0.3">
      <c r="A129" s="1">
        <v>44788</v>
      </c>
      <c r="B129">
        <v>26.88</v>
      </c>
      <c r="C129">
        <v>12520890</v>
      </c>
      <c r="D129">
        <v>177.6</v>
      </c>
      <c r="E129">
        <v>101083810</v>
      </c>
      <c r="F129">
        <v>125.2</v>
      </c>
      <c r="G129">
        <v>129627750</v>
      </c>
      <c r="T129">
        <f>IF(Аэрофлот_1week_20022020_20022025[[#This Row],[Объем Аэрофлота]] &gt;$J$73,$J$73,Аэрофлот_1week_20022020_20022025[[#This Row],[Объем Аэрофлота]])</f>
        <v>12520890</v>
      </c>
      <c r="V129">
        <v>128</v>
      </c>
      <c r="W129">
        <v>26.88</v>
      </c>
      <c r="X129">
        <v>177.6</v>
      </c>
      <c r="Y129">
        <v>125.2</v>
      </c>
    </row>
    <row r="130" spans="1:25" x14ac:dyDescent="0.3">
      <c r="A130" s="1">
        <v>44795</v>
      </c>
      <c r="B130">
        <v>28.24</v>
      </c>
      <c r="C130">
        <v>34862160</v>
      </c>
      <c r="D130">
        <v>183.62</v>
      </c>
      <c r="E130">
        <v>95216930</v>
      </c>
      <c r="F130">
        <v>130.4</v>
      </c>
      <c r="G130">
        <v>204710520</v>
      </c>
      <c r="T130">
        <f>IF(Аэрофлот_1week_20022020_20022025[[#This Row],[Объем Аэрофлота]] &gt;$J$73,$J$73,Аэрофлот_1week_20022020_20022025[[#This Row],[Объем Аэрофлота]])</f>
        <v>34862160</v>
      </c>
      <c r="V130">
        <v>129</v>
      </c>
      <c r="W130">
        <v>28.24</v>
      </c>
      <c r="X130">
        <v>183.62</v>
      </c>
      <c r="Y130">
        <v>130.4</v>
      </c>
    </row>
    <row r="131" spans="1:25" x14ac:dyDescent="0.3">
      <c r="A131" s="1">
        <v>44802</v>
      </c>
      <c r="B131">
        <v>30.96</v>
      </c>
      <c r="C131">
        <v>94663290</v>
      </c>
      <c r="D131">
        <v>252.8</v>
      </c>
      <c r="E131">
        <v>504021170</v>
      </c>
      <c r="F131">
        <v>143.80000000000001</v>
      </c>
      <c r="G131">
        <v>391280770</v>
      </c>
      <c r="T131">
        <f>IF(Аэрофлот_1week_20022020_20022025[[#This Row],[Объем Аэрофлота]] &gt;$J$73,$J$73,Аэрофлот_1week_20022020_20022025[[#This Row],[Объем Аэрофлота]])</f>
        <v>94663290</v>
      </c>
      <c r="V131">
        <v>130</v>
      </c>
      <c r="W131">
        <v>30.96</v>
      </c>
      <c r="X131">
        <v>252.8</v>
      </c>
      <c r="Y131">
        <v>143.80000000000001</v>
      </c>
    </row>
    <row r="132" spans="1:25" x14ac:dyDescent="0.3">
      <c r="A132" s="1">
        <v>44809</v>
      </c>
      <c r="B132">
        <v>30.6</v>
      </c>
      <c r="C132">
        <v>78848680</v>
      </c>
      <c r="D132">
        <v>245.34</v>
      </c>
      <c r="E132">
        <v>179865820</v>
      </c>
      <c r="F132">
        <v>138.15</v>
      </c>
      <c r="G132">
        <v>341891000</v>
      </c>
      <c r="T132">
        <f>IF(Аэрофлот_1week_20022020_20022025[[#This Row],[Объем Аэрофлота]] &gt;$J$73,$J$73,Аэрофлот_1week_20022020_20022025[[#This Row],[Объем Аэрофлота]])</f>
        <v>78848680</v>
      </c>
      <c r="V132">
        <v>131</v>
      </c>
      <c r="W132">
        <v>30.6</v>
      </c>
      <c r="X132">
        <v>245.34</v>
      </c>
      <c r="Y132">
        <v>138.15</v>
      </c>
    </row>
    <row r="133" spans="1:25" x14ac:dyDescent="0.3">
      <c r="A133" s="1">
        <v>44816</v>
      </c>
      <c r="B133">
        <v>29.18</v>
      </c>
      <c r="C133">
        <v>44778740</v>
      </c>
      <c r="D133">
        <v>243.8</v>
      </c>
      <c r="E133">
        <v>132311930</v>
      </c>
      <c r="F133">
        <v>137.72999999999999</v>
      </c>
      <c r="G133">
        <v>288074930</v>
      </c>
      <c r="T133">
        <f>IF(Аэрофлот_1week_20022020_20022025[[#This Row],[Объем Аэрофлота]] &gt;$J$73,$J$73,Аэрофлот_1week_20022020_20022025[[#This Row],[Объем Аэрофлота]])</f>
        <v>44778740</v>
      </c>
      <c r="V133">
        <v>132</v>
      </c>
      <c r="W133">
        <v>29.18</v>
      </c>
      <c r="X133">
        <v>243.8</v>
      </c>
      <c r="Y133">
        <v>137.72999999999999</v>
      </c>
    </row>
    <row r="134" spans="1:25" x14ac:dyDescent="0.3">
      <c r="A134" s="1">
        <v>44823</v>
      </c>
      <c r="B134">
        <v>26.08</v>
      </c>
      <c r="C134">
        <v>68956790</v>
      </c>
      <c r="D134">
        <v>224.84</v>
      </c>
      <c r="E134">
        <v>524124030</v>
      </c>
      <c r="F134">
        <v>119.39</v>
      </c>
      <c r="G134">
        <v>582231430</v>
      </c>
      <c r="T134">
        <f>IF(Аэрофлот_1week_20022020_20022025[[#This Row],[Объем Аэрофлота]] &gt;$J$73,$J$73,Аэрофлот_1week_20022020_20022025[[#This Row],[Объем Аэрофлота]])</f>
        <v>68956790</v>
      </c>
      <c r="V134">
        <v>133</v>
      </c>
      <c r="W134">
        <v>26.08</v>
      </c>
      <c r="X134">
        <v>224.84</v>
      </c>
      <c r="Y134">
        <v>119.39</v>
      </c>
    </row>
    <row r="135" spans="1:25" x14ac:dyDescent="0.3">
      <c r="A135" s="1">
        <v>44830</v>
      </c>
      <c r="B135">
        <v>23.14</v>
      </c>
      <c r="C135">
        <v>67141400</v>
      </c>
      <c r="D135">
        <v>217.7</v>
      </c>
      <c r="E135">
        <v>584777750</v>
      </c>
      <c r="F135">
        <v>110.21</v>
      </c>
      <c r="G135">
        <v>518645690</v>
      </c>
      <c r="T135">
        <f>IF(Аэрофлот_1week_20022020_20022025[[#This Row],[Объем Аэрофлота]] &gt;$J$73,$J$73,Аэрофлот_1week_20022020_20022025[[#This Row],[Объем Аэрофлота]])</f>
        <v>67141400</v>
      </c>
      <c r="V135">
        <v>134</v>
      </c>
      <c r="W135">
        <v>23.14</v>
      </c>
      <c r="X135">
        <v>217.7</v>
      </c>
      <c r="Y135">
        <v>110.21</v>
      </c>
    </row>
    <row r="136" spans="1:25" x14ac:dyDescent="0.3">
      <c r="A136" s="1">
        <v>44837</v>
      </c>
      <c r="B136">
        <v>22.44</v>
      </c>
      <c r="C136">
        <v>36107250</v>
      </c>
      <c r="D136">
        <v>195.15</v>
      </c>
      <c r="E136">
        <v>306905060</v>
      </c>
      <c r="F136">
        <v>101.5</v>
      </c>
      <c r="G136">
        <v>390673530</v>
      </c>
      <c r="T136">
        <f>IF(Аэрофлот_1week_20022020_20022025[[#This Row],[Объем Аэрофлота]] &gt;$J$73,$J$73,Аэрофлот_1week_20022020_20022025[[#This Row],[Объем Аэрофлота]])</f>
        <v>36107250</v>
      </c>
      <c r="V136">
        <v>135</v>
      </c>
      <c r="W136">
        <v>22.44</v>
      </c>
      <c r="X136">
        <v>195.15</v>
      </c>
      <c r="Y136">
        <v>101.5</v>
      </c>
    </row>
    <row r="137" spans="1:25" x14ac:dyDescent="0.3">
      <c r="A137" s="1">
        <v>44844</v>
      </c>
      <c r="B137">
        <v>23.48</v>
      </c>
      <c r="C137">
        <v>20784010</v>
      </c>
      <c r="D137">
        <v>159.6</v>
      </c>
      <c r="E137">
        <v>203722220</v>
      </c>
      <c r="F137">
        <v>107.78</v>
      </c>
      <c r="G137">
        <v>357221040</v>
      </c>
      <c r="T137">
        <f>IF(Аэрофлот_1week_20022020_20022025[[#This Row],[Объем Аэрофлота]] &gt;$J$73,$J$73,Аэрофлот_1week_20022020_20022025[[#This Row],[Объем Аэрофлота]])</f>
        <v>20784010</v>
      </c>
      <c r="V137">
        <v>136</v>
      </c>
      <c r="W137">
        <v>23.48</v>
      </c>
      <c r="X137">
        <v>159.6</v>
      </c>
      <c r="Y137">
        <v>107.78</v>
      </c>
    </row>
    <row r="138" spans="1:25" x14ac:dyDescent="0.3">
      <c r="A138" s="1">
        <v>44851</v>
      </c>
      <c r="B138">
        <v>24.42</v>
      </c>
      <c r="C138">
        <v>25774300</v>
      </c>
      <c r="D138">
        <v>166.99</v>
      </c>
      <c r="E138">
        <v>121206280</v>
      </c>
      <c r="F138">
        <v>119.45</v>
      </c>
      <c r="G138">
        <v>474150020</v>
      </c>
      <c r="T138">
        <f>IF(Аэрофлот_1week_20022020_20022025[[#This Row],[Объем Аэрофлота]] &gt;$J$73,$J$73,Аэрофлот_1week_20022020_20022025[[#This Row],[Объем Аэрофлота]])</f>
        <v>25774300</v>
      </c>
      <c r="V138">
        <v>137</v>
      </c>
      <c r="W138">
        <v>24.42</v>
      </c>
      <c r="X138">
        <v>166.99</v>
      </c>
      <c r="Y138">
        <v>119.45</v>
      </c>
    </row>
    <row r="139" spans="1:25" x14ac:dyDescent="0.3">
      <c r="A139" s="1">
        <v>44858</v>
      </c>
      <c r="B139">
        <v>25.52</v>
      </c>
      <c r="C139">
        <v>29847180</v>
      </c>
      <c r="D139">
        <v>170.73</v>
      </c>
      <c r="E139">
        <v>161236580</v>
      </c>
      <c r="F139">
        <v>126.97</v>
      </c>
      <c r="G139">
        <v>458766560</v>
      </c>
      <c r="T139">
        <f>IF(Аэрофлот_1week_20022020_20022025[[#This Row],[Объем Аэрофлота]] &gt;$J$73,$J$73,Аэрофлот_1week_20022020_20022025[[#This Row],[Объем Аэрофлота]])</f>
        <v>29847180</v>
      </c>
      <c r="V139">
        <v>138</v>
      </c>
      <c r="W139">
        <v>25.52</v>
      </c>
      <c r="X139">
        <v>170.73</v>
      </c>
      <c r="Y139">
        <v>126.97</v>
      </c>
    </row>
    <row r="140" spans="1:25" x14ac:dyDescent="0.3">
      <c r="A140" s="1">
        <v>44865</v>
      </c>
      <c r="B140">
        <v>25.64</v>
      </c>
      <c r="C140">
        <v>20617950</v>
      </c>
      <c r="D140">
        <v>169.14</v>
      </c>
      <c r="E140">
        <v>69506480</v>
      </c>
      <c r="F140">
        <v>125.75</v>
      </c>
      <c r="G140">
        <v>185520500</v>
      </c>
      <c r="T140">
        <f>IF(Аэрофлот_1week_20022020_20022025[[#This Row],[Объем Аэрофлота]] &gt;$J$73,$J$73,Аэрофлот_1week_20022020_20022025[[#This Row],[Объем Аэрофлота]])</f>
        <v>20617950</v>
      </c>
      <c r="V140">
        <v>139</v>
      </c>
      <c r="W140">
        <v>25.64</v>
      </c>
      <c r="X140">
        <v>169.14</v>
      </c>
      <c r="Y140">
        <v>125.75</v>
      </c>
    </row>
    <row r="141" spans="1:25" x14ac:dyDescent="0.3">
      <c r="A141" s="1">
        <v>44872</v>
      </c>
      <c r="B141">
        <v>25.62</v>
      </c>
      <c r="C141">
        <v>27105980</v>
      </c>
      <c r="D141">
        <v>169.86</v>
      </c>
      <c r="E141">
        <v>106992690</v>
      </c>
      <c r="F141">
        <v>136.97999999999999</v>
      </c>
      <c r="G141">
        <v>473685730</v>
      </c>
      <c r="T141">
        <f>IF(Аэрофлот_1week_20022020_20022025[[#This Row],[Объем Аэрофлота]] &gt;$J$73,$J$73,Аэрофлот_1week_20022020_20022025[[#This Row],[Объем Аэрофлота]])</f>
        <v>27105980</v>
      </c>
      <c r="V141">
        <v>140</v>
      </c>
      <c r="W141">
        <v>25.62</v>
      </c>
      <c r="X141">
        <v>169.86</v>
      </c>
      <c r="Y141">
        <v>136.97999999999999</v>
      </c>
    </row>
    <row r="142" spans="1:25" x14ac:dyDescent="0.3">
      <c r="A142" s="1">
        <v>44879</v>
      </c>
      <c r="B142">
        <v>25.16</v>
      </c>
      <c r="C142">
        <v>25896220</v>
      </c>
      <c r="D142">
        <v>168.79</v>
      </c>
      <c r="E142">
        <v>98510270</v>
      </c>
      <c r="F142">
        <v>136.88999999999999</v>
      </c>
      <c r="G142">
        <v>398391230</v>
      </c>
      <c r="T142">
        <f>IF(Аэрофлот_1week_20022020_20022025[[#This Row],[Объем Аэрофлота]] &gt;$J$73,$J$73,Аэрофлот_1week_20022020_20022025[[#This Row],[Объем Аэрофлота]])</f>
        <v>25896220</v>
      </c>
      <c r="V142">
        <v>141</v>
      </c>
      <c r="W142">
        <v>25.16</v>
      </c>
      <c r="X142">
        <v>168.79</v>
      </c>
      <c r="Y142">
        <v>136.88999999999999</v>
      </c>
    </row>
    <row r="143" spans="1:25" x14ac:dyDescent="0.3">
      <c r="A143" s="1">
        <v>44886</v>
      </c>
      <c r="B143">
        <v>24.98</v>
      </c>
      <c r="C143">
        <v>14293130</v>
      </c>
      <c r="D143">
        <v>169.03</v>
      </c>
      <c r="E143">
        <v>59606690</v>
      </c>
      <c r="F143">
        <v>136.53</v>
      </c>
      <c r="G143">
        <v>253732490</v>
      </c>
      <c r="T143">
        <f>IF(Аэрофлот_1week_20022020_20022025[[#This Row],[Объем Аэрофлота]] &gt;$J$73,$J$73,Аэрофлот_1week_20022020_20022025[[#This Row],[Объем Аэрофлота]])</f>
        <v>14293130</v>
      </c>
      <c r="V143">
        <v>142</v>
      </c>
      <c r="W143">
        <v>24.98</v>
      </c>
      <c r="X143">
        <v>169.03</v>
      </c>
      <c r="Y143">
        <v>136.53</v>
      </c>
    </row>
    <row r="144" spans="1:25" x14ac:dyDescent="0.3">
      <c r="A144" s="1">
        <v>44893</v>
      </c>
      <c r="B144">
        <v>24.82</v>
      </c>
      <c r="C144">
        <v>13145200</v>
      </c>
      <c r="D144">
        <v>165.86</v>
      </c>
      <c r="E144">
        <v>63585840</v>
      </c>
      <c r="F144">
        <v>136.66</v>
      </c>
      <c r="G144">
        <v>156057560</v>
      </c>
      <c r="T144">
        <f>IF(Аэрофлот_1week_20022020_20022025[[#This Row],[Объем Аэрофлота]] &gt;$J$73,$J$73,Аэрофлот_1week_20022020_20022025[[#This Row],[Объем Аэрофлота]])</f>
        <v>13145200</v>
      </c>
      <c r="V144">
        <v>143</v>
      </c>
      <c r="W144">
        <v>24.82</v>
      </c>
      <c r="X144">
        <v>165.86</v>
      </c>
      <c r="Y144">
        <v>136.66</v>
      </c>
    </row>
    <row r="145" spans="1:25" x14ac:dyDescent="0.3">
      <c r="A145" s="1">
        <v>44900</v>
      </c>
      <c r="B145">
        <v>24.7</v>
      </c>
      <c r="C145">
        <v>17858150</v>
      </c>
      <c r="D145">
        <v>162.75</v>
      </c>
      <c r="E145">
        <v>54153380</v>
      </c>
      <c r="F145">
        <v>140.03</v>
      </c>
      <c r="G145">
        <v>319137470</v>
      </c>
      <c r="T145">
        <f>IF(Аэрофлот_1week_20022020_20022025[[#This Row],[Объем Аэрофлота]] &gt;$J$73,$J$73,Аэрофлот_1week_20022020_20022025[[#This Row],[Объем Аэрофлота]])</f>
        <v>17858150</v>
      </c>
      <c r="V145">
        <v>144</v>
      </c>
      <c r="W145">
        <v>24.7</v>
      </c>
      <c r="X145">
        <v>162.75</v>
      </c>
      <c r="Y145">
        <v>140.03</v>
      </c>
    </row>
    <row r="146" spans="1:25" x14ac:dyDescent="0.3">
      <c r="A146" s="1">
        <v>44907</v>
      </c>
      <c r="B146">
        <v>24.24</v>
      </c>
      <c r="C146">
        <v>13221630</v>
      </c>
      <c r="D146">
        <v>160.24</v>
      </c>
      <c r="E146">
        <v>71313910</v>
      </c>
      <c r="F146">
        <v>135.44999999999999</v>
      </c>
      <c r="G146">
        <v>207346640</v>
      </c>
      <c r="T146">
        <f>IF(Аэрофлот_1week_20022020_20022025[[#This Row],[Объем Аэрофлота]] &gt;$J$73,$J$73,Аэрофлот_1week_20022020_20022025[[#This Row],[Объем Аэрофлота]])</f>
        <v>13221630</v>
      </c>
      <c r="V146">
        <v>145</v>
      </c>
      <c r="W146">
        <v>24.24</v>
      </c>
      <c r="X146">
        <v>160.24</v>
      </c>
      <c r="Y146">
        <v>135.44999999999999</v>
      </c>
    </row>
    <row r="147" spans="1:25" x14ac:dyDescent="0.3">
      <c r="A147" s="1">
        <v>44914</v>
      </c>
      <c r="B147">
        <v>24.22</v>
      </c>
      <c r="C147">
        <v>21782110</v>
      </c>
      <c r="D147">
        <v>160.88999999999999</v>
      </c>
      <c r="E147">
        <v>85403310</v>
      </c>
      <c r="F147">
        <v>137.94</v>
      </c>
      <c r="G147">
        <v>202855840</v>
      </c>
      <c r="T147">
        <f>IF(Аэрофлот_1week_20022020_20022025[[#This Row],[Объем Аэрофлота]] &gt;$J$73,$J$73,Аэрофлот_1week_20022020_20022025[[#This Row],[Объем Аэрофлота]])</f>
        <v>21782110</v>
      </c>
      <c r="V147">
        <v>146</v>
      </c>
      <c r="W147">
        <v>24.22</v>
      </c>
      <c r="X147">
        <v>160.88999999999999</v>
      </c>
      <c r="Y147">
        <v>137.94</v>
      </c>
    </row>
    <row r="148" spans="1:25" x14ac:dyDescent="0.3">
      <c r="A148" s="1">
        <v>44921</v>
      </c>
      <c r="B148">
        <v>24.6</v>
      </c>
      <c r="C148">
        <v>21258550</v>
      </c>
      <c r="D148">
        <v>162.56</v>
      </c>
      <c r="E148">
        <v>69973200</v>
      </c>
      <c r="F148">
        <v>141.15</v>
      </c>
      <c r="G148">
        <v>179313850</v>
      </c>
      <c r="T148">
        <f>IF(Аэрофлот_1week_20022020_20022025[[#This Row],[Объем Аэрофлота]] &gt;$J$73,$J$73,Аэрофлот_1week_20022020_20022025[[#This Row],[Объем Аэрофлота]])</f>
        <v>21258550</v>
      </c>
      <c r="V148">
        <v>147</v>
      </c>
      <c r="W148">
        <v>24.6</v>
      </c>
      <c r="X148">
        <v>162.56</v>
      </c>
      <c r="Y148">
        <v>141.15</v>
      </c>
    </row>
    <row r="149" spans="1:25" x14ac:dyDescent="0.3">
      <c r="A149" s="1">
        <v>44928</v>
      </c>
      <c r="B149">
        <v>25.46</v>
      </c>
      <c r="C149">
        <v>18390090</v>
      </c>
      <c r="D149">
        <v>162.1</v>
      </c>
      <c r="E149">
        <v>19530320</v>
      </c>
      <c r="F149">
        <v>141.4</v>
      </c>
      <c r="G149">
        <v>45015640</v>
      </c>
      <c r="T149">
        <f>IF(Аэрофлот_1week_20022020_20022025[[#This Row],[Объем Аэрофлота]] &gt;$J$73,$J$73,Аэрофлот_1week_20022020_20022025[[#This Row],[Объем Аэрофлота]])</f>
        <v>18390090</v>
      </c>
      <c r="V149">
        <v>148</v>
      </c>
      <c r="W149">
        <v>25.46</v>
      </c>
      <c r="X149">
        <v>162.1</v>
      </c>
      <c r="Y149">
        <v>141.4</v>
      </c>
    </row>
    <row r="150" spans="1:25" x14ac:dyDescent="0.3">
      <c r="A150" s="1">
        <v>44935</v>
      </c>
      <c r="B150">
        <v>27.68</v>
      </c>
      <c r="C150">
        <v>68298350</v>
      </c>
      <c r="D150">
        <v>164.56</v>
      </c>
      <c r="E150">
        <v>65968400</v>
      </c>
      <c r="F150">
        <v>151.69</v>
      </c>
      <c r="G150">
        <v>313623890</v>
      </c>
      <c r="T150">
        <f>IF(Аэрофлот_1week_20022020_20022025[[#This Row],[Объем Аэрофлота]] &gt;$J$73,$J$73,Аэрофлот_1week_20022020_20022025[[#This Row],[Объем Аэрофлота]])</f>
        <v>68298350</v>
      </c>
      <c r="V150">
        <v>149</v>
      </c>
      <c r="W150">
        <v>27.68</v>
      </c>
      <c r="X150">
        <v>164.56</v>
      </c>
      <c r="Y150">
        <v>151.69</v>
      </c>
    </row>
    <row r="151" spans="1:25" x14ac:dyDescent="0.3">
      <c r="A151" s="1">
        <v>44942</v>
      </c>
      <c r="B151">
        <v>27.8</v>
      </c>
      <c r="C151">
        <v>83410760</v>
      </c>
      <c r="D151">
        <v>158.85</v>
      </c>
      <c r="E151">
        <v>79391460</v>
      </c>
      <c r="F151">
        <v>151.38</v>
      </c>
      <c r="G151">
        <v>314739440</v>
      </c>
      <c r="T151">
        <f>IF(Аэрофлот_1week_20022020_20022025[[#This Row],[Объем Аэрофлота]] &gt;$J$73,$J$73,Аэрофлот_1week_20022020_20022025[[#This Row],[Объем Аэрофлота]])</f>
        <v>83410760</v>
      </c>
      <c r="V151">
        <v>150</v>
      </c>
      <c r="W151">
        <v>27.8</v>
      </c>
      <c r="X151">
        <v>158.85</v>
      </c>
      <c r="Y151">
        <v>151.38</v>
      </c>
    </row>
    <row r="152" spans="1:25" x14ac:dyDescent="0.3">
      <c r="A152" s="1">
        <v>44949</v>
      </c>
      <c r="B152">
        <v>27.7</v>
      </c>
      <c r="C152">
        <v>32991790</v>
      </c>
      <c r="D152">
        <v>159.08000000000001</v>
      </c>
      <c r="E152">
        <v>71964610</v>
      </c>
      <c r="F152">
        <v>153.19999999999999</v>
      </c>
      <c r="G152">
        <v>256946710</v>
      </c>
      <c r="T152">
        <f>IF(Аэрофлот_1week_20022020_20022025[[#This Row],[Объем Аэрофлота]] &gt;$J$73,$J$73,Аэрофлот_1week_20022020_20022025[[#This Row],[Объем Аэрофлота]])</f>
        <v>32991790</v>
      </c>
      <c r="V152">
        <v>151</v>
      </c>
      <c r="W152">
        <v>27.7</v>
      </c>
      <c r="X152">
        <v>159.08000000000001</v>
      </c>
      <c r="Y152">
        <v>153.19999999999999</v>
      </c>
    </row>
    <row r="153" spans="1:25" x14ac:dyDescent="0.3">
      <c r="A153" s="1">
        <v>44956</v>
      </c>
      <c r="B153">
        <v>27.85</v>
      </c>
      <c r="C153">
        <v>73602570</v>
      </c>
      <c r="D153">
        <v>160.87</v>
      </c>
      <c r="E153">
        <v>121640800</v>
      </c>
      <c r="F153">
        <v>161.26</v>
      </c>
      <c r="G153">
        <v>292929450</v>
      </c>
      <c r="T153">
        <f>IF(Аэрофлот_1week_20022020_20022025[[#This Row],[Объем Аэрофлота]] &gt;$J$73,$J$73,Аэрофлот_1week_20022020_20022025[[#This Row],[Объем Аэрофлота]])</f>
        <v>73602570</v>
      </c>
      <c r="V153">
        <v>152</v>
      </c>
      <c r="W153">
        <v>27.85</v>
      </c>
      <c r="X153">
        <v>160.87</v>
      </c>
      <c r="Y153">
        <v>161.26</v>
      </c>
    </row>
    <row r="154" spans="1:25" x14ac:dyDescent="0.3">
      <c r="A154" s="1">
        <v>44963</v>
      </c>
      <c r="B154">
        <v>28.82</v>
      </c>
      <c r="C154">
        <v>73464960</v>
      </c>
      <c r="D154">
        <v>158.68</v>
      </c>
      <c r="E154">
        <v>96322870</v>
      </c>
      <c r="F154">
        <v>165.52</v>
      </c>
      <c r="G154">
        <v>388478030</v>
      </c>
      <c r="T154">
        <f>IF(Аэрофлот_1week_20022020_20022025[[#This Row],[Объем Аэрофлота]] &gt;$J$73,$J$73,Аэрофлот_1week_20022020_20022025[[#This Row],[Объем Аэрофлота]])</f>
        <v>73464960</v>
      </c>
      <c r="V154">
        <v>153</v>
      </c>
      <c r="W154">
        <v>28.82</v>
      </c>
      <c r="X154">
        <v>158.68</v>
      </c>
      <c r="Y154">
        <v>165.52</v>
      </c>
    </row>
    <row r="155" spans="1:25" x14ac:dyDescent="0.3">
      <c r="A155" s="1">
        <v>44970</v>
      </c>
      <c r="B155">
        <v>27.54</v>
      </c>
      <c r="C155">
        <v>61355490</v>
      </c>
      <c r="D155">
        <v>153.62</v>
      </c>
      <c r="E155">
        <v>88187950</v>
      </c>
      <c r="F155">
        <v>159.72999999999999</v>
      </c>
      <c r="G155">
        <v>329578540</v>
      </c>
      <c r="T155">
        <f>IF(Аэрофлот_1week_20022020_20022025[[#This Row],[Объем Аэрофлота]] &gt;$J$73,$J$73,Аэрофлот_1week_20022020_20022025[[#This Row],[Объем Аэрофлота]])</f>
        <v>61355490</v>
      </c>
      <c r="V155">
        <v>154</v>
      </c>
      <c r="W155">
        <v>27.54</v>
      </c>
      <c r="X155">
        <v>153.62</v>
      </c>
      <c r="Y155">
        <v>159.72999999999999</v>
      </c>
    </row>
    <row r="156" spans="1:25" x14ac:dyDescent="0.3">
      <c r="A156" s="1">
        <v>44977</v>
      </c>
      <c r="B156">
        <v>28.16</v>
      </c>
      <c r="C156">
        <v>30403030</v>
      </c>
      <c r="D156">
        <v>154.22</v>
      </c>
      <c r="E156">
        <v>58344810</v>
      </c>
      <c r="F156">
        <v>164.3</v>
      </c>
      <c r="G156">
        <v>272893750</v>
      </c>
      <c r="T156">
        <f>IF(Аэрофлот_1week_20022020_20022025[[#This Row],[Объем Аэрофлота]] &gt;$J$73,$J$73,Аэрофлот_1week_20022020_20022025[[#This Row],[Объем Аэрофлота]])</f>
        <v>30403030</v>
      </c>
      <c r="V156">
        <v>155</v>
      </c>
      <c r="W156">
        <v>28.16</v>
      </c>
      <c r="X156">
        <v>154.22</v>
      </c>
      <c r="Y156">
        <v>164.3</v>
      </c>
    </row>
    <row r="157" spans="1:25" x14ac:dyDescent="0.3">
      <c r="A157" s="1">
        <v>44984</v>
      </c>
      <c r="B157">
        <v>28.16</v>
      </c>
      <c r="C157">
        <v>33477670</v>
      </c>
      <c r="D157">
        <v>162.27000000000001</v>
      </c>
      <c r="E157">
        <v>177829100</v>
      </c>
      <c r="F157">
        <v>171.16</v>
      </c>
      <c r="G157">
        <v>370328560</v>
      </c>
      <c r="T157">
        <f>IF(Аэрофлот_1week_20022020_20022025[[#This Row],[Объем Аэрофлота]] &gt;$J$73,$J$73,Аэрофлот_1week_20022020_20022025[[#This Row],[Объем Аэрофлота]])</f>
        <v>33477670</v>
      </c>
      <c r="V157">
        <v>156</v>
      </c>
      <c r="W157">
        <v>28.16</v>
      </c>
      <c r="X157">
        <v>162.27000000000001</v>
      </c>
      <c r="Y157">
        <v>171.16</v>
      </c>
    </row>
    <row r="158" spans="1:25" x14ac:dyDescent="0.3">
      <c r="A158" s="1">
        <v>44991</v>
      </c>
      <c r="B158">
        <v>28.27</v>
      </c>
      <c r="C158">
        <v>20626050</v>
      </c>
      <c r="D158">
        <v>160.04</v>
      </c>
      <c r="E158">
        <v>64564180</v>
      </c>
      <c r="F158">
        <v>172.53</v>
      </c>
      <c r="G158">
        <v>250522750</v>
      </c>
      <c r="T158">
        <f>IF(Аэрофлот_1week_20022020_20022025[[#This Row],[Объем Аэрофлота]] &gt;$J$73,$J$73,Аэрофлот_1week_20022020_20022025[[#This Row],[Объем Аэрофлота]])</f>
        <v>20626050</v>
      </c>
      <c r="V158">
        <v>157</v>
      </c>
      <c r="W158">
        <v>28.27</v>
      </c>
      <c r="X158">
        <v>160.04</v>
      </c>
      <c r="Y158">
        <v>172.53</v>
      </c>
    </row>
    <row r="159" spans="1:25" x14ac:dyDescent="0.3">
      <c r="A159" s="1">
        <v>44998</v>
      </c>
      <c r="B159">
        <v>28.45</v>
      </c>
      <c r="C159">
        <v>30718300</v>
      </c>
      <c r="D159">
        <v>163.29</v>
      </c>
      <c r="E159">
        <v>125384840</v>
      </c>
      <c r="F159">
        <v>193.59</v>
      </c>
      <c r="G159">
        <v>682987250</v>
      </c>
      <c r="T159">
        <f>IF(Аэрофлот_1week_20022020_20022025[[#This Row],[Объем Аэрофлота]] &gt;$J$73,$J$73,Аэрофлот_1week_20022020_20022025[[#This Row],[Объем Аэрофлота]])</f>
        <v>30718300</v>
      </c>
      <c r="V159">
        <v>158</v>
      </c>
      <c r="W159">
        <v>28.45</v>
      </c>
      <c r="X159">
        <v>163.29</v>
      </c>
      <c r="Y159">
        <v>193.59</v>
      </c>
    </row>
    <row r="160" spans="1:25" x14ac:dyDescent="0.3">
      <c r="A160" s="1">
        <v>45005</v>
      </c>
      <c r="B160">
        <v>29.61</v>
      </c>
      <c r="C160">
        <v>61541660</v>
      </c>
      <c r="D160">
        <v>169.03</v>
      </c>
      <c r="E160">
        <v>308040460</v>
      </c>
      <c r="F160">
        <v>203.57</v>
      </c>
      <c r="G160">
        <v>387842120</v>
      </c>
      <c r="T160">
        <f>IF(Аэрофлот_1week_20022020_20022025[[#This Row],[Объем Аэрофлота]] &gt;$J$73,$J$73,Аэрофлот_1week_20022020_20022025[[#This Row],[Объем Аэрофлота]])</f>
        <v>61541660</v>
      </c>
      <c r="V160">
        <v>159</v>
      </c>
      <c r="W160">
        <v>29.61</v>
      </c>
      <c r="X160">
        <v>169.03</v>
      </c>
      <c r="Y160">
        <v>203.57</v>
      </c>
    </row>
    <row r="161" spans="1:25" x14ac:dyDescent="0.3">
      <c r="A161" s="1">
        <v>45012</v>
      </c>
      <c r="B161">
        <v>31.65</v>
      </c>
      <c r="C161">
        <v>303465230</v>
      </c>
      <c r="D161">
        <v>169.83</v>
      </c>
      <c r="E161">
        <v>131627080</v>
      </c>
      <c r="F161">
        <v>216.6</v>
      </c>
      <c r="G161">
        <v>401073270</v>
      </c>
      <c r="T161">
        <f>IF(Аэрофлот_1week_20022020_20022025[[#This Row],[Объем Аэрофлота]] &gt;$J$73,$J$73,Аэрофлот_1week_20022020_20022025[[#This Row],[Объем Аэрофлота]])</f>
        <v>262342112.5</v>
      </c>
      <c r="V161">
        <v>160</v>
      </c>
      <c r="W161">
        <v>31.65</v>
      </c>
      <c r="X161">
        <v>169.83</v>
      </c>
      <c r="Y161">
        <v>216.6</v>
      </c>
    </row>
    <row r="162" spans="1:25" x14ac:dyDescent="0.3">
      <c r="A162" s="1">
        <v>45019</v>
      </c>
      <c r="B162">
        <v>32.79</v>
      </c>
      <c r="C162">
        <v>68032170</v>
      </c>
      <c r="D162">
        <v>173.09</v>
      </c>
      <c r="E162">
        <v>177072410</v>
      </c>
      <c r="F162">
        <v>216.27</v>
      </c>
      <c r="G162">
        <v>215416080</v>
      </c>
      <c r="T162">
        <f>IF(Аэрофлот_1week_20022020_20022025[[#This Row],[Объем Аэрофлота]] &gt;$J$73,$J$73,Аэрофлот_1week_20022020_20022025[[#This Row],[Объем Аэрофлота]])</f>
        <v>68032170</v>
      </c>
      <c r="V162">
        <v>161</v>
      </c>
      <c r="W162">
        <v>32.79</v>
      </c>
      <c r="X162">
        <v>173.09</v>
      </c>
      <c r="Y162">
        <v>216.27</v>
      </c>
    </row>
    <row r="163" spans="1:25" x14ac:dyDescent="0.3">
      <c r="A163" s="1">
        <v>45026</v>
      </c>
      <c r="B163">
        <v>34.65</v>
      </c>
      <c r="C163">
        <v>169241700</v>
      </c>
      <c r="D163">
        <v>179.5</v>
      </c>
      <c r="E163">
        <v>230144880</v>
      </c>
      <c r="F163">
        <v>221.87</v>
      </c>
      <c r="G163">
        <v>304490110</v>
      </c>
      <c r="T163">
        <f>IF(Аэрофлот_1week_20022020_20022025[[#This Row],[Объем Аэрофлота]] &gt;$J$73,$J$73,Аэрофлот_1week_20022020_20022025[[#This Row],[Объем Аэрофлота]])</f>
        <v>169241700</v>
      </c>
      <c r="V163">
        <v>162</v>
      </c>
      <c r="W163">
        <v>34.65</v>
      </c>
      <c r="X163">
        <v>179.5</v>
      </c>
      <c r="Y163">
        <v>221.87</v>
      </c>
    </row>
    <row r="164" spans="1:25" x14ac:dyDescent="0.3">
      <c r="A164" s="1">
        <v>45033</v>
      </c>
      <c r="B164">
        <v>38.97</v>
      </c>
      <c r="C164">
        <v>260302800</v>
      </c>
      <c r="D164">
        <v>181.72</v>
      </c>
      <c r="E164">
        <v>177708000</v>
      </c>
      <c r="F164">
        <v>235.17</v>
      </c>
      <c r="G164">
        <v>493280200</v>
      </c>
      <c r="T164">
        <f>IF(Аэрофлот_1week_20022020_20022025[[#This Row],[Объем Аэрофлота]] &gt;$J$73,$J$73,Аэрофлот_1week_20022020_20022025[[#This Row],[Объем Аэрофлота]])</f>
        <v>260302800</v>
      </c>
      <c r="V164">
        <v>163</v>
      </c>
      <c r="W164">
        <v>38.97</v>
      </c>
      <c r="X164">
        <v>181.72</v>
      </c>
      <c r="Y164">
        <v>235.17</v>
      </c>
    </row>
    <row r="165" spans="1:25" x14ac:dyDescent="0.3">
      <c r="A165" s="1">
        <v>45040</v>
      </c>
      <c r="B165">
        <v>40.24</v>
      </c>
      <c r="C165">
        <v>159416450</v>
      </c>
      <c r="D165">
        <v>181.13</v>
      </c>
      <c r="E165">
        <v>178391230</v>
      </c>
      <c r="F165">
        <v>240.38</v>
      </c>
      <c r="G165">
        <v>205049500</v>
      </c>
      <c r="T165">
        <f>IF(Аэрофлот_1week_20022020_20022025[[#This Row],[Объем Аэрофлота]] &gt;$J$73,$J$73,Аэрофлот_1week_20022020_20022025[[#This Row],[Объем Аэрофлота]])</f>
        <v>159416450</v>
      </c>
      <c r="V165">
        <v>164</v>
      </c>
      <c r="W165">
        <v>40.24</v>
      </c>
      <c r="X165">
        <v>181.13</v>
      </c>
      <c r="Y165">
        <v>240.38</v>
      </c>
    </row>
    <row r="166" spans="1:25" x14ac:dyDescent="0.3">
      <c r="A166" s="1">
        <v>45047</v>
      </c>
      <c r="B166">
        <v>37.119999999999997</v>
      </c>
      <c r="C166">
        <v>214444770</v>
      </c>
      <c r="D166">
        <v>172.09</v>
      </c>
      <c r="E166">
        <v>113928360</v>
      </c>
      <c r="F166">
        <v>237.7</v>
      </c>
      <c r="G166">
        <v>275230720</v>
      </c>
      <c r="T166">
        <f>IF(Аэрофлот_1week_20022020_20022025[[#This Row],[Объем Аэрофлота]] &gt;$J$73,$J$73,Аэрофлот_1week_20022020_20022025[[#This Row],[Объем Аэрофлота]])</f>
        <v>214444770</v>
      </c>
      <c r="V166">
        <v>165</v>
      </c>
      <c r="W166">
        <v>37.119999999999997</v>
      </c>
      <c r="X166">
        <v>172.09</v>
      </c>
      <c r="Y166">
        <v>237.7</v>
      </c>
    </row>
    <row r="167" spans="1:25" x14ac:dyDescent="0.3">
      <c r="A167" s="1">
        <v>45054</v>
      </c>
      <c r="B167">
        <v>38.24</v>
      </c>
      <c r="C167">
        <v>183497310</v>
      </c>
      <c r="D167">
        <v>173.95</v>
      </c>
      <c r="E167">
        <v>136265000</v>
      </c>
      <c r="F167">
        <v>229.29</v>
      </c>
      <c r="G167">
        <v>472571210</v>
      </c>
      <c r="T167">
        <f>IF(Аэрофлот_1week_20022020_20022025[[#This Row],[Объем Аэрофлота]] &gt;$J$73,$J$73,Аэрофлот_1week_20022020_20022025[[#This Row],[Объем Аэрофлота]])</f>
        <v>183497310</v>
      </c>
      <c r="V167">
        <v>166</v>
      </c>
      <c r="W167">
        <v>38.24</v>
      </c>
      <c r="X167">
        <v>173.95</v>
      </c>
      <c r="Y167">
        <v>229.29</v>
      </c>
    </row>
    <row r="168" spans="1:25" x14ac:dyDescent="0.3">
      <c r="A168" s="1">
        <v>45061</v>
      </c>
      <c r="B168">
        <v>38.880000000000003</v>
      </c>
      <c r="C168">
        <v>88237030</v>
      </c>
      <c r="D168">
        <v>174.43</v>
      </c>
      <c r="E168">
        <v>210285150</v>
      </c>
      <c r="F168">
        <v>231.27</v>
      </c>
      <c r="G168">
        <v>205342430</v>
      </c>
      <c r="T168">
        <f>IF(Аэрофлот_1week_20022020_20022025[[#This Row],[Объем Аэрофлота]] &gt;$J$73,$J$73,Аэрофлот_1week_20022020_20022025[[#This Row],[Объем Аэрофлота]])</f>
        <v>88237030</v>
      </c>
      <c r="V168">
        <v>167</v>
      </c>
      <c r="W168">
        <v>38.880000000000003</v>
      </c>
      <c r="X168">
        <v>174.43</v>
      </c>
      <c r="Y168">
        <v>231.27</v>
      </c>
    </row>
    <row r="169" spans="1:25" x14ac:dyDescent="0.3">
      <c r="A169" s="1">
        <v>45068</v>
      </c>
      <c r="B169">
        <v>40.15</v>
      </c>
      <c r="C169">
        <v>111757570</v>
      </c>
      <c r="D169">
        <v>164.48</v>
      </c>
      <c r="E169">
        <v>367788880</v>
      </c>
      <c r="F169">
        <v>248.1</v>
      </c>
      <c r="G169">
        <v>315594790</v>
      </c>
      <c r="T169">
        <f>IF(Аэрофлот_1week_20022020_20022025[[#This Row],[Объем Аэрофлота]] &gt;$J$73,$J$73,Аэрофлот_1week_20022020_20022025[[#This Row],[Объем Аэрофлота]])</f>
        <v>111757570</v>
      </c>
      <c r="V169">
        <v>168</v>
      </c>
      <c r="W169">
        <v>40.15</v>
      </c>
      <c r="X169">
        <v>164.48</v>
      </c>
      <c r="Y169">
        <v>248.1</v>
      </c>
    </row>
    <row r="170" spans="1:25" x14ac:dyDescent="0.3">
      <c r="A170" s="1">
        <v>45075</v>
      </c>
      <c r="B170">
        <v>40</v>
      </c>
      <c r="C170">
        <v>80209030</v>
      </c>
      <c r="D170">
        <v>162.58000000000001</v>
      </c>
      <c r="E170">
        <v>133336920</v>
      </c>
      <c r="F170">
        <v>243.95</v>
      </c>
      <c r="G170">
        <v>323035220</v>
      </c>
      <c r="T170">
        <f>IF(Аэрофлот_1week_20022020_20022025[[#This Row],[Объем Аэрофлота]] &gt;$J$73,$J$73,Аэрофлот_1week_20022020_20022025[[#This Row],[Объем Аэрофлота]])</f>
        <v>80209030</v>
      </c>
      <c r="V170">
        <v>169</v>
      </c>
      <c r="W170">
        <v>40</v>
      </c>
      <c r="X170">
        <v>162.58000000000001</v>
      </c>
      <c r="Y170">
        <v>243.95</v>
      </c>
    </row>
    <row r="171" spans="1:25" x14ac:dyDescent="0.3">
      <c r="A171" s="1">
        <v>45082</v>
      </c>
      <c r="B171">
        <v>40.06</v>
      </c>
      <c r="C171">
        <v>61148530</v>
      </c>
      <c r="D171">
        <v>165.58</v>
      </c>
      <c r="E171">
        <v>122698670</v>
      </c>
      <c r="F171">
        <v>240.4</v>
      </c>
      <c r="G171">
        <v>300027870</v>
      </c>
      <c r="T171">
        <f>IF(Аэрофлот_1week_20022020_20022025[[#This Row],[Объем Аэрофлота]] &gt;$J$73,$J$73,Аэрофлот_1week_20022020_20022025[[#This Row],[Объем Аэрофлота]])</f>
        <v>61148530</v>
      </c>
      <c r="V171">
        <v>170</v>
      </c>
      <c r="W171">
        <v>40.06</v>
      </c>
      <c r="X171">
        <v>165.58</v>
      </c>
      <c r="Y171">
        <v>240.4</v>
      </c>
    </row>
    <row r="172" spans="1:25" x14ac:dyDescent="0.3">
      <c r="A172" s="1">
        <v>45089</v>
      </c>
      <c r="B172">
        <v>43.38</v>
      </c>
      <c r="C172">
        <v>110333230</v>
      </c>
      <c r="D172">
        <v>169.87</v>
      </c>
      <c r="E172">
        <v>112566250</v>
      </c>
      <c r="F172">
        <v>243.87</v>
      </c>
      <c r="G172">
        <v>156262280</v>
      </c>
      <c r="T172">
        <f>IF(Аэрофлот_1week_20022020_20022025[[#This Row],[Объем Аэрофлота]] &gt;$J$73,$J$73,Аэрофлот_1week_20022020_20022025[[#This Row],[Объем Аэрофлота]])</f>
        <v>110333230</v>
      </c>
      <c r="V172">
        <v>171</v>
      </c>
      <c r="W172">
        <v>43.38</v>
      </c>
      <c r="X172">
        <v>169.87</v>
      </c>
      <c r="Y172">
        <v>243.87</v>
      </c>
    </row>
    <row r="173" spans="1:25" x14ac:dyDescent="0.3">
      <c r="A173" s="1">
        <v>45096</v>
      </c>
      <c r="B173">
        <v>40.71</v>
      </c>
      <c r="C173">
        <v>118202650</v>
      </c>
      <c r="D173">
        <v>165.8</v>
      </c>
      <c r="E173">
        <v>109655720</v>
      </c>
      <c r="F173">
        <v>235.67</v>
      </c>
      <c r="G173">
        <v>178319830</v>
      </c>
      <c r="T173">
        <f>IF(Аэрофлот_1week_20022020_20022025[[#This Row],[Объем Аэрофлота]] &gt;$J$73,$J$73,Аэрофлот_1week_20022020_20022025[[#This Row],[Объем Аэрофлота]])</f>
        <v>118202650</v>
      </c>
      <c r="V173">
        <v>172</v>
      </c>
      <c r="W173">
        <v>40.71</v>
      </c>
      <c r="X173">
        <v>165.8</v>
      </c>
      <c r="Y173">
        <v>235.67</v>
      </c>
    </row>
    <row r="174" spans="1:25" x14ac:dyDescent="0.3">
      <c r="A174" s="1">
        <v>45103</v>
      </c>
      <c r="B174">
        <v>42.7</v>
      </c>
      <c r="C174">
        <v>94848200</v>
      </c>
      <c r="D174">
        <v>166.86</v>
      </c>
      <c r="E174">
        <v>92651310</v>
      </c>
      <c r="F174">
        <v>239.61</v>
      </c>
      <c r="G174">
        <v>214036980</v>
      </c>
      <c r="T174">
        <f>IF(Аэрофлот_1week_20022020_20022025[[#This Row],[Объем Аэрофлота]] &gt;$J$73,$J$73,Аэрофлот_1week_20022020_20022025[[#This Row],[Объем Аэрофлота]])</f>
        <v>94848200</v>
      </c>
      <c r="V174">
        <v>173</v>
      </c>
      <c r="W174">
        <v>42.7</v>
      </c>
      <c r="X174">
        <v>166.86</v>
      </c>
      <c r="Y174">
        <v>239.61</v>
      </c>
    </row>
    <row r="175" spans="1:25" x14ac:dyDescent="0.3">
      <c r="A175" s="1">
        <v>45110</v>
      </c>
      <c r="B175">
        <v>41.43</v>
      </c>
      <c r="C175">
        <v>57315580</v>
      </c>
      <c r="D175">
        <v>166.34</v>
      </c>
      <c r="E175">
        <v>65792560</v>
      </c>
      <c r="F175">
        <v>243.67</v>
      </c>
      <c r="G175">
        <v>162402440</v>
      </c>
      <c r="T175">
        <f>IF(Аэрофлот_1week_20022020_20022025[[#This Row],[Объем Аэрофлота]] &gt;$J$73,$J$73,Аэрофлот_1week_20022020_20022025[[#This Row],[Объем Аэрофлота]])</f>
        <v>57315580</v>
      </c>
      <c r="V175">
        <v>174</v>
      </c>
      <c r="W175">
        <v>41.43</v>
      </c>
      <c r="X175">
        <v>166.34</v>
      </c>
      <c r="Y175">
        <v>243.67</v>
      </c>
    </row>
    <row r="176" spans="1:25" x14ac:dyDescent="0.3">
      <c r="A176" s="1">
        <v>45117</v>
      </c>
      <c r="B176">
        <v>42.39</v>
      </c>
      <c r="C176">
        <v>58803470</v>
      </c>
      <c r="D176">
        <v>169.7</v>
      </c>
      <c r="E176">
        <v>92530880</v>
      </c>
      <c r="F176">
        <v>246.45</v>
      </c>
      <c r="G176">
        <v>209207060</v>
      </c>
      <c r="T176">
        <f>IF(Аэрофлот_1week_20022020_20022025[[#This Row],[Объем Аэрофлота]] &gt;$J$73,$J$73,Аэрофлот_1week_20022020_20022025[[#This Row],[Объем Аэрофлота]])</f>
        <v>58803470</v>
      </c>
      <c r="V176">
        <v>175</v>
      </c>
      <c r="W176">
        <v>42.39</v>
      </c>
      <c r="X176">
        <v>169.7</v>
      </c>
      <c r="Y176">
        <v>246.45</v>
      </c>
    </row>
    <row r="177" spans="1:25" x14ac:dyDescent="0.3">
      <c r="A177" s="1">
        <v>45124</v>
      </c>
      <c r="B177">
        <v>44.2</v>
      </c>
      <c r="C177">
        <v>114197120</v>
      </c>
      <c r="D177">
        <v>171.19</v>
      </c>
      <c r="E177">
        <v>150840420</v>
      </c>
      <c r="F177">
        <v>244.13</v>
      </c>
      <c r="G177">
        <v>171952270</v>
      </c>
      <c r="T177">
        <f>IF(Аэрофлот_1week_20022020_20022025[[#This Row],[Объем Аэрофлота]] &gt;$J$73,$J$73,Аэрофлот_1week_20022020_20022025[[#This Row],[Объем Аэрофлота]])</f>
        <v>114197120</v>
      </c>
      <c r="V177">
        <v>176</v>
      </c>
      <c r="W177">
        <v>44.2</v>
      </c>
      <c r="X177">
        <v>171.19</v>
      </c>
      <c r="Y177">
        <v>244.13</v>
      </c>
    </row>
    <row r="178" spans="1:25" x14ac:dyDescent="0.3">
      <c r="A178" s="1">
        <v>45131</v>
      </c>
      <c r="B178">
        <v>44.84</v>
      </c>
      <c r="C178">
        <v>45972610</v>
      </c>
      <c r="D178">
        <v>171.44</v>
      </c>
      <c r="E178">
        <v>76762320</v>
      </c>
      <c r="F178">
        <v>249.25</v>
      </c>
      <c r="G178">
        <v>161192190</v>
      </c>
      <c r="T178">
        <f>IF(Аэрофлот_1week_20022020_20022025[[#This Row],[Объем Аэрофлота]] &gt;$J$73,$J$73,Аэрофлот_1week_20022020_20022025[[#This Row],[Объем Аэрофлота]])</f>
        <v>45972610</v>
      </c>
      <c r="V178">
        <v>177</v>
      </c>
      <c r="W178">
        <v>44.84</v>
      </c>
      <c r="X178">
        <v>171.44</v>
      </c>
      <c r="Y178">
        <v>249.25</v>
      </c>
    </row>
    <row r="179" spans="1:25" x14ac:dyDescent="0.3">
      <c r="A179" s="1">
        <v>45138</v>
      </c>
      <c r="B179">
        <v>45.29</v>
      </c>
      <c r="C179">
        <v>126883240</v>
      </c>
      <c r="D179">
        <v>173.46</v>
      </c>
      <c r="E179">
        <v>237463500</v>
      </c>
      <c r="F179">
        <v>264.12</v>
      </c>
      <c r="G179">
        <v>587291000</v>
      </c>
      <c r="T179">
        <f>IF(Аэрофлот_1week_20022020_20022025[[#This Row],[Объем Аэрофлота]] &gt;$J$73,$J$73,Аэрофлот_1week_20022020_20022025[[#This Row],[Объем Аэрофлота]])</f>
        <v>126883240</v>
      </c>
      <c r="V179">
        <v>178</v>
      </c>
      <c r="W179">
        <v>45.29</v>
      </c>
      <c r="X179">
        <v>173.46</v>
      </c>
      <c r="Y179">
        <v>264.12</v>
      </c>
    </row>
    <row r="180" spans="1:25" x14ac:dyDescent="0.3">
      <c r="A180" s="1">
        <v>45145</v>
      </c>
      <c r="B180">
        <v>45.84</v>
      </c>
      <c r="C180">
        <v>66371850</v>
      </c>
      <c r="D180">
        <v>176.35</v>
      </c>
      <c r="E180">
        <v>166998350</v>
      </c>
      <c r="F180">
        <v>266.23</v>
      </c>
      <c r="G180">
        <v>223778580</v>
      </c>
      <c r="T180">
        <f>IF(Аэрофлот_1week_20022020_20022025[[#This Row],[Объем Аэрофлота]] &gt;$J$73,$J$73,Аэрофлот_1week_20022020_20022025[[#This Row],[Объем Аэрофлота]])</f>
        <v>66371850</v>
      </c>
      <c r="V180">
        <v>179</v>
      </c>
      <c r="W180">
        <v>45.84</v>
      </c>
      <c r="X180">
        <v>176.35</v>
      </c>
      <c r="Y180">
        <v>266.23</v>
      </c>
    </row>
    <row r="181" spans="1:25" x14ac:dyDescent="0.3">
      <c r="A181" s="1">
        <v>45152</v>
      </c>
      <c r="B181">
        <v>44.91</v>
      </c>
      <c r="C181">
        <v>79979460</v>
      </c>
      <c r="D181">
        <v>175.48</v>
      </c>
      <c r="E181">
        <v>328004000</v>
      </c>
      <c r="F181">
        <v>261.14</v>
      </c>
      <c r="G181">
        <v>284783580</v>
      </c>
      <c r="T181">
        <f>IF(Аэрофлот_1week_20022020_20022025[[#This Row],[Объем Аэрофлота]] &gt;$J$73,$J$73,Аэрофлот_1week_20022020_20022025[[#This Row],[Объем Аэрофлота]])</f>
        <v>79979460</v>
      </c>
      <c r="V181">
        <v>180</v>
      </c>
      <c r="W181">
        <v>44.91</v>
      </c>
      <c r="X181">
        <v>175.48</v>
      </c>
      <c r="Y181">
        <v>261.14</v>
      </c>
    </row>
    <row r="182" spans="1:25" x14ac:dyDescent="0.3">
      <c r="A182" s="1">
        <v>45159</v>
      </c>
      <c r="B182">
        <v>44.34</v>
      </c>
      <c r="C182">
        <v>37019530</v>
      </c>
      <c r="D182">
        <v>174.7</v>
      </c>
      <c r="E182">
        <v>107904050</v>
      </c>
      <c r="F182">
        <v>260.5</v>
      </c>
      <c r="G182">
        <v>170389940</v>
      </c>
      <c r="T182">
        <f>IF(Аэрофлот_1week_20022020_20022025[[#This Row],[Объем Аэрофлота]] &gt;$J$73,$J$73,Аэрофлот_1week_20022020_20022025[[#This Row],[Объем Аэрофлота]])</f>
        <v>37019530</v>
      </c>
      <c r="V182">
        <v>181</v>
      </c>
      <c r="W182">
        <v>44.34</v>
      </c>
      <c r="X182">
        <v>174.7</v>
      </c>
      <c r="Y182">
        <v>260.5</v>
      </c>
    </row>
    <row r="183" spans="1:25" x14ac:dyDescent="0.3">
      <c r="A183" s="1">
        <v>45166</v>
      </c>
      <c r="B183">
        <v>44.01</v>
      </c>
      <c r="C183">
        <v>54988200</v>
      </c>
      <c r="D183">
        <v>178.22</v>
      </c>
      <c r="E183">
        <v>206710320</v>
      </c>
      <c r="F183">
        <v>265</v>
      </c>
      <c r="G183">
        <v>173756240</v>
      </c>
      <c r="T183">
        <f>IF(Аэрофлот_1week_20022020_20022025[[#This Row],[Объем Аэрофлота]] &gt;$J$73,$J$73,Аэрофлот_1week_20022020_20022025[[#This Row],[Объем Аэрофлота]])</f>
        <v>54988200</v>
      </c>
      <c r="V183">
        <v>182</v>
      </c>
      <c r="W183">
        <v>44.01</v>
      </c>
      <c r="X183">
        <v>178.22</v>
      </c>
      <c r="Y183">
        <v>265</v>
      </c>
    </row>
    <row r="184" spans="1:25" x14ac:dyDescent="0.3">
      <c r="A184" s="1">
        <v>45173</v>
      </c>
      <c r="B184">
        <v>42.4</v>
      </c>
      <c r="C184">
        <v>67970100</v>
      </c>
      <c r="D184">
        <v>175.95</v>
      </c>
      <c r="E184">
        <v>231369650</v>
      </c>
      <c r="F184">
        <v>255.68</v>
      </c>
      <c r="G184">
        <v>233545930</v>
      </c>
      <c r="T184">
        <f>IF(Аэрофлот_1week_20022020_20022025[[#This Row],[Объем Аэрофлота]] &gt;$J$73,$J$73,Аэрофлот_1week_20022020_20022025[[#This Row],[Объем Аэрофлота]])</f>
        <v>67970100</v>
      </c>
      <c r="V184">
        <v>183</v>
      </c>
      <c r="W184">
        <v>42.4</v>
      </c>
      <c r="X184">
        <v>175.95</v>
      </c>
      <c r="Y184">
        <v>255.68</v>
      </c>
    </row>
    <row r="185" spans="1:25" x14ac:dyDescent="0.3">
      <c r="A185" s="1">
        <v>45180</v>
      </c>
      <c r="B185">
        <v>41.63</v>
      </c>
      <c r="C185">
        <v>54375950</v>
      </c>
      <c r="D185">
        <v>173.79</v>
      </c>
      <c r="E185">
        <v>128348600</v>
      </c>
      <c r="F185">
        <v>260.83</v>
      </c>
      <c r="G185">
        <v>200304170</v>
      </c>
      <c r="T185">
        <f>IF(Аэрофлот_1week_20022020_20022025[[#This Row],[Объем Аэрофлота]] &gt;$J$73,$J$73,Аэрофлот_1week_20022020_20022025[[#This Row],[Объем Аэрофлота]])</f>
        <v>54375950</v>
      </c>
      <c r="V185">
        <v>184</v>
      </c>
      <c r="W185">
        <v>41.63</v>
      </c>
      <c r="X185">
        <v>173.79</v>
      </c>
      <c r="Y185">
        <v>260.83</v>
      </c>
    </row>
    <row r="186" spans="1:25" x14ac:dyDescent="0.3">
      <c r="A186" s="1">
        <v>45187</v>
      </c>
      <c r="B186">
        <v>41</v>
      </c>
      <c r="C186">
        <v>72567240</v>
      </c>
      <c r="D186">
        <v>166.7</v>
      </c>
      <c r="E186">
        <v>150954260</v>
      </c>
      <c r="F186">
        <v>251.99</v>
      </c>
      <c r="G186">
        <v>285049000</v>
      </c>
      <c r="T186">
        <f>IF(Аэрофлот_1week_20022020_20022025[[#This Row],[Объем Аэрофлота]] &gt;$J$73,$J$73,Аэрофлот_1week_20022020_20022025[[#This Row],[Объем Аэрофлота]])</f>
        <v>72567240</v>
      </c>
      <c r="V186">
        <v>185</v>
      </c>
      <c r="W186">
        <v>41</v>
      </c>
      <c r="X186">
        <v>166.7</v>
      </c>
      <c r="Y186">
        <v>251.99</v>
      </c>
    </row>
    <row r="187" spans="1:25" x14ac:dyDescent="0.3">
      <c r="A187" s="1">
        <v>45194</v>
      </c>
      <c r="B187">
        <v>41.5</v>
      </c>
      <c r="C187">
        <v>43696760</v>
      </c>
      <c r="D187">
        <v>167.09</v>
      </c>
      <c r="E187">
        <v>134434330</v>
      </c>
      <c r="F187">
        <v>260.72000000000003</v>
      </c>
      <c r="G187">
        <v>197569190</v>
      </c>
      <c r="T187">
        <f>IF(Аэрофлот_1week_20022020_20022025[[#This Row],[Объем Аэрофлота]] &gt;$J$73,$J$73,Аэрофлот_1week_20022020_20022025[[#This Row],[Объем Аэрофлота]])</f>
        <v>43696760</v>
      </c>
      <c r="V187">
        <v>186</v>
      </c>
      <c r="W187">
        <v>41.5</v>
      </c>
      <c r="X187">
        <v>167.09</v>
      </c>
      <c r="Y187">
        <v>260.72000000000003</v>
      </c>
    </row>
    <row r="188" spans="1:25" x14ac:dyDescent="0.3">
      <c r="A188" s="1">
        <v>45201</v>
      </c>
      <c r="B188">
        <v>40.630000000000003</v>
      </c>
      <c r="C188">
        <v>56349470</v>
      </c>
      <c r="D188">
        <v>166.59</v>
      </c>
      <c r="E188">
        <v>95558010</v>
      </c>
      <c r="F188">
        <v>262.93</v>
      </c>
      <c r="G188">
        <v>133560420</v>
      </c>
      <c r="T188">
        <f>IF(Аэрофлот_1week_20022020_20022025[[#This Row],[Объем Аэрофлота]] &gt;$J$73,$J$73,Аэрофлот_1week_20022020_20022025[[#This Row],[Объем Аэрофлота]])</f>
        <v>56349470</v>
      </c>
      <c r="V188">
        <v>187</v>
      </c>
      <c r="W188">
        <v>40.630000000000003</v>
      </c>
      <c r="X188">
        <v>166.59</v>
      </c>
      <c r="Y188">
        <v>262.93</v>
      </c>
    </row>
    <row r="189" spans="1:25" x14ac:dyDescent="0.3">
      <c r="A189" s="1">
        <v>45208</v>
      </c>
      <c r="B189">
        <v>40.450000000000003</v>
      </c>
      <c r="C189">
        <v>26037340</v>
      </c>
      <c r="D189">
        <v>170.2</v>
      </c>
      <c r="E189">
        <v>170782130</v>
      </c>
      <c r="F189">
        <v>263.51</v>
      </c>
      <c r="G189">
        <v>154902630</v>
      </c>
      <c r="T189">
        <f>IF(Аэрофлот_1week_20022020_20022025[[#This Row],[Объем Аэрофлота]] &gt;$J$73,$J$73,Аэрофлот_1week_20022020_20022025[[#This Row],[Объем Аэрофлота]])</f>
        <v>26037340</v>
      </c>
      <c r="V189">
        <v>188</v>
      </c>
      <c r="W189">
        <v>40.450000000000003</v>
      </c>
      <c r="X189">
        <v>170.2</v>
      </c>
      <c r="Y189">
        <v>263.51</v>
      </c>
    </row>
    <row r="190" spans="1:25" x14ac:dyDescent="0.3">
      <c r="A190" s="1">
        <v>45215</v>
      </c>
      <c r="B190">
        <v>40.93</v>
      </c>
      <c r="C190">
        <v>35005340</v>
      </c>
      <c r="D190">
        <v>171.39</v>
      </c>
      <c r="E190">
        <v>157396040</v>
      </c>
      <c r="F190">
        <v>269.8</v>
      </c>
      <c r="G190">
        <v>211730680</v>
      </c>
      <c r="T190">
        <f>IF(Аэрофлот_1week_20022020_20022025[[#This Row],[Объем Аэрофлота]] &gt;$J$73,$J$73,Аэрофлот_1week_20022020_20022025[[#This Row],[Объем Аэрофлота]])</f>
        <v>35005340</v>
      </c>
      <c r="V190">
        <v>189</v>
      </c>
      <c r="W190">
        <v>40.93</v>
      </c>
      <c r="X190">
        <v>171.39</v>
      </c>
      <c r="Y190">
        <v>269.8</v>
      </c>
    </row>
    <row r="191" spans="1:25" x14ac:dyDescent="0.3">
      <c r="A191" s="1">
        <v>45222</v>
      </c>
      <c r="B191">
        <v>40.26</v>
      </c>
      <c r="C191">
        <v>44962050</v>
      </c>
      <c r="D191">
        <v>167.26</v>
      </c>
      <c r="E191">
        <v>96904920</v>
      </c>
      <c r="F191">
        <v>269.7</v>
      </c>
      <c r="G191">
        <v>241570370</v>
      </c>
      <c r="T191">
        <f>IF(Аэрофлот_1week_20022020_20022025[[#This Row],[Объем Аэрофлота]] &gt;$J$73,$J$73,Аэрофлот_1week_20022020_20022025[[#This Row],[Объем Аэрофлота]])</f>
        <v>44962050</v>
      </c>
      <c r="V191">
        <v>190</v>
      </c>
      <c r="W191">
        <v>40.26</v>
      </c>
      <c r="X191">
        <v>167.26</v>
      </c>
      <c r="Y191">
        <v>269.7</v>
      </c>
    </row>
    <row r="192" spans="1:25" x14ac:dyDescent="0.3">
      <c r="A192" s="1">
        <v>45229</v>
      </c>
      <c r="B192">
        <v>38.97</v>
      </c>
      <c r="C192">
        <v>42562740</v>
      </c>
      <c r="D192">
        <v>169.19</v>
      </c>
      <c r="E192">
        <v>97935980</v>
      </c>
      <c r="F192">
        <v>268.54000000000002</v>
      </c>
      <c r="G192">
        <v>126898730</v>
      </c>
      <c r="T192">
        <f>IF(Аэрофлот_1week_20022020_20022025[[#This Row],[Объем Аэрофлота]] &gt;$J$73,$J$73,Аэрофлот_1week_20022020_20022025[[#This Row],[Объем Аэрофлота]])</f>
        <v>42562740</v>
      </c>
      <c r="V192">
        <v>191</v>
      </c>
      <c r="W192">
        <v>38.97</v>
      </c>
      <c r="X192">
        <v>169.19</v>
      </c>
      <c r="Y192">
        <v>268.54000000000002</v>
      </c>
    </row>
    <row r="193" spans="1:25" x14ac:dyDescent="0.3">
      <c r="A193" s="1">
        <v>45236</v>
      </c>
      <c r="B193">
        <v>39.19</v>
      </c>
      <c r="C193">
        <v>27478500</v>
      </c>
      <c r="D193">
        <v>168.25</v>
      </c>
      <c r="E193">
        <v>80613760</v>
      </c>
      <c r="F193">
        <v>280.19</v>
      </c>
      <c r="G193">
        <v>192655920</v>
      </c>
      <c r="T193">
        <f>IF(Аэрофлот_1week_20022020_20022025[[#This Row],[Объем Аэрофлота]] &gt;$J$73,$J$73,Аэрофлот_1week_20022020_20022025[[#This Row],[Объем Аэрофлота]])</f>
        <v>27478500</v>
      </c>
      <c r="V193">
        <v>192</v>
      </c>
      <c r="W193">
        <v>39.19</v>
      </c>
      <c r="X193">
        <v>168.25</v>
      </c>
      <c r="Y193">
        <v>280.19</v>
      </c>
    </row>
    <row r="194" spans="1:25" x14ac:dyDescent="0.3">
      <c r="A194" s="1">
        <v>45243</v>
      </c>
      <c r="B194">
        <v>38.54</v>
      </c>
      <c r="C194">
        <v>45206140</v>
      </c>
      <c r="D194">
        <v>165.31</v>
      </c>
      <c r="E194">
        <v>88983620</v>
      </c>
      <c r="F194">
        <v>281.60000000000002</v>
      </c>
      <c r="G194">
        <v>184229190</v>
      </c>
      <c r="T194">
        <f>IF(Аэрофлот_1week_20022020_20022025[[#This Row],[Объем Аэрофлота]] &gt;$J$73,$J$73,Аэрофлот_1week_20022020_20022025[[#This Row],[Объем Аэрофлота]])</f>
        <v>45206140</v>
      </c>
      <c r="V194">
        <v>193</v>
      </c>
      <c r="W194">
        <v>38.54</v>
      </c>
      <c r="X194">
        <v>165.31</v>
      </c>
      <c r="Y194">
        <v>281.60000000000002</v>
      </c>
    </row>
    <row r="195" spans="1:25" x14ac:dyDescent="0.3">
      <c r="A195" s="1">
        <v>45250</v>
      </c>
      <c r="B195">
        <v>38.51</v>
      </c>
      <c r="C195">
        <v>29556360</v>
      </c>
      <c r="D195">
        <v>164.71</v>
      </c>
      <c r="E195">
        <v>60028210</v>
      </c>
      <c r="F195">
        <v>286.85000000000002</v>
      </c>
      <c r="G195">
        <v>145479240</v>
      </c>
      <c r="T195">
        <f>IF(Аэрофлот_1week_20022020_20022025[[#This Row],[Объем Аэрофлота]] &gt;$J$73,$J$73,Аэрофлот_1week_20022020_20022025[[#This Row],[Объем Аэрофлота]])</f>
        <v>29556360</v>
      </c>
      <c r="V195">
        <v>194</v>
      </c>
      <c r="W195">
        <v>38.51</v>
      </c>
      <c r="X195">
        <v>164.71</v>
      </c>
      <c r="Y195">
        <v>286.85000000000002</v>
      </c>
    </row>
    <row r="196" spans="1:25" x14ac:dyDescent="0.3">
      <c r="A196" s="1">
        <v>45257</v>
      </c>
      <c r="B196">
        <v>36.51</v>
      </c>
      <c r="C196">
        <v>59805560</v>
      </c>
      <c r="D196">
        <v>162.61000000000001</v>
      </c>
      <c r="E196">
        <v>81096900</v>
      </c>
      <c r="F196">
        <v>273.97000000000003</v>
      </c>
      <c r="G196">
        <v>242008840</v>
      </c>
      <c r="T196">
        <f>IF(Аэрофлот_1week_20022020_20022025[[#This Row],[Объем Аэрофлота]] &gt;$J$73,$J$73,Аэрофлот_1week_20022020_20022025[[#This Row],[Объем Аэрофлота]])</f>
        <v>59805560</v>
      </c>
      <c r="V196">
        <v>195</v>
      </c>
      <c r="W196">
        <v>36.51</v>
      </c>
      <c r="X196">
        <v>162.61000000000001</v>
      </c>
      <c r="Y196">
        <v>273.97000000000003</v>
      </c>
    </row>
    <row r="197" spans="1:25" x14ac:dyDescent="0.3">
      <c r="A197" s="1">
        <v>45264</v>
      </c>
      <c r="B197">
        <v>35.659999999999997</v>
      </c>
      <c r="C197">
        <v>44801570</v>
      </c>
      <c r="D197">
        <v>161.5</v>
      </c>
      <c r="E197">
        <v>121321010</v>
      </c>
      <c r="F197">
        <v>265.16000000000003</v>
      </c>
      <c r="G197">
        <v>283542180</v>
      </c>
      <c r="T197">
        <f>IF(Аэрофлот_1week_20022020_20022025[[#This Row],[Объем Аэрофлота]] &gt;$J$73,$J$73,Аэрофлот_1week_20022020_20022025[[#This Row],[Объем Аэрофлота]])</f>
        <v>44801570</v>
      </c>
      <c r="V197">
        <v>196</v>
      </c>
      <c r="W197">
        <v>35.659999999999997</v>
      </c>
      <c r="X197">
        <v>161.5</v>
      </c>
      <c r="Y197">
        <v>265.16000000000003</v>
      </c>
    </row>
    <row r="198" spans="1:25" x14ac:dyDescent="0.3">
      <c r="A198" s="1">
        <v>45271</v>
      </c>
      <c r="B198">
        <v>36.28</v>
      </c>
      <c r="C198">
        <v>55765190</v>
      </c>
      <c r="D198">
        <v>164.2</v>
      </c>
      <c r="E198">
        <v>132783700</v>
      </c>
      <c r="F198">
        <v>268.20999999999998</v>
      </c>
      <c r="G198">
        <v>296655040</v>
      </c>
      <c r="T198">
        <f>IF(Аэрофлот_1week_20022020_20022025[[#This Row],[Объем Аэрофлота]] &gt;$J$73,$J$73,Аэрофлот_1week_20022020_20022025[[#This Row],[Объем Аэрофлота]])</f>
        <v>55765190</v>
      </c>
      <c r="V198">
        <v>197</v>
      </c>
      <c r="W198">
        <v>36.28</v>
      </c>
      <c r="X198">
        <v>164.2</v>
      </c>
      <c r="Y198">
        <v>268.20999999999998</v>
      </c>
    </row>
    <row r="199" spans="1:25" x14ac:dyDescent="0.3">
      <c r="A199" s="1">
        <v>45278</v>
      </c>
      <c r="B199">
        <v>35.97</v>
      </c>
      <c r="C199">
        <v>57179620</v>
      </c>
      <c r="D199">
        <v>162.09</v>
      </c>
      <c r="E199">
        <v>141102940</v>
      </c>
      <c r="F199">
        <v>271.3</v>
      </c>
      <c r="G199">
        <v>213010560</v>
      </c>
      <c r="T199">
        <f>IF(Аэрофлот_1week_20022020_20022025[[#This Row],[Объем Аэрофлота]] &gt;$J$73,$J$73,Аэрофлот_1week_20022020_20022025[[#This Row],[Объем Аэрофлота]])</f>
        <v>57179620</v>
      </c>
      <c r="V199">
        <v>198</v>
      </c>
      <c r="W199">
        <v>35.97</v>
      </c>
      <c r="X199">
        <v>162.09</v>
      </c>
      <c r="Y199">
        <v>271.3</v>
      </c>
    </row>
    <row r="200" spans="1:25" x14ac:dyDescent="0.3">
      <c r="A200" s="1">
        <v>45285</v>
      </c>
      <c r="B200">
        <v>35.049999999999997</v>
      </c>
      <c r="C200">
        <v>47491340</v>
      </c>
      <c r="D200">
        <v>159.52000000000001</v>
      </c>
      <c r="E200">
        <v>108862300</v>
      </c>
      <c r="F200">
        <v>270.82</v>
      </c>
      <c r="G200">
        <v>128238330</v>
      </c>
      <c r="T200">
        <f>IF(Аэрофлот_1week_20022020_20022025[[#This Row],[Объем Аэрофлота]] &gt;$J$73,$J$73,Аэрофлот_1week_20022020_20022025[[#This Row],[Объем Аэрофлота]])</f>
        <v>47491340</v>
      </c>
      <c r="V200">
        <v>199</v>
      </c>
      <c r="W200">
        <v>35.049999999999997</v>
      </c>
      <c r="X200">
        <v>159.52000000000001</v>
      </c>
      <c r="Y200">
        <v>270.82</v>
      </c>
    </row>
    <row r="201" spans="1:25" x14ac:dyDescent="0.3">
      <c r="A201" s="1">
        <v>45292</v>
      </c>
      <c r="B201">
        <v>36.85</v>
      </c>
      <c r="C201">
        <v>29028990</v>
      </c>
      <c r="D201">
        <v>161.94</v>
      </c>
      <c r="E201">
        <v>21791730</v>
      </c>
      <c r="F201">
        <v>273.62</v>
      </c>
      <c r="G201">
        <v>41950950</v>
      </c>
      <c r="T201">
        <f>IF(Аэрофлот_1week_20022020_20022025[[#This Row],[Объем Аэрофлота]] &gt;$J$73,$J$73,Аэрофлот_1week_20022020_20022025[[#This Row],[Объем Аэрофлота]])</f>
        <v>29028990</v>
      </c>
      <c r="V201">
        <v>200</v>
      </c>
      <c r="W201">
        <v>36.85</v>
      </c>
      <c r="X201">
        <v>161.94</v>
      </c>
      <c r="Y201">
        <v>273.62</v>
      </c>
    </row>
    <row r="202" spans="1:25" x14ac:dyDescent="0.3">
      <c r="A202" s="1">
        <v>45299</v>
      </c>
      <c r="B202">
        <v>38.01</v>
      </c>
      <c r="C202">
        <v>63393550</v>
      </c>
      <c r="D202">
        <v>163.37</v>
      </c>
      <c r="E202">
        <v>59396880</v>
      </c>
      <c r="F202">
        <v>275.83999999999997</v>
      </c>
      <c r="G202">
        <v>99693950</v>
      </c>
      <c r="T202">
        <f>IF(Аэрофлот_1week_20022020_20022025[[#This Row],[Объем Аэрофлота]] &gt;$J$73,$J$73,Аэрофлот_1week_20022020_20022025[[#This Row],[Объем Аэрофлота]])</f>
        <v>63393550</v>
      </c>
      <c r="V202">
        <v>201</v>
      </c>
      <c r="W202">
        <v>38.01</v>
      </c>
      <c r="X202">
        <v>163.37</v>
      </c>
      <c r="Y202">
        <v>275.83999999999997</v>
      </c>
    </row>
    <row r="203" spans="1:25" x14ac:dyDescent="0.3">
      <c r="A203" s="1">
        <v>45306</v>
      </c>
      <c r="B203">
        <v>38.020000000000003</v>
      </c>
      <c r="C203">
        <v>42693540</v>
      </c>
      <c r="D203">
        <v>165.9</v>
      </c>
      <c r="E203">
        <v>94919800</v>
      </c>
      <c r="F203">
        <v>274.86</v>
      </c>
      <c r="G203">
        <v>117518870</v>
      </c>
      <c r="T203">
        <f>IF(Аэрофлот_1week_20022020_20022025[[#This Row],[Объем Аэрофлота]] &gt;$J$73,$J$73,Аэрофлот_1week_20022020_20022025[[#This Row],[Объем Аэрофлота]])</f>
        <v>42693540</v>
      </c>
      <c r="V203">
        <v>202</v>
      </c>
      <c r="W203">
        <v>38.020000000000003</v>
      </c>
      <c r="X203">
        <v>165.9</v>
      </c>
      <c r="Y203">
        <v>274.86</v>
      </c>
    </row>
    <row r="204" spans="1:25" x14ac:dyDescent="0.3">
      <c r="A204" s="1">
        <v>45313</v>
      </c>
      <c r="B204">
        <v>37.17</v>
      </c>
      <c r="C204">
        <v>29458070</v>
      </c>
      <c r="D204">
        <v>163.99</v>
      </c>
      <c r="E204">
        <v>97960010</v>
      </c>
      <c r="F204">
        <v>272.64999999999998</v>
      </c>
      <c r="G204">
        <v>90950510</v>
      </c>
      <c r="T204">
        <f>IF(Аэрофлот_1week_20022020_20022025[[#This Row],[Объем Аэрофлота]] &gt;$J$73,$J$73,Аэрофлот_1week_20022020_20022025[[#This Row],[Объем Аэрофлота]])</f>
        <v>29458070</v>
      </c>
      <c r="V204">
        <v>203</v>
      </c>
      <c r="W204">
        <v>37.17</v>
      </c>
      <c r="X204">
        <v>163.99</v>
      </c>
      <c r="Y204">
        <v>272.64999999999998</v>
      </c>
    </row>
    <row r="205" spans="1:25" x14ac:dyDescent="0.3">
      <c r="A205" s="1">
        <v>45320</v>
      </c>
      <c r="B205">
        <v>39.81</v>
      </c>
      <c r="C205">
        <v>68240290</v>
      </c>
      <c r="D205">
        <v>164.4</v>
      </c>
      <c r="E205">
        <v>128362100</v>
      </c>
      <c r="F205">
        <v>276.74</v>
      </c>
      <c r="G205">
        <v>85570000</v>
      </c>
      <c r="T205">
        <f>IF(Аэрофлот_1week_20022020_20022025[[#This Row],[Объем Аэрофлота]] &gt;$J$73,$J$73,Аэрофлот_1week_20022020_20022025[[#This Row],[Объем Аэрофлота]])</f>
        <v>68240290</v>
      </c>
      <c r="V205">
        <v>204</v>
      </c>
      <c r="W205">
        <v>39.81</v>
      </c>
      <c r="X205">
        <v>164.4</v>
      </c>
      <c r="Y205">
        <v>276.74</v>
      </c>
    </row>
    <row r="206" spans="1:25" x14ac:dyDescent="0.3">
      <c r="A206" s="1">
        <v>45327</v>
      </c>
      <c r="B206">
        <v>39.049999999999997</v>
      </c>
      <c r="C206">
        <v>62933780</v>
      </c>
      <c r="D206">
        <v>163.22999999999999</v>
      </c>
      <c r="E206">
        <v>77681090</v>
      </c>
      <c r="F206">
        <v>283.5</v>
      </c>
      <c r="G206">
        <v>145901020</v>
      </c>
      <c r="T206">
        <f>IF(Аэрофлот_1week_20022020_20022025[[#This Row],[Объем Аэрофлота]] &gt;$J$73,$J$73,Аэрофлот_1week_20022020_20022025[[#This Row],[Объем Аэрофлота]])</f>
        <v>62933780</v>
      </c>
      <c r="V206">
        <v>205</v>
      </c>
      <c r="W206">
        <v>39.049999999999997</v>
      </c>
      <c r="X206">
        <v>163.22999999999999</v>
      </c>
      <c r="Y206">
        <v>283.5</v>
      </c>
    </row>
    <row r="207" spans="1:25" x14ac:dyDescent="0.3">
      <c r="A207" s="1">
        <v>45334</v>
      </c>
      <c r="B207">
        <v>38.840000000000003</v>
      </c>
      <c r="C207">
        <v>59294160</v>
      </c>
      <c r="D207">
        <v>161.19</v>
      </c>
      <c r="E207">
        <v>88848550</v>
      </c>
      <c r="F207">
        <v>288.33</v>
      </c>
      <c r="G207">
        <v>182431070</v>
      </c>
      <c r="T207">
        <f>IF(Аэрофлот_1week_20022020_20022025[[#This Row],[Объем Аэрофлота]] &gt;$J$73,$J$73,Аэрофлот_1week_20022020_20022025[[#This Row],[Объем Аэрофлота]])</f>
        <v>59294160</v>
      </c>
      <c r="V207">
        <v>206</v>
      </c>
      <c r="W207">
        <v>38.840000000000003</v>
      </c>
      <c r="X207">
        <v>161.19</v>
      </c>
      <c r="Y207">
        <v>288.33</v>
      </c>
    </row>
    <row r="208" spans="1:25" x14ac:dyDescent="0.3">
      <c r="A208" s="1">
        <v>45341</v>
      </c>
      <c r="B208">
        <v>37.31</v>
      </c>
      <c r="C208">
        <v>46514930</v>
      </c>
      <c r="D208">
        <v>158.12</v>
      </c>
      <c r="E208">
        <v>75099230</v>
      </c>
      <c r="F208">
        <v>284.77</v>
      </c>
      <c r="G208">
        <v>143390570</v>
      </c>
      <c r="T208">
        <f>IF(Аэрофлот_1week_20022020_20022025[[#This Row],[Объем Аэрофлота]] &gt;$J$73,$J$73,Аэрофлот_1week_20022020_20022025[[#This Row],[Объем Аэрофлота]])</f>
        <v>46514930</v>
      </c>
      <c r="V208">
        <v>207</v>
      </c>
      <c r="W208">
        <v>37.31</v>
      </c>
      <c r="X208">
        <v>158.12</v>
      </c>
      <c r="Y208">
        <v>284.77</v>
      </c>
    </row>
    <row r="209" spans="1:25" x14ac:dyDescent="0.3">
      <c r="A209" s="1">
        <v>45348</v>
      </c>
      <c r="B209">
        <v>39.06</v>
      </c>
      <c r="C209">
        <v>54074680</v>
      </c>
      <c r="D209">
        <v>161.34</v>
      </c>
      <c r="E209">
        <v>98887590</v>
      </c>
      <c r="F209">
        <v>295.38</v>
      </c>
      <c r="G209">
        <v>174371260</v>
      </c>
      <c r="T209">
        <f>IF(Аэрофлот_1week_20022020_20022025[[#This Row],[Объем Аэрофлота]] &gt;$J$73,$J$73,Аэрофлот_1week_20022020_20022025[[#This Row],[Объем Аэрофлота]])</f>
        <v>54074680</v>
      </c>
      <c r="V209">
        <v>208</v>
      </c>
      <c r="W209">
        <v>39.06</v>
      </c>
      <c r="X209">
        <v>161.34</v>
      </c>
      <c r="Y209">
        <v>295.38</v>
      </c>
    </row>
    <row r="210" spans="1:25" x14ac:dyDescent="0.3">
      <c r="A210" s="1">
        <v>45355</v>
      </c>
      <c r="B210">
        <v>39.54</v>
      </c>
      <c r="C210">
        <v>60303250</v>
      </c>
      <c r="D210">
        <v>160.91</v>
      </c>
      <c r="E210">
        <v>58558060</v>
      </c>
      <c r="F210">
        <v>300.39999999999998</v>
      </c>
      <c r="G210">
        <v>122105210</v>
      </c>
      <c r="T210">
        <f>IF(Аэрофлот_1week_20022020_20022025[[#This Row],[Объем Аэрофлота]] &gt;$J$73,$J$73,Аэрофлот_1week_20022020_20022025[[#This Row],[Объем Аэрофлота]])</f>
        <v>60303250</v>
      </c>
      <c r="V210">
        <v>209</v>
      </c>
      <c r="W210">
        <v>39.54</v>
      </c>
      <c r="X210">
        <v>160.91</v>
      </c>
      <c r="Y210">
        <v>300.39999999999998</v>
      </c>
    </row>
    <row r="211" spans="1:25" x14ac:dyDescent="0.3">
      <c r="A211" s="1">
        <v>45362</v>
      </c>
      <c r="B211">
        <v>40.520000000000003</v>
      </c>
      <c r="C211">
        <v>117572500</v>
      </c>
      <c r="D211">
        <v>160.86000000000001</v>
      </c>
      <c r="E211">
        <v>89819670</v>
      </c>
      <c r="F211">
        <v>298.3</v>
      </c>
      <c r="G211">
        <v>162784230</v>
      </c>
      <c r="T211">
        <f>IF(Аэрофлот_1week_20022020_20022025[[#This Row],[Объем Аэрофлота]] &gt;$J$73,$J$73,Аэрофлот_1week_20022020_20022025[[#This Row],[Объем Аэрофлота]])</f>
        <v>117572500</v>
      </c>
      <c r="V211">
        <v>210</v>
      </c>
      <c r="W211">
        <v>40.520000000000003</v>
      </c>
      <c r="X211">
        <v>160.86000000000001</v>
      </c>
      <c r="Y211">
        <v>298.3</v>
      </c>
    </row>
    <row r="212" spans="1:25" x14ac:dyDescent="0.3">
      <c r="A212" s="1">
        <v>45369</v>
      </c>
      <c r="B212">
        <v>39.729999999999997</v>
      </c>
      <c r="C212">
        <v>78880710</v>
      </c>
      <c r="D212">
        <v>156.44</v>
      </c>
      <c r="E212">
        <v>119954260</v>
      </c>
      <c r="F212">
        <v>292.99</v>
      </c>
      <c r="G212">
        <v>230362930</v>
      </c>
      <c r="T212">
        <f>IF(Аэрофлот_1week_20022020_20022025[[#This Row],[Объем Аэрофлота]] &gt;$J$73,$J$73,Аэрофлот_1week_20022020_20022025[[#This Row],[Объем Аэрофлота]])</f>
        <v>78880710</v>
      </c>
      <c r="V212">
        <v>211</v>
      </c>
      <c r="W212">
        <v>39.729999999999997</v>
      </c>
      <c r="X212">
        <v>156.44</v>
      </c>
      <c r="Y212">
        <v>292.99</v>
      </c>
    </row>
    <row r="213" spans="1:25" x14ac:dyDescent="0.3">
      <c r="A213" s="1">
        <v>45376</v>
      </c>
      <c r="B213">
        <v>45.48</v>
      </c>
      <c r="C213">
        <v>171431650</v>
      </c>
      <c r="D213">
        <v>157.22</v>
      </c>
      <c r="E213">
        <v>93197720</v>
      </c>
      <c r="F213">
        <v>298.72000000000003</v>
      </c>
      <c r="G213">
        <v>107804580</v>
      </c>
      <c r="T213">
        <f>IF(Аэрофлот_1week_20022020_20022025[[#This Row],[Объем Аэрофлота]] &gt;$J$73,$J$73,Аэрофлот_1week_20022020_20022025[[#This Row],[Объем Аэрофлота]])</f>
        <v>171431650</v>
      </c>
      <c r="V213">
        <v>212</v>
      </c>
      <c r="W213">
        <v>45.48</v>
      </c>
      <c r="X213">
        <v>157.22</v>
      </c>
      <c r="Y213">
        <v>298.72000000000003</v>
      </c>
    </row>
    <row r="214" spans="1:25" x14ac:dyDescent="0.3">
      <c r="A214" s="1">
        <v>45383</v>
      </c>
      <c r="B214">
        <v>49.36</v>
      </c>
      <c r="C214">
        <v>427347380</v>
      </c>
      <c r="D214">
        <v>163.59</v>
      </c>
      <c r="E214">
        <v>185180500</v>
      </c>
      <c r="F214">
        <v>306.10000000000002</v>
      </c>
      <c r="G214">
        <v>155303200</v>
      </c>
      <c r="T214">
        <f>IF(Аэрофлот_1week_20022020_20022025[[#This Row],[Объем Аэрофлота]] &gt;$J$73,$J$73,Аэрофлот_1week_20022020_20022025[[#This Row],[Объем Аэрофлота]])</f>
        <v>262342112.5</v>
      </c>
      <c r="V214">
        <v>213</v>
      </c>
      <c r="W214">
        <v>49.36</v>
      </c>
      <c r="X214">
        <v>163.59</v>
      </c>
      <c r="Y214">
        <v>306.10000000000002</v>
      </c>
    </row>
    <row r="215" spans="1:25" x14ac:dyDescent="0.3">
      <c r="A215" s="1">
        <v>45390</v>
      </c>
      <c r="B215">
        <v>50.47</v>
      </c>
      <c r="C215">
        <v>240178290</v>
      </c>
      <c r="D215">
        <v>164.83</v>
      </c>
      <c r="E215">
        <v>125939220</v>
      </c>
      <c r="F215">
        <v>307.10000000000002</v>
      </c>
      <c r="G215">
        <v>114178530</v>
      </c>
      <c r="T215">
        <f>IF(Аэрофлот_1week_20022020_20022025[[#This Row],[Объем Аэрофлота]] &gt;$J$73,$J$73,Аэрофлот_1week_20022020_20022025[[#This Row],[Объем Аэрофлота]])</f>
        <v>240178290</v>
      </c>
      <c r="V215">
        <v>214</v>
      </c>
      <c r="W215">
        <v>50.47</v>
      </c>
      <c r="X215">
        <v>164.83</v>
      </c>
      <c r="Y215">
        <v>307.10000000000002</v>
      </c>
    </row>
    <row r="216" spans="1:25" x14ac:dyDescent="0.3">
      <c r="A216" s="1">
        <v>45397</v>
      </c>
      <c r="B216">
        <v>49.61</v>
      </c>
      <c r="C216">
        <v>120218480</v>
      </c>
      <c r="D216">
        <v>167.03</v>
      </c>
      <c r="E216">
        <v>114837860</v>
      </c>
      <c r="F216">
        <v>307.38</v>
      </c>
      <c r="G216">
        <v>101075570</v>
      </c>
      <c r="T216">
        <f>IF(Аэрофлот_1week_20022020_20022025[[#This Row],[Объем Аэрофлота]] &gt;$J$73,$J$73,Аэрофлот_1week_20022020_20022025[[#This Row],[Объем Аэрофлота]])</f>
        <v>120218480</v>
      </c>
      <c r="V216">
        <v>215</v>
      </c>
      <c r="W216">
        <v>49.61</v>
      </c>
      <c r="X216">
        <v>167.03</v>
      </c>
      <c r="Y216">
        <v>307.38</v>
      </c>
    </row>
    <row r="217" spans="1:25" x14ac:dyDescent="0.3">
      <c r="A217" s="1">
        <v>45404</v>
      </c>
      <c r="B217">
        <v>51.46</v>
      </c>
      <c r="C217">
        <v>153006800</v>
      </c>
      <c r="D217">
        <v>164.06</v>
      </c>
      <c r="E217">
        <v>151742780</v>
      </c>
      <c r="F217">
        <v>308.98</v>
      </c>
      <c r="G217">
        <v>238632040</v>
      </c>
      <c r="T217">
        <f>IF(Аэрофлот_1week_20022020_20022025[[#This Row],[Объем Аэрофлота]] &gt;$J$73,$J$73,Аэрофлот_1week_20022020_20022025[[#This Row],[Объем Аэрофлота]])</f>
        <v>153006800</v>
      </c>
      <c r="V217">
        <v>216</v>
      </c>
      <c r="W217">
        <v>51.46</v>
      </c>
      <c r="X217">
        <v>164.06</v>
      </c>
      <c r="Y217">
        <v>308.98</v>
      </c>
    </row>
    <row r="218" spans="1:25" x14ac:dyDescent="0.3">
      <c r="A218" s="1">
        <v>45411</v>
      </c>
      <c r="B218">
        <v>50.25</v>
      </c>
      <c r="C218">
        <v>49143710</v>
      </c>
      <c r="D218">
        <v>155.19999999999999</v>
      </c>
      <c r="E218">
        <v>198722030</v>
      </c>
      <c r="F218">
        <v>307.52999999999997</v>
      </c>
      <c r="G218">
        <v>62735890</v>
      </c>
      <c r="T218">
        <f>IF(Аэрофлот_1week_20022020_20022025[[#This Row],[Объем Аэрофлота]] &gt;$J$73,$J$73,Аэрофлот_1week_20022020_20022025[[#This Row],[Объем Аэрофлота]])</f>
        <v>49143710</v>
      </c>
      <c r="V218">
        <v>217</v>
      </c>
      <c r="W218">
        <v>50.25</v>
      </c>
      <c r="X218">
        <v>155.19999999999999</v>
      </c>
      <c r="Y218">
        <v>307.52999999999997</v>
      </c>
    </row>
    <row r="219" spans="1:25" x14ac:dyDescent="0.3">
      <c r="A219" s="1">
        <v>45418</v>
      </c>
      <c r="B219">
        <v>50.85</v>
      </c>
      <c r="C219">
        <v>44240440</v>
      </c>
      <c r="D219">
        <v>154.58000000000001</v>
      </c>
      <c r="E219">
        <v>58304340</v>
      </c>
      <c r="F219">
        <v>313.49</v>
      </c>
      <c r="G219">
        <v>86417410</v>
      </c>
      <c r="T219">
        <f>IF(Аэрофлот_1week_20022020_20022025[[#This Row],[Объем Аэрофлота]] &gt;$J$73,$J$73,Аэрофлот_1week_20022020_20022025[[#This Row],[Объем Аэрофлота]])</f>
        <v>44240440</v>
      </c>
      <c r="V219">
        <v>218</v>
      </c>
      <c r="W219">
        <v>50.85</v>
      </c>
      <c r="X219">
        <v>154.58000000000001</v>
      </c>
      <c r="Y219">
        <v>313.49</v>
      </c>
    </row>
    <row r="220" spans="1:25" x14ac:dyDescent="0.3">
      <c r="A220" s="1">
        <v>45425</v>
      </c>
      <c r="B220">
        <v>58</v>
      </c>
      <c r="C220">
        <v>293805790</v>
      </c>
      <c r="D220">
        <v>155.16999999999999</v>
      </c>
      <c r="E220">
        <v>148017810</v>
      </c>
      <c r="F220">
        <v>323.16000000000003</v>
      </c>
      <c r="G220">
        <v>137557410</v>
      </c>
      <c r="T220">
        <f>IF(Аэрофлот_1week_20022020_20022025[[#This Row],[Объем Аэрофлота]] &gt;$J$73,$J$73,Аэрофлот_1week_20022020_20022025[[#This Row],[Объем Аэрофлота]])</f>
        <v>262342112.5</v>
      </c>
      <c r="V220">
        <v>219</v>
      </c>
      <c r="W220">
        <v>58</v>
      </c>
      <c r="X220">
        <v>155.16999999999999</v>
      </c>
      <c r="Y220">
        <v>323.16000000000003</v>
      </c>
    </row>
    <row r="221" spans="1:25" x14ac:dyDescent="0.3">
      <c r="A221" s="1">
        <v>45432</v>
      </c>
      <c r="B221">
        <v>58.13</v>
      </c>
      <c r="C221">
        <v>208192680</v>
      </c>
      <c r="D221">
        <v>133.34</v>
      </c>
      <c r="E221">
        <v>540054510</v>
      </c>
      <c r="F221">
        <v>321</v>
      </c>
      <c r="G221">
        <v>133868280</v>
      </c>
      <c r="T221">
        <f>IF(Аэрофлот_1week_20022020_20022025[[#This Row],[Объем Аэрофлота]] &gt;$J$73,$J$73,Аэрофлот_1week_20022020_20022025[[#This Row],[Объем Аэрофлота]])</f>
        <v>208192680</v>
      </c>
      <c r="V221">
        <v>220</v>
      </c>
      <c r="W221">
        <v>58.13</v>
      </c>
      <c r="X221">
        <v>133.34</v>
      </c>
      <c r="Y221">
        <v>321</v>
      </c>
    </row>
    <row r="222" spans="1:25" x14ac:dyDescent="0.3">
      <c r="A222" s="1">
        <v>45439</v>
      </c>
      <c r="B222">
        <v>55.23</v>
      </c>
      <c r="C222">
        <v>197055360</v>
      </c>
      <c r="D222">
        <v>126.46</v>
      </c>
      <c r="E222">
        <v>318530660</v>
      </c>
      <c r="F222">
        <v>313.11</v>
      </c>
      <c r="G222">
        <v>175101850</v>
      </c>
      <c r="T222">
        <f>IF(Аэрофлот_1week_20022020_20022025[[#This Row],[Объем Аэрофлота]] &gt;$J$73,$J$73,Аэрофлот_1week_20022020_20022025[[#This Row],[Объем Аэрофлота]])</f>
        <v>197055360</v>
      </c>
      <c r="V222">
        <v>221</v>
      </c>
      <c r="W222">
        <v>55.23</v>
      </c>
      <c r="X222">
        <v>126.46</v>
      </c>
      <c r="Y222">
        <v>313.11</v>
      </c>
    </row>
    <row r="223" spans="1:25" x14ac:dyDescent="0.3">
      <c r="A223" s="1">
        <v>45446</v>
      </c>
      <c r="B223">
        <v>58.51</v>
      </c>
      <c r="C223">
        <v>175027260</v>
      </c>
      <c r="D223">
        <v>122.78</v>
      </c>
      <c r="E223">
        <v>211073160</v>
      </c>
      <c r="F223">
        <v>319.89999999999998</v>
      </c>
      <c r="G223">
        <v>195536300</v>
      </c>
      <c r="T223">
        <f>IF(Аэрофлот_1week_20022020_20022025[[#This Row],[Объем Аэрофлота]] &gt;$J$73,$J$73,Аэрофлот_1week_20022020_20022025[[#This Row],[Объем Аэрофлота]])</f>
        <v>175027260</v>
      </c>
      <c r="V223">
        <v>222</v>
      </c>
      <c r="W223">
        <v>58.51</v>
      </c>
      <c r="X223">
        <v>122.78</v>
      </c>
      <c r="Y223">
        <v>319.89999999999998</v>
      </c>
    </row>
    <row r="224" spans="1:25" x14ac:dyDescent="0.3">
      <c r="A224" s="1">
        <v>45453</v>
      </c>
      <c r="B224">
        <v>62.82</v>
      </c>
      <c r="C224">
        <v>186051140</v>
      </c>
      <c r="D224">
        <v>121.65</v>
      </c>
      <c r="E224">
        <v>268037730</v>
      </c>
      <c r="F224">
        <v>319.35000000000002</v>
      </c>
      <c r="G224">
        <v>109180070</v>
      </c>
      <c r="T224">
        <f>IF(Аэрофлот_1week_20022020_20022025[[#This Row],[Объем Аэрофлота]] &gt;$J$73,$J$73,Аэрофлот_1week_20022020_20022025[[#This Row],[Объем Аэрофлота]])</f>
        <v>186051140</v>
      </c>
      <c r="V224">
        <v>223</v>
      </c>
      <c r="W224">
        <v>62.82</v>
      </c>
      <c r="X224">
        <v>121.65</v>
      </c>
      <c r="Y224">
        <v>319.35000000000002</v>
      </c>
    </row>
    <row r="225" spans="1:25" x14ac:dyDescent="0.3">
      <c r="A225" s="1">
        <v>45460</v>
      </c>
      <c r="B225">
        <v>63.97</v>
      </c>
      <c r="C225">
        <v>282195620</v>
      </c>
      <c r="D225">
        <v>115.4</v>
      </c>
      <c r="E225">
        <v>366767920</v>
      </c>
      <c r="F225">
        <v>314.14</v>
      </c>
      <c r="G225">
        <v>181590490</v>
      </c>
      <c r="T225">
        <f>IF(Аэрофлот_1week_20022020_20022025[[#This Row],[Объем Аэрофлота]] &gt;$J$73,$J$73,Аэрофлот_1week_20022020_20022025[[#This Row],[Объем Аэрофлота]])</f>
        <v>262342112.5</v>
      </c>
      <c r="V225">
        <v>224</v>
      </c>
      <c r="W225">
        <v>63.97</v>
      </c>
      <c r="X225">
        <v>115.4</v>
      </c>
      <c r="Y225">
        <v>314.14</v>
      </c>
    </row>
    <row r="226" spans="1:25" x14ac:dyDescent="0.3">
      <c r="A226" s="1">
        <v>45467</v>
      </c>
      <c r="B226">
        <v>62.72</v>
      </c>
      <c r="C226">
        <v>97946910</v>
      </c>
      <c r="D226">
        <v>115.94</v>
      </c>
      <c r="E226">
        <v>154131220</v>
      </c>
      <c r="F226">
        <v>327.14999999999998</v>
      </c>
      <c r="G226">
        <v>185299540</v>
      </c>
      <c r="T226">
        <f>IF(Аэрофлот_1week_20022020_20022025[[#This Row],[Объем Аэрофлота]] &gt;$J$73,$J$73,Аэрофлот_1week_20022020_20022025[[#This Row],[Объем Аэрофлота]])</f>
        <v>97946910</v>
      </c>
      <c r="V226">
        <v>225</v>
      </c>
      <c r="W226">
        <v>62.72</v>
      </c>
      <c r="X226">
        <v>115.94</v>
      </c>
      <c r="Y226">
        <v>327.14999999999998</v>
      </c>
    </row>
    <row r="227" spans="1:25" x14ac:dyDescent="0.3">
      <c r="A227" s="1">
        <v>45474</v>
      </c>
      <c r="B227">
        <v>58.45</v>
      </c>
      <c r="C227">
        <v>127024160</v>
      </c>
      <c r="D227">
        <v>126.74</v>
      </c>
      <c r="E227">
        <v>561009920</v>
      </c>
      <c r="F227">
        <v>325</v>
      </c>
      <c r="G227">
        <v>166221980</v>
      </c>
      <c r="T227">
        <f>IF(Аэрофлот_1week_20022020_20022025[[#This Row],[Объем Аэрофлота]] &gt;$J$73,$J$73,Аэрофлот_1week_20022020_20022025[[#This Row],[Объем Аэрофлота]])</f>
        <v>127024160</v>
      </c>
      <c r="V227">
        <v>226</v>
      </c>
      <c r="W227">
        <v>58.45</v>
      </c>
      <c r="X227">
        <v>126.74</v>
      </c>
      <c r="Y227">
        <v>325</v>
      </c>
    </row>
    <row r="228" spans="1:25" x14ac:dyDescent="0.3">
      <c r="A228" s="1">
        <v>45481</v>
      </c>
      <c r="B228">
        <v>55.4</v>
      </c>
      <c r="C228">
        <v>235442680</v>
      </c>
      <c r="D228">
        <v>119.65</v>
      </c>
      <c r="E228">
        <v>400400230</v>
      </c>
      <c r="F228">
        <v>292.20999999999998</v>
      </c>
      <c r="G228">
        <v>388499030</v>
      </c>
      <c r="T228">
        <f>IF(Аэрофлот_1week_20022020_20022025[[#This Row],[Объем Аэрофлота]] &gt;$J$73,$J$73,Аэрофлот_1week_20022020_20022025[[#This Row],[Объем Аэрофлота]])</f>
        <v>235442680</v>
      </c>
      <c r="V228">
        <v>227</v>
      </c>
      <c r="W228">
        <v>55.4</v>
      </c>
      <c r="X228">
        <v>119.65</v>
      </c>
      <c r="Y228">
        <v>292.20999999999998</v>
      </c>
    </row>
    <row r="229" spans="1:25" x14ac:dyDescent="0.3">
      <c r="A229" s="1">
        <v>45488</v>
      </c>
      <c r="B229">
        <v>56.29</v>
      </c>
      <c r="C229">
        <v>132202730</v>
      </c>
      <c r="D229">
        <v>130.88</v>
      </c>
      <c r="E229">
        <v>384290540</v>
      </c>
      <c r="F229">
        <v>289.89999999999998</v>
      </c>
      <c r="G229">
        <v>249545510</v>
      </c>
      <c r="T229">
        <f>IF(Аэрофлот_1week_20022020_20022025[[#This Row],[Объем Аэрофлота]] &gt;$J$73,$J$73,Аэрофлот_1week_20022020_20022025[[#This Row],[Объем Аэрофлота]])</f>
        <v>132202730</v>
      </c>
      <c r="V229">
        <v>228</v>
      </c>
      <c r="W229">
        <v>56.29</v>
      </c>
      <c r="X229">
        <v>130.88</v>
      </c>
      <c r="Y229">
        <v>289.89999999999998</v>
      </c>
    </row>
    <row r="230" spans="1:25" x14ac:dyDescent="0.3">
      <c r="A230" s="1">
        <v>45495</v>
      </c>
      <c r="B230">
        <v>55.47</v>
      </c>
      <c r="C230">
        <v>133924190</v>
      </c>
      <c r="D230">
        <v>135</v>
      </c>
      <c r="E230">
        <v>309701180</v>
      </c>
      <c r="F230">
        <v>293.3</v>
      </c>
      <c r="G230">
        <v>187921730</v>
      </c>
      <c r="T230">
        <f>IF(Аэрофлот_1week_20022020_20022025[[#This Row],[Объем Аэрофлота]] &gt;$J$73,$J$73,Аэрофлот_1week_20022020_20022025[[#This Row],[Объем Аэрофлота]])</f>
        <v>133924190</v>
      </c>
      <c r="V230">
        <v>229</v>
      </c>
      <c r="W230">
        <v>55.47</v>
      </c>
      <c r="X230">
        <v>135</v>
      </c>
      <c r="Y230">
        <v>293.3</v>
      </c>
    </row>
    <row r="231" spans="1:25" x14ac:dyDescent="0.3">
      <c r="A231" s="1">
        <v>45502</v>
      </c>
      <c r="B231">
        <v>53.78</v>
      </c>
      <c r="C231">
        <v>273494790</v>
      </c>
      <c r="D231">
        <v>131.44999999999999</v>
      </c>
      <c r="E231">
        <v>236572280</v>
      </c>
      <c r="F231">
        <v>286.04000000000002</v>
      </c>
      <c r="G231">
        <v>169725880</v>
      </c>
      <c r="T231">
        <f>IF(Аэрофлот_1week_20022020_20022025[[#This Row],[Объем Аэрофлота]] &gt;$J$73,$J$73,Аэрофлот_1week_20022020_20022025[[#This Row],[Объем Аэрофлота]])</f>
        <v>262342112.5</v>
      </c>
      <c r="V231">
        <v>230</v>
      </c>
      <c r="W231">
        <v>53.78</v>
      </c>
      <c r="X231">
        <v>131.44999999999999</v>
      </c>
      <c r="Y231">
        <v>286.04000000000002</v>
      </c>
    </row>
    <row r="232" spans="1:25" x14ac:dyDescent="0.3">
      <c r="A232" s="1">
        <v>45509</v>
      </c>
      <c r="B232">
        <v>51.09</v>
      </c>
      <c r="C232">
        <v>231822840</v>
      </c>
      <c r="D232">
        <v>128.63999999999999</v>
      </c>
      <c r="E232">
        <v>227336880</v>
      </c>
      <c r="F232">
        <v>281.44</v>
      </c>
      <c r="G232">
        <v>238964660</v>
      </c>
      <c r="T232">
        <f>IF(Аэрофлот_1week_20022020_20022025[[#This Row],[Объем Аэрофлота]] &gt;$J$73,$J$73,Аэрофлот_1week_20022020_20022025[[#This Row],[Объем Аэрофлота]])</f>
        <v>231822840</v>
      </c>
      <c r="V232">
        <v>231</v>
      </c>
      <c r="W232">
        <v>51.09</v>
      </c>
      <c r="X232">
        <v>128.63999999999999</v>
      </c>
      <c r="Y232">
        <v>281.44</v>
      </c>
    </row>
    <row r="233" spans="1:25" x14ac:dyDescent="0.3">
      <c r="A233" s="1">
        <v>45516</v>
      </c>
      <c r="B233">
        <v>49.16</v>
      </c>
      <c r="C233">
        <v>144505750</v>
      </c>
      <c r="D233">
        <v>126.36</v>
      </c>
      <c r="E233">
        <v>127565720</v>
      </c>
      <c r="F233">
        <v>274.60000000000002</v>
      </c>
      <c r="G233">
        <v>128444300</v>
      </c>
      <c r="T233">
        <f>IF(Аэрофлот_1week_20022020_20022025[[#This Row],[Объем Аэрофлота]] &gt;$J$73,$J$73,Аэрофлот_1week_20022020_20022025[[#This Row],[Объем Аэрофлота]])</f>
        <v>144505750</v>
      </c>
      <c r="V233">
        <v>232</v>
      </c>
      <c r="W233">
        <v>49.16</v>
      </c>
      <c r="X233">
        <v>126.36</v>
      </c>
      <c r="Y233">
        <v>274.60000000000002</v>
      </c>
    </row>
    <row r="234" spans="1:25" x14ac:dyDescent="0.3">
      <c r="A234" s="1">
        <v>45523</v>
      </c>
      <c r="B234">
        <v>46.45</v>
      </c>
      <c r="C234">
        <v>166079740</v>
      </c>
      <c r="D234">
        <v>116.81</v>
      </c>
      <c r="E234">
        <v>211550240</v>
      </c>
      <c r="F234">
        <v>259.5</v>
      </c>
      <c r="G234">
        <v>284656520</v>
      </c>
      <c r="T234">
        <f>IF(Аэрофлот_1week_20022020_20022025[[#This Row],[Объем Аэрофлота]] &gt;$J$73,$J$73,Аэрофлот_1week_20022020_20022025[[#This Row],[Объем Аэрофлота]])</f>
        <v>166079740</v>
      </c>
      <c r="V234">
        <v>233</v>
      </c>
      <c r="W234">
        <v>46.45</v>
      </c>
      <c r="X234">
        <v>116.81</v>
      </c>
      <c r="Y234">
        <v>259.5</v>
      </c>
    </row>
    <row r="235" spans="1:25" x14ac:dyDescent="0.3">
      <c r="A235" s="1">
        <v>45530</v>
      </c>
      <c r="B235">
        <v>47.12</v>
      </c>
      <c r="C235">
        <v>223538760</v>
      </c>
      <c r="D235">
        <v>122.97</v>
      </c>
      <c r="E235">
        <v>573869170</v>
      </c>
      <c r="F235">
        <v>254.45</v>
      </c>
      <c r="G235">
        <v>211108130</v>
      </c>
      <c r="T235">
        <f>IF(Аэрофлот_1week_20022020_20022025[[#This Row],[Объем Аэрофлота]] &gt;$J$73,$J$73,Аэрофлот_1week_20022020_20022025[[#This Row],[Объем Аэрофлота]])</f>
        <v>223538760</v>
      </c>
      <c r="V235">
        <v>234</v>
      </c>
      <c r="W235">
        <v>47.12</v>
      </c>
      <c r="X235">
        <v>122.97</v>
      </c>
      <c r="Y235">
        <v>254.45</v>
      </c>
    </row>
    <row r="236" spans="1:25" x14ac:dyDescent="0.3">
      <c r="A236" s="1">
        <v>45537</v>
      </c>
      <c r="B236">
        <v>48.42</v>
      </c>
      <c r="C236">
        <v>217813700</v>
      </c>
      <c r="D236">
        <v>123</v>
      </c>
      <c r="E236">
        <v>288199840</v>
      </c>
      <c r="F236">
        <v>254.77</v>
      </c>
      <c r="G236">
        <v>393941030</v>
      </c>
      <c r="T236">
        <f>IF(Аэрофлот_1week_20022020_20022025[[#This Row],[Объем Аэрофлота]] &gt;$J$73,$J$73,Аэрофлот_1week_20022020_20022025[[#This Row],[Объем Аэрофлота]])</f>
        <v>217813700</v>
      </c>
      <c r="V236">
        <v>235</v>
      </c>
      <c r="W236">
        <v>48.42</v>
      </c>
      <c r="X236">
        <v>123</v>
      </c>
      <c r="Y236">
        <v>254.77</v>
      </c>
    </row>
    <row r="237" spans="1:25" x14ac:dyDescent="0.3">
      <c r="A237" s="1">
        <v>45544</v>
      </c>
      <c r="B237">
        <v>48.01</v>
      </c>
      <c r="C237">
        <v>136790910</v>
      </c>
      <c r="D237">
        <v>119.91</v>
      </c>
      <c r="E237">
        <v>184517120</v>
      </c>
      <c r="F237">
        <v>258.25</v>
      </c>
      <c r="G237">
        <v>319898920</v>
      </c>
      <c r="T237">
        <f>IF(Аэрофлот_1week_20022020_20022025[[#This Row],[Объем Аэрофлота]] &gt;$J$73,$J$73,Аэрофлот_1week_20022020_20022025[[#This Row],[Объем Аэрофлота]])</f>
        <v>136790910</v>
      </c>
      <c r="V237">
        <v>236</v>
      </c>
      <c r="W237">
        <v>48.01</v>
      </c>
      <c r="X237">
        <v>119.91</v>
      </c>
      <c r="Y237">
        <v>258.25</v>
      </c>
    </row>
    <row r="238" spans="1:25" x14ac:dyDescent="0.3">
      <c r="A238" s="1">
        <v>45551</v>
      </c>
      <c r="B238">
        <v>52.83</v>
      </c>
      <c r="C238">
        <v>160145530</v>
      </c>
      <c r="D238">
        <v>122.4</v>
      </c>
      <c r="E238">
        <v>178282040</v>
      </c>
      <c r="F238">
        <v>269.08</v>
      </c>
      <c r="G238">
        <v>228035610</v>
      </c>
      <c r="T238">
        <f>IF(Аэрофлот_1week_20022020_20022025[[#This Row],[Объем Аэрофлота]] &gt;$J$73,$J$73,Аэрофлот_1week_20022020_20022025[[#This Row],[Объем Аэрофлота]])</f>
        <v>160145530</v>
      </c>
      <c r="V238">
        <v>237</v>
      </c>
      <c r="W238">
        <v>52.83</v>
      </c>
      <c r="X238">
        <v>122.4</v>
      </c>
      <c r="Y238">
        <v>269.08</v>
      </c>
    </row>
    <row r="239" spans="1:25" x14ac:dyDescent="0.3">
      <c r="A239" s="1">
        <v>45558</v>
      </c>
      <c r="B239">
        <v>54.57</v>
      </c>
      <c r="C239">
        <v>148442330</v>
      </c>
      <c r="D239">
        <v>140.5</v>
      </c>
      <c r="E239">
        <v>802231060</v>
      </c>
      <c r="F239">
        <v>268.07</v>
      </c>
      <c r="G239">
        <v>180962830</v>
      </c>
      <c r="T239">
        <f>IF(Аэрофлот_1week_20022020_20022025[[#This Row],[Объем Аэрофлота]] &gt;$J$73,$J$73,Аэрофлот_1week_20022020_20022025[[#This Row],[Объем Аэрофлота]])</f>
        <v>148442330</v>
      </c>
      <c r="V239">
        <v>238</v>
      </c>
      <c r="W239">
        <v>54.57</v>
      </c>
      <c r="X239">
        <v>140.5</v>
      </c>
      <c r="Y239">
        <v>268.07</v>
      </c>
    </row>
    <row r="240" spans="1:25" x14ac:dyDescent="0.3">
      <c r="A240" s="1">
        <v>45565</v>
      </c>
      <c r="B240">
        <v>53.18</v>
      </c>
      <c r="C240">
        <v>120244150</v>
      </c>
      <c r="D240">
        <v>133.32</v>
      </c>
      <c r="E240">
        <v>488608200</v>
      </c>
      <c r="F240">
        <v>264.08999999999997</v>
      </c>
      <c r="G240">
        <v>223691590</v>
      </c>
      <c r="T240">
        <f>IF(Аэрофлот_1week_20022020_20022025[[#This Row],[Объем Аэрофлота]] &gt;$J$73,$J$73,Аэрофлот_1week_20022020_20022025[[#This Row],[Объем Аэрофлота]])</f>
        <v>120244150</v>
      </c>
      <c r="V240">
        <v>239</v>
      </c>
      <c r="W240">
        <v>53.18</v>
      </c>
      <c r="X240">
        <v>133.32</v>
      </c>
      <c r="Y240">
        <v>264.08999999999997</v>
      </c>
    </row>
    <row r="241" spans="1:25" x14ac:dyDescent="0.3">
      <c r="A241" s="1">
        <v>45572</v>
      </c>
      <c r="B241">
        <v>54.88</v>
      </c>
      <c r="C241">
        <v>98320470</v>
      </c>
      <c r="D241">
        <v>131.82</v>
      </c>
      <c r="E241">
        <v>116158670</v>
      </c>
      <c r="F241">
        <v>256.94</v>
      </c>
      <c r="G241">
        <v>112651540</v>
      </c>
      <c r="T241">
        <f>IF(Аэрофлот_1week_20022020_20022025[[#This Row],[Объем Аэрофлота]] &gt;$J$73,$J$73,Аэрофлот_1week_20022020_20022025[[#This Row],[Объем Аэрофлота]])</f>
        <v>98320470</v>
      </c>
      <c r="V241">
        <v>240</v>
      </c>
      <c r="W241">
        <v>54.88</v>
      </c>
      <c r="X241">
        <v>131.82</v>
      </c>
      <c r="Y241">
        <v>256.94</v>
      </c>
    </row>
    <row r="242" spans="1:25" x14ac:dyDescent="0.3">
      <c r="A242" s="1">
        <v>45579</v>
      </c>
      <c r="B242">
        <v>57.6</v>
      </c>
      <c r="C242">
        <v>143384380</v>
      </c>
      <c r="D242">
        <v>135.66999999999999</v>
      </c>
      <c r="E242">
        <v>217016640</v>
      </c>
      <c r="F242">
        <v>257.19</v>
      </c>
      <c r="G242">
        <v>185338350</v>
      </c>
      <c r="T242">
        <f>IF(Аэрофлот_1week_20022020_20022025[[#This Row],[Объем Аэрофлота]] &gt;$J$73,$J$73,Аэрофлот_1week_20022020_20022025[[#This Row],[Объем Аэрофлота]])</f>
        <v>143384380</v>
      </c>
      <c r="V242">
        <v>241</v>
      </c>
      <c r="W242">
        <v>57.6</v>
      </c>
      <c r="X242">
        <v>135.66999999999999</v>
      </c>
      <c r="Y242">
        <v>257.19</v>
      </c>
    </row>
    <row r="243" spans="1:25" x14ac:dyDescent="0.3">
      <c r="A243" s="1">
        <v>45586</v>
      </c>
      <c r="B243">
        <v>55.8</v>
      </c>
      <c r="C243">
        <v>106020450</v>
      </c>
      <c r="D243">
        <v>133</v>
      </c>
      <c r="E243">
        <v>194450570</v>
      </c>
      <c r="F243">
        <v>246.35</v>
      </c>
      <c r="G243">
        <v>178309610</v>
      </c>
      <c r="T243">
        <f>IF(Аэрофлот_1week_20022020_20022025[[#This Row],[Объем Аэрофлота]] &gt;$J$73,$J$73,Аэрофлот_1week_20022020_20022025[[#This Row],[Объем Аэрофлота]])</f>
        <v>106020450</v>
      </c>
      <c r="V243">
        <v>242</v>
      </c>
      <c r="W243">
        <v>55.8</v>
      </c>
      <c r="X243">
        <v>133</v>
      </c>
      <c r="Y243">
        <v>246.35</v>
      </c>
    </row>
    <row r="244" spans="1:25" x14ac:dyDescent="0.3">
      <c r="A244" s="1">
        <v>45593</v>
      </c>
      <c r="B244">
        <v>55.99</v>
      </c>
      <c r="C244">
        <v>250383990</v>
      </c>
      <c r="D244">
        <v>128.69999999999999</v>
      </c>
      <c r="E244">
        <v>274960160</v>
      </c>
      <c r="F244">
        <v>238.97</v>
      </c>
      <c r="G244">
        <v>279442760</v>
      </c>
      <c r="T244">
        <f>IF(Аэрофлот_1week_20022020_20022025[[#This Row],[Объем Аэрофлота]] &gt;$J$73,$J$73,Аэрофлот_1week_20022020_20022025[[#This Row],[Объем Аэрофлота]])</f>
        <v>250383990</v>
      </c>
      <c r="V244">
        <v>243</v>
      </c>
      <c r="W244">
        <v>55.99</v>
      </c>
      <c r="X244">
        <v>128.69999999999999</v>
      </c>
      <c r="Y244">
        <v>238.97</v>
      </c>
    </row>
    <row r="245" spans="1:25" x14ac:dyDescent="0.3">
      <c r="A245" s="1">
        <v>45600</v>
      </c>
      <c r="B245">
        <v>60.73</v>
      </c>
      <c r="C245">
        <v>216567150</v>
      </c>
      <c r="D245">
        <v>135.9</v>
      </c>
      <c r="E245">
        <v>249419750</v>
      </c>
      <c r="F245">
        <v>255.98</v>
      </c>
      <c r="G245">
        <v>209649030</v>
      </c>
      <c r="T245">
        <f>IF(Аэрофлот_1week_20022020_20022025[[#This Row],[Объем Аэрофлота]] &gt;$J$73,$J$73,Аэрофлот_1week_20022020_20022025[[#This Row],[Объем Аэрофлота]])</f>
        <v>216567150</v>
      </c>
      <c r="V245">
        <v>244</v>
      </c>
      <c r="W245">
        <v>60.73</v>
      </c>
      <c r="X245">
        <v>135.9</v>
      </c>
      <c r="Y245">
        <v>255.98</v>
      </c>
    </row>
    <row r="246" spans="1:25" x14ac:dyDescent="0.3">
      <c r="A246" s="1">
        <v>45607</v>
      </c>
      <c r="B246">
        <v>63.86</v>
      </c>
      <c r="C246">
        <v>203600380</v>
      </c>
      <c r="D246">
        <v>133.37</v>
      </c>
      <c r="E246">
        <v>200117930</v>
      </c>
      <c r="F246">
        <v>253.43</v>
      </c>
      <c r="G246">
        <v>246528260</v>
      </c>
      <c r="T246">
        <f>IF(Аэрофлот_1week_20022020_20022025[[#This Row],[Объем Аэрофлота]] &gt;$J$73,$J$73,Аэрофлот_1week_20022020_20022025[[#This Row],[Объем Аэрофлота]])</f>
        <v>203600380</v>
      </c>
      <c r="V246">
        <v>245</v>
      </c>
      <c r="W246">
        <v>63.86</v>
      </c>
      <c r="X246">
        <v>133.37</v>
      </c>
      <c r="Y246">
        <v>253.43</v>
      </c>
    </row>
    <row r="247" spans="1:25" x14ac:dyDescent="0.3">
      <c r="A247" s="1">
        <v>45614</v>
      </c>
      <c r="B247">
        <v>58.82</v>
      </c>
      <c r="C247">
        <v>205683340</v>
      </c>
      <c r="D247">
        <v>119.47</v>
      </c>
      <c r="E247">
        <v>330902020</v>
      </c>
      <c r="F247">
        <v>236</v>
      </c>
      <c r="G247">
        <v>318149410</v>
      </c>
      <c r="T247">
        <f>IF(Аэрофлот_1week_20022020_20022025[[#This Row],[Объем Аэрофлота]] &gt;$J$73,$J$73,Аэрофлот_1week_20022020_20022025[[#This Row],[Объем Аэрофлота]])</f>
        <v>205683340</v>
      </c>
      <c r="V247">
        <v>246</v>
      </c>
      <c r="W247">
        <v>58.82</v>
      </c>
      <c r="X247">
        <v>119.47</v>
      </c>
      <c r="Y247">
        <v>236</v>
      </c>
    </row>
    <row r="248" spans="1:25" x14ac:dyDescent="0.3">
      <c r="A248" s="1">
        <v>45621</v>
      </c>
      <c r="B248">
        <v>52.15</v>
      </c>
      <c r="C248">
        <v>258840140</v>
      </c>
      <c r="D248">
        <v>124.29</v>
      </c>
      <c r="E248">
        <v>333525510</v>
      </c>
      <c r="F248">
        <v>236.49</v>
      </c>
      <c r="G248">
        <v>423867020</v>
      </c>
      <c r="T248">
        <f>IF(Аэрофлот_1week_20022020_20022025[[#This Row],[Объем Аэрофлота]] &gt;$J$73,$J$73,Аэрофлот_1week_20022020_20022025[[#This Row],[Объем Аэрофлота]])</f>
        <v>258840140</v>
      </c>
      <c r="V248">
        <v>247</v>
      </c>
      <c r="W248">
        <v>52.15</v>
      </c>
      <c r="X248">
        <v>124.29</v>
      </c>
      <c r="Y248">
        <v>236.49</v>
      </c>
    </row>
    <row r="249" spans="1:25" x14ac:dyDescent="0.3">
      <c r="A249" s="1">
        <v>45628</v>
      </c>
      <c r="B249">
        <v>50.86</v>
      </c>
      <c r="C249">
        <v>321269430</v>
      </c>
      <c r="D249">
        <v>114.99</v>
      </c>
      <c r="E249">
        <v>307770890</v>
      </c>
      <c r="F249">
        <v>237.84</v>
      </c>
      <c r="G249">
        <v>330967720</v>
      </c>
      <c r="T249">
        <f>IF(Аэрофлот_1week_20022020_20022025[[#This Row],[Объем Аэрофлота]] &gt;$J$73,$J$73,Аэрофлот_1week_20022020_20022025[[#This Row],[Объем Аэрофлота]])</f>
        <v>262342112.5</v>
      </c>
      <c r="V249">
        <v>248</v>
      </c>
      <c r="W249">
        <v>50.86</v>
      </c>
      <c r="X249">
        <v>114.99</v>
      </c>
      <c r="Y249">
        <v>237.84</v>
      </c>
    </row>
    <row r="250" spans="1:25" x14ac:dyDescent="0.3">
      <c r="A250" s="1">
        <v>45635</v>
      </c>
      <c r="B250">
        <v>48.28</v>
      </c>
      <c r="C250">
        <v>138321240</v>
      </c>
      <c r="D250">
        <v>112.86</v>
      </c>
      <c r="E250">
        <v>202687870</v>
      </c>
      <c r="F250">
        <v>228.7</v>
      </c>
      <c r="G250">
        <v>281444000</v>
      </c>
      <c r="T250">
        <f>IF(Аэрофлот_1week_20022020_20022025[[#This Row],[Объем Аэрофлота]] &gt;$J$73,$J$73,Аэрофлот_1week_20022020_20022025[[#This Row],[Объем Аэрофлота]])</f>
        <v>138321240</v>
      </c>
      <c r="V250">
        <v>249</v>
      </c>
      <c r="W250">
        <v>48.28</v>
      </c>
      <c r="X250">
        <v>112.86</v>
      </c>
      <c r="Y250">
        <v>228.7</v>
      </c>
    </row>
    <row r="251" spans="1:25" x14ac:dyDescent="0.3">
      <c r="A251" s="1">
        <v>45642</v>
      </c>
      <c r="B251">
        <v>54.95</v>
      </c>
      <c r="C251">
        <v>195094910</v>
      </c>
      <c r="D251">
        <v>115.24</v>
      </c>
      <c r="E251">
        <v>544345090</v>
      </c>
      <c r="F251">
        <v>257.60000000000002</v>
      </c>
      <c r="G251">
        <v>517782820</v>
      </c>
      <c r="T251">
        <f>IF(Аэрофлот_1week_20022020_20022025[[#This Row],[Объем Аэрофлота]] &gt;$J$73,$J$73,Аэрофлот_1week_20022020_20022025[[#This Row],[Объем Аэрофлота]])</f>
        <v>195094910</v>
      </c>
      <c r="V251">
        <v>250</v>
      </c>
      <c r="W251">
        <v>54.95</v>
      </c>
      <c r="X251">
        <v>115.24</v>
      </c>
      <c r="Y251">
        <v>257.60000000000002</v>
      </c>
    </row>
    <row r="252" spans="1:25" x14ac:dyDescent="0.3">
      <c r="A252" s="1">
        <v>45649</v>
      </c>
      <c r="B252">
        <v>58.38</v>
      </c>
      <c r="C252">
        <v>190831110</v>
      </c>
      <c r="D252">
        <v>129.6</v>
      </c>
      <c r="E252">
        <v>580608640</v>
      </c>
      <c r="F252">
        <v>272.83</v>
      </c>
      <c r="G252">
        <v>539980090</v>
      </c>
      <c r="T252">
        <f>IF(Аэрофлот_1week_20022020_20022025[[#This Row],[Объем Аэрофлота]] &gt;$J$73,$J$73,Аэрофлот_1week_20022020_20022025[[#This Row],[Объем Аэрофлота]])</f>
        <v>190831110</v>
      </c>
      <c r="V252">
        <v>251</v>
      </c>
      <c r="W252">
        <v>58.38</v>
      </c>
      <c r="X252">
        <v>129.6</v>
      </c>
      <c r="Y252">
        <v>272.83</v>
      </c>
    </row>
    <row r="253" spans="1:25" x14ac:dyDescent="0.3">
      <c r="A253" s="1">
        <v>45656</v>
      </c>
      <c r="B253">
        <v>58.13</v>
      </c>
      <c r="C253">
        <v>52737230</v>
      </c>
      <c r="D253">
        <v>128.66</v>
      </c>
      <c r="E253">
        <v>97940790</v>
      </c>
      <c r="F253">
        <v>272.25</v>
      </c>
      <c r="G253">
        <v>95720620</v>
      </c>
      <c r="T253">
        <f>IF(Аэрофлот_1week_20022020_20022025[[#This Row],[Объем Аэрофлота]] &gt;$J$73,$J$73,Аэрофлот_1week_20022020_20022025[[#This Row],[Объем Аэрофлота]])</f>
        <v>52737230</v>
      </c>
      <c r="V253">
        <v>252</v>
      </c>
      <c r="W253">
        <v>58.13</v>
      </c>
      <c r="X253">
        <v>128.66</v>
      </c>
      <c r="Y253">
        <v>272.25</v>
      </c>
    </row>
    <row r="254" spans="1:25" x14ac:dyDescent="0.3">
      <c r="A254" s="1">
        <v>45663</v>
      </c>
      <c r="B254">
        <v>60.99</v>
      </c>
      <c r="C254">
        <v>105603320</v>
      </c>
      <c r="D254">
        <v>126.6</v>
      </c>
      <c r="E254">
        <v>214055620</v>
      </c>
      <c r="F254">
        <v>278.77</v>
      </c>
      <c r="G254">
        <v>179196510</v>
      </c>
      <c r="T254">
        <f>IF(Аэрофлот_1week_20022020_20022025[[#This Row],[Объем Аэрофлота]] &gt;$J$73,$J$73,Аэрофлот_1week_20022020_20022025[[#This Row],[Объем Аэрофлота]])</f>
        <v>105603320</v>
      </c>
      <c r="V254">
        <v>253</v>
      </c>
      <c r="W254">
        <v>60.99</v>
      </c>
      <c r="X254">
        <v>126.6</v>
      </c>
      <c r="Y254">
        <v>278.77</v>
      </c>
    </row>
    <row r="255" spans="1:25" x14ac:dyDescent="0.3">
      <c r="A255" s="1">
        <v>45670</v>
      </c>
      <c r="B255">
        <v>61.8</v>
      </c>
      <c r="C255">
        <v>141271030</v>
      </c>
      <c r="D255">
        <v>138.76</v>
      </c>
      <c r="E255">
        <v>410823790</v>
      </c>
      <c r="F255">
        <v>283.52999999999997</v>
      </c>
      <c r="G255">
        <v>266832990</v>
      </c>
      <c r="T255">
        <f>IF(Аэрофлот_1week_20022020_20022025[[#This Row],[Объем Аэрофлота]] &gt;$J$73,$J$73,Аэрофлот_1week_20022020_20022025[[#This Row],[Объем Аэрофлота]])</f>
        <v>141271030</v>
      </c>
      <c r="V255">
        <v>254</v>
      </c>
      <c r="W255">
        <v>61.8</v>
      </c>
      <c r="X255">
        <v>138.76</v>
      </c>
      <c r="Y255">
        <v>283.52999999999997</v>
      </c>
    </row>
    <row r="256" spans="1:25" x14ac:dyDescent="0.3">
      <c r="A256" s="1">
        <v>45677</v>
      </c>
      <c r="B256">
        <v>61.86</v>
      </c>
      <c r="C256">
        <v>150054450</v>
      </c>
      <c r="D256">
        <v>138.43</v>
      </c>
      <c r="E256">
        <v>265075350</v>
      </c>
      <c r="F256">
        <v>280.74</v>
      </c>
      <c r="G256">
        <v>226260400</v>
      </c>
      <c r="T256">
        <f>IF(Аэрофлот_1week_20022020_20022025[[#This Row],[Объем Аэрофлота]] &gt;$J$73,$J$73,Аэрофлот_1week_20022020_20022025[[#This Row],[Объем Аэрофлота]])</f>
        <v>150054450</v>
      </c>
      <c r="V256">
        <v>255</v>
      </c>
      <c r="W256">
        <v>61.86</v>
      </c>
      <c r="X256">
        <v>138.43</v>
      </c>
      <c r="Y256">
        <v>280.74</v>
      </c>
    </row>
    <row r="257" spans="1:25" x14ac:dyDescent="0.3">
      <c r="A257" s="1">
        <v>45684</v>
      </c>
      <c r="B257">
        <v>63.86</v>
      </c>
      <c r="C257">
        <v>292286910</v>
      </c>
      <c r="D257">
        <v>140.84</v>
      </c>
      <c r="E257">
        <v>326069780</v>
      </c>
      <c r="F257">
        <v>280.73</v>
      </c>
      <c r="G257">
        <v>185582060</v>
      </c>
      <c r="T257">
        <f>IF(Аэрофлот_1week_20022020_20022025[[#This Row],[Объем Аэрофлота]] &gt;$J$73,$J$73,Аэрофлот_1week_20022020_20022025[[#This Row],[Объем Аэрофлота]])</f>
        <v>262342112.5</v>
      </c>
      <c r="V257">
        <v>256</v>
      </c>
      <c r="W257">
        <v>63.86</v>
      </c>
      <c r="X257">
        <v>140.84</v>
      </c>
      <c r="Y257">
        <v>280.73</v>
      </c>
    </row>
    <row r="258" spans="1:25" x14ac:dyDescent="0.3">
      <c r="A258" s="1">
        <v>45691</v>
      </c>
      <c r="B258">
        <v>64.25</v>
      </c>
      <c r="C258">
        <v>186177830</v>
      </c>
      <c r="D258">
        <v>141.9</v>
      </c>
      <c r="E258">
        <v>291816790</v>
      </c>
      <c r="F258">
        <v>285.81</v>
      </c>
      <c r="G258">
        <v>194420060</v>
      </c>
      <c r="T258">
        <f>IF(Аэрофлот_1week_20022020_20022025[[#This Row],[Объем Аэрофлота]] &gt;$J$73,$J$73,Аэрофлот_1week_20022020_20022025[[#This Row],[Объем Аэрофлота]])</f>
        <v>186177830</v>
      </c>
      <c r="V258">
        <v>257</v>
      </c>
      <c r="W258">
        <v>64.25</v>
      </c>
      <c r="X258">
        <v>141.9</v>
      </c>
      <c r="Y258">
        <v>285.81</v>
      </c>
    </row>
    <row r="259" spans="1:25" x14ac:dyDescent="0.3">
      <c r="A259" s="1">
        <v>45698</v>
      </c>
      <c r="B259">
        <v>68.94</v>
      </c>
      <c r="C259">
        <v>398920410</v>
      </c>
      <c r="D259">
        <v>168.1</v>
      </c>
      <c r="E259">
        <v>1200901720</v>
      </c>
      <c r="F259">
        <v>309.87</v>
      </c>
      <c r="G259">
        <v>558495840</v>
      </c>
      <c r="T259">
        <f>IF(Аэрофлот_1week_20022020_20022025[[#This Row],[Объем Аэрофлота]] &gt;$J$73,$J$73,Аэрофлот_1week_20022020_20022025[[#This Row],[Объем Аэрофлота]])</f>
        <v>262342112.5</v>
      </c>
      <c r="V259">
        <v>258</v>
      </c>
      <c r="W259">
        <v>68.94</v>
      </c>
      <c r="X259">
        <v>168.1</v>
      </c>
      <c r="Y259">
        <v>309.87</v>
      </c>
    </row>
    <row r="260" spans="1:25" x14ac:dyDescent="0.3">
      <c r="A260" s="1">
        <v>45705</v>
      </c>
      <c r="B260">
        <v>75.03</v>
      </c>
      <c r="C260">
        <v>281599620</v>
      </c>
      <c r="D260">
        <v>176.25</v>
      </c>
      <c r="E260">
        <v>673788550</v>
      </c>
      <c r="F260">
        <v>315.91000000000003</v>
      </c>
      <c r="G260">
        <v>220313120</v>
      </c>
      <c r="T260">
        <f>IF(Аэрофлот_1week_20022020_20022025[[#This Row],[Объем Аэрофлота]] &gt;$J$73,$J$73,Аэрофлот_1week_20022020_20022025[[#This Row],[Объем Аэрофлота]])</f>
        <v>262342112.5</v>
      </c>
      <c r="V260">
        <v>259</v>
      </c>
      <c r="W260">
        <v>75.03</v>
      </c>
      <c r="X260">
        <v>176.25</v>
      </c>
      <c r="Y260">
        <v>315.91000000000003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i 1 R U W o 9 m p z W j A A A A 9 g A A A B I A H A B D b 2 5 m a W c v U G F j a 2 F n Z S 5 4 b W w g o h g A K K A U A A A A A A A A A A A A A A A A A A A A A A A A A A A A h Y 8 x D o I w G I W v Q r r T F n A g 5 K c M r p I Y j c a 1 K R U a o R j a W u 7 m 4 J G 8 g h h F 3 R z f 9 7 7 h v f v 1 B s X Y t c F F D k b 1 O k c R p i i Q W v S V 0 n W O n D 2 G K S o Y r L k 4 8 V o G k 6 x N N p o q R 4 2 1 5 4 w Q 7 z 3 2 C e 6 H m s S U R u R Q r r a i k R 1 H H 1 n 9 l 0 O l j e V a S M R g / x r D Y h z R B U 7 S a R O Q G U K p 9 F e I p + 7 Z / k B Y u t a 6 Q b L B h Z s d k D k C e X 9 g D 1 B L A w Q U A A I A C A C L V F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1 R U W g B I K t z S A Q A A 3 A c A A B M A H A B G b 3 J t d W x h c y 9 T Z W N 0 a W 9 u M S 5 t I K I Y A C i g F A A A A A A A A A A A A A A A A A A A A A A A A A A A A O 1 U T W s T Q R i + B / I f h v W S w L J s g s 3 B u k L Z R A x W W 8 3 q p Z G w z b 7 q 4 u y M z M z a l B L Q I i g U o e D B H s S P f 2 C V Y E x N / A v v / i P f u K 2 h 4 m F P v b R z m H n n e W b m m W d 4 G A 1 9 E 0 v B O v l Y W y 6 X y i X 9 O F Q Q M d z P 3 m T P c Z a 9 x C P q d 3 u 1 L Y A n v b r r 1 u t u 3 T 0 p l p j H O J h y i V H D g + x F t k u r X + E U x z g h z t f P n K b s p w k I U 7 k e c 3 B 8 K Q x N d M X y r 3 T v a V C 6 G 3 I Y J N 2 m 3 B J c h p H u F t V 2 z M B Y V X u j C T x O Y g P K s 5 Y t m / m S p 4 n Q X s N m L d G X U S w e e Y 0 l 1 6 3 Z 7 E 4 q D X T M N g d v U T q 3 p Y A H V T s 3 c c n C j z j D r 9 l e 9 h p H Z G S a 7 e G I 4 X f 8 g t + I O J q T O M G x R f a C c J P 2 r y u Z 0 G E 3 I I z I T u X f Z 7 D Z x v G K F c 4 7 / Z C H S n t G p a c 0 D 0 j g 5 x + 9 E 8 0 f j A 4 Z 4 6 + F T q B C o R 9 K l e Q O g + 2 n o C v F 7 2 v v 7 F h X g 7 Z / s 3 X 3 G j 2 T o e 3 M w M A M b U b E + n / R 5 k r Q + g t H o Y E c D t q 3 F r C J k 2 P Y X 1 3 r L H C R J p u g c u b + 2 u o c b w v T u O z M L z 4 c V s u l W B T x f y q W b 3 E f 3 5 H j T / g B 3 / f I 4 + x M k 1 l c / i K c 5 y + c n / E Q R / R z H Z K 9 K U 7 O N J k F t S 9 i e T 5 i + R t Q S w E C L Q A U A A I A C A C L V F R a j 2 a n N a M A A A D 2 A A A A E g A A A A A A A A A A A A A A A A A A A A A A Q 2 9 u Z m l n L 1 B h Y 2 t h Z 2 U u e G 1 s U E s B A i 0 A F A A C A A g A i 1 R U W g / K 6 a u k A A A A 6 Q A A A B M A A A A A A A A A A A A A A A A A 7 w A A A F t D b 2 5 0 Z W 5 0 X 1 R 5 c G V z X S 5 4 b W x Q S w E C L Q A U A A I A C A C L V F R a A E g q 3 N I B A A D c B w A A E w A A A A A A A A A A A A A A A A D g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K w A A A A A A A A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x J T h E J U Q x J T g w J U Q w J U J F J U Q x J T g 0 J U Q w J U J C J U Q w J U J F J U Q x J T g y X z F 3 Z W V r X z I w M D I y M D I w X z I w M D I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D R j d G A 0 L 7 R h N C 7 0 L 7 R g l 8 x d 2 V l a 1 8 y M D A y M j A y M F 8 y M D A y M j A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D c 6 M z Y 6 M D A u O T I x N j k 3 M V o i I C 8 + P E V u d H J 5 I F R 5 c G U 9 I k Z p b G x D b 2 x 1 b W 5 U e X B l c y I g V m F s d W U 9 I n N C Z 1 l K Q 2 d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N G N 0 Y D Q v t G E 0 L v Q v t G C X z F 3 Z W V r X z I w M D I y M D I w X z I w M D I y M D I 1 L 0 F 1 d G 9 S Z W 1 v d m V k Q 2 9 s d W 1 u c z E u e 1 x 1 M D A z Y 1 R J Q 0 t F U l x 1 M D A z Z S w w f S Z x d W 9 0 O y w m c X V v d D t T Z W N 0 a W 9 u M S / Q k N G N 0 Y D Q v t G E 0 L v Q v t G C X z F 3 Z W V r X z I w M D I y M D I w X z I w M D I y M D I 1 L 0 F 1 d G 9 S Z W 1 v d m V k Q 2 9 s d W 1 u c z E u e 1 x 1 M D A z Y 1 B F U l x 1 M D A z Z S w x f S Z x d W 9 0 O y w m c X V v d D t T Z W N 0 a W 9 u M S / Q k N G N 0 Y D Q v t G E 0 L v Q v t G C X z F 3 Z W V r X z I w M D I y M D I w X z I w M D I y M D I 1 L 0 F 1 d G 9 S Z W 1 v d m V k Q 2 9 s d W 1 u c z E u e 1 x 1 M D A z Y 0 R B V E V c d T A w M 2 U s M n 0 m c X V v d D s s J n F 1 b 3 Q 7 U 2 V j d G l v b j E v 0 J D R j d G A 0 L 7 R h N C 7 0 L 7 R g l 8 x d 2 V l a 1 8 y M D A y M j A y M F 8 y M D A y M j A y N S 9 B d X R v U m V t b 3 Z l Z E N v b H V t b n M x L n t c d T A w M 2 N U S U 1 F X H U w M D N l L D N 9 J n F 1 b 3 Q 7 L C Z x d W 9 0 O 1 N l Y 3 R p b 2 4 x L 9 C Q 0 Y 3 R g N C + 0 Y T Q u 9 C + 0 Y J f M X d l Z W t f M j A w M j I w M j B f M j A w M j I w M j U v Q X V 0 b 1 J l b W 9 2 Z W R D b 2 x 1 b W 5 z M S 5 7 X H U w M D N j Q 0 x P U 0 V c d T A w M 2 U s N H 0 m c X V v d D s s J n F 1 b 3 Q 7 U 2 V j d G l v b j E v 0 J D R j d G A 0 L 7 R h N C 7 0 L 7 R g l 8 x d 2 V l a 1 8 y M D A y M j A y M F 8 y M D A y M j A y N S 9 B d X R v U m V t b 3 Z l Z E N v b H V t b n M x L n t c d T A w M 2 N W T 0 x c d T A w M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D R j d G A 0 L 7 R h N C 7 0 L 7 R g l 8 x d 2 V l a 1 8 y M D A y M j A y M F 8 y M D A y M j A y N S 9 B d X R v U m V t b 3 Z l Z E N v b H V t b n M x L n t c d T A w M 2 N U S U N L R V J c d T A w M 2 U s M H 0 m c X V v d D s s J n F 1 b 3 Q 7 U 2 V j d G l v b j E v 0 J D R j d G A 0 L 7 R h N C 7 0 L 7 R g l 8 x d 2 V l a 1 8 y M D A y M j A y M F 8 y M D A y M j A y N S 9 B d X R v U m V t b 3 Z l Z E N v b H V t b n M x L n t c d T A w M 2 N Q R V J c d T A w M 2 U s M X 0 m c X V v d D s s J n F 1 b 3 Q 7 U 2 V j d G l v b j E v 0 J D R j d G A 0 L 7 R h N C 7 0 L 7 R g l 8 x d 2 V l a 1 8 y M D A y M j A y M F 8 y M D A y M j A y N S 9 B d X R v U m V t b 3 Z l Z E N v b H V t b n M x L n t c d T A w M 2 N E Q V R F X H U w M D N l L D J 9 J n F 1 b 3 Q 7 L C Z x d W 9 0 O 1 N l Y 3 R p b 2 4 x L 9 C Q 0 Y 3 R g N C + 0 Y T Q u 9 C + 0 Y J f M X d l Z W t f M j A w M j I w M j B f M j A w M j I w M j U v Q X V 0 b 1 J l b W 9 2 Z W R D b 2 x 1 b W 5 z M S 5 7 X H U w M D N j V E l N R V x 1 M D A z Z S w z f S Z x d W 9 0 O y w m c X V v d D t T Z W N 0 a W 9 u M S / Q k N G N 0 Y D Q v t G E 0 L v Q v t G C X z F 3 Z W V r X z I w M D I y M D I w X z I w M D I y M D I 1 L 0 F 1 d G 9 S Z W 1 v d m V k Q 2 9 s d W 1 u c z E u e 1 x 1 M D A z Y 0 N M T 1 N F X H U w M D N l L D R 9 J n F 1 b 3 Q 7 L C Z x d W 9 0 O 1 N l Y 3 R p b 2 4 x L 9 C Q 0 Y 3 R g N C + 0 Y T Q u 9 C + 0 Y J f M X d l Z W t f M j A w M j I w M j B f M j A w M j I w M j U v Q X V 0 b 1 J l b W 9 2 Z W R D b 2 x 1 b W 5 z M S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A l R D E l O E Q l R D E l O D A l R D A l Q k U l R D E l O D Q l R D A l Q k I l R D A l Q k U l R D E l O D J f M X d l Z W t f M j A w M j I w M j B f M j A w M j I w M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x J T h E J U Q x J T g w J U Q w J U J F J U Q x J T g 0 J U Q w J U J C J U Q w J U J F J U Q x J T g y X z F 3 Z W V r X z I w M D I y M D I w X z I w M D I y M D I 1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S U 4 R C V E M S U 4 M C V E M C V C R S V E M S U 4 N C V E M C V C Q i V E M C V C R S V E M S U 4 M l 8 x d 2 V l a 1 8 y M D A y M j A y M F 8 y M D A y M j A y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O T A l R D A l O T c l R D A l O U Y l R D A l Q T A l R D A l O U U l R D A l O U N f J U Q w J U I w J U Q w J U J F X z F 3 Z W V r X z I w M D I y M D I w X z I w M D I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P Q k N C X 0 J / Q o N C e 0 J x f 0 L D Q v l 8 x d 2 V l a 1 8 y M D A y M j A y M F 8 y M D A y M j A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D c 6 M z Y 6 M T I u M D U 2 M z U z M F o i I C 8 + P E V u d H J 5 I F R 5 c G U 9 I k Z p b G x D b 2 x 1 b W 5 U e X B l c y I g V m F s d W U 9 I n N C Z 1 l K Q 2 d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9 C Q 0 J f Q n 9 C g 0 J 7 Q n F / Q s N C + X z F 3 Z W V r X z I w M D I y M D I w X z I w M D I y M D I 1 L 0 F 1 d G 9 S Z W 1 v d m V k Q 2 9 s d W 1 u c z E u e 1 x 1 M D A z Y 1 R J Q 0 t F U l x 1 M D A z Z S w w f S Z x d W 9 0 O y w m c X V v d D t T Z W N 0 a W 9 u M S / Q k 9 C Q 0 J f Q n 9 C g 0 J 7 Q n F / Q s N C + X z F 3 Z W V r X z I w M D I y M D I w X z I w M D I y M D I 1 L 0 F 1 d G 9 S Z W 1 v d m V k Q 2 9 s d W 1 u c z E u e 1 x 1 M D A z Y 1 B F U l x 1 M D A z Z S w x f S Z x d W 9 0 O y w m c X V v d D t T Z W N 0 a W 9 u M S / Q k 9 C Q 0 J f Q n 9 C g 0 J 7 Q n F / Q s N C + X z F 3 Z W V r X z I w M D I y M D I w X z I w M D I y M D I 1 L 0 F 1 d G 9 S Z W 1 v d m V k Q 2 9 s d W 1 u c z E u e 1 x 1 M D A z Y 0 R B V E V c d T A w M 2 U s M n 0 m c X V v d D s s J n F 1 b 3 Q 7 U 2 V j d G l v b j E v 0 J P Q k N C X 0 J / Q o N C e 0 J x f 0 L D Q v l 8 x d 2 V l a 1 8 y M D A y M j A y M F 8 y M D A y M j A y N S 9 B d X R v U m V t b 3 Z l Z E N v b H V t b n M x L n t c d T A w M 2 N U S U 1 F X H U w M D N l L D N 9 J n F 1 b 3 Q 7 L C Z x d W 9 0 O 1 N l Y 3 R p b 2 4 x L 9 C T 0 J D Q l 9 C f 0 K D Q n t C c X 9 C w 0 L 5 f M X d l Z W t f M j A w M j I w M j B f M j A w M j I w M j U v Q X V 0 b 1 J l b W 9 2 Z W R D b 2 x 1 b W 5 z M S 5 7 X H U w M D N j Q 0 x P U 0 V c d T A w M 2 U s N H 0 m c X V v d D s s J n F 1 b 3 Q 7 U 2 V j d G l v b j E v 0 J P Q k N C X 0 J / Q o N C e 0 J x f 0 L D Q v l 8 x d 2 V l a 1 8 y M D A y M j A y M F 8 y M D A y M j A y N S 9 B d X R v U m V t b 3 Z l Z E N v b H V t b n M x L n t c d T A w M 2 N W T 0 x c d T A w M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P Q k N C X 0 J / Q o N C e 0 J x f 0 L D Q v l 8 x d 2 V l a 1 8 y M D A y M j A y M F 8 y M D A y M j A y N S 9 B d X R v U m V t b 3 Z l Z E N v b H V t b n M x L n t c d T A w M 2 N U S U N L R V J c d T A w M 2 U s M H 0 m c X V v d D s s J n F 1 b 3 Q 7 U 2 V j d G l v b j E v 0 J P Q k N C X 0 J / Q o N C e 0 J x f 0 L D Q v l 8 x d 2 V l a 1 8 y M D A y M j A y M F 8 y M D A y M j A y N S 9 B d X R v U m V t b 3 Z l Z E N v b H V t b n M x L n t c d T A w M 2 N Q R V J c d T A w M 2 U s M X 0 m c X V v d D s s J n F 1 b 3 Q 7 U 2 V j d G l v b j E v 0 J P Q k N C X 0 J / Q o N C e 0 J x f 0 L D Q v l 8 x d 2 V l a 1 8 y M D A y M j A y M F 8 y M D A y M j A y N S 9 B d X R v U m V t b 3 Z l Z E N v b H V t b n M x L n t c d T A w M 2 N E Q V R F X H U w M D N l L D J 9 J n F 1 b 3 Q 7 L C Z x d W 9 0 O 1 N l Y 3 R p b 2 4 x L 9 C T 0 J D Q l 9 C f 0 K D Q n t C c X 9 C w 0 L 5 f M X d l Z W t f M j A w M j I w M j B f M j A w M j I w M j U v Q X V 0 b 1 J l b W 9 2 Z W R D b 2 x 1 b W 5 z M S 5 7 X H U w M D N j V E l N R V x 1 M D A z Z S w z f S Z x d W 9 0 O y w m c X V v d D t T Z W N 0 a W 9 u M S / Q k 9 C Q 0 J f Q n 9 C g 0 J 7 Q n F / Q s N C + X z F 3 Z W V r X z I w M D I y M D I w X z I w M D I y M D I 1 L 0 F 1 d G 9 S Z W 1 v d m V k Q 2 9 s d W 1 u c z E u e 1 x 1 M D A z Y 0 N M T 1 N F X H U w M D N l L D R 9 J n F 1 b 3 Q 7 L C Z x d W 9 0 O 1 N l Y 3 R p b 2 4 x L 9 C T 0 J D Q l 9 C f 0 K D Q n t C c X 9 C w 0 L 5 f M X d l Z W t f M j A w M j I w M j B f M j A w M j I w M j U v Q X V 0 b 1 J l b W 9 2 Z W R D b 2 x 1 b W 5 z M S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M l R D A l O T A l R D A l O T c l R D A l O U Y l R D A l Q T A l R D A l O U U l R D A l O U N f J U Q w J U I w J U Q w J U J F X z F 3 Z W V r X z I w M D I y M D I w X z I w M D I y M D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U 5 M C V E M C U 5 N y V E M C U 5 R i V E M C V B M C V E M C U 5 R S V E M C U 5 Q 1 8 l R D A l Q j A l R D A l Q k V f M X d l Z W t f M j A w M j I w M j B f M j A w M j I w M j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T k w J U Q w J T k 3 J U Q w J T l G J U Q w J U E w J U Q w J T l F J U Q w J T l D X y V E M C V C M C V E M C V C R V 8 x d 2 V l a 1 8 y M D A y M j A y M F 8 y M D A y M j A y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E l R D A l Q j U l R D E l O D A l R D A l Q j E l R D A l Q j A l R D A l Q k Q l R D A l Q k F f M X d l Z W t f M j A w M j I w M j B f M j A w M j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d C x 0 L X R g N C x 0 L D Q v d C 6 X z F 3 Z W V r X z I w M D I y M D I w X z I w M D I y M D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w N z o z N j o y M y 4 0 N z k 0 N D Y 5 W i I g L z 4 8 R W 5 0 c n k g V H l w Z T 0 i R m l s b E N v b H V t b l R 5 c G V z I i B W Y W x 1 Z T 0 i c 0 J n W U p D Z 1 V E I i A v P j x F b n R y e S B U e X B l P S J G a W x s Q 2 9 s d W 1 u T m F t Z X M i I F Z h b H V l P S J z W y Z x d W 9 0 O 1 x 1 M D A z Y 1 R J Q 0 t F U l x 1 M D A z Z S Z x d W 9 0 O y w m c X V v d D t c d T A w M 2 N Q R V J c d T A w M 2 U m c X V v d D s s J n F 1 b 3 Q 7 X H U w M D N j R E F U R V x 1 M D A z Z S Z x d W 9 0 O y w m c X V v d D t c d T A w M 2 N U S U 1 F X H U w M D N l J n F 1 b 3 Q 7 L C Z x d W 9 0 O 1 x 1 M D A z Y 0 N M T 1 N F X H U w M D N l J n F 1 b 3 Q 7 L C Z x d W 9 0 O 1 x 1 M D A z Y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L H Q t d G A 0 L H Q s N C 9 0 L p f M X d l Z W t f M j A w M j I w M j B f M j A w M j I w M j U v Q X V 0 b 1 J l b W 9 2 Z W R D b 2 x 1 b W 5 z M S 5 7 X H U w M D N j V E l D S 0 V S X H U w M D N l L D B 9 J n F 1 b 3 Q 7 L C Z x d W 9 0 O 1 N l Y 3 R p b 2 4 x L 9 C h 0 L H Q t d G A 0 L H Q s N C 9 0 L p f M X d l Z W t f M j A w M j I w M j B f M j A w M j I w M j U v Q X V 0 b 1 J l b W 9 2 Z W R D b 2 x 1 b W 5 z M S 5 7 X H U w M D N j U E V S X H U w M D N l L D F 9 J n F 1 b 3 Q 7 L C Z x d W 9 0 O 1 N l Y 3 R p b 2 4 x L 9 C h 0 L H Q t d G A 0 L H Q s N C 9 0 L p f M X d l Z W t f M j A w M j I w M j B f M j A w M j I w M j U v Q X V 0 b 1 J l b W 9 2 Z W R D b 2 x 1 b W 5 z M S 5 7 X H U w M D N j R E F U R V x 1 M D A z Z S w y f S Z x d W 9 0 O y w m c X V v d D t T Z W N 0 a W 9 u M S / Q o d C x 0 L X R g N C x 0 L D Q v d C 6 X z F 3 Z W V r X z I w M D I y M D I w X z I w M D I y M D I 1 L 0 F 1 d G 9 S Z W 1 v d m V k Q 2 9 s d W 1 u c z E u e 1 x 1 M D A z Y 1 R J T U V c d T A w M 2 U s M 3 0 m c X V v d D s s J n F 1 b 3 Q 7 U 2 V j d G l v b j E v 0 K H Q s d C 1 0 Y D Q s d C w 0 L 3 Q u l 8 x d 2 V l a 1 8 y M D A y M j A y M F 8 y M D A y M j A y N S 9 B d X R v U m V t b 3 Z l Z E N v b H V t b n M x L n t c d T A w M 2 N D T E 9 T R V x 1 M D A z Z S w 0 f S Z x d W 9 0 O y w m c X V v d D t T Z W N 0 a W 9 u M S / Q o d C x 0 L X R g N C x 0 L D Q v d C 6 X z F 3 Z W V r X z I w M D I y M D I w X z I w M D I y M D I 1 L 0 F 1 d G 9 S Z W 1 v d m V k Q 2 9 s d W 1 u c z E u e 1 x 1 M D A z Y 1 Z P T F x 1 M D A z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o d C x 0 L X R g N C x 0 L D Q v d C 6 X z F 3 Z W V r X z I w M D I y M D I w X z I w M D I y M D I 1 L 0 F 1 d G 9 S Z W 1 v d m V k Q 2 9 s d W 1 u c z E u e 1 x 1 M D A z Y 1 R J Q 0 t F U l x 1 M D A z Z S w w f S Z x d W 9 0 O y w m c X V v d D t T Z W N 0 a W 9 u M S / Q o d C x 0 L X R g N C x 0 L D Q v d C 6 X z F 3 Z W V r X z I w M D I y M D I w X z I w M D I y M D I 1 L 0 F 1 d G 9 S Z W 1 v d m V k Q 2 9 s d W 1 u c z E u e 1 x 1 M D A z Y 1 B F U l x 1 M D A z Z S w x f S Z x d W 9 0 O y w m c X V v d D t T Z W N 0 a W 9 u M S / Q o d C x 0 L X R g N C x 0 L D Q v d C 6 X z F 3 Z W V r X z I w M D I y M D I w X z I w M D I y M D I 1 L 0 F 1 d G 9 S Z W 1 v d m V k Q 2 9 s d W 1 u c z E u e 1 x 1 M D A z Y 0 R B V E V c d T A w M 2 U s M n 0 m c X V v d D s s J n F 1 b 3 Q 7 U 2 V j d G l v b j E v 0 K H Q s d C 1 0 Y D Q s d C w 0 L 3 Q u l 8 x d 2 V l a 1 8 y M D A y M j A y M F 8 y M D A y M j A y N S 9 B d X R v U m V t b 3 Z l Z E N v b H V t b n M x L n t c d T A w M 2 N U S U 1 F X H U w M D N l L D N 9 J n F 1 b 3 Q 7 L C Z x d W 9 0 O 1 N l Y 3 R p b 2 4 x L 9 C h 0 L H Q t d G A 0 L H Q s N C 9 0 L p f M X d l Z W t f M j A w M j I w M j B f M j A w M j I w M j U v Q X V 0 b 1 J l b W 9 2 Z W R D b 2 x 1 b W 5 z M S 5 7 X H U w M D N j Q 0 x P U 0 V c d T A w M 2 U s N H 0 m c X V v d D s s J n F 1 b 3 Q 7 U 2 V j d G l v b j E v 0 K H Q s d C 1 0 Y D Q s d C w 0 L 3 Q u l 8 x d 2 V l a 1 8 y M D A y M j A y M F 8 y M D A y M j A y N S 9 B d X R v U m V t b 3 Z l Z E N v b H V t b n M x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M S V E M C V C N S V E M S U 4 M C V E M C V C M S V E M C V C M C V E M C V C R C V E M C V C Q V 8 x d 2 V l a 1 8 y M D A y M j A y M F 8 y M D A y M j A y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E l R D A l Q j U l R D E l O D A l R D A l Q j E l R D A l Q j A l R D A l Q k Q l R D A l Q k F f M X d l Z W t f M j A w M j I w M j B f M j A w M j I w M j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x J U Q w J U I 1 J U Q x J T g w J U Q w J U I x J U Q w J U I w J U Q w J U J E J U Q w J U J B X z F 3 Z W V r X z I w M D I y M D I w X z I w M D I y M D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z u v U t o 7 U T o k E L w 4 C p 0 Y / A A A A A A I A A A A A A B B m A A A A A Q A A I A A A A C w 5 l 4 g d b u S G x 5 D W 5 E a z N n F m f j z K U f F + n 5 h v Y F h v j Z 9 b A A A A A A 6 A A A A A A g A A I A A A A F h F z 9 l t B l + Y i 3 K H H m Y q K K L X P h A J v K H s h g m P h S h Z 1 U D d U A A A A J 0 y K X P N s I u 2 H F u S J j x O v Q C z P 2 Z I a G 2 L V F z J n + O 3 + e u w s k Y 0 j + M L 9 X R 5 u l M O P d v u Q f 1 i d u f R K I x e M h L S Q 8 + e I T 8 5 o 3 t X q C 5 Q 4 s + u 1 M V 0 M 5 + B Q A A A A F e V V c u C k 9 n D 0 y U p l k h R 3 s z I 5 e i S S c 0 G 9 S M k h v i o a 8 0 J Q C B 8 W + s 5 B z o G 3 9 N e 2 u o F 9 D 3 4 f a y Y e C A R X E D E t 5 s N v R M = < / D a t a M a s h u p > 
</file>

<file path=customXml/itemProps1.xml><?xml version="1.0" encoding="utf-8"?>
<ds:datastoreItem xmlns:ds="http://schemas.openxmlformats.org/officeDocument/2006/customXml" ds:itemID="{454A7CDB-21FD-4CDD-A012-CEEE7C9EBB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Аэрофлот_1week_20022020_2002202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2025-02-20T08:32:10Z</dcterms:modified>
</cp:coreProperties>
</file>