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ММвЭ\"/>
    </mc:Choice>
  </mc:AlternateContent>
  <xr:revisionPtr revIDLastSave="0" documentId="8_{141294A8-B633-43B2-B3E5-9FC00C79DA8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Лист2" sheetId="2" r:id="rId1"/>
    <sheet name="Лист5" sheetId="5" r:id="rId2"/>
  </sheets>
  <definedNames>
    <definedName name="_xlchart.v1.0" hidden="1">Лист5!$E$2:$E$31</definedName>
    <definedName name="_xlchart.v1.1" hidden="1">Лист5!$E$2:$E$31</definedName>
    <definedName name="_xlchart.v1.2" hidden="1">Лист5!$E$2:$E$31</definedName>
    <definedName name="_xlchart.v1.3" hidden="1">Лист5!$C$36:$K$36</definedName>
    <definedName name="_xlchart.v1.4" hidden="1">Лист5!$C$37:$K$37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5" l="1"/>
  <c r="C40" i="5"/>
  <c r="C3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G6" i="2"/>
  <c r="G7" i="2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</calcChain>
</file>

<file path=xl/sharedStrings.xml><?xml version="1.0" encoding="utf-8"?>
<sst xmlns="http://schemas.openxmlformats.org/spreadsheetml/2006/main" count="50" uniqueCount="43">
  <si>
    <t>Год</t>
  </si>
  <si>
    <t>Военные расходы США, млрд. долл.</t>
  </si>
  <si>
    <t>Военные расходы РФ, млрд. долл.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</si>
  <si>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</si>
  <si>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</si>
  <si>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</si>
  <si>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</si>
  <si>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</si>
  <si>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</si>
  <si>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</si>
  <si>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</si>
  <si>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</si>
  <si>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</si>
  <si>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</si>
  <si>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</si>
  <si>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</si>
  <si>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</si>
  <si>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</si>
  <si>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</si>
  <si>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</si>
  <si>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</si>
  <si>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</si>
  <si>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</si>
  <si>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</si>
  <si>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</si>
  <si>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</si>
  <si>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</si>
  <si>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</si>
  <si>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</si>
  <si>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276,33</t>
  </si>
  <si>
    <t>Остатки</t>
  </si>
  <si>
    <t>#Н/Д</t>
  </si>
  <si>
    <t>Скользящее среднее</t>
  </si>
  <si>
    <t>Экспоненциальное сглаживание</t>
  </si>
  <si>
    <t xml:space="preserve">Месяц </t>
  </si>
  <si>
    <r>
      <t>Y</t>
    </r>
    <r>
      <rPr>
        <b/>
        <i/>
        <vertAlign val="subscript"/>
        <sz val="12"/>
        <color theme="1"/>
        <rFont val="Times New Roman"/>
        <family val="1"/>
        <charset val="204"/>
      </rPr>
      <t>t</t>
    </r>
  </si>
  <si>
    <r>
      <t>Y</t>
    </r>
    <r>
      <rPr>
        <b/>
        <i/>
        <vertAlign val="subscript"/>
        <sz val="12"/>
        <color theme="1"/>
        <rFont val="Times New Roman"/>
        <family val="1"/>
        <charset val="204"/>
      </rPr>
      <t>1t</t>
    </r>
  </si>
  <si>
    <r>
      <t>Y</t>
    </r>
    <r>
      <rPr>
        <b/>
        <i/>
        <vertAlign val="subscript"/>
        <sz val="12"/>
        <color theme="1"/>
        <rFont val="Times New Roman"/>
        <family val="1"/>
        <charset val="204"/>
      </rPr>
      <t>2t</t>
    </r>
  </si>
  <si>
    <t>a0</t>
  </si>
  <si>
    <t>a1</t>
  </si>
  <si>
    <t>t</t>
  </si>
  <si>
    <t>А</t>
  </si>
  <si>
    <t>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</si>
</sst>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Continuous"/>
    </xf>
    <xf numFmtId="0" fontId="1" fillId="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Лист2!$D$3</c:f>
              <c:strCache>
                <c:ptCount val="1"/>
                <c:pt idx="0">
                  <c:v>Военные расходы США, млрд. долл.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175634295713035E-2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Лист2!$B$4:$B$23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Лист2!$D$4:$D$23</c:f>
              <c:numCache>
                <c:formatCode>General</c:formatCode>
                <c:ptCount val="20"/>
                <c:pt idx="0">
                  <c:v>276.33</c:v>
                </c:pt>
                <c:pt idx="1">
                  <c:v>274.27999999999997</c:v>
                </c:pt>
                <c:pt idx="2">
                  <c:v>280.97000000000003</c:v>
                </c:pt>
                <c:pt idx="3">
                  <c:v>301.7</c:v>
                </c:pt>
                <c:pt idx="4">
                  <c:v>312.74</c:v>
                </c:pt>
                <c:pt idx="5">
                  <c:v>356.72</c:v>
                </c:pt>
                <c:pt idx="6">
                  <c:v>415.22</c:v>
                </c:pt>
                <c:pt idx="7">
                  <c:v>464.68</c:v>
                </c:pt>
                <c:pt idx="8">
                  <c:v>503.35</c:v>
                </c:pt>
                <c:pt idx="9">
                  <c:v>527.66</c:v>
                </c:pt>
                <c:pt idx="10">
                  <c:v>556.96</c:v>
                </c:pt>
                <c:pt idx="11">
                  <c:v>621.13</c:v>
                </c:pt>
                <c:pt idx="12">
                  <c:v>668.57</c:v>
                </c:pt>
                <c:pt idx="13">
                  <c:v>698.18</c:v>
                </c:pt>
                <c:pt idx="14">
                  <c:v>711.34</c:v>
                </c:pt>
                <c:pt idx="15">
                  <c:v>684.78</c:v>
                </c:pt>
                <c:pt idx="16">
                  <c:v>639.70000000000005</c:v>
                </c:pt>
                <c:pt idx="17">
                  <c:v>609.91</c:v>
                </c:pt>
                <c:pt idx="18">
                  <c:v>596.01</c:v>
                </c:pt>
                <c:pt idx="19">
                  <c:v>611.19000000000005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A-42EE-914A-730F706A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50432"/>
        <c:axId val="285753312"/>
      </c:lineChart>
      <c:catAx>
        <c:axId val="2857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53312"/>
        <c:crosses val="autoZero"/>
        <c:auto val="1"/>
        <c:lblAlgn val="ctr"/>
        <c:lblOffset val="100"/>
        <c:noMultiLvlLbl val="0"/>
      </c:catAx>
      <c:valAx>
        <c:axId val="285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Лист2!$C$5:$C$23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Лист2!$M$44:$M$62</c:f>
              <c:numCache>
                <c:formatCode>General</c:formatCode>
                <c:ptCount val="19"/>
                <c:pt idx="0">
                  <c:v>-28.289000000000044</c:v>
                </c:pt>
                <c:pt idx="1">
                  <c:v>-45.495368421052603</c:v>
                </c:pt>
                <c:pt idx="2">
                  <c:v>-48.661736842105256</c:v>
                </c:pt>
                <c:pt idx="3">
                  <c:v>-61.51810526315785</c:v>
                </c:pt>
                <c:pt idx="4">
                  <c:v>-41.434473684210502</c:v>
                </c:pt>
                <c:pt idx="5">
                  <c:v>-6.8308421052631161</c:v>
                </c:pt>
                <c:pt idx="6">
                  <c:v>18.73278947368425</c:v>
                </c:pt>
                <c:pt idx="7">
                  <c:v>33.506421052631595</c:v>
                </c:pt>
                <c:pt idx="8">
                  <c:v>33.920052631578926</c:v>
                </c:pt>
                <c:pt idx="9">
                  <c:v>39.32368421052638</c:v>
                </c:pt>
                <c:pt idx="10">
                  <c:v>79.597315789473669</c:v>
                </c:pt>
                <c:pt idx="11">
                  <c:v>103.14094736842105</c:v>
                </c:pt>
                <c:pt idx="12">
                  <c:v>108.8545789473684</c:v>
                </c:pt>
                <c:pt idx="13">
                  <c:v>98.118210526315806</c:v>
                </c:pt>
                <c:pt idx="14">
                  <c:v>47.661842105263077</c:v>
                </c:pt>
                <c:pt idx="15">
                  <c:v>-21.314526315789408</c:v>
                </c:pt>
                <c:pt idx="16">
                  <c:v>-75.000894736842156</c:v>
                </c:pt>
                <c:pt idx="17">
                  <c:v>-112.7972631578948</c:v>
                </c:pt>
                <c:pt idx="18">
                  <c:v>-121.5136315789473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8-459B-AF9B-C5156785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43232"/>
        <c:axId val="285744672"/>
      </c:scatterChart>
      <c:valAx>
        <c:axId val="2857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744672"/>
        <c:crosses val="autoZero"/>
        <c:crossBetween val="midCat"/>
      </c:valAx>
      <c:valAx>
        <c:axId val="28574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85743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</a:t>
            </a:r>
            <a:r>
              <a:rPr lang="ru-RU" baseline="0"/>
              <a:t>ка изменения объема продаж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908792650918632E-2"/>
                  <c:y val="0.27432414698162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Лист5!$B$2:$B$31</c:f>
              <c:numCache>
                <c:formatCode>General</c:formatCode>
                <c:ptCount val="30"/>
                <c:pt idx="0">
                  <c:v>237</c:v>
                </c:pt>
                <c:pt idx="1">
                  <c:v>241</c:v>
                </c:pt>
                <c:pt idx="2">
                  <c:v>274</c:v>
                </c:pt>
                <c:pt idx="3">
                  <c:v>228</c:v>
                </c:pt>
                <c:pt idx="4">
                  <c:v>222</c:v>
                </c:pt>
                <c:pt idx="5">
                  <c:v>193</c:v>
                </c:pt>
                <c:pt idx="6">
                  <c:v>217</c:v>
                </c:pt>
                <c:pt idx="7">
                  <c:v>226</c:v>
                </c:pt>
                <c:pt idx="8">
                  <c:v>238</c:v>
                </c:pt>
                <c:pt idx="9">
                  <c:v>295</c:v>
                </c:pt>
                <c:pt idx="10">
                  <c:v>274</c:v>
                </c:pt>
                <c:pt idx="11">
                  <c:v>298</c:v>
                </c:pt>
                <c:pt idx="12">
                  <c:v>303</c:v>
                </c:pt>
                <c:pt idx="13">
                  <c:v>318</c:v>
                </c:pt>
                <c:pt idx="14">
                  <c:v>353</c:v>
                </c:pt>
                <c:pt idx="15">
                  <c:v>306</c:v>
                </c:pt>
                <c:pt idx="16">
                  <c:v>310</c:v>
                </c:pt>
                <c:pt idx="17">
                  <c:v>279</c:v>
                </c:pt>
                <c:pt idx="18">
                  <c:v>319</c:v>
                </c:pt>
                <c:pt idx="19">
                  <c:v>327</c:v>
                </c:pt>
                <c:pt idx="20">
                  <c:v>365</c:v>
                </c:pt>
                <c:pt idx="21">
                  <c:v>323</c:v>
                </c:pt>
                <c:pt idx="22">
                  <c:v>321</c:v>
                </c:pt>
                <c:pt idx="23">
                  <c:v>296</c:v>
                </c:pt>
                <c:pt idx="24">
                  <c:v>323</c:v>
                </c:pt>
                <c:pt idx="25">
                  <c:v>336</c:v>
                </c:pt>
                <c:pt idx="26">
                  <c:v>351</c:v>
                </c:pt>
                <c:pt idx="27">
                  <c:v>411</c:v>
                </c:pt>
                <c:pt idx="28">
                  <c:v>394</c:v>
                </c:pt>
                <c:pt idx="29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485E-9B52-F386E0BA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22544"/>
        <c:axId val="360630224"/>
      </c:lineChart>
      <c:catAx>
        <c:axId val="36062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layout>
            <c:manualLayout>
              <c:xMode val="edge"/>
              <c:yMode val="edge"/>
              <c:x val="0.4918945756780402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30224"/>
        <c:crosses val="autoZero"/>
        <c:auto val="1"/>
        <c:lblAlgn val="ctr"/>
        <c:lblOffset val="100"/>
        <c:noMultiLvlLbl val="0"/>
      </c:catAx>
      <c:valAx>
        <c:axId val="360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</a:t>
                </a:r>
                <a:r>
                  <a:rPr lang="ru-RU" baseline="0"/>
                  <a:t> продаж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Динамика изменения объема продаж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Лист5!$C$1</c:f>
              <c:strCache>
                <c:ptCount val="1"/>
                <c:pt idx="0">
                  <c:v>Y1t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Лист5!$C$2:$C$31</c:f>
              <c:numCache>
                <c:formatCode>General</c:formatCode>
                <c:ptCount val="30"/>
                <c:pt idx="0">
                  <c:v>232</c:v>
                </c:pt>
                <c:pt idx="1">
                  <c:v>251</c:v>
                </c:pt>
                <c:pt idx="2">
                  <c:v>248</c:v>
                </c:pt>
                <c:pt idx="3">
                  <c:v>241</c:v>
                </c:pt>
                <c:pt idx="4">
                  <c:v>214</c:v>
                </c:pt>
                <c:pt idx="5">
                  <c:v>210</c:v>
                </c:pt>
                <c:pt idx="6">
                  <c:v>212</c:v>
                </c:pt>
                <c:pt idx="7">
                  <c:v>227</c:v>
                </c:pt>
                <c:pt idx="8">
                  <c:v>253</c:v>
                </c:pt>
                <c:pt idx="9">
                  <c:v>269</c:v>
                </c:pt>
                <c:pt idx="10">
                  <c:v>289</c:v>
                </c:pt>
                <c:pt idx="11">
                  <c:v>292</c:v>
                </c:pt>
                <c:pt idx="12">
                  <c:v>306</c:v>
                </c:pt>
                <c:pt idx="13">
                  <c:v>325</c:v>
                </c:pt>
                <c:pt idx="14">
                  <c:v>326</c:v>
                </c:pt>
                <c:pt idx="15">
                  <c:v>323</c:v>
                </c:pt>
                <c:pt idx="16">
                  <c:v>298</c:v>
                </c:pt>
                <c:pt idx="17">
                  <c:v>303</c:v>
                </c:pt>
                <c:pt idx="18">
                  <c:v>309</c:v>
                </c:pt>
                <c:pt idx="19">
                  <c:v>337</c:v>
                </c:pt>
                <c:pt idx="20">
                  <c:v>339</c:v>
                </c:pt>
                <c:pt idx="21">
                  <c:v>337</c:v>
                </c:pt>
                <c:pt idx="22">
                  <c:v>313</c:v>
                </c:pt>
                <c:pt idx="23">
                  <c:v>313</c:v>
                </c:pt>
                <c:pt idx="24">
                  <c:v>318</c:v>
                </c:pt>
                <c:pt idx="25">
                  <c:v>337</c:v>
                </c:pt>
                <c:pt idx="26">
                  <c:v>366</c:v>
                </c:pt>
                <c:pt idx="27">
                  <c:v>386</c:v>
                </c:pt>
                <c:pt idx="28">
                  <c:v>409</c:v>
                </c:pt>
                <c:pt idx="29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4-4616-8559-2D349256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42704"/>
        <c:axId val="360645584"/>
      </c:lineChart>
      <c:catAx>
        <c:axId val="3606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Месяцы</a:t>
                </a:r>
              </a:p>
            </c:rich>
          </c:tx>
          <c:layout>
            <c:manualLayout>
              <c:xMode val="edge"/>
              <c:yMode val="edge"/>
              <c:x val="0.475227909011373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45584"/>
        <c:crosses val="autoZero"/>
        <c:auto val="1"/>
        <c:lblAlgn val="ctr"/>
        <c:lblOffset val="100"/>
        <c:noMultiLvlLbl val="0"/>
      </c:catAx>
      <c:valAx>
        <c:axId val="3606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Объем продаж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Динамика изменения объема продаж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Лист5!$D$1</c:f>
              <c:strCache>
                <c:ptCount val="1"/>
                <c:pt idx="0">
                  <c:v>Y2t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Лист5!$D$2:$D$31</c:f>
              <c:numCache>
                <c:formatCode>General</c:formatCode>
                <c:ptCount val="30"/>
                <c:pt idx="0">
                  <c:v>236</c:v>
                </c:pt>
                <c:pt idx="1">
                  <c:v>242</c:v>
                </c:pt>
                <c:pt idx="2">
                  <c:v>242</c:v>
                </c:pt>
                <c:pt idx="3">
                  <c:v>234</c:v>
                </c:pt>
                <c:pt idx="4">
                  <c:v>223</c:v>
                </c:pt>
                <c:pt idx="5">
                  <c:v>217</c:v>
                </c:pt>
                <c:pt idx="6">
                  <c:v>220</c:v>
                </c:pt>
                <c:pt idx="7">
                  <c:v>232</c:v>
                </c:pt>
                <c:pt idx="8">
                  <c:v>250</c:v>
                </c:pt>
                <c:pt idx="9">
                  <c:v>268</c:v>
                </c:pt>
                <c:pt idx="10">
                  <c:v>283</c:v>
                </c:pt>
                <c:pt idx="11">
                  <c:v>295</c:v>
                </c:pt>
                <c:pt idx="12">
                  <c:v>307</c:v>
                </c:pt>
                <c:pt idx="13">
                  <c:v>317</c:v>
                </c:pt>
                <c:pt idx="14">
                  <c:v>320</c:v>
                </c:pt>
                <c:pt idx="15">
                  <c:v>316</c:v>
                </c:pt>
                <c:pt idx="16">
                  <c:v>309</c:v>
                </c:pt>
                <c:pt idx="17">
                  <c:v>309</c:v>
                </c:pt>
                <c:pt idx="18">
                  <c:v>316</c:v>
                </c:pt>
                <c:pt idx="19">
                  <c:v>327</c:v>
                </c:pt>
                <c:pt idx="20">
                  <c:v>332</c:v>
                </c:pt>
                <c:pt idx="21">
                  <c:v>329</c:v>
                </c:pt>
                <c:pt idx="22">
                  <c:v>322</c:v>
                </c:pt>
                <c:pt idx="23">
                  <c:v>320</c:v>
                </c:pt>
                <c:pt idx="24">
                  <c:v>326</c:v>
                </c:pt>
                <c:pt idx="25">
                  <c:v>342</c:v>
                </c:pt>
                <c:pt idx="26">
                  <c:v>363</c:v>
                </c:pt>
                <c:pt idx="27">
                  <c:v>384</c:v>
                </c:pt>
                <c:pt idx="28">
                  <c:v>403</c:v>
                </c:pt>
                <c:pt idx="29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6-4AE7-BB6E-2B2B5116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44624"/>
        <c:axId val="360628304"/>
      </c:lineChart>
      <c:catAx>
        <c:axId val="36064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Месяцы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28304"/>
        <c:crosses val="autoZero"/>
        <c:auto val="1"/>
        <c:lblAlgn val="ctr"/>
        <c:lblOffset val="100"/>
        <c:noMultiLvlLbl val="0"/>
      </c:catAx>
      <c:valAx>
        <c:axId val="3606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Объем продаж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 ряд</a:t>
            </a:r>
            <a:r>
              <a:rPr lang="ru-RU" baseline="0"/>
              <a:t> после удаления тренда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Лист5!$E$2:$E$31</c:f>
              <c:numCache>
                <c:formatCode>General</c:formatCode>
                <c:ptCount val="30"/>
                <c:pt idx="0">
                  <c:v>1</c:v>
                </c:pt>
                <c:pt idx="1">
                  <c:v>-1</c:v>
                </c:pt>
                <c:pt idx="2">
                  <c:v>32</c:v>
                </c:pt>
                <c:pt idx="3">
                  <c:v>-6</c:v>
                </c:pt>
                <c:pt idx="4">
                  <c:v>-1</c:v>
                </c:pt>
                <c:pt idx="5">
                  <c:v>-24</c:v>
                </c:pt>
                <c:pt idx="6">
                  <c:v>-3</c:v>
                </c:pt>
                <c:pt idx="7">
                  <c:v>-6</c:v>
                </c:pt>
                <c:pt idx="8">
                  <c:v>-12</c:v>
                </c:pt>
                <c:pt idx="9">
                  <c:v>27</c:v>
                </c:pt>
                <c:pt idx="10">
                  <c:v>-9</c:v>
                </c:pt>
                <c:pt idx="11">
                  <c:v>3</c:v>
                </c:pt>
                <c:pt idx="12">
                  <c:v>-4</c:v>
                </c:pt>
                <c:pt idx="13">
                  <c:v>1</c:v>
                </c:pt>
                <c:pt idx="14">
                  <c:v>33</c:v>
                </c:pt>
                <c:pt idx="15">
                  <c:v>-10</c:v>
                </c:pt>
                <c:pt idx="16">
                  <c:v>1</c:v>
                </c:pt>
                <c:pt idx="17">
                  <c:v>-30</c:v>
                </c:pt>
                <c:pt idx="18">
                  <c:v>3</c:v>
                </c:pt>
                <c:pt idx="19">
                  <c:v>0</c:v>
                </c:pt>
                <c:pt idx="20">
                  <c:v>33</c:v>
                </c:pt>
                <c:pt idx="21">
                  <c:v>-6</c:v>
                </c:pt>
                <c:pt idx="22">
                  <c:v>-1</c:v>
                </c:pt>
                <c:pt idx="23">
                  <c:v>-24</c:v>
                </c:pt>
                <c:pt idx="24">
                  <c:v>-3</c:v>
                </c:pt>
                <c:pt idx="25">
                  <c:v>-6</c:v>
                </c:pt>
                <c:pt idx="26">
                  <c:v>-12</c:v>
                </c:pt>
                <c:pt idx="27">
                  <c:v>27</c:v>
                </c:pt>
                <c:pt idx="28">
                  <c:v>-9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F-4933-9F28-8801FF46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22544"/>
        <c:axId val="360630224"/>
      </c:lineChart>
      <c:catAx>
        <c:axId val="36062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layout>
            <c:manualLayout>
              <c:xMode val="edge"/>
              <c:yMode val="edge"/>
              <c:x val="0.4918945756780402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30224"/>
        <c:crosses val="autoZero"/>
        <c:auto val="1"/>
        <c:lblAlgn val="ctr"/>
        <c:lblOffset val="100"/>
        <c:noMultiLvlLbl val="0"/>
      </c:catAx>
      <c:valAx>
        <c:axId val="360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</a:t>
                </a:r>
                <a:r>
                  <a:rPr lang="ru-RU" baseline="0"/>
                  <a:t> продаж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6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Распределения остатков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Распределения остатков</a:t>
          </a:r>
        </a:p>
      </cx:txPr>
    </cx:title>
    <cx:plotArea>
      <cx:plotAreaRegion>
        <cx:series layoutId="clusteredColumn" uniqueId="{E67251DF-C2BE-43A6-8C21-B94F69F790B0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Интервалы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Интервалы</a:t>
              </a:r>
            </a:p>
          </cx:txPr>
        </cx:title>
        <cx:tickLabels/>
      </cx:axis>
      <cx:axis id="1">
        <cx:valScaling/>
        <cx:title>
          <cx:tx>
            <cx:txData>
              <cx:v>Количество попаданий в интервал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Количество попаданий в интервал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232410</xdr:rowOff>
    </xdr:from>
    <xdr:to>
      <xdr:col>15</xdr:col>
      <xdr:colOff>525780</xdr:colOff>
      <xdr:row>14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34E175-ADDD-43C6-CA72-C202466A2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251460</xdr:colOff>
      <xdr:row>19</xdr:row>
      <xdr:rowOff>175260</xdr:rowOff>
    </xdr:from>
    <xdr:to>
      <xdr:col>25</xdr:col>
      <xdr:colOff>251461</xdr:colOff>
      <xdr:row>29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1198AF5-D90D-FD37-7F24-6B78039CE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194310</xdr:rowOff>
    </xdr:from>
    <xdr:to>
      <xdr:col>13</xdr:col>
      <xdr:colOff>403860</xdr:colOff>
      <xdr:row>14</xdr:row>
      <xdr:rowOff>125730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ACCE489-A945-BAAD-1B71-C99976EA1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133350</xdr:rowOff>
    </xdr:from>
    <xdr:to>
      <xdr:col>13</xdr:col>
      <xdr:colOff>457200</xdr:colOff>
      <xdr:row>30</xdr:row>
      <xdr:rowOff>102870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768ED8A-A544-5B45-14EF-579DF871C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198120</xdr:colOff>
      <xdr:row>17</xdr:row>
      <xdr:rowOff>38100</xdr:rowOff>
    </xdr:from>
    <xdr:to>
      <xdr:col>21</xdr:col>
      <xdr:colOff>320040</xdr:colOff>
      <xdr:row>30</xdr:row>
      <xdr:rowOff>148590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3FE338-5C0F-7BC0-74F1-E3853E343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266700</xdr:colOff>
      <xdr:row>0</xdr:row>
      <xdr:rowOff>106680</xdr:rowOff>
    </xdr:from>
    <xdr:to>
      <xdr:col>21</xdr:col>
      <xdr:colOff>571500</xdr:colOff>
      <xdr:row>14</xdr:row>
      <xdr:rowOff>38100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3762A98-CC89-42BE-AAEB-D49D7E739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</xdr:colOff>
      <xdr:row>33</xdr:row>
      <xdr:rowOff>34290</xdr:rowOff>
    </xdr:from>
    <xdr:to>
      <xdr:col>13</xdr:col>
      <xdr:colOff>373380</xdr:colOff>
      <xdr:row>48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59C6D778-FF8B-E39B-CB4F-AFEED9BF43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6579870"/>
              <a:ext cx="457200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62"/>
  <sheetViews>
    <sheetView workbookViewId="0">
      <selection activeCell="G1" sqref="G1:G1048576"/>
    </sheetView>
  </sheetViews>
  <sheetFormatPr defaultRowHeight="14.4" x14ac:dyDescent="0.3"/>
  <cols>
    <col min="6" max="7" width="12" bestFit="1" customWidth="1"/>
  </cols>
  <sheetData>
    <row r="2" spans="2:7" ht="15" thickBot="1" x14ac:dyDescent="0.35"/>
    <row r="3" spans="2:7" ht="66.599999999999994" thickBot="1" x14ac:dyDescent="0.35">
      <c r="B3" s="1" t="s">
        <v>0</v>
      </c>
      <c r="C3" s="2"/>
      <c r="D3" s="2" t="s">
        <v>1</v>
      </c>
      <c r="E3" s="2" t="s">
        <v>2</v>
      </c>
      <c r="F3" s="9" t="s">
        <v>32</v>
      </c>
      <c r="G3" s="9" t="s">
        <v>33</v>
      </c>
    </row>
    <row r="4" spans="2:7" ht="15" thickBot="1" x14ac:dyDescent="0.35">
      <c r="B4" s="3">
        <v>1997</v>
      </c>
      <c r="C4" s="4">
        <v>1</v>
      </c>
      <c r="D4" s="4">
        <v>276.33</v>
      </c>
      <c r="E4" s="4">
        <v>17.579999999999998</v>
      </c>
      <c r="F4" t="s">
        <v>31</v>
      </c>
      <c r="G4" t="s">
        <v>31</v>
      </c>
    </row>
    <row r="5" spans="2:7" ht="15" thickBot="1" x14ac:dyDescent="0.35">
      <c r="B5" s="3">
        <v>1998</v>
      </c>
      <c r="C5" s="4">
        <v>2</v>
      </c>
      <c r="D5" s="4">
        <v>274.27999999999997</v>
      </c>
      <c r="E5" s="4">
        <v>7.96</v>
      </c>
      <c r="F5" t="s">
        <v>31</v>
      </c>
      <c r="G5">
        <f>D4</f>
        <v>276.33</v>
      </c>
    </row>
    <row r="6" spans="2:7" ht="15" thickBot="1" x14ac:dyDescent="0.35">
      <c r="B6" s="3">
        <v>1999</v>
      </c>
      <c r="C6" s="4">
        <v>3</v>
      </c>
      <c r="D6" s="4">
        <v>280.97000000000003</v>
      </c>
      <c r="E6" s="4">
        <v>6.47</v>
      </c>
      <c r="F6">
        <f t="shared" ref="F6:F23" si="0">AVERAGE(D4:D6)</f>
        <v>277.19333333333333</v>
      </c>
      <c r="G6">
        <f t="shared" ref="G6:G23" si="1">0.6*D5+0.4*G5</f>
        <v>275.09999999999997</v>
      </c>
    </row>
    <row r="7" spans="2:7" ht="15" thickBot="1" x14ac:dyDescent="0.35">
      <c r="B7" s="3">
        <v>2000</v>
      </c>
      <c r="C7" s="4">
        <v>4</v>
      </c>
      <c r="D7" s="4">
        <v>301.7</v>
      </c>
      <c r="E7" s="4">
        <v>9.23</v>
      </c>
      <c r="F7">
        <f t="shared" si="0"/>
        <v>285.65000000000003</v>
      </c>
      <c r="G7">
        <f t="shared" si="1"/>
        <v>278.62200000000001</v>
      </c>
    </row>
    <row r="8" spans="2:7" ht="15" thickBot="1" x14ac:dyDescent="0.35">
      <c r="B8" s="3">
        <v>2001</v>
      </c>
      <c r="C8" s="4">
        <v>5</v>
      </c>
      <c r="D8" s="4">
        <v>312.74</v>
      </c>
      <c r="E8" s="4">
        <v>11.68</v>
      </c>
      <c r="F8">
        <f t="shared" si="0"/>
        <v>298.47000000000003</v>
      </c>
      <c r="G8">
        <f t="shared" si="1"/>
        <v>292.46879999999999</v>
      </c>
    </row>
    <row r="9" spans="2:7" ht="15" thickBot="1" x14ac:dyDescent="0.35">
      <c r="B9" s="3">
        <v>2002</v>
      </c>
      <c r="C9" s="4">
        <v>6</v>
      </c>
      <c r="D9" s="4">
        <v>356.72</v>
      </c>
      <c r="E9" s="4">
        <v>13.94</v>
      </c>
      <c r="F9">
        <f t="shared" si="0"/>
        <v>323.72000000000003</v>
      </c>
      <c r="G9">
        <f t="shared" si="1"/>
        <v>304.63152000000002</v>
      </c>
    </row>
    <row r="10" spans="2:7" ht="15" thickBot="1" x14ac:dyDescent="0.35">
      <c r="B10" s="3">
        <v>2003</v>
      </c>
      <c r="C10" s="4">
        <v>7</v>
      </c>
      <c r="D10" s="4">
        <v>415.22</v>
      </c>
      <c r="E10" s="4">
        <v>16.97</v>
      </c>
      <c r="F10">
        <f t="shared" si="0"/>
        <v>361.56</v>
      </c>
      <c r="G10">
        <f t="shared" si="1"/>
        <v>335.88460800000001</v>
      </c>
    </row>
    <row r="11" spans="2:7" ht="15" thickBot="1" x14ac:dyDescent="0.35">
      <c r="B11" s="3">
        <v>2004</v>
      </c>
      <c r="C11" s="4">
        <v>8</v>
      </c>
      <c r="D11" s="4">
        <v>464.68</v>
      </c>
      <c r="E11" s="4">
        <v>20.96</v>
      </c>
      <c r="F11">
        <f t="shared" si="0"/>
        <v>412.20666666666671</v>
      </c>
      <c r="G11">
        <f t="shared" si="1"/>
        <v>383.48584319999998</v>
      </c>
    </row>
    <row r="12" spans="2:7" ht="15" thickBot="1" x14ac:dyDescent="0.35">
      <c r="B12" s="3">
        <v>2005</v>
      </c>
      <c r="C12" s="4">
        <v>9</v>
      </c>
      <c r="D12" s="4">
        <v>503.35</v>
      </c>
      <c r="E12" s="4">
        <v>27.34</v>
      </c>
      <c r="F12">
        <f t="shared" si="0"/>
        <v>461.08333333333331</v>
      </c>
      <c r="G12">
        <f t="shared" si="1"/>
        <v>432.20233727999999</v>
      </c>
    </row>
    <row r="13" spans="2:7" ht="15" thickBot="1" x14ac:dyDescent="0.35">
      <c r="B13" s="3">
        <v>2006</v>
      </c>
      <c r="C13" s="4">
        <v>10</v>
      </c>
      <c r="D13" s="4">
        <v>527.66</v>
      </c>
      <c r="E13" s="4">
        <v>34.520000000000003</v>
      </c>
      <c r="F13">
        <f t="shared" si="0"/>
        <v>498.56333333333333</v>
      </c>
      <c r="G13">
        <f t="shared" si="1"/>
        <v>474.89093491200003</v>
      </c>
    </row>
    <row r="14" spans="2:7" ht="15" thickBot="1" x14ac:dyDescent="0.35">
      <c r="B14" s="3">
        <v>2007</v>
      </c>
      <c r="C14" s="4">
        <v>11</v>
      </c>
      <c r="D14" s="4">
        <v>556.96</v>
      </c>
      <c r="E14" s="4">
        <v>43.53</v>
      </c>
      <c r="F14">
        <f t="shared" si="0"/>
        <v>529.32333333333338</v>
      </c>
      <c r="G14">
        <f t="shared" si="1"/>
        <v>506.55237396479998</v>
      </c>
    </row>
    <row r="15" spans="2:7" ht="15" thickBot="1" x14ac:dyDescent="0.35">
      <c r="B15" s="3">
        <v>2008</v>
      </c>
      <c r="C15" s="4">
        <v>12</v>
      </c>
      <c r="D15" s="4">
        <v>621.13</v>
      </c>
      <c r="E15" s="4">
        <v>56.18</v>
      </c>
      <c r="F15">
        <f t="shared" si="0"/>
        <v>568.58333333333337</v>
      </c>
      <c r="G15">
        <f t="shared" si="1"/>
        <v>536.79694958591995</v>
      </c>
    </row>
    <row r="16" spans="2:7" ht="15" thickBot="1" x14ac:dyDescent="0.35">
      <c r="B16" s="3">
        <v>2009</v>
      </c>
      <c r="C16" s="4">
        <v>13</v>
      </c>
      <c r="D16" s="4">
        <v>668.57</v>
      </c>
      <c r="E16" s="4">
        <v>51.53</v>
      </c>
      <c r="F16">
        <f t="shared" si="0"/>
        <v>615.5533333333334</v>
      </c>
      <c r="G16">
        <f t="shared" si="1"/>
        <v>587.39677983436798</v>
      </c>
    </row>
    <row r="17" spans="2:16" ht="15" thickBot="1" x14ac:dyDescent="0.35">
      <c r="B17" s="3">
        <v>2010</v>
      </c>
      <c r="C17" s="4">
        <v>14</v>
      </c>
      <c r="D17" s="4">
        <v>698.18</v>
      </c>
      <c r="E17" s="4">
        <v>58.72</v>
      </c>
      <c r="F17">
        <f t="shared" si="0"/>
        <v>662.62666666666667</v>
      </c>
      <c r="G17">
        <f t="shared" si="1"/>
        <v>636.10071193374722</v>
      </c>
    </row>
    <row r="18" spans="2:16" ht="15" thickBot="1" x14ac:dyDescent="0.35">
      <c r="B18" s="3">
        <v>2011</v>
      </c>
      <c r="C18" s="4">
        <v>15</v>
      </c>
      <c r="D18" s="4">
        <v>711.34</v>
      </c>
      <c r="E18" s="4">
        <v>70.239999999999995</v>
      </c>
      <c r="F18">
        <f t="shared" si="0"/>
        <v>692.69666666666672</v>
      </c>
      <c r="G18">
        <f t="shared" si="1"/>
        <v>673.34828477349879</v>
      </c>
    </row>
    <row r="19" spans="2:16" ht="15" thickBot="1" x14ac:dyDescent="0.35">
      <c r="B19" s="3">
        <v>2012</v>
      </c>
      <c r="C19" s="4">
        <v>16</v>
      </c>
      <c r="D19" s="4">
        <v>684.78</v>
      </c>
      <c r="E19" s="4">
        <v>81.47</v>
      </c>
      <c r="F19">
        <f t="shared" si="0"/>
        <v>698.1</v>
      </c>
      <c r="G19">
        <f t="shared" si="1"/>
        <v>696.14331390939958</v>
      </c>
    </row>
    <row r="20" spans="2:16" ht="15" thickBot="1" x14ac:dyDescent="0.35">
      <c r="B20" s="3">
        <v>2013</v>
      </c>
      <c r="C20" s="4">
        <v>17</v>
      </c>
      <c r="D20" s="4">
        <v>639.70000000000005</v>
      </c>
      <c r="E20" s="4">
        <v>88.35</v>
      </c>
      <c r="F20">
        <f t="shared" si="0"/>
        <v>678.60666666666668</v>
      </c>
      <c r="G20">
        <f t="shared" si="1"/>
        <v>689.32532556375986</v>
      </c>
      <c r="K20" t="s">
        <v>3</v>
      </c>
    </row>
    <row r="21" spans="2:16" ht="15" thickBot="1" x14ac:dyDescent="0.35">
      <c r="B21" s="3">
        <v>2014</v>
      </c>
      <c r="C21" s="4">
        <v>18</v>
      </c>
      <c r="D21" s="4">
        <v>609.91</v>
      </c>
      <c r="E21" s="4">
        <v>84.7</v>
      </c>
      <c r="F21">
        <f t="shared" si="0"/>
        <v>644.79666666666662</v>
      </c>
      <c r="G21">
        <f t="shared" si="1"/>
        <v>659.55013022550395</v>
      </c>
    </row>
    <row r="22" spans="2:16" ht="15" thickBot="1" x14ac:dyDescent="0.35">
      <c r="B22" s="3">
        <v>2015</v>
      </c>
      <c r="C22" s="4">
        <v>19</v>
      </c>
      <c r="D22" s="4">
        <v>596.01</v>
      </c>
      <c r="E22" s="4">
        <v>66.42</v>
      </c>
      <c r="F22">
        <f t="shared" si="0"/>
        <v>615.20666666666671</v>
      </c>
      <c r="G22">
        <f t="shared" si="1"/>
        <v>629.76605209020158</v>
      </c>
      <c r="K22" s="8" t="s">
        <v>4</v>
      </c>
      <c r="L22" s="8"/>
    </row>
    <row r="23" spans="2:16" ht="15" thickBot="1" x14ac:dyDescent="0.35">
      <c r="B23" s="3">
        <v>2016</v>
      </c>
      <c r="C23" s="4">
        <v>20</v>
      </c>
      <c r="D23" s="4">
        <v>611.19000000000005</v>
      </c>
      <c r="E23" s="4">
        <v>69.27</v>
      </c>
      <c r="F23">
        <f t="shared" si="0"/>
        <v>605.70333333333338</v>
      </c>
      <c r="G23">
        <f t="shared" si="1"/>
        <v>609.51242083608065</v>
      </c>
      <c r="K23" s="5" t="s">
        <v>5</v>
      </c>
      <c r="L23" s="5">
        <v>0.88589591413557012</v>
      </c>
    </row>
    <row r="24" spans="2:16" x14ac:dyDescent="0.3">
      <c r="K24" s="5" t="s">
        <v>6</v>
      </c>
      <c r="L24" s="5">
        <v>0.7848115706820975</v>
      </c>
    </row>
    <row r="25" spans="2:16" x14ac:dyDescent="0.3">
      <c r="K25" s="5" t="s">
        <v>7</v>
      </c>
      <c r="L25" s="5">
        <v>0.77215342778104445</v>
      </c>
    </row>
    <row r="26" spans="2:16" x14ac:dyDescent="0.3">
      <c r="K26" s="5" t="s">
        <v>8</v>
      </c>
      <c r="L26" s="5">
        <v>72.455545691514246</v>
      </c>
    </row>
    <row r="27" spans="2:16" ht="15" thickBot="1" x14ac:dyDescent="0.35">
      <c r="K27" s="6" t="s">
        <v>9</v>
      </c>
      <c r="L27" s="6">
        <v>19</v>
      </c>
    </row>
    <row r="29" spans="2:16" ht="15" thickBot="1" x14ac:dyDescent="0.35">
      <c r="K29" t="s">
        <v>10</v>
      </c>
    </row>
    <row r="30" spans="2:16" x14ac:dyDescent="0.3">
      <c r="K30" s="7"/>
      <c r="L30" s="7" t="s">
        <v>15</v>
      </c>
      <c r="M30" s="7" t="s">
        <v>16</v>
      </c>
      <c r="N30" s="7" t="s">
        <v>17</v>
      </c>
      <c r="O30" s="7" t="s">
        <v>18</v>
      </c>
      <c r="P30" s="7" t="s">
        <v>19</v>
      </c>
    </row>
    <row r="31" spans="2:16" x14ac:dyDescent="0.3">
      <c r="K31" s="5" t="s">
        <v>11</v>
      </c>
      <c r="L31" s="5">
        <v>1</v>
      </c>
      <c r="M31" s="5">
        <v>325490.76151736843</v>
      </c>
      <c r="N31" s="5">
        <v>325490.76151736843</v>
      </c>
      <c r="O31" s="5">
        <v>62.000530158085454</v>
      </c>
      <c r="P31" s="5">
        <v>4.527233299158179E-7</v>
      </c>
    </row>
    <row r="32" spans="2:16" x14ac:dyDescent="0.3">
      <c r="K32" s="5" t="s">
        <v>12</v>
      </c>
      <c r="L32" s="5">
        <v>17</v>
      </c>
      <c r="M32" s="5">
        <v>89246.703724736828</v>
      </c>
      <c r="N32" s="5">
        <v>5249.8061014551076</v>
      </c>
      <c r="O32" s="5"/>
      <c r="P32" s="5"/>
    </row>
    <row r="33" spans="11:19" ht="15" thickBot="1" x14ac:dyDescent="0.35">
      <c r="K33" s="6" t="s">
        <v>13</v>
      </c>
      <c r="L33" s="6">
        <v>18</v>
      </c>
      <c r="M33" s="6">
        <v>414737.46524210525</v>
      </c>
      <c r="N33" s="6"/>
      <c r="O33" s="6"/>
      <c r="P33" s="6"/>
    </row>
    <row r="34" spans="11:19" ht="15" thickBot="1" x14ac:dyDescent="0.35"/>
    <row r="35" spans="11:19" x14ac:dyDescent="0.3">
      <c r="K35" s="7"/>
      <c r="L35" s="7" t="s">
        <v>20</v>
      </c>
      <c r="M35" s="7" t="s">
        <v>8</v>
      </c>
      <c r="N35" s="7" t="s">
        <v>21</v>
      </c>
      <c r="O35" s="7" t="s">
        <v>22</v>
      </c>
      <c r="P35" s="7" t="s">
        <v>23</v>
      </c>
      <c r="Q35" s="7" t="s">
        <v>24</v>
      </c>
      <c r="R35" s="7" t="s">
        <v>25</v>
      </c>
      <c r="S35" s="7" t="s">
        <v>26</v>
      </c>
    </row>
    <row r="36" spans="11:19" x14ac:dyDescent="0.3">
      <c r="K36" s="5" t="s">
        <v>14</v>
      </c>
      <c r="L36" s="5">
        <v>254.77626315789473</v>
      </c>
      <c r="M36" s="5">
        <v>37.292601244462126</v>
      </c>
      <c r="N36" s="5">
        <v>6.8318179653860556</v>
      </c>
      <c r="O36" s="5">
        <v>2.9169759308904281E-6</v>
      </c>
      <c r="P36" s="5">
        <v>176.09575211440239</v>
      </c>
      <c r="Q36" s="5">
        <v>333.45677420138708</v>
      </c>
      <c r="R36" s="5">
        <v>176.09575211440239</v>
      </c>
      <c r="S36" s="5">
        <v>333.45677420138708</v>
      </c>
    </row>
    <row r="37" spans="11:19" ht="15" thickBot="1" x14ac:dyDescent="0.35">
      <c r="K37" s="6">
        <v>1</v>
      </c>
      <c r="L37" s="6">
        <v>23.896368421052632</v>
      </c>
      <c r="M37" s="6">
        <v>3.0348288490298256</v>
      </c>
      <c r="N37" s="6">
        <v>7.8740415390119365</v>
      </c>
      <c r="O37" s="6">
        <v>4.527233299158171E-7</v>
      </c>
      <c r="P37" s="6">
        <v>17.493439239311549</v>
      </c>
      <c r="Q37" s="6">
        <v>30.299297602793715</v>
      </c>
      <c r="R37" s="6">
        <v>17.493439239311549</v>
      </c>
      <c r="S37" s="6">
        <v>30.299297602793715</v>
      </c>
    </row>
    <row r="41" spans="11:19" x14ac:dyDescent="0.3">
      <c r="K41" t="s">
        <v>27</v>
      </c>
    </row>
    <row r="42" spans="11:19" ht="15" thickBot="1" x14ac:dyDescent="0.35"/>
    <row r="43" spans="11:19" x14ac:dyDescent="0.3">
      <c r="K43" s="7" t="s">
        <v>28</v>
      </c>
      <c r="L43" s="7" t="s">
        <v>29</v>
      </c>
      <c r="M43" s="7" t="s">
        <v>30</v>
      </c>
    </row>
    <row r="44" spans="11:19" x14ac:dyDescent="0.3">
      <c r="K44" s="5">
        <v>1</v>
      </c>
      <c r="L44" s="5">
        <v>302.56900000000002</v>
      </c>
      <c r="M44" s="5">
        <v>-28.289000000000044</v>
      </c>
    </row>
    <row r="45" spans="11:19" x14ac:dyDescent="0.3">
      <c r="K45" s="5">
        <v>2</v>
      </c>
      <c r="L45" s="5">
        <v>326.46536842105263</v>
      </c>
      <c r="M45" s="5">
        <v>-45.495368421052603</v>
      </c>
    </row>
    <row r="46" spans="11:19" x14ac:dyDescent="0.3">
      <c r="K46" s="5">
        <v>3</v>
      </c>
      <c r="L46" s="5">
        <v>350.36173684210524</v>
      </c>
      <c r="M46" s="5">
        <v>-48.661736842105256</v>
      </c>
    </row>
    <row r="47" spans="11:19" x14ac:dyDescent="0.3">
      <c r="K47" s="5">
        <v>4</v>
      </c>
      <c r="L47" s="5">
        <v>374.25810526315786</v>
      </c>
      <c r="M47" s="5">
        <v>-61.51810526315785</v>
      </c>
    </row>
    <row r="48" spans="11:19" x14ac:dyDescent="0.3">
      <c r="K48" s="5">
        <v>5</v>
      </c>
      <c r="L48" s="5">
        <v>398.15447368421053</v>
      </c>
      <c r="M48" s="5">
        <v>-41.434473684210502</v>
      </c>
    </row>
    <row r="49" spans="11:13" x14ac:dyDescent="0.3">
      <c r="K49" s="5">
        <v>6</v>
      </c>
      <c r="L49" s="5">
        <v>422.05084210526314</v>
      </c>
      <c r="M49" s="5">
        <v>-6.8308421052631161</v>
      </c>
    </row>
    <row r="50" spans="11:13" x14ac:dyDescent="0.3">
      <c r="K50" s="5">
        <v>7</v>
      </c>
      <c r="L50" s="5">
        <v>445.94721052631576</v>
      </c>
      <c r="M50" s="5">
        <v>18.73278947368425</v>
      </c>
    </row>
    <row r="51" spans="11:13" x14ac:dyDescent="0.3">
      <c r="K51" s="5">
        <v>8</v>
      </c>
      <c r="L51" s="5">
        <v>469.84357894736843</v>
      </c>
      <c r="M51" s="5">
        <v>33.506421052631595</v>
      </c>
    </row>
    <row r="52" spans="11:13" x14ac:dyDescent="0.3">
      <c r="K52" s="5">
        <v>9</v>
      </c>
      <c r="L52" s="5">
        <v>493.73994736842104</v>
      </c>
      <c r="M52" s="5">
        <v>33.920052631578926</v>
      </c>
    </row>
    <row r="53" spans="11:13" x14ac:dyDescent="0.3">
      <c r="K53" s="5">
        <v>10</v>
      </c>
      <c r="L53" s="5">
        <v>517.63631578947366</v>
      </c>
      <c r="M53" s="5">
        <v>39.32368421052638</v>
      </c>
    </row>
    <row r="54" spans="11:13" x14ac:dyDescent="0.3">
      <c r="K54" s="5">
        <v>11</v>
      </c>
      <c r="L54" s="5">
        <v>541.53268421052633</v>
      </c>
      <c r="M54" s="5">
        <v>79.597315789473669</v>
      </c>
    </row>
    <row r="55" spans="11:13" x14ac:dyDescent="0.3">
      <c r="K55" s="5">
        <v>12</v>
      </c>
      <c r="L55" s="5">
        <v>565.429052631579</v>
      </c>
      <c r="M55" s="5">
        <v>103.14094736842105</v>
      </c>
    </row>
    <row r="56" spans="11:13" x14ac:dyDescent="0.3">
      <c r="K56" s="5">
        <v>13</v>
      </c>
      <c r="L56" s="5">
        <v>589.32542105263155</v>
      </c>
      <c r="M56" s="5">
        <v>108.8545789473684</v>
      </c>
    </row>
    <row r="57" spans="11:13" x14ac:dyDescent="0.3">
      <c r="K57" s="5">
        <v>14</v>
      </c>
      <c r="L57" s="5">
        <v>613.22178947368423</v>
      </c>
      <c r="M57" s="5">
        <v>98.118210526315806</v>
      </c>
    </row>
    <row r="58" spans="11:13" x14ac:dyDescent="0.3">
      <c r="K58" s="5">
        <v>15</v>
      </c>
      <c r="L58" s="5">
        <v>637.1181578947369</v>
      </c>
      <c r="M58" s="5">
        <v>47.661842105263077</v>
      </c>
    </row>
    <row r="59" spans="11:13" x14ac:dyDescent="0.3">
      <c r="K59" s="5">
        <v>16</v>
      </c>
      <c r="L59" s="5">
        <v>661.01452631578945</v>
      </c>
      <c r="M59" s="5">
        <v>-21.314526315789408</v>
      </c>
    </row>
    <row r="60" spans="11:13" x14ac:dyDescent="0.3">
      <c r="K60" s="5">
        <v>17</v>
      </c>
      <c r="L60" s="5">
        <v>684.91089473684212</v>
      </c>
      <c r="M60" s="5">
        <v>-75.000894736842156</v>
      </c>
    </row>
    <row r="61" spans="11:13" x14ac:dyDescent="0.3">
      <c r="K61" s="5">
        <v>18</v>
      </c>
      <c r="L61" s="5">
        <v>708.80726315789479</v>
      </c>
      <c r="M61" s="5">
        <v>-112.7972631578948</v>
      </c>
    </row>
    <row r="62" spans="11:13" ht="15" thickBot="1" x14ac:dyDescent="0.35">
      <c r="K62" s="6">
        <v>19</v>
      </c>
      <c r="L62" s="6">
        <v>732.70363157894735</v>
      </c>
      <c r="M62" s="6">
        <v>-121.5136315789473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A253-BD2C-489A-94E3-08C14384D64F}">
  <dimension ref="A1:K43"/>
  <sheetViews>
    <sheetView tabSelected="1" topLeftCell="B15" workbookViewId="0">
      <selection activeCell="C42" sqref="C42"/>
    </sheetView>
  </sheetViews>
  <sheetFormatPr defaultRowHeight="14.4" x14ac:dyDescent="0.3"/>
  <cols>
    <col min="2" max="2" width="12.44140625" customWidth="1"/>
    <col min="3" max="3" width="12.6640625" bestFit="1" customWidth="1"/>
  </cols>
  <sheetData>
    <row r="1" spans="1:5" ht="18.600000000000001" x14ac:dyDescent="0.3">
      <c r="A1" s="10" t="s">
        <v>34</v>
      </c>
      <c r="B1" s="11" t="s">
        <v>35</v>
      </c>
      <c r="C1" s="11" t="s">
        <v>36</v>
      </c>
      <c r="D1" s="11" t="s">
        <v>37</v>
      </c>
    </row>
    <row r="2" spans="1:5" ht="15.6" x14ac:dyDescent="0.3">
      <c r="A2" s="12">
        <v>1</v>
      </c>
      <c r="B2" s="12">
        <v>237</v>
      </c>
      <c r="C2" s="13">
        <v>232</v>
      </c>
      <c r="D2" s="13">
        <v>236</v>
      </c>
      <c r="E2">
        <f>B2-D2</f>
        <v>1</v>
      </c>
    </row>
    <row r="3" spans="1:5" ht="15.6" x14ac:dyDescent="0.3">
      <c r="A3" s="12">
        <v>2</v>
      </c>
      <c r="B3" s="12">
        <v>241</v>
      </c>
      <c r="C3" s="13">
        <v>251</v>
      </c>
      <c r="D3" s="13">
        <v>242</v>
      </c>
      <c r="E3">
        <f t="shared" ref="E3:E31" si="0">B3-D3</f>
        <v>-1</v>
      </c>
    </row>
    <row r="4" spans="1:5" ht="15.6" x14ac:dyDescent="0.3">
      <c r="A4" s="12">
        <v>3</v>
      </c>
      <c r="B4" s="12">
        <v>274</v>
      </c>
      <c r="C4" s="13">
        <v>248</v>
      </c>
      <c r="D4" s="13">
        <v>242</v>
      </c>
      <c r="E4">
        <f t="shared" si="0"/>
        <v>32</v>
      </c>
    </row>
    <row r="5" spans="1:5" ht="15.6" x14ac:dyDescent="0.3">
      <c r="A5" s="12">
        <v>4</v>
      </c>
      <c r="B5" s="12">
        <v>228</v>
      </c>
      <c r="C5" s="13">
        <v>241</v>
      </c>
      <c r="D5" s="13">
        <v>234</v>
      </c>
      <c r="E5">
        <f t="shared" si="0"/>
        <v>-6</v>
      </c>
    </row>
    <row r="6" spans="1:5" ht="15.6" x14ac:dyDescent="0.3">
      <c r="A6" s="12">
        <v>5</v>
      </c>
      <c r="B6" s="12">
        <v>222</v>
      </c>
      <c r="C6" s="13">
        <v>214</v>
      </c>
      <c r="D6" s="13">
        <v>223</v>
      </c>
      <c r="E6">
        <f t="shared" si="0"/>
        <v>-1</v>
      </c>
    </row>
    <row r="7" spans="1:5" ht="15.6" x14ac:dyDescent="0.3">
      <c r="A7" s="12">
        <v>6</v>
      </c>
      <c r="B7" s="12">
        <v>193</v>
      </c>
      <c r="C7" s="13">
        <v>210</v>
      </c>
      <c r="D7" s="13">
        <v>217</v>
      </c>
      <c r="E7">
        <f t="shared" si="0"/>
        <v>-24</v>
      </c>
    </row>
    <row r="8" spans="1:5" ht="15.6" x14ac:dyDescent="0.3">
      <c r="A8" s="12">
        <v>7</v>
      </c>
      <c r="B8" s="12">
        <v>217</v>
      </c>
      <c r="C8" s="13">
        <v>212</v>
      </c>
      <c r="D8" s="13">
        <v>220</v>
      </c>
      <c r="E8">
        <f t="shared" si="0"/>
        <v>-3</v>
      </c>
    </row>
    <row r="9" spans="1:5" ht="15.6" x14ac:dyDescent="0.3">
      <c r="A9" s="12">
        <v>8</v>
      </c>
      <c r="B9" s="12">
        <v>226</v>
      </c>
      <c r="C9" s="13">
        <v>227</v>
      </c>
      <c r="D9" s="13">
        <v>232</v>
      </c>
      <c r="E9">
        <f t="shared" si="0"/>
        <v>-6</v>
      </c>
    </row>
    <row r="10" spans="1:5" ht="15.6" x14ac:dyDescent="0.3">
      <c r="A10" s="12">
        <v>9</v>
      </c>
      <c r="B10" s="12">
        <v>238</v>
      </c>
      <c r="C10" s="13">
        <v>253</v>
      </c>
      <c r="D10" s="13">
        <v>250</v>
      </c>
      <c r="E10">
        <f t="shared" si="0"/>
        <v>-12</v>
      </c>
    </row>
    <row r="11" spans="1:5" ht="15.6" x14ac:dyDescent="0.3">
      <c r="A11" s="12">
        <v>10</v>
      </c>
      <c r="B11" s="12">
        <v>295</v>
      </c>
      <c r="C11" s="13">
        <v>269</v>
      </c>
      <c r="D11" s="13">
        <v>268</v>
      </c>
      <c r="E11">
        <f t="shared" si="0"/>
        <v>27</v>
      </c>
    </row>
    <row r="12" spans="1:5" ht="15.6" x14ac:dyDescent="0.3">
      <c r="A12" s="12">
        <v>11</v>
      </c>
      <c r="B12" s="12">
        <v>274</v>
      </c>
      <c r="C12" s="13">
        <v>289</v>
      </c>
      <c r="D12" s="13">
        <v>283</v>
      </c>
      <c r="E12">
        <f t="shared" si="0"/>
        <v>-9</v>
      </c>
    </row>
    <row r="13" spans="1:5" ht="15.6" x14ac:dyDescent="0.3">
      <c r="A13" s="12">
        <v>12</v>
      </c>
      <c r="B13" s="12">
        <v>298</v>
      </c>
      <c r="C13" s="13">
        <v>292</v>
      </c>
      <c r="D13" s="13">
        <v>295</v>
      </c>
      <c r="E13">
        <f t="shared" si="0"/>
        <v>3</v>
      </c>
    </row>
    <row r="14" spans="1:5" ht="15.6" x14ac:dyDescent="0.3">
      <c r="A14" s="12">
        <v>13</v>
      </c>
      <c r="B14" s="12">
        <v>303</v>
      </c>
      <c r="C14" s="13">
        <v>306</v>
      </c>
      <c r="D14" s="13">
        <v>307</v>
      </c>
      <c r="E14">
        <f t="shared" si="0"/>
        <v>-4</v>
      </c>
    </row>
    <row r="15" spans="1:5" ht="15.6" x14ac:dyDescent="0.3">
      <c r="A15" s="12">
        <v>14</v>
      </c>
      <c r="B15" s="12">
        <v>318</v>
      </c>
      <c r="C15" s="13">
        <v>325</v>
      </c>
      <c r="D15" s="13">
        <v>317</v>
      </c>
      <c r="E15">
        <f t="shared" si="0"/>
        <v>1</v>
      </c>
    </row>
    <row r="16" spans="1:5" ht="15.6" x14ac:dyDescent="0.3">
      <c r="A16" s="12">
        <v>15</v>
      </c>
      <c r="B16" s="12">
        <v>353</v>
      </c>
      <c r="C16" s="13">
        <v>326</v>
      </c>
      <c r="D16" s="13">
        <v>320</v>
      </c>
      <c r="E16">
        <f t="shared" si="0"/>
        <v>33</v>
      </c>
    </row>
    <row r="17" spans="1:5" ht="15.6" x14ac:dyDescent="0.3">
      <c r="A17" s="12">
        <v>16</v>
      </c>
      <c r="B17" s="12">
        <v>306</v>
      </c>
      <c r="C17" s="13">
        <v>323</v>
      </c>
      <c r="D17" s="13">
        <v>316</v>
      </c>
      <c r="E17">
        <f t="shared" si="0"/>
        <v>-10</v>
      </c>
    </row>
    <row r="18" spans="1:5" ht="15.6" x14ac:dyDescent="0.3">
      <c r="A18" s="12">
        <v>17</v>
      </c>
      <c r="B18" s="12">
        <v>310</v>
      </c>
      <c r="C18" s="13">
        <v>298</v>
      </c>
      <c r="D18" s="13">
        <v>309</v>
      </c>
      <c r="E18">
        <f t="shared" si="0"/>
        <v>1</v>
      </c>
    </row>
    <row r="19" spans="1:5" ht="15.6" x14ac:dyDescent="0.3">
      <c r="A19" s="12">
        <v>18</v>
      </c>
      <c r="B19" s="12">
        <v>279</v>
      </c>
      <c r="C19" s="13">
        <v>303</v>
      </c>
      <c r="D19" s="13">
        <v>309</v>
      </c>
      <c r="E19">
        <f t="shared" si="0"/>
        <v>-30</v>
      </c>
    </row>
    <row r="20" spans="1:5" ht="15.6" x14ac:dyDescent="0.3">
      <c r="A20" s="12">
        <v>19</v>
      </c>
      <c r="B20" s="12">
        <v>319</v>
      </c>
      <c r="C20" s="13">
        <v>309</v>
      </c>
      <c r="D20" s="13">
        <v>316</v>
      </c>
      <c r="E20">
        <f t="shared" si="0"/>
        <v>3</v>
      </c>
    </row>
    <row r="21" spans="1:5" ht="15.6" x14ac:dyDescent="0.3">
      <c r="A21" s="12">
        <v>20</v>
      </c>
      <c r="B21" s="12">
        <v>327</v>
      </c>
      <c r="C21" s="13">
        <v>337</v>
      </c>
      <c r="D21" s="13">
        <v>327</v>
      </c>
      <c r="E21">
        <f t="shared" si="0"/>
        <v>0</v>
      </c>
    </row>
    <row r="22" spans="1:5" ht="15.6" x14ac:dyDescent="0.3">
      <c r="A22" s="12">
        <v>21</v>
      </c>
      <c r="B22" s="12">
        <v>365</v>
      </c>
      <c r="C22" s="13">
        <v>339</v>
      </c>
      <c r="D22" s="13">
        <v>332</v>
      </c>
      <c r="E22">
        <f t="shared" si="0"/>
        <v>33</v>
      </c>
    </row>
    <row r="23" spans="1:5" ht="15.6" x14ac:dyDescent="0.3">
      <c r="A23" s="12">
        <v>22</v>
      </c>
      <c r="B23" s="12">
        <v>323</v>
      </c>
      <c r="C23" s="13">
        <v>337</v>
      </c>
      <c r="D23" s="13">
        <v>329</v>
      </c>
      <c r="E23">
        <f t="shared" si="0"/>
        <v>-6</v>
      </c>
    </row>
    <row r="24" spans="1:5" ht="15.6" x14ac:dyDescent="0.3">
      <c r="A24" s="12">
        <v>23</v>
      </c>
      <c r="B24" s="12">
        <v>321</v>
      </c>
      <c r="C24" s="13">
        <v>313</v>
      </c>
      <c r="D24" s="13">
        <v>322</v>
      </c>
      <c r="E24">
        <f t="shared" si="0"/>
        <v>-1</v>
      </c>
    </row>
    <row r="25" spans="1:5" ht="15.6" x14ac:dyDescent="0.3">
      <c r="A25" s="12">
        <v>24</v>
      </c>
      <c r="B25" s="12">
        <v>296</v>
      </c>
      <c r="C25" s="13">
        <v>313</v>
      </c>
      <c r="D25" s="13">
        <v>320</v>
      </c>
      <c r="E25">
        <f t="shared" si="0"/>
        <v>-24</v>
      </c>
    </row>
    <row r="26" spans="1:5" ht="15.6" x14ac:dyDescent="0.3">
      <c r="A26" s="12">
        <v>25</v>
      </c>
      <c r="B26" s="12">
        <v>323</v>
      </c>
      <c r="C26" s="13">
        <v>318</v>
      </c>
      <c r="D26" s="13">
        <v>326</v>
      </c>
      <c r="E26">
        <f t="shared" si="0"/>
        <v>-3</v>
      </c>
    </row>
    <row r="27" spans="1:5" ht="15.6" x14ac:dyDescent="0.3">
      <c r="A27" s="12">
        <v>26</v>
      </c>
      <c r="B27" s="12">
        <v>336</v>
      </c>
      <c r="C27" s="13">
        <v>337</v>
      </c>
      <c r="D27" s="13">
        <v>342</v>
      </c>
      <c r="E27">
        <f t="shared" si="0"/>
        <v>-6</v>
      </c>
    </row>
    <row r="28" spans="1:5" ht="15.6" x14ac:dyDescent="0.3">
      <c r="A28" s="12">
        <v>27</v>
      </c>
      <c r="B28" s="12">
        <v>351</v>
      </c>
      <c r="C28" s="13">
        <v>366</v>
      </c>
      <c r="D28" s="13">
        <v>363</v>
      </c>
      <c r="E28">
        <f t="shared" si="0"/>
        <v>-12</v>
      </c>
    </row>
    <row r="29" spans="1:5" ht="15.6" x14ac:dyDescent="0.3">
      <c r="A29" s="12">
        <v>28</v>
      </c>
      <c r="B29" s="12">
        <v>411</v>
      </c>
      <c r="C29" s="13">
        <v>386</v>
      </c>
      <c r="D29" s="13">
        <v>384</v>
      </c>
      <c r="E29">
        <f t="shared" si="0"/>
        <v>27</v>
      </c>
    </row>
    <row r="30" spans="1:5" ht="15.6" x14ac:dyDescent="0.3">
      <c r="A30" s="12">
        <v>29</v>
      </c>
      <c r="B30" s="12">
        <v>394</v>
      </c>
      <c r="C30" s="13">
        <v>409</v>
      </c>
      <c r="D30" s="13">
        <v>403</v>
      </c>
      <c r="E30">
        <f t="shared" si="0"/>
        <v>-9</v>
      </c>
    </row>
    <row r="31" spans="1:5" ht="15.6" x14ac:dyDescent="0.3">
      <c r="A31" s="12">
        <v>30</v>
      </c>
      <c r="B31" s="12">
        <v>420</v>
      </c>
      <c r="C31" s="13">
        <v>414</v>
      </c>
      <c r="D31" s="13">
        <v>418</v>
      </c>
      <c r="E31">
        <f t="shared" si="0"/>
        <v>2</v>
      </c>
    </row>
    <row r="34" spans="2:11" ht="46.8" x14ac:dyDescent="0.3">
      <c r="B34" s="14" t="s">
        <v>5</v>
      </c>
      <c r="C34" s="14">
        <v>0.93330199999999996</v>
      </c>
    </row>
    <row r="35" spans="2:11" ht="15.6" x14ac:dyDescent="0.3">
      <c r="B35" s="14" t="s">
        <v>6</v>
      </c>
      <c r="C35" s="14">
        <f>C34^2</f>
        <v>0.8710526232039999</v>
      </c>
    </row>
    <row r="36" spans="2:11" ht="15.6" x14ac:dyDescent="0.3">
      <c r="B36" t="s">
        <v>38</v>
      </c>
      <c r="C36">
        <v>212.97290430000001</v>
      </c>
      <c r="D36" t="s">
        <v>40</v>
      </c>
      <c r="E36">
        <v>30.260264419999999</v>
      </c>
      <c r="F36" s="14"/>
      <c r="G36" s="14"/>
      <c r="H36" s="14"/>
      <c r="I36" s="14"/>
      <c r="J36" s="14"/>
      <c r="K36" s="14"/>
    </row>
    <row r="37" spans="2:11" ht="15.6" x14ac:dyDescent="0.3">
      <c r="B37" t="s">
        <v>39</v>
      </c>
      <c r="C37">
        <v>5.533978254</v>
      </c>
      <c r="D37" t="s">
        <v>40</v>
      </c>
      <c r="E37">
        <v>13.50506944</v>
      </c>
      <c r="F37" s="14"/>
      <c r="G37" s="14"/>
      <c r="H37" s="14"/>
      <c r="I37" s="14"/>
      <c r="J37" s="12"/>
      <c r="K37" s="14"/>
    </row>
    <row r="38" spans="2:11" x14ac:dyDescent="0.3">
      <c r="B38" t="s">
        <v>18</v>
      </c>
      <c r="C38">
        <v>182.3869</v>
      </c>
    </row>
    <row r="40" spans="2:11" x14ac:dyDescent="0.3">
      <c r="B40" t="s">
        <v>41</v>
      </c>
      <c r="C40">
        <f>SKEW(D2:D31)</f>
        <v>0.18704656197496183</v>
      </c>
    </row>
    <row r="41" spans="2:11" ht="18" customHeight="1" x14ac:dyDescent="0.3">
      <c r="B41" s="15" t="s">
        <v>42</v>
      </c>
      <c r="C41" s="15">
        <f>KURT(D2:D31)</f>
        <v>-0.47899370658921869</v>
      </c>
      <c r="D41" s="15"/>
      <c r="E41" s="15"/>
    </row>
    <row r="42" spans="2:11" ht="18" customHeight="1" x14ac:dyDescent="0.3">
      <c r="B42" s="15"/>
      <c r="C42" s="15"/>
      <c r="D42" s="15"/>
      <c r="E42" s="15"/>
    </row>
    <row r="43" spans="2:11" ht="15.6" x14ac:dyDescent="0.3">
      <c r="B43" s="16"/>
      <c r="C43" s="16"/>
    </row>
  </sheetData>
  <mergeCells count="1">
    <mergeCell ref="B43:C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Aknas Macefg</cp:lastModifiedBy>
  <dcterms:created xsi:type="dcterms:W3CDTF">2019-11-17T12:12:54Z</dcterms:created>
  <dcterms:modified xsi:type="dcterms:W3CDTF">2025-04-16T15:35:36Z</dcterms:modified>
</cp:coreProperties>
</file>