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ММвЭ\"/>
    </mc:Choice>
  </mc:AlternateContent>
  <xr:revisionPtr revIDLastSave="0" documentId="8_{2A6F4989-28DC-425C-943E-D3395632C632}" xr6:coauthVersionLast="47" xr6:coauthVersionMax="47" xr10:uidLastSave="{00000000-0000-0000-0000-000000000000}"/>
  <bookViews>
    <workbookView xWindow="-108" yWindow="-108" windowWidth="23256" windowHeight="13896" xr2:uid="{B48AAE2A-D938-4DF6-B4BE-71F6FC9EDC8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C77" i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E76" i="1"/>
  <c r="F76" i="1" s="1"/>
  <c r="B77" i="1" s="1"/>
  <c r="D76" i="1"/>
  <c r="D3" i="1"/>
  <c r="E43" i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D43" i="1"/>
  <c r="B38" i="1"/>
  <c r="E77" i="1" l="1"/>
  <c r="F77" i="1" s="1"/>
  <c r="B78" i="1" s="1"/>
  <c r="D77" i="1"/>
  <c r="F43" i="1"/>
  <c r="B44" i="1" s="1"/>
  <c r="E44" i="1" s="1"/>
  <c r="F44" i="1" s="1"/>
  <c r="E78" i="1" l="1"/>
  <c r="F78" i="1" s="1"/>
  <c r="B79" i="1" s="1"/>
  <c r="D78" i="1"/>
  <c r="B45" i="1"/>
  <c r="D44" i="1"/>
  <c r="E79" i="1" l="1"/>
  <c r="F79" i="1" s="1"/>
  <c r="B80" i="1" s="1"/>
  <c r="D79" i="1"/>
  <c r="E45" i="1"/>
  <c r="F45" i="1" s="1"/>
  <c r="B46" i="1" s="1"/>
  <c r="D45" i="1"/>
  <c r="G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F3" i="1"/>
  <c r="D80" i="1" l="1"/>
  <c r="E80" i="1"/>
  <c r="F80" i="1" s="1"/>
  <c r="B81" i="1" s="1"/>
  <c r="E46" i="1"/>
  <c r="F46" i="1" s="1"/>
  <c r="B47" i="1" s="1"/>
  <c r="D46" i="1"/>
  <c r="E3" i="1"/>
  <c r="B4" i="1" s="1"/>
  <c r="D4" i="1" s="1"/>
  <c r="E81" i="1" l="1"/>
  <c r="F81" i="1" s="1"/>
  <c r="B82" i="1" s="1"/>
  <c r="D81" i="1"/>
  <c r="E4" i="1"/>
  <c r="F4" i="1"/>
  <c r="E47" i="1"/>
  <c r="F47" i="1" s="1"/>
  <c r="B48" i="1" s="1"/>
  <c r="D47" i="1"/>
  <c r="B5" i="1"/>
  <c r="D5" i="1" s="1"/>
  <c r="G4" i="1"/>
  <c r="E82" i="1" l="1"/>
  <c r="F82" i="1" s="1"/>
  <c r="D82" i="1"/>
  <c r="B83" i="1"/>
  <c r="E48" i="1"/>
  <c r="F48" i="1" s="1"/>
  <c r="B49" i="1" s="1"/>
  <c r="F5" i="1"/>
  <c r="E5" i="1"/>
  <c r="D48" i="1"/>
  <c r="B6" i="1"/>
  <c r="D6" i="1" s="1"/>
  <c r="G5" i="1"/>
  <c r="E83" i="1" l="1"/>
  <c r="F83" i="1" s="1"/>
  <c r="B84" i="1" s="1"/>
  <c r="D83" i="1"/>
  <c r="E49" i="1"/>
  <c r="F49" i="1" s="1"/>
  <c r="B50" i="1" s="1"/>
  <c r="F6" i="1"/>
  <c r="E6" i="1"/>
  <c r="D49" i="1"/>
  <c r="B7" i="1"/>
  <c r="D7" i="1" s="1"/>
  <c r="G6" i="1"/>
  <c r="E84" i="1" l="1"/>
  <c r="F84" i="1" s="1"/>
  <c r="B85" i="1" s="1"/>
  <c r="D84" i="1"/>
  <c r="E50" i="1"/>
  <c r="F50" i="1" s="1"/>
  <c r="B51" i="1" s="1"/>
  <c r="F7" i="1"/>
  <c r="E7" i="1"/>
  <c r="D50" i="1"/>
  <c r="B8" i="1"/>
  <c r="D8" i="1" s="1"/>
  <c r="G7" i="1"/>
  <c r="E85" i="1" l="1"/>
  <c r="F85" i="1" s="1"/>
  <c r="B86" i="1" s="1"/>
  <c r="D85" i="1"/>
  <c r="E51" i="1"/>
  <c r="F51" i="1" s="1"/>
  <c r="B52" i="1" s="1"/>
  <c r="F8" i="1"/>
  <c r="E8" i="1"/>
  <c r="D51" i="1"/>
  <c r="B9" i="1"/>
  <c r="D9" i="1" s="1"/>
  <c r="G8" i="1"/>
  <c r="E86" i="1" l="1"/>
  <c r="F86" i="1" s="1"/>
  <c r="B87" i="1" s="1"/>
  <c r="D86" i="1"/>
  <c r="E52" i="1"/>
  <c r="F52" i="1" s="1"/>
  <c r="B53" i="1" s="1"/>
  <c r="F9" i="1"/>
  <c r="E9" i="1"/>
  <c r="D52" i="1"/>
  <c r="B10" i="1"/>
  <c r="D10" i="1" s="1"/>
  <c r="G9" i="1"/>
  <c r="E87" i="1" l="1"/>
  <c r="F87" i="1" s="1"/>
  <c r="D87" i="1"/>
  <c r="B88" i="1"/>
  <c r="E53" i="1"/>
  <c r="F53" i="1" s="1"/>
  <c r="B54" i="1" s="1"/>
  <c r="F10" i="1"/>
  <c r="E10" i="1"/>
  <c r="D53" i="1"/>
  <c r="B11" i="1"/>
  <c r="D11" i="1" s="1"/>
  <c r="G10" i="1"/>
  <c r="D88" i="1" l="1"/>
  <c r="E88" i="1"/>
  <c r="F88" i="1" s="1"/>
  <c r="B89" i="1" s="1"/>
  <c r="E54" i="1"/>
  <c r="F54" i="1" s="1"/>
  <c r="B55" i="1" s="1"/>
  <c r="E11" i="1"/>
  <c r="F11" i="1"/>
  <c r="D54" i="1"/>
  <c r="B12" i="1"/>
  <c r="D12" i="1" s="1"/>
  <c r="G11" i="1"/>
  <c r="E89" i="1" l="1"/>
  <c r="F89" i="1" s="1"/>
  <c r="B90" i="1" s="1"/>
  <c r="D89" i="1"/>
  <c r="E55" i="1"/>
  <c r="F55" i="1" s="1"/>
  <c r="B56" i="1" s="1"/>
  <c r="E12" i="1"/>
  <c r="F12" i="1"/>
  <c r="D55" i="1"/>
  <c r="G12" i="1"/>
  <c r="B13" i="1"/>
  <c r="D13" i="1" s="1"/>
  <c r="E90" i="1" l="1"/>
  <c r="F90" i="1" s="1"/>
  <c r="B91" i="1" s="1"/>
  <c r="D90" i="1"/>
  <c r="E56" i="1"/>
  <c r="F56" i="1" s="1"/>
  <c r="B57" i="1" s="1"/>
  <c r="E13" i="1"/>
  <c r="F13" i="1"/>
  <c r="D56" i="1"/>
  <c r="B14" i="1"/>
  <c r="D14" i="1" s="1"/>
  <c r="G13" i="1"/>
  <c r="E91" i="1" l="1"/>
  <c r="F91" i="1" s="1"/>
  <c r="D91" i="1"/>
  <c r="B92" i="1"/>
  <c r="E57" i="1"/>
  <c r="F57" i="1" s="1"/>
  <c r="B58" i="1" s="1"/>
  <c r="E14" i="1"/>
  <c r="F14" i="1"/>
  <c r="D57" i="1"/>
  <c r="B15" i="1"/>
  <c r="D15" i="1" s="1"/>
  <c r="G14" i="1"/>
  <c r="D92" i="1" l="1"/>
  <c r="E92" i="1"/>
  <c r="F92" i="1" s="1"/>
  <c r="B93" i="1" s="1"/>
  <c r="E58" i="1"/>
  <c r="F58" i="1" s="1"/>
  <c r="B59" i="1" s="1"/>
  <c r="E15" i="1"/>
  <c r="F15" i="1"/>
  <c r="D58" i="1"/>
  <c r="B16" i="1"/>
  <c r="D16" i="1" s="1"/>
  <c r="G15" i="1"/>
  <c r="E93" i="1" l="1"/>
  <c r="F93" i="1" s="1"/>
  <c r="B94" i="1" s="1"/>
  <c r="D93" i="1"/>
  <c r="E59" i="1"/>
  <c r="F59" i="1" s="1"/>
  <c r="B60" i="1" s="1"/>
  <c r="E16" i="1"/>
  <c r="B17" i="1" s="1"/>
  <c r="D17" i="1" s="1"/>
  <c r="F16" i="1"/>
  <c r="D59" i="1"/>
  <c r="G16" i="1"/>
  <c r="E94" i="1" l="1"/>
  <c r="F94" i="1" s="1"/>
  <c r="D94" i="1"/>
  <c r="B95" i="1"/>
  <c r="E60" i="1"/>
  <c r="F60" i="1" s="1"/>
  <c r="B61" i="1" s="1"/>
  <c r="F17" i="1"/>
  <c r="E17" i="1"/>
  <c r="D60" i="1"/>
  <c r="B18" i="1"/>
  <c r="D18" i="1" s="1"/>
  <c r="G17" i="1"/>
  <c r="E95" i="1" l="1"/>
  <c r="F95" i="1" s="1"/>
  <c r="B96" i="1" s="1"/>
  <c r="D95" i="1"/>
  <c r="E61" i="1"/>
  <c r="F61" i="1" s="1"/>
  <c r="B62" i="1" s="1"/>
  <c r="F18" i="1"/>
  <c r="E18" i="1"/>
  <c r="D61" i="1"/>
  <c r="B19" i="1"/>
  <c r="D19" i="1" s="1"/>
  <c r="G18" i="1"/>
  <c r="E96" i="1" l="1"/>
  <c r="F96" i="1" s="1"/>
  <c r="B97" i="1" s="1"/>
  <c r="D96" i="1"/>
  <c r="E62" i="1"/>
  <c r="F62" i="1" s="1"/>
  <c r="B63" i="1" s="1"/>
  <c r="F19" i="1"/>
  <c r="E19" i="1"/>
  <c r="D62" i="1"/>
  <c r="B20" i="1"/>
  <c r="D20" i="1" s="1"/>
  <c r="G19" i="1"/>
  <c r="E97" i="1" l="1"/>
  <c r="F97" i="1" s="1"/>
  <c r="B98" i="1" s="1"/>
  <c r="D97" i="1"/>
  <c r="E63" i="1"/>
  <c r="F63" i="1" s="1"/>
  <c r="B64" i="1" s="1"/>
  <c r="F20" i="1"/>
  <c r="E20" i="1"/>
  <c r="B21" i="1" s="1"/>
  <c r="D21" i="1" s="1"/>
  <c r="D63" i="1"/>
  <c r="G20" i="1"/>
  <c r="E98" i="1" l="1"/>
  <c r="F98" i="1" s="1"/>
  <c r="B99" i="1"/>
  <c r="D98" i="1"/>
  <c r="E64" i="1"/>
  <c r="F64" i="1" s="1"/>
  <c r="B65" i="1" s="1"/>
  <c r="E21" i="1"/>
  <c r="F21" i="1"/>
  <c r="D64" i="1"/>
  <c r="B22" i="1"/>
  <c r="D22" i="1" s="1"/>
  <c r="G21" i="1"/>
  <c r="E99" i="1" l="1"/>
  <c r="F99" i="1" s="1"/>
  <c r="D99" i="1"/>
  <c r="B100" i="1"/>
  <c r="E65" i="1"/>
  <c r="F65" i="1" s="1"/>
  <c r="B66" i="1" s="1"/>
  <c r="E22" i="1"/>
  <c r="F22" i="1"/>
  <c r="D65" i="1"/>
  <c r="B23" i="1"/>
  <c r="D23" i="1" s="1"/>
  <c r="G22" i="1"/>
  <c r="E100" i="1" l="1"/>
  <c r="F100" i="1" s="1"/>
  <c r="B101" i="1" s="1"/>
  <c r="D100" i="1"/>
  <c r="E66" i="1"/>
  <c r="F66" i="1" s="1"/>
  <c r="B67" i="1" s="1"/>
  <c r="E23" i="1"/>
  <c r="F23" i="1"/>
  <c r="D66" i="1"/>
  <c r="B24" i="1"/>
  <c r="D24" i="1" s="1"/>
  <c r="G23" i="1"/>
  <c r="E101" i="1" l="1"/>
  <c r="F101" i="1" s="1"/>
  <c r="B102" i="1" s="1"/>
  <c r="D101" i="1"/>
  <c r="E67" i="1"/>
  <c r="F67" i="1" s="1"/>
  <c r="B68" i="1" s="1"/>
  <c r="E24" i="1"/>
  <c r="F24" i="1"/>
  <c r="D67" i="1"/>
  <c r="B25" i="1"/>
  <c r="D25" i="1" s="1"/>
  <c r="G24" i="1"/>
  <c r="D102" i="1" l="1"/>
  <c r="E102" i="1"/>
  <c r="F102" i="1" s="1"/>
  <c r="B103" i="1" s="1"/>
  <c r="E68" i="1"/>
  <c r="F68" i="1" s="1"/>
  <c r="B69" i="1" s="1"/>
  <c r="E25" i="1"/>
  <c r="F25" i="1"/>
  <c r="D68" i="1"/>
  <c r="B26" i="1"/>
  <c r="D26" i="1" s="1"/>
  <c r="G25" i="1"/>
  <c r="E103" i="1" l="1"/>
  <c r="F103" i="1" s="1"/>
  <c r="B104" i="1" s="1"/>
  <c r="D103" i="1"/>
  <c r="E69" i="1"/>
  <c r="F69" i="1" s="1"/>
  <c r="B70" i="1" s="1"/>
  <c r="E26" i="1"/>
  <c r="F26" i="1"/>
  <c r="D69" i="1"/>
  <c r="B27" i="1"/>
  <c r="D27" i="1" s="1"/>
  <c r="G26" i="1"/>
  <c r="D104" i="1" l="1"/>
  <c r="E104" i="1"/>
  <c r="F104" i="1" s="1"/>
  <c r="B105" i="1" s="1"/>
  <c r="E70" i="1"/>
  <c r="F70" i="1" s="1"/>
  <c r="B71" i="1" s="1"/>
  <c r="E27" i="1"/>
  <c r="F27" i="1"/>
  <c r="D70" i="1"/>
  <c r="B28" i="1"/>
  <c r="D28" i="1" s="1"/>
  <c r="G27" i="1"/>
  <c r="D105" i="1" l="1"/>
  <c r="E105" i="1"/>
  <c r="F105" i="1" s="1"/>
  <c r="B106" i="1" s="1"/>
  <c r="E71" i="1"/>
  <c r="F71" i="1" s="1"/>
  <c r="B72" i="1" s="1"/>
  <c r="E28" i="1"/>
  <c r="F28" i="1"/>
  <c r="D71" i="1"/>
  <c r="B29" i="1"/>
  <c r="D29" i="1" s="1"/>
  <c r="G28" i="1"/>
  <c r="E106" i="1" l="1"/>
  <c r="F106" i="1" s="1"/>
  <c r="D106" i="1"/>
  <c r="E72" i="1"/>
  <c r="F72" i="1" s="1"/>
  <c r="B73" i="1" s="1"/>
  <c r="E73" i="1" s="1"/>
  <c r="F29" i="1"/>
  <c r="E29" i="1"/>
  <c r="D72" i="1"/>
  <c r="B30" i="1"/>
  <c r="D30" i="1" s="1"/>
  <c r="G29" i="1"/>
  <c r="D73" i="1" l="1"/>
  <c r="F73" i="1"/>
  <c r="F30" i="1"/>
  <c r="E30" i="1"/>
  <c r="B31" i="1"/>
  <c r="D31" i="1" s="1"/>
  <c r="G30" i="1"/>
  <c r="F31" i="1" l="1"/>
  <c r="E31" i="1"/>
  <c r="B32" i="1"/>
  <c r="D32" i="1" s="1"/>
  <c r="G31" i="1"/>
  <c r="F32" i="1" l="1"/>
  <c r="E32" i="1"/>
  <c r="B33" i="1"/>
  <c r="D33" i="1" s="1"/>
  <c r="G32" i="1"/>
  <c r="G33" i="1" l="1"/>
  <c r="F33" i="1" l="1"/>
  <c r="E33" i="1"/>
</calcChain>
</file>

<file path=xl/sharedStrings.xml><?xml version="1.0" encoding="utf-8"?>
<sst xmlns="http://schemas.openxmlformats.org/spreadsheetml/2006/main" count="32" uniqueCount="30">
  <si>
    <t>t</t>
  </si>
  <si>
    <t>K</t>
  </si>
  <si>
    <t>L</t>
  </si>
  <si>
    <t>X</t>
  </si>
  <si>
    <t>I</t>
  </si>
  <si>
    <t>C</t>
  </si>
  <si>
    <t>k</t>
  </si>
  <si>
    <t>ν</t>
  </si>
  <si>
    <t>μ</t>
  </si>
  <si>
    <t>ρ</t>
  </si>
  <si>
    <t>Х</t>
  </si>
  <si>
    <t>3K0,6L0,4</t>
  </si>
  <si>
    <t>Задание 1</t>
  </si>
  <si>
    <t>Задание 2</t>
  </si>
  <si>
    <t>k*</t>
  </si>
  <si>
    <t>A</t>
  </si>
  <si>
    <t>λ</t>
  </si>
  <si>
    <t>a</t>
  </si>
  <si>
    <t>k^</t>
  </si>
  <si>
    <t>Задание 3</t>
  </si>
  <si>
    <t>X1</t>
  </si>
  <si>
    <t>I1</t>
  </si>
  <si>
    <t>k1*</t>
  </si>
  <si>
    <t>L1</t>
  </si>
  <si>
    <t>K1</t>
  </si>
  <si>
    <t>K2</t>
  </si>
  <si>
    <t>L2</t>
  </si>
  <si>
    <t>k2*</t>
  </si>
  <si>
    <t>X2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</si>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</sst>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0" xfId="0" applyFont="1"/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8" xfId="0" applyFont="1" applyBorder="1"/>
    <xf numFmtId="0" fontId="2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Лист1!$G$3:$G$33</c:f>
              <c:numCache>
                <c:formatCode>General</c:formatCode>
                <c:ptCount val="31"/>
                <c:pt idx="0">
                  <c:v>0.8</c:v>
                </c:pt>
                <c:pt idx="1">
                  <c:v>1.4632978099868612</c:v>
                </c:pt>
                <c:pt idx="2">
                  <c:v>2.3020340170858735</c:v>
                </c:pt>
                <c:pt idx="3">
                  <c:v>3.2640319787262961</c:v>
                </c:pt>
                <c:pt idx="4">
                  <c:v>4.2955181414419563</c:v>
                </c:pt>
                <c:pt idx="5">
                  <c:v>5.3492715513306353</c:v>
                </c:pt>
                <c:pt idx="6">
                  <c:v>6.3878519296341025</c:v>
                </c:pt>
                <c:pt idx="7">
                  <c:v>7.3839524558813325</c:v>
                </c:pt>
                <c:pt idx="8">
                  <c:v>8.3193233488156419</c:v>
                </c:pt>
                <c:pt idx="9">
                  <c:v>9.1831454873315845</c:v>
                </c:pt>
                <c:pt idx="10">
                  <c:v>9.9703349664821204</c:v>
                </c:pt>
                <c:pt idx="11">
                  <c:v>10.680011245677793</c:v>
                </c:pt>
                <c:pt idx="12">
                  <c:v>11.314218497296743</c:v>
                </c:pt>
                <c:pt idx="13">
                  <c:v>11.876913372134336</c:v>
                </c:pt>
                <c:pt idx="14">
                  <c:v>12.373195688900932</c:v>
                </c:pt>
                <c:pt idx="15">
                  <c:v>12.808744225375296</c:v>
                </c:pt>
                <c:pt idx="16">
                  <c:v>13.189417308234901</c:v>
                </c:pt>
                <c:pt idx="17">
                  <c:v>13.520981121379286</c:v>
                </c:pt>
                <c:pt idx="18">
                  <c:v>13.808934144460618</c:v>
                </c:pt>
                <c:pt idx="19">
                  <c:v>14.058402079613034</c:v>
                </c:pt>
                <c:pt idx="20">
                  <c:v>14.2740831466578</c:v>
                </c:pt>
                <c:pt idx="21">
                  <c:v>14.460228368370212</c:v>
                </c:pt>
                <c:pt idx="22">
                  <c:v>14.620645346593419</c:v>
                </c:pt>
                <c:pt idx="23">
                  <c:v>14.758717100455492</c:v>
                </c:pt>
                <c:pt idx="24">
                  <c:v>14.877429908943993</c:v>
                </c:pt>
                <c:pt idx="25">
                  <c:v>14.979405895020268</c:v>
                </c:pt>
                <c:pt idx="26">
                  <c:v>15.066937424344335</c:v>
                </c:pt>
                <c:pt idx="27">
                  <c:v>15.142021370486273</c:v>
                </c:pt>
                <c:pt idx="28">
                  <c:v>15.206392004684792</c:v>
                </c:pt>
                <c:pt idx="29">
                  <c:v>15.261551769454314</c:v>
                </c:pt>
                <c:pt idx="30">
                  <c:v>15.308799544579637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A-4E01-81BF-B2D2FFF64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121360"/>
        <c:axId val="1140118000"/>
      </c:lineChart>
      <c:catAx>
        <c:axId val="114012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118000"/>
        <c:crosses val="autoZero"/>
        <c:auto val="1"/>
        <c:lblAlgn val="ctr"/>
        <c:lblOffset val="100"/>
        <c:noMultiLvlLbl val="0"/>
      </c:catAx>
      <c:valAx>
        <c:axId val="11401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1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Лист1!$D$42</c:f>
              <c:strCache>
                <c:ptCount val="1"/>
                <c:pt idx="0">
                  <c:v>k1*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Лист1!$D$43:$D$73</c:f>
              <c:numCache>
                <c:formatCode>General</c:formatCode>
                <c:ptCount val="31"/>
                <c:pt idx="0">
                  <c:v>9.5228070175438599</c:v>
                </c:pt>
                <c:pt idx="1">
                  <c:v>10.277394876902362</c:v>
                </c:pt>
                <c:pt idx="2">
                  <c:v>10.955035123088205</c:v>
                </c:pt>
                <c:pt idx="3">
                  <c:v>11.558682633138211</c:v>
                </c:pt>
                <c:pt idx="4">
                  <c:v>12.092854505407603</c:v>
                </c:pt>
                <c:pt idx="5">
                  <c:v>12.562951716302505</c:v>
                </c:pt>
                <c:pt idx="6">
                  <c:v>12.974768842723647</c:v>
                </c:pt>
                <c:pt idx="7">
                  <c:v>13.334152449877903</c:v>
                </c:pt>
                <c:pt idx="8">
                  <c:v>13.64677322398552</c:v>
                </c:pt>
                <c:pt idx="9">
                  <c:v>13.917982766884732</c:v>
                </c:pt>
                <c:pt idx="10">
                  <c:v>14.152731807673105</c:v>
                </c:pt>
                <c:pt idx="11">
                  <c:v>14.3555318045929</c:v>
                </c:pt>
                <c:pt idx="12">
                  <c:v>14.530446289806379</c:v>
                </c:pt>
                <c:pt idx="13">
                  <c:v>14.681101838663013</c:v>
                </c:pt>
                <c:pt idx="14">
                  <c:v>14.810711307349107</c:v>
                </c:pt>
                <c:pt idx="15">
                  <c:v>14.922104097204487</c:v>
                </c:pt>
                <c:pt idx="16">
                  <c:v>15.017759792876696</c:v>
                </c:pt>
                <c:pt idx="17">
                  <c:v>15.099842696171256</c:v>
                </c:pt>
                <c:pt idx="18">
                  <c:v>15.170235632626802</c:v>
                </c:pt>
                <c:pt idx="19">
                  <c:v>15.230572020724278</c:v>
                </c:pt>
                <c:pt idx="20">
                  <c:v>15.282265625437397</c:v>
                </c:pt>
                <c:pt idx="21">
                  <c:v>15.326537716039285</c:v>
                </c:pt>
                <c:pt idx="22">
                  <c:v>15.36444154894531</c:v>
                </c:pt>
                <c:pt idx="23">
                  <c:v>15.396884227188867</c:v>
                </c:pt>
                <c:pt idx="24">
                  <c:v>15.424646069211139</c:v>
                </c:pt>
                <c:pt idx="25">
                  <c:v>15.448397665959019</c:v>
                </c:pt>
                <c:pt idx="26">
                  <c:v>15.468714827738376</c:v>
                </c:pt>
                <c:pt idx="27">
                  <c:v>15.486091628734854</c:v>
                </c:pt>
                <c:pt idx="28">
                  <c:v>15.500951753215606</c:v>
                </c:pt>
                <c:pt idx="29">
                  <c:v>15.513658337126715</c:v>
                </c:pt>
                <c:pt idx="30">
                  <c:v>15.524522484861048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6-4A1A-BA82-C0A5E92EB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693712"/>
        <c:axId val="1635690352"/>
      </c:lineChart>
      <c:catAx>
        <c:axId val="163569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5690352"/>
        <c:crosses val="autoZero"/>
        <c:auto val="1"/>
        <c:lblAlgn val="ctr"/>
        <c:lblOffset val="100"/>
        <c:noMultiLvlLbl val="0"/>
      </c:catAx>
      <c:valAx>
        <c:axId val="16356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569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Лист1!$D$75</c:f>
              <c:strCache>
                <c:ptCount val="1"/>
                <c:pt idx="0">
                  <c:v>k2*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Лист1!$D$76:$D$106</c:f>
              <c:numCache>
                <c:formatCode>General</c:formatCode>
                <c:ptCount val="31"/>
                <c:pt idx="0">
                  <c:v>19.402985074626866</c:v>
                </c:pt>
                <c:pt idx="1">
                  <c:v>18.811478314363423</c:v>
                </c:pt>
                <c:pt idx="2">
                  <c:v>18.316096930370513</c:v>
                </c:pt>
                <c:pt idx="3">
                  <c:v>17.900063621482623</c:v>
                </c:pt>
                <c:pt idx="4">
                  <c:v>17.549823384093543</c:v>
                </c:pt>
                <c:pt idx="5">
                  <c:v>17.254353389077586</c:v>
                </c:pt>
                <c:pt idx="6">
                  <c:v>17.004636915081893</c:v>
                </c:pt>
                <c:pt idx="7">
                  <c:v>16.793258815360947</c:v>
                </c:pt>
                <c:pt idx="8">
                  <c:v>16.614091772046969</c:v>
                </c:pt>
                <c:pt idx="9">
                  <c:v>16.462050937316455</c:v>
                </c:pt>
                <c:pt idx="10">
                  <c:v>16.332900516782889</c:v>
                </c:pt>
                <c:pt idx="11">
                  <c:v>16.223100130624978</c:v>
                </c:pt>
                <c:pt idx="12">
                  <c:v>16.129681885243883</c:v>
                </c:pt>
                <c:pt idx="13">
                  <c:v>16.050151345008633</c:v>
                </c:pt>
                <c:pt idx="14">
                  <c:v>15.982407249318968</c:v>
                </c:pt>
                <c:pt idx="15">
                  <c:v>15.924676043281176</c:v>
                </c:pt>
                <c:pt idx="16">
                  <c:v>15.875458200068739</c:v>
                </c:pt>
                <c:pt idx="17">
                  <c:v>15.833483994519179</c:v>
                </c:pt>
                <c:pt idx="18">
                  <c:v>15.797676901608881</c:v>
                </c:pt>
                <c:pt idx="19">
                  <c:v>15.767123184039839</c:v>
                </c:pt>
                <c:pt idx="20">
                  <c:v>15.741046532078395</c:v>
                </c:pt>
                <c:pt idx="21">
                  <c:v>15.718786849189236</c:v>
                </c:pt>
                <c:pt idx="22">
                  <c:v>15.69978245589672</c:v>
                </c:pt>
                <c:pt idx="23">
                  <c:v>15.683555124201337</c:v>
                </c:pt>
                <c:pt idx="24">
                  <c:v>15.669697465058825</c:v>
                </c:pt>
                <c:pt idx="25">
                  <c:v>15.657862278809569</c:v>
                </c:pt>
                <c:pt idx="26">
                  <c:v>15.64775354821141</c:v>
                </c:pt>
                <c:pt idx="27">
                  <c:v>15.639118809791135</c:v>
                </c:pt>
                <c:pt idx="28">
                  <c:v>15.631742684556759</c:v>
                </c:pt>
                <c:pt idx="29">
                  <c:v>15.625441385972968</c:v>
                </c:pt>
                <c:pt idx="30">
                  <c:v>15.620058053237962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F-4617-A973-0A1107E68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444560"/>
        <c:axId val="1637445520"/>
      </c:lineChart>
      <c:catAx>
        <c:axId val="163744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445520"/>
        <c:crosses val="autoZero"/>
        <c:auto val="1"/>
        <c:lblAlgn val="ctr"/>
        <c:lblOffset val="100"/>
        <c:noMultiLvlLbl val="0"/>
      </c:catAx>
      <c:valAx>
        <c:axId val="16374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44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Лист1!$G$3:$G$33</c:f>
              <c:numCache>
                <c:formatCode>General</c:formatCode>
                <c:ptCount val="31"/>
                <c:pt idx="0">
                  <c:v>0.8</c:v>
                </c:pt>
                <c:pt idx="1">
                  <c:v>1.4632978099868612</c:v>
                </c:pt>
                <c:pt idx="2">
                  <c:v>2.3020340170858735</c:v>
                </c:pt>
                <c:pt idx="3">
                  <c:v>3.2640319787262961</c:v>
                </c:pt>
                <c:pt idx="4">
                  <c:v>4.2955181414419563</c:v>
                </c:pt>
                <c:pt idx="5">
                  <c:v>5.3492715513306353</c:v>
                </c:pt>
                <c:pt idx="6">
                  <c:v>6.3878519296341025</c:v>
                </c:pt>
                <c:pt idx="7">
                  <c:v>7.3839524558813325</c:v>
                </c:pt>
                <c:pt idx="8">
                  <c:v>8.3193233488156419</c:v>
                </c:pt>
                <c:pt idx="9">
                  <c:v>9.1831454873315845</c:v>
                </c:pt>
                <c:pt idx="10">
                  <c:v>9.9703349664821204</c:v>
                </c:pt>
                <c:pt idx="11">
                  <c:v>10.680011245677793</c:v>
                </c:pt>
                <c:pt idx="12">
                  <c:v>11.314218497296743</c:v>
                </c:pt>
                <c:pt idx="13">
                  <c:v>11.876913372134336</c:v>
                </c:pt>
                <c:pt idx="14">
                  <c:v>12.373195688900932</c:v>
                </c:pt>
                <c:pt idx="15">
                  <c:v>12.808744225375296</c:v>
                </c:pt>
                <c:pt idx="16">
                  <c:v>13.189417308234901</c:v>
                </c:pt>
                <c:pt idx="17">
                  <c:v>13.520981121379286</c:v>
                </c:pt>
                <c:pt idx="18">
                  <c:v>13.808934144460618</c:v>
                </c:pt>
                <c:pt idx="19">
                  <c:v>14.058402079613034</c:v>
                </c:pt>
                <c:pt idx="20">
                  <c:v>14.2740831466578</c:v>
                </c:pt>
                <c:pt idx="21">
                  <c:v>14.460228368370212</c:v>
                </c:pt>
                <c:pt idx="22">
                  <c:v>14.620645346593419</c:v>
                </c:pt>
                <c:pt idx="23">
                  <c:v>14.758717100455492</c:v>
                </c:pt>
                <c:pt idx="24">
                  <c:v>14.877429908943993</c:v>
                </c:pt>
                <c:pt idx="25">
                  <c:v>14.979405895020268</c:v>
                </c:pt>
                <c:pt idx="26">
                  <c:v>15.066937424344335</c:v>
                </c:pt>
                <c:pt idx="27">
                  <c:v>15.142021370486273</c:v>
                </c:pt>
                <c:pt idx="28">
                  <c:v>15.206392004684792</c:v>
                </c:pt>
                <c:pt idx="29">
                  <c:v>15.261551769454314</c:v>
                </c:pt>
                <c:pt idx="30">
                  <c:v>15.308799544579637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0-4A7B-9A6E-89D2CE588B0C}"/>
            </c:ext>
          </c:extLst>
        </c:ser>
        <c:ser>
          <c:idx val="1"/>
          <c:order val="1"/>
          <c:tx>
            <c:strRef>
              <c:f>Лист1!$D$42</c:f>
              <c:strCache>
                <c:ptCount val="1"/>
                <c:pt idx="0">
                  <c:v>k1*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Лист1!$D$43:$D$73</c:f>
              <c:numCache>
                <c:formatCode>General</c:formatCode>
                <c:ptCount val="31"/>
                <c:pt idx="0">
                  <c:v>9.5228070175438599</c:v>
                </c:pt>
                <c:pt idx="1">
                  <c:v>10.277394876902362</c:v>
                </c:pt>
                <c:pt idx="2">
                  <c:v>10.955035123088205</c:v>
                </c:pt>
                <c:pt idx="3">
                  <c:v>11.558682633138211</c:v>
                </c:pt>
                <c:pt idx="4">
                  <c:v>12.092854505407603</c:v>
                </c:pt>
                <c:pt idx="5">
                  <c:v>12.562951716302505</c:v>
                </c:pt>
                <c:pt idx="6">
                  <c:v>12.974768842723647</c:v>
                </c:pt>
                <c:pt idx="7">
                  <c:v>13.334152449877903</c:v>
                </c:pt>
                <c:pt idx="8">
                  <c:v>13.64677322398552</c:v>
                </c:pt>
                <c:pt idx="9">
                  <c:v>13.917982766884732</c:v>
                </c:pt>
                <c:pt idx="10">
                  <c:v>14.152731807673105</c:v>
                </c:pt>
                <c:pt idx="11">
                  <c:v>14.3555318045929</c:v>
                </c:pt>
                <c:pt idx="12">
                  <c:v>14.530446289806379</c:v>
                </c:pt>
                <c:pt idx="13">
                  <c:v>14.681101838663013</c:v>
                </c:pt>
                <c:pt idx="14">
                  <c:v>14.810711307349107</c:v>
                </c:pt>
                <c:pt idx="15">
                  <c:v>14.922104097204487</c:v>
                </c:pt>
                <c:pt idx="16">
                  <c:v>15.017759792876696</c:v>
                </c:pt>
                <c:pt idx="17">
                  <c:v>15.099842696171256</c:v>
                </c:pt>
                <c:pt idx="18">
                  <c:v>15.170235632626802</c:v>
                </c:pt>
                <c:pt idx="19">
                  <c:v>15.230572020724278</c:v>
                </c:pt>
                <c:pt idx="20">
                  <c:v>15.282265625437397</c:v>
                </c:pt>
                <c:pt idx="21">
                  <c:v>15.326537716039285</c:v>
                </c:pt>
                <c:pt idx="22">
                  <c:v>15.36444154894531</c:v>
                </c:pt>
                <c:pt idx="23">
                  <c:v>15.396884227188867</c:v>
                </c:pt>
                <c:pt idx="24">
                  <c:v>15.424646069211139</c:v>
                </c:pt>
                <c:pt idx="25">
                  <c:v>15.448397665959019</c:v>
                </c:pt>
                <c:pt idx="26">
                  <c:v>15.468714827738376</c:v>
                </c:pt>
                <c:pt idx="27">
                  <c:v>15.486091628734854</c:v>
                </c:pt>
                <c:pt idx="28">
                  <c:v>15.500951753215606</c:v>
                </c:pt>
                <c:pt idx="29">
                  <c:v>15.513658337126715</c:v>
                </c:pt>
                <c:pt idx="30">
                  <c:v>15.524522484861048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0-4A7B-9A6E-89D2CE588B0C}"/>
            </c:ext>
          </c:extLst>
        </c:ser>
        <c:ser>
          <c:idx val="2"/>
          <c:order val="2"/>
          <c:tx>
            <c:strRef>
              <c:f>Лист1!$D$75</c:f>
              <c:strCache>
                <c:ptCount val="1"/>
                <c:pt idx="0">
                  <c:v>k2*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Лист1!$D$76:$D$106</c:f>
              <c:numCache>
                <c:formatCode>General</c:formatCode>
                <c:ptCount val="31"/>
                <c:pt idx="0">
                  <c:v>19.402985074626866</c:v>
                </c:pt>
                <c:pt idx="1">
                  <c:v>18.811478314363423</c:v>
                </c:pt>
                <c:pt idx="2">
                  <c:v>18.316096930370513</c:v>
                </c:pt>
                <c:pt idx="3">
                  <c:v>17.900063621482623</c:v>
                </c:pt>
                <c:pt idx="4">
                  <c:v>17.549823384093543</c:v>
                </c:pt>
                <c:pt idx="5">
                  <c:v>17.254353389077586</c:v>
                </c:pt>
                <c:pt idx="6">
                  <c:v>17.004636915081893</c:v>
                </c:pt>
                <c:pt idx="7">
                  <c:v>16.793258815360947</c:v>
                </c:pt>
                <c:pt idx="8">
                  <c:v>16.614091772046969</c:v>
                </c:pt>
                <c:pt idx="9">
                  <c:v>16.462050937316455</c:v>
                </c:pt>
                <c:pt idx="10">
                  <c:v>16.332900516782889</c:v>
                </c:pt>
                <c:pt idx="11">
                  <c:v>16.223100130624978</c:v>
                </c:pt>
                <c:pt idx="12">
                  <c:v>16.129681885243883</c:v>
                </c:pt>
                <c:pt idx="13">
                  <c:v>16.050151345008633</c:v>
                </c:pt>
                <c:pt idx="14">
                  <c:v>15.982407249318968</c:v>
                </c:pt>
                <c:pt idx="15">
                  <c:v>15.924676043281176</c:v>
                </c:pt>
                <c:pt idx="16">
                  <c:v>15.875458200068739</c:v>
                </c:pt>
                <c:pt idx="17">
                  <c:v>15.833483994519179</c:v>
                </c:pt>
                <c:pt idx="18">
                  <c:v>15.797676901608881</c:v>
                </c:pt>
                <c:pt idx="19">
                  <c:v>15.767123184039839</c:v>
                </c:pt>
                <c:pt idx="20">
                  <c:v>15.741046532078395</c:v>
                </c:pt>
                <c:pt idx="21">
                  <c:v>15.718786849189236</c:v>
                </c:pt>
                <c:pt idx="22">
                  <c:v>15.69978245589672</c:v>
                </c:pt>
                <c:pt idx="23">
                  <c:v>15.683555124201337</c:v>
                </c:pt>
                <c:pt idx="24">
                  <c:v>15.669697465058825</c:v>
                </c:pt>
                <c:pt idx="25">
                  <c:v>15.657862278809569</c:v>
                </c:pt>
                <c:pt idx="26">
                  <c:v>15.64775354821141</c:v>
                </c:pt>
                <c:pt idx="27">
                  <c:v>15.639118809791135</c:v>
                </c:pt>
                <c:pt idx="28">
                  <c:v>15.631742684556759</c:v>
                </c:pt>
                <c:pt idx="29">
                  <c:v>15.625441385972968</c:v>
                </c:pt>
                <c:pt idx="30">
                  <c:v>15.620058053237962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0-4A7B-9A6E-89D2CE58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310000"/>
        <c:axId val="1602955232"/>
      </c:lineChart>
      <c:catAx>
        <c:axId val="113531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955232"/>
        <c:crosses val="autoZero"/>
        <c:auto val="1"/>
        <c:lblAlgn val="ctr"/>
        <c:lblOffset val="100"/>
        <c:noMultiLvlLbl val="0"/>
      </c:catAx>
      <c:valAx>
        <c:axId val="16029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3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10</xdr:row>
      <xdr:rowOff>41910</xdr:rowOff>
    </xdr:from>
    <xdr:to>
      <xdr:col>14</xdr:col>
      <xdr:colOff>472440</xdr:colOff>
      <xdr:row>24</xdr:row>
      <xdr:rowOff>118110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B5EE6E6-B50B-DF8F-E51D-273E844EE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525780</xdr:colOff>
      <xdr:row>50</xdr:row>
      <xdr:rowOff>49530</xdr:rowOff>
    </xdr:from>
    <xdr:to>
      <xdr:col>14</xdr:col>
      <xdr:colOff>30480</xdr:colOff>
      <xdr:row>64</xdr:row>
      <xdr:rowOff>125730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C85E3A3-9959-8725-7228-FC7E1C2B3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518160</xdr:colOff>
      <xdr:row>83</xdr:row>
      <xdr:rowOff>148590</xdr:rowOff>
    </xdr:from>
    <xdr:to>
      <xdr:col>14</xdr:col>
      <xdr:colOff>22860</xdr:colOff>
      <xdr:row>98</xdr:row>
      <xdr:rowOff>34290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809BAA0-C24F-BA85-3B9D-17EB32479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125116</xdr:colOff>
      <xdr:row>108</xdr:row>
      <xdr:rowOff>68794</xdr:rowOff>
    </xdr:from>
    <xdr:to>
      <xdr:col>7</xdr:col>
      <xdr:colOff>469673</xdr:colOff>
      <xdr:row>123</xdr:row>
      <xdr:rowOff>29037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440AAA7-EEF7-8931-30B4-25F52783D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5532-882D-4FB5-9FE0-32E97B9219BC}">
  <dimension ref="A1:K106"/>
  <sheetViews>
    <sheetView tabSelected="1" topLeftCell="A113" zoomScale="85" zoomScaleNormal="85" workbookViewId="0">
      <selection activeCell="L136" sqref="L136"/>
    </sheetView>
  </sheetViews>
  <sheetFormatPr defaultRowHeight="14.4" x14ac:dyDescent="0.3"/>
  <cols>
    <col min="1" max="1" width="9.44140625" bestFit="1" customWidth="1"/>
    <col min="2" max="3" width="12" bestFit="1" customWidth="1"/>
    <col min="5" max="5" width="11" bestFit="1" customWidth="1"/>
    <col min="11" max="11" width="11.6640625" bestFit="1" customWidth="1"/>
  </cols>
  <sheetData>
    <row r="1" spans="1:11" ht="15" thickBot="1" x14ac:dyDescent="0.35">
      <c r="A1" t="s">
        <v>12</v>
      </c>
    </row>
    <row r="2" spans="1:11" ht="18.600000000000001" thickBot="1" x14ac:dyDescent="0.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J2" s="5" t="s">
        <v>7</v>
      </c>
      <c r="K2" s="5">
        <v>0.1</v>
      </c>
    </row>
    <row r="3" spans="1:11" ht="18.600000000000001" thickBot="1" x14ac:dyDescent="0.4">
      <c r="A3" s="3">
        <v>0</v>
      </c>
      <c r="B3" s="4">
        <v>800000</v>
      </c>
      <c r="C3" s="4">
        <v>1000000</v>
      </c>
      <c r="D3" s="4">
        <f>$K$6*B3^$K$8 * C3 ^$K$7</f>
        <v>2624068.977463868</v>
      </c>
      <c r="E3" s="4">
        <f>$K$4*D3</f>
        <v>1049627.5909855473</v>
      </c>
      <c r="F3" s="4">
        <f>(1-$K$4)*D3</f>
        <v>1574441.3864783207</v>
      </c>
      <c r="G3" s="4">
        <f>B3/C3</f>
        <v>0.8</v>
      </c>
      <c r="J3" s="5" t="s">
        <v>8</v>
      </c>
      <c r="K3" s="5">
        <v>0.3</v>
      </c>
    </row>
    <row r="4" spans="1:11" ht="18.600000000000001" thickBot="1" x14ac:dyDescent="0.4">
      <c r="A4" s="3">
        <v>1</v>
      </c>
      <c r="B4" s="4">
        <f>(1-$K$3)*B3+E3</f>
        <v>1609627.5909855473</v>
      </c>
      <c r="C4" s="4">
        <f>(1+$K$2)*C3</f>
        <v>1100000</v>
      </c>
      <c r="D4" s="4">
        <f t="shared" ref="D4:D33" si="0">$K$6*B4^$K$8 * C4 ^$K$7</f>
        <v>4146804.6174600599</v>
      </c>
      <c r="E4" s="4">
        <f t="shared" ref="E4:E33" si="1">$K$4*D4</f>
        <v>1658721.8469840242</v>
      </c>
      <c r="F4" s="4">
        <f t="shared" ref="F4:F33" si="2">(1-$K$4)*D4</f>
        <v>2488082.7704760358</v>
      </c>
      <c r="G4" s="4">
        <f t="shared" ref="G4:G33" si="3">B4/C4</f>
        <v>1.4632978099868612</v>
      </c>
      <c r="J4" s="5" t="s">
        <v>9</v>
      </c>
      <c r="K4" s="5">
        <v>0.4</v>
      </c>
    </row>
    <row r="5" spans="1:11" ht="18.600000000000001" thickBot="1" x14ac:dyDescent="0.4">
      <c r="A5" s="3">
        <v>2</v>
      </c>
      <c r="B5" s="4">
        <f t="shared" ref="B5:B33" si="4">(1-$K$3)*B4+E4</f>
        <v>2785461.160673907</v>
      </c>
      <c r="C5" s="4">
        <f t="shared" ref="C5:C33" si="5">(1+$K$2)*C4</f>
        <v>1210000</v>
      </c>
      <c r="D5" s="4">
        <f t="shared" si="0"/>
        <v>5986509.3780324142</v>
      </c>
      <c r="E5" s="4">
        <f t="shared" si="1"/>
        <v>2394603.7512129657</v>
      </c>
      <c r="F5" s="4">
        <f t="shared" si="2"/>
        <v>3591905.6268194485</v>
      </c>
      <c r="G5" s="4">
        <f t="shared" si="3"/>
        <v>2.3020340170858735</v>
      </c>
      <c r="J5" s="5" t="s">
        <v>10</v>
      </c>
      <c r="K5" s="5" t="s">
        <v>11</v>
      </c>
    </row>
    <row r="6" spans="1:11" ht="18.600000000000001" thickBot="1" x14ac:dyDescent="0.4">
      <c r="A6" s="3">
        <v>3</v>
      </c>
      <c r="B6" s="4">
        <f t="shared" si="4"/>
        <v>4344426.5636847001</v>
      </c>
      <c r="C6" s="4">
        <f t="shared" si="5"/>
        <v>1331000</v>
      </c>
      <c r="D6" s="4">
        <f t="shared" si="0"/>
        <v>8119923.7907646978</v>
      </c>
      <c r="E6" s="4">
        <f t="shared" si="1"/>
        <v>3247969.5163058792</v>
      </c>
      <c r="F6" s="4">
        <f t="shared" si="2"/>
        <v>4871954.2744588181</v>
      </c>
      <c r="G6" s="4">
        <f t="shared" si="3"/>
        <v>3.2640319787262961</v>
      </c>
      <c r="J6" s="5" t="s">
        <v>15</v>
      </c>
      <c r="K6" s="5">
        <v>3</v>
      </c>
    </row>
    <row r="7" spans="1:11" ht="18.600000000000001" thickBot="1" x14ac:dyDescent="0.4">
      <c r="A7" s="3">
        <v>4</v>
      </c>
      <c r="B7" s="4">
        <f t="shared" si="4"/>
        <v>6289068.1108851694</v>
      </c>
      <c r="C7" s="4">
        <f t="shared" si="5"/>
        <v>1464100.0000000002</v>
      </c>
      <c r="D7" s="4">
        <f t="shared" si="0"/>
        <v>10531769.121284714</v>
      </c>
      <c r="E7" s="4">
        <f t="shared" si="1"/>
        <v>4212707.6485138861</v>
      </c>
      <c r="F7" s="4">
        <f t="shared" si="2"/>
        <v>6319061.4727708278</v>
      </c>
      <c r="G7" s="4">
        <f t="shared" si="3"/>
        <v>4.2955181414419563</v>
      </c>
      <c r="J7" s="5" t="s">
        <v>16</v>
      </c>
      <c r="K7" s="5">
        <v>0.4</v>
      </c>
    </row>
    <row r="8" spans="1:11" ht="18.600000000000001" thickBot="1" x14ac:dyDescent="0.4">
      <c r="A8" s="3">
        <v>5</v>
      </c>
      <c r="B8" s="4">
        <f t="shared" si="4"/>
        <v>8615055.3261335045</v>
      </c>
      <c r="C8" s="4">
        <f t="shared" si="5"/>
        <v>1610510.0000000005</v>
      </c>
      <c r="D8" s="4">
        <f t="shared" si="0"/>
        <v>13214826.560052678</v>
      </c>
      <c r="E8" s="4">
        <f t="shared" si="1"/>
        <v>5285930.6240210719</v>
      </c>
      <c r="F8" s="4">
        <f t="shared" si="2"/>
        <v>7928895.936031606</v>
      </c>
      <c r="G8" s="4">
        <f t="shared" si="3"/>
        <v>5.3492715513306353</v>
      </c>
      <c r="J8" s="5" t="s">
        <v>17</v>
      </c>
      <c r="K8" s="5">
        <v>0.6</v>
      </c>
    </row>
    <row r="9" spans="1:11" ht="15" thickBot="1" x14ac:dyDescent="0.35">
      <c r="A9" s="3">
        <v>6</v>
      </c>
      <c r="B9" s="4">
        <f t="shared" si="4"/>
        <v>11316469.352314524</v>
      </c>
      <c r="C9" s="4">
        <f t="shared" si="5"/>
        <v>1771561.0000000007</v>
      </c>
      <c r="D9" s="4">
        <f t="shared" si="0"/>
        <v>16169264.674356971</v>
      </c>
      <c r="E9" s="4">
        <f t="shared" si="1"/>
        <v>6467705.8697427884</v>
      </c>
      <c r="F9" s="4">
        <f t="shared" si="2"/>
        <v>9701558.8046141826</v>
      </c>
      <c r="G9" s="4">
        <f t="shared" si="3"/>
        <v>6.3878519296341025</v>
      </c>
    </row>
    <row r="10" spans="1:11" ht="15" thickBot="1" x14ac:dyDescent="0.35">
      <c r="A10" s="3">
        <v>7</v>
      </c>
      <c r="B10" s="4">
        <f t="shared" si="4"/>
        <v>14389234.416362956</v>
      </c>
      <c r="C10" s="4">
        <f t="shared" si="5"/>
        <v>1948717.100000001</v>
      </c>
      <c r="D10" s="4">
        <f t="shared" si="0"/>
        <v>19401860.864597198</v>
      </c>
      <c r="E10" s="4">
        <f t="shared" si="1"/>
        <v>7760744.3458388792</v>
      </c>
      <c r="F10" s="4">
        <f t="shared" si="2"/>
        <v>11641116.518758317</v>
      </c>
      <c r="G10" s="4">
        <f t="shared" si="3"/>
        <v>7.3839524558813325</v>
      </c>
    </row>
    <row r="11" spans="1:11" ht="15" thickBot="1" x14ac:dyDescent="0.35">
      <c r="A11" s="3">
        <v>8</v>
      </c>
      <c r="B11" s="4">
        <f t="shared" si="4"/>
        <v>17833208.437292948</v>
      </c>
      <c r="C11" s="4">
        <f t="shared" si="5"/>
        <v>2143588.8100000015</v>
      </c>
      <c r="D11" s="4">
        <f t="shared" si="0"/>
        <v>22925326.979663841</v>
      </c>
      <c r="E11" s="4">
        <f t="shared" si="1"/>
        <v>9170130.7918655369</v>
      </c>
      <c r="F11" s="4">
        <f t="shared" si="2"/>
        <v>13755196.187798304</v>
      </c>
      <c r="G11" s="4">
        <f t="shared" si="3"/>
        <v>8.3193233488156419</v>
      </c>
    </row>
    <row r="12" spans="1:11" ht="15" thickBot="1" x14ac:dyDescent="0.35">
      <c r="A12" s="3">
        <v>9</v>
      </c>
      <c r="B12" s="4">
        <f t="shared" si="4"/>
        <v>21653376.697970599</v>
      </c>
      <c r="C12" s="4">
        <f t="shared" si="5"/>
        <v>2357947.691000002</v>
      </c>
      <c r="D12" s="4">
        <f t="shared" si="0"/>
        <v>26757793.638512481</v>
      </c>
      <c r="E12" s="4">
        <f t="shared" si="1"/>
        <v>10703117.455404993</v>
      </c>
      <c r="F12" s="4">
        <f t="shared" si="2"/>
        <v>16054676.183107488</v>
      </c>
      <c r="G12" s="4">
        <f t="shared" si="3"/>
        <v>9.1831454873315845</v>
      </c>
    </row>
    <row r="13" spans="1:11" ht="15" thickBot="1" x14ac:dyDescent="0.35">
      <c r="A13" s="3">
        <v>10</v>
      </c>
      <c r="B13" s="4">
        <f t="shared" si="4"/>
        <v>25860481.143984411</v>
      </c>
      <c r="C13" s="4">
        <f t="shared" si="5"/>
        <v>2593742.4601000026</v>
      </c>
      <c r="D13" s="4">
        <f t="shared" si="0"/>
        <v>30922454.264242306</v>
      </c>
      <c r="E13" s="4">
        <f t="shared" si="1"/>
        <v>12368981.705696924</v>
      </c>
      <c r="F13" s="4">
        <f t="shared" si="2"/>
        <v>18553472.558545385</v>
      </c>
      <c r="G13" s="4">
        <f t="shared" si="3"/>
        <v>9.9703349664821204</v>
      </c>
    </row>
    <row r="14" spans="1:11" ht="15" thickBot="1" x14ac:dyDescent="0.35">
      <c r="A14" s="3">
        <v>11</v>
      </c>
      <c r="B14" s="4">
        <f t="shared" si="4"/>
        <v>30471318.506486014</v>
      </c>
      <c r="C14" s="4">
        <f t="shared" si="5"/>
        <v>2853116.7061100029</v>
      </c>
      <c r="D14" s="4">
        <f t="shared" si="0"/>
        <v>35447353.594493911</v>
      </c>
      <c r="E14" s="4">
        <f t="shared" si="1"/>
        <v>14178941.437797565</v>
      </c>
      <c r="F14" s="4">
        <f t="shared" si="2"/>
        <v>21268412.156696346</v>
      </c>
      <c r="G14" s="4">
        <f t="shared" si="3"/>
        <v>10.680011245677793</v>
      </c>
    </row>
    <row r="15" spans="1:11" ht="15" thickBot="1" x14ac:dyDescent="0.35">
      <c r="A15" s="3">
        <v>12</v>
      </c>
      <c r="B15" s="4">
        <f t="shared" si="4"/>
        <v>35508864.392337769</v>
      </c>
      <c r="C15" s="4">
        <f t="shared" si="5"/>
        <v>3138428.3767210036</v>
      </c>
      <c r="D15" s="4">
        <f t="shared" si="0"/>
        <v>40365302.689558655</v>
      </c>
      <c r="E15" s="4">
        <f t="shared" si="1"/>
        <v>16146121.075823463</v>
      </c>
      <c r="F15" s="4">
        <f t="shared" si="2"/>
        <v>24219181.613735192</v>
      </c>
      <c r="G15" s="4">
        <f t="shared" si="3"/>
        <v>11.314218497296743</v>
      </c>
    </row>
    <row r="16" spans="1:11" ht="15" thickBot="1" x14ac:dyDescent="0.35">
      <c r="A16" s="3">
        <v>13</v>
      </c>
      <c r="B16" s="4">
        <f t="shared" si="4"/>
        <v>41002326.1504599</v>
      </c>
      <c r="C16" s="4">
        <f t="shared" si="5"/>
        <v>3452271.214393104</v>
      </c>
      <c r="D16" s="4">
        <f t="shared" si="0"/>
        <v>45713904.330520414</v>
      </c>
      <c r="E16" s="4">
        <f t="shared" si="1"/>
        <v>18285561.732208166</v>
      </c>
      <c r="F16" s="4">
        <f t="shared" si="2"/>
        <v>27428342.598312248</v>
      </c>
      <c r="G16" s="4">
        <f t="shared" si="3"/>
        <v>11.876913372134336</v>
      </c>
    </row>
    <row r="17" spans="1:7" ht="15" thickBot="1" x14ac:dyDescent="0.35">
      <c r="A17" s="3">
        <v>14</v>
      </c>
      <c r="B17" s="4">
        <f t="shared" si="4"/>
        <v>46987190.037530094</v>
      </c>
      <c r="C17" s="4">
        <f t="shared" si="5"/>
        <v>3797498.3358324147</v>
      </c>
      <c r="D17" s="4">
        <f t="shared" si="0"/>
        <v>51535675.854228139</v>
      </c>
      <c r="E17" s="4">
        <f t="shared" si="1"/>
        <v>20614270.341691256</v>
      </c>
      <c r="F17" s="4">
        <f t="shared" si="2"/>
        <v>30921405.512536883</v>
      </c>
      <c r="G17" s="4">
        <f t="shared" si="3"/>
        <v>12.373195688900932</v>
      </c>
    </row>
    <row r="18" spans="1:7" ht="15" thickBot="1" x14ac:dyDescent="0.35">
      <c r="A18" s="3">
        <v>15</v>
      </c>
      <c r="B18" s="4">
        <f t="shared" si="4"/>
        <v>53505303.367962316</v>
      </c>
      <c r="C18" s="4">
        <f t="shared" si="5"/>
        <v>4177248.1694156565</v>
      </c>
      <c r="D18" s="4">
        <f t="shared" si="0"/>
        <v>57878259.69889535</v>
      </c>
      <c r="E18" s="4">
        <f t="shared" si="1"/>
        <v>23151303.879558142</v>
      </c>
      <c r="F18" s="4">
        <f t="shared" si="2"/>
        <v>34726955.819337212</v>
      </c>
      <c r="G18" s="4">
        <f t="shared" si="3"/>
        <v>12.808744225375296</v>
      </c>
    </row>
    <row r="19" spans="1:7" ht="15" thickBot="1" x14ac:dyDescent="0.35">
      <c r="A19" s="3">
        <v>16</v>
      </c>
      <c r="B19" s="4">
        <f t="shared" si="4"/>
        <v>60605016.23713176</v>
      </c>
      <c r="C19" s="4">
        <f t="shared" si="5"/>
        <v>4594972.9863572223</v>
      </c>
      <c r="D19" s="4">
        <f t="shared" si="0"/>
        <v>64794714.839924909</v>
      </c>
      <c r="E19" s="4">
        <f t="shared" si="1"/>
        <v>25917885.935969964</v>
      </c>
      <c r="F19" s="4">
        <f t="shared" si="2"/>
        <v>38876828.903954946</v>
      </c>
      <c r="G19" s="4">
        <f t="shared" si="3"/>
        <v>13.189417308234901</v>
      </c>
    </row>
    <row r="20" spans="1:7" ht="15" thickBot="1" x14ac:dyDescent="0.35">
      <c r="A20" s="3">
        <v>17</v>
      </c>
      <c r="B20" s="4">
        <f t="shared" si="4"/>
        <v>68341397.301962197</v>
      </c>
      <c r="C20" s="4">
        <f t="shared" si="5"/>
        <v>5054470.2849929454</v>
      </c>
      <c r="D20" s="4">
        <f t="shared" si="0"/>
        <v>72343884.798218012</v>
      </c>
      <c r="E20" s="4">
        <f t="shared" si="1"/>
        <v>28937553.919287205</v>
      </c>
      <c r="F20" s="4">
        <f t="shared" si="2"/>
        <v>43406330.878930807</v>
      </c>
      <c r="G20" s="4">
        <f t="shared" si="3"/>
        <v>13.520981121379286</v>
      </c>
    </row>
    <row r="21" spans="1:7" ht="15" thickBot="1" x14ac:dyDescent="0.35">
      <c r="A21" s="3">
        <v>18</v>
      </c>
      <c r="B21" s="4">
        <f t="shared" si="4"/>
        <v>76776532.030660748</v>
      </c>
      <c r="C21" s="4">
        <f t="shared" si="5"/>
        <v>5559917.3134922404</v>
      </c>
      <c r="D21" s="4">
        <f t="shared" si="0"/>
        <v>80590840.033152208</v>
      </c>
      <c r="E21" s="4">
        <f t="shared" si="1"/>
        <v>32236336.013260886</v>
      </c>
      <c r="F21" s="4">
        <f t="shared" si="2"/>
        <v>48354504.019891322</v>
      </c>
      <c r="G21" s="4">
        <f t="shared" si="3"/>
        <v>13.808934144460618</v>
      </c>
    </row>
    <row r="22" spans="1:7" ht="15" thickBot="1" x14ac:dyDescent="0.35">
      <c r="A22" s="3">
        <v>19</v>
      </c>
      <c r="B22" s="4">
        <f t="shared" si="4"/>
        <v>85979908.434723407</v>
      </c>
      <c r="C22" s="4">
        <f t="shared" si="5"/>
        <v>6115909.0448414646</v>
      </c>
      <c r="D22" s="4">
        <f t="shared" si="0"/>
        <v>89607394.353758827</v>
      </c>
      <c r="E22" s="4">
        <f t="shared" si="1"/>
        <v>35842957.741503529</v>
      </c>
      <c r="F22" s="4">
        <f t="shared" si="2"/>
        <v>53764436.612255298</v>
      </c>
      <c r="G22" s="4">
        <f t="shared" si="3"/>
        <v>14.058402079613034</v>
      </c>
    </row>
    <row r="23" spans="1:7" ht="15" thickBot="1" x14ac:dyDescent="0.35">
      <c r="A23" s="3">
        <v>20</v>
      </c>
      <c r="B23" s="4">
        <f t="shared" si="4"/>
        <v>96028893.645809919</v>
      </c>
      <c r="C23" s="4">
        <f t="shared" si="5"/>
        <v>6727499.9493256118</v>
      </c>
      <c r="D23" s="4">
        <f t="shared" si="0"/>
        <v>99472696.562312946</v>
      </c>
      <c r="E23" s="4">
        <f t="shared" si="1"/>
        <v>39789078.624925181</v>
      </c>
      <c r="F23" s="4">
        <f t="shared" si="2"/>
        <v>59683617.937387764</v>
      </c>
      <c r="G23" s="4">
        <f t="shared" si="3"/>
        <v>14.2740831466578</v>
      </c>
    </row>
    <row r="24" spans="1:7" ht="15" thickBot="1" x14ac:dyDescent="0.35">
      <c r="A24" s="3">
        <v>21</v>
      </c>
      <c r="B24" s="4">
        <f t="shared" si="4"/>
        <v>107009304.17699212</v>
      </c>
      <c r="C24" s="4">
        <f t="shared" si="5"/>
        <v>7400249.9442581739</v>
      </c>
      <c r="D24" s="4">
        <f t="shared" si="0"/>
        <v>110273899.94591662</v>
      </c>
      <c r="E24" s="4">
        <f t="shared" si="1"/>
        <v>44109559.978366651</v>
      </c>
      <c r="F24" s="4">
        <f t="shared" si="2"/>
        <v>66164339.967549972</v>
      </c>
      <c r="G24" s="4">
        <f t="shared" si="3"/>
        <v>14.460228368370212</v>
      </c>
    </row>
    <row r="25" spans="1:7" ht="15" thickBot="1" x14ac:dyDescent="0.35">
      <c r="A25" s="3">
        <v>22</v>
      </c>
      <c r="B25" s="4">
        <f t="shared" si="4"/>
        <v>119016072.90226114</v>
      </c>
      <c r="C25" s="4">
        <f t="shared" si="5"/>
        <v>8140274.9386839923</v>
      </c>
      <c r="D25" s="4">
        <f t="shared" si="0"/>
        <v>122106913.50594598</v>
      </c>
      <c r="E25" s="4">
        <f t="shared" si="1"/>
        <v>48842765.402378395</v>
      </c>
      <c r="F25" s="4">
        <f t="shared" si="2"/>
        <v>73264148.103567585</v>
      </c>
      <c r="G25" s="4">
        <f t="shared" si="3"/>
        <v>14.620645346593419</v>
      </c>
    </row>
    <row r="26" spans="1:7" ht="15" thickBot="1" x14ac:dyDescent="0.35">
      <c r="A26" s="3">
        <v>23</v>
      </c>
      <c r="B26" s="4">
        <f t="shared" si="4"/>
        <v>132154016.43396118</v>
      </c>
      <c r="C26" s="4">
        <f t="shared" si="5"/>
        <v>8954302.4325523917</v>
      </c>
      <c r="D26" s="4">
        <f t="shared" si="0"/>
        <v>135077240.00597644</v>
      </c>
      <c r="E26" s="4">
        <f t="shared" si="1"/>
        <v>54030896.002390578</v>
      </c>
      <c r="F26" s="4">
        <f t="shared" si="2"/>
        <v>81046344.00358586</v>
      </c>
      <c r="G26" s="4">
        <f t="shared" si="3"/>
        <v>14.758717100455492</v>
      </c>
    </row>
    <row r="27" spans="1:7" ht="15" thickBot="1" x14ac:dyDescent="0.35">
      <c r="A27" s="3">
        <v>24</v>
      </c>
      <c r="B27" s="4">
        <f t="shared" si="4"/>
        <v>146538707.50616342</v>
      </c>
      <c r="C27" s="4">
        <f t="shared" si="5"/>
        <v>9849732.6758076325</v>
      </c>
      <c r="D27" s="4">
        <f t="shared" si="0"/>
        <v>149300907.06222221</v>
      </c>
      <c r="E27" s="4">
        <f t="shared" si="1"/>
        <v>59720362.824888885</v>
      </c>
      <c r="F27" s="4">
        <f t="shared" si="2"/>
        <v>89580544.237333328</v>
      </c>
      <c r="G27" s="4">
        <f t="shared" si="3"/>
        <v>14.877429908943993</v>
      </c>
    </row>
    <row r="28" spans="1:7" ht="15" thickBot="1" x14ac:dyDescent="0.35">
      <c r="A28" s="3">
        <v>25</v>
      </c>
      <c r="B28" s="4">
        <f t="shared" si="4"/>
        <v>162297458.07920328</v>
      </c>
      <c r="C28" s="4">
        <f t="shared" si="5"/>
        <v>10834705.943388397</v>
      </c>
      <c r="D28" s="4">
        <f t="shared" si="0"/>
        <v>164905498.62695706</v>
      </c>
      <c r="E28" s="4">
        <f t="shared" si="1"/>
        <v>65962199.450782828</v>
      </c>
      <c r="F28" s="4">
        <f t="shared" si="2"/>
        <v>98943299.176174238</v>
      </c>
      <c r="G28" s="4">
        <f t="shared" si="3"/>
        <v>14.979405895020268</v>
      </c>
    </row>
    <row r="29" spans="1:7" ht="15" thickBot="1" x14ac:dyDescent="0.35">
      <c r="A29" s="3">
        <v>26</v>
      </c>
      <c r="B29" s="4">
        <f t="shared" si="4"/>
        <v>179570420.1062251</v>
      </c>
      <c r="C29" s="4">
        <f t="shared" si="5"/>
        <v>11918176.537727237</v>
      </c>
      <c r="D29" s="4">
        <f t="shared" si="0"/>
        <v>182031295.35071439</v>
      </c>
      <c r="E29" s="4">
        <f t="shared" si="1"/>
        <v>72812518.14028576</v>
      </c>
      <c r="F29" s="4">
        <f t="shared" si="2"/>
        <v>109218777.21042863</v>
      </c>
      <c r="G29" s="4">
        <f t="shared" si="3"/>
        <v>15.066937424344335</v>
      </c>
    </row>
    <row r="30" spans="1:7" ht="15" thickBot="1" x14ac:dyDescent="0.35">
      <c r="A30" s="3">
        <v>27</v>
      </c>
      <c r="B30" s="4">
        <f t="shared" si="4"/>
        <v>198511812.21464333</v>
      </c>
      <c r="C30" s="4">
        <f t="shared" si="5"/>
        <v>13109994.191499962</v>
      </c>
      <c r="D30" s="4">
        <f t="shared" si="0"/>
        <v>200832533.47586921</v>
      </c>
      <c r="E30" s="4">
        <f t="shared" si="1"/>
        <v>80333013.390347689</v>
      </c>
      <c r="F30" s="4">
        <f t="shared" si="2"/>
        <v>120499520.08552152</v>
      </c>
      <c r="G30" s="4">
        <f t="shared" si="3"/>
        <v>15.142021370486273</v>
      </c>
    </row>
    <row r="31" spans="1:7" ht="15" thickBot="1" x14ac:dyDescent="0.35">
      <c r="A31" s="3">
        <v>28</v>
      </c>
      <c r="B31" s="4">
        <f t="shared" si="4"/>
        <v>219291281.94059801</v>
      </c>
      <c r="C31" s="4">
        <f t="shared" si="5"/>
        <v>14420993.610649958</v>
      </c>
      <c r="D31" s="4">
        <f t="shared" si="0"/>
        <v>221478793.13269022</v>
      </c>
      <c r="E31" s="4">
        <f t="shared" si="1"/>
        <v>88591517.253076091</v>
      </c>
      <c r="F31" s="4">
        <f t="shared" si="2"/>
        <v>132887275.87961413</v>
      </c>
      <c r="G31" s="4">
        <f t="shared" si="3"/>
        <v>15.206392004684792</v>
      </c>
    </row>
    <row r="32" spans="1:7" ht="15" thickBot="1" x14ac:dyDescent="0.35">
      <c r="A32" s="3">
        <v>29</v>
      </c>
      <c r="B32" s="4">
        <f t="shared" si="4"/>
        <v>242095414.61149466</v>
      </c>
      <c r="C32" s="4">
        <f t="shared" si="5"/>
        <v>15863092.971714955</v>
      </c>
      <c r="D32" s="4">
        <f t="shared" si="0"/>
        <v>244156528.19767389</v>
      </c>
      <c r="E32" s="4">
        <f t="shared" si="1"/>
        <v>97662611.279069558</v>
      </c>
      <c r="F32" s="4">
        <f t="shared" si="2"/>
        <v>146493916.91860431</v>
      </c>
      <c r="G32" s="4">
        <f t="shared" si="3"/>
        <v>15.261551769454314</v>
      </c>
    </row>
    <row r="33" spans="1:7" ht="15" thickBot="1" x14ac:dyDescent="0.35">
      <c r="A33" s="3">
        <v>30</v>
      </c>
      <c r="B33" s="4">
        <f t="shared" si="4"/>
        <v>267129401.50711578</v>
      </c>
      <c r="C33" s="4">
        <f t="shared" si="5"/>
        <v>17449402.268886451</v>
      </c>
      <c r="D33" s="4">
        <f t="shared" si="0"/>
        <v>269070751.25064683</v>
      </c>
      <c r="E33" s="4">
        <f t="shared" si="1"/>
        <v>107628300.50025874</v>
      </c>
      <c r="F33" s="4">
        <f t="shared" si="2"/>
        <v>161442450.75038809</v>
      </c>
      <c r="G33" s="4">
        <f t="shared" si="3"/>
        <v>15.308799544579637</v>
      </c>
    </row>
    <row r="36" spans="1:7" x14ac:dyDescent="0.3">
      <c r="A36" t="s">
        <v>13</v>
      </c>
    </row>
    <row r="38" spans="1:7" x14ac:dyDescent="0.3">
      <c r="A38" t="s">
        <v>14</v>
      </c>
      <c r="B38">
        <f>(K4*K6/K7)^(1/(1-K8))</f>
        <v>15.588457268119901</v>
      </c>
    </row>
    <row r="39" spans="1:7" x14ac:dyDescent="0.3">
      <c r="A39" t="s">
        <v>18</v>
      </c>
      <c r="B39">
        <f>K8^(1/(1-K8))*B38</f>
        <v>4.3469161482595933</v>
      </c>
    </row>
    <row r="41" spans="1:7" ht="15" thickBot="1" x14ac:dyDescent="0.35">
      <c r="A41" t="s">
        <v>19</v>
      </c>
    </row>
    <row r="42" spans="1:7" ht="15" thickBot="1" x14ac:dyDescent="0.35">
      <c r="A42" s="1" t="s">
        <v>0</v>
      </c>
      <c r="B42" s="7" t="s">
        <v>24</v>
      </c>
      <c r="C42" s="7" t="s">
        <v>23</v>
      </c>
      <c r="D42" s="2" t="s">
        <v>22</v>
      </c>
      <c r="E42" s="2" t="s">
        <v>20</v>
      </c>
      <c r="F42" s="2" t="s">
        <v>21</v>
      </c>
    </row>
    <row r="43" spans="1:7" ht="18.600000000000001" thickBot="1" x14ac:dyDescent="0.4">
      <c r="A43" s="6">
        <v>0</v>
      </c>
      <c r="B43" s="9">
        <v>13570000</v>
      </c>
      <c r="C43" s="8">
        <v>1425000</v>
      </c>
      <c r="D43" s="4">
        <f>B43/C43</f>
        <v>9.5228070175438599</v>
      </c>
      <c r="E43" s="4">
        <f>$K$6*B43^$K$8 * C43 ^$K$7</f>
        <v>16527041.173861137</v>
      </c>
      <c r="F43" s="4">
        <f>$K$4*E43</f>
        <v>6610816.4695444554</v>
      </c>
    </row>
    <row r="44" spans="1:7" ht="15" thickBot="1" x14ac:dyDescent="0.35">
      <c r="A44" s="3">
        <v>1</v>
      </c>
      <c r="B44" s="4">
        <f>(1-$K$3)*B43+F43</f>
        <v>16109816.469544455</v>
      </c>
      <c r="C44" s="4">
        <f>(1+$K$2)*C43</f>
        <v>1567500.0000000002</v>
      </c>
      <c r="D44" s="4">
        <f>B44/C44</f>
        <v>10.277394876902362</v>
      </c>
      <c r="E44" s="4">
        <f>$K$6*B44^$K$8 * C44 ^$K$7</f>
        <v>19030869.455759309</v>
      </c>
      <c r="F44" s="4">
        <f>$K$4*E44</f>
        <v>7612347.7823037244</v>
      </c>
    </row>
    <row r="45" spans="1:7" ht="15" thickBot="1" x14ac:dyDescent="0.35">
      <c r="A45" s="3">
        <v>2</v>
      </c>
      <c r="B45" s="4">
        <f>(1-$K$3)*B44+F44</f>
        <v>18889219.310984842</v>
      </c>
      <c r="C45" s="4">
        <f t="shared" ref="C45:C73" si="6">(1+$K$2)*C44</f>
        <v>1724250.0000000005</v>
      </c>
      <c r="D45" s="4">
        <f>B45/C45</f>
        <v>10.955035123088205</v>
      </c>
      <c r="E45" s="4">
        <f t="shared" ref="E45:E73" si="7">$K$6*B45^$K$8 * C45 ^$K$7</f>
        <v>21751527.163795091</v>
      </c>
      <c r="F45" s="4">
        <f t="shared" ref="F45:F73" si="8">$K$4*E45</f>
        <v>8700610.8655180372</v>
      </c>
    </row>
    <row r="46" spans="1:7" ht="15" thickBot="1" x14ac:dyDescent="0.35">
      <c r="A46" s="3">
        <v>3</v>
      </c>
      <c r="B46" s="4">
        <f>(1-$K$3)*B45+F45</f>
        <v>21923064.383207425</v>
      </c>
      <c r="C46" s="4">
        <f t="shared" si="6"/>
        <v>1896675.0000000007</v>
      </c>
      <c r="D46" s="4">
        <f>B46/C46</f>
        <v>11.558682633138211</v>
      </c>
      <c r="E46" s="4">
        <f t="shared" si="7"/>
        <v>24709228.081757937</v>
      </c>
      <c r="F46" s="4">
        <f t="shared" si="8"/>
        <v>9883691.2327031754</v>
      </c>
    </row>
    <row r="47" spans="1:7" ht="15" thickBot="1" x14ac:dyDescent="0.35">
      <c r="A47" s="3">
        <v>4</v>
      </c>
      <c r="B47" s="4">
        <f>(1-$K$3)*B46+F46</f>
        <v>25229836.300948374</v>
      </c>
      <c r="C47" s="4">
        <f t="shared" si="6"/>
        <v>2086342.5000000009</v>
      </c>
      <c r="D47" s="4">
        <f>B47/C47</f>
        <v>12.092854505407603</v>
      </c>
      <c r="E47" s="4">
        <f t="shared" si="7"/>
        <v>27926991.724057503</v>
      </c>
      <c r="F47" s="4">
        <f t="shared" si="8"/>
        <v>11170796.689623002</v>
      </c>
    </row>
    <row r="48" spans="1:7" ht="15" thickBot="1" x14ac:dyDescent="0.35">
      <c r="A48" s="3">
        <v>5</v>
      </c>
      <c r="B48" s="4">
        <f>(1-$K$3)*B47+F47</f>
        <v>28831682.100286864</v>
      </c>
      <c r="C48" s="4">
        <f t="shared" si="6"/>
        <v>2294976.7500000014</v>
      </c>
      <c r="D48" s="4">
        <f>B48/C48</f>
        <v>12.562951716302505</v>
      </c>
      <c r="E48" s="4">
        <f t="shared" si="7"/>
        <v>31430736.608854782</v>
      </c>
      <c r="F48" s="4">
        <f t="shared" si="8"/>
        <v>12572294.643541913</v>
      </c>
    </row>
    <row r="49" spans="1:6" ht="15" thickBot="1" x14ac:dyDescent="0.35">
      <c r="A49" s="3">
        <v>6</v>
      </c>
      <c r="B49" s="4">
        <f>(1-$K$3)*B48+F48</f>
        <v>32754472.113742717</v>
      </c>
      <c r="C49" s="4">
        <f t="shared" si="6"/>
        <v>2524474.4250000017</v>
      </c>
      <c r="D49" s="4">
        <f>B49/C49</f>
        <v>12.974768842723647</v>
      </c>
      <c r="E49" s="4">
        <f t="shared" si="7"/>
        <v>35249422.607561938</v>
      </c>
      <c r="F49" s="4">
        <f t="shared" si="8"/>
        <v>14099769.043024777</v>
      </c>
    </row>
    <row r="50" spans="1:6" ht="15" thickBot="1" x14ac:dyDescent="0.35">
      <c r="A50" s="3">
        <v>7</v>
      </c>
      <c r="B50" s="4">
        <f>(1-$K$3)*B49+F49</f>
        <v>37027899.522644676</v>
      </c>
      <c r="C50" s="4">
        <f t="shared" si="6"/>
        <v>2776921.867500002</v>
      </c>
      <c r="D50" s="4">
        <f>B50/C50</f>
        <v>13.334152449877903</v>
      </c>
      <c r="E50" s="4">
        <f t="shared" si="7"/>
        <v>39415239.048243776</v>
      </c>
      <c r="F50" s="4">
        <f t="shared" si="8"/>
        <v>15766095.619297512</v>
      </c>
    </row>
    <row r="51" spans="1:6" ht="15" thickBot="1" x14ac:dyDescent="0.35">
      <c r="A51" s="3">
        <v>8</v>
      </c>
      <c r="B51" s="4">
        <f>(1-$K$3)*B50+F50</f>
        <v>41685625.285148785</v>
      </c>
      <c r="C51" s="4">
        <f t="shared" si="6"/>
        <v>3054614.0542500024</v>
      </c>
      <c r="D51" s="4">
        <f>B51/C51</f>
        <v>13.64677322398552</v>
      </c>
      <c r="E51" s="4">
        <f t="shared" si="7"/>
        <v>43963836.608962104</v>
      </c>
      <c r="F51" s="4">
        <f t="shared" si="8"/>
        <v>17585534.643584844</v>
      </c>
    </row>
    <row r="52" spans="1:6" ht="15" thickBot="1" x14ac:dyDescent="0.35">
      <c r="A52" s="3">
        <v>9</v>
      </c>
      <c r="B52" s="4">
        <f>(1-$K$3)*B51+F51</f>
        <v>46765472.343188986</v>
      </c>
      <c r="C52" s="4">
        <f t="shared" si="6"/>
        <v>3360075.4596750028</v>
      </c>
      <c r="D52" s="4">
        <f>B52/C52</f>
        <v>13.917982766884732</v>
      </c>
      <c r="E52" s="4">
        <f t="shared" si="7"/>
        <v>48934602.193810962</v>
      </c>
      <c r="F52" s="4">
        <f t="shared" si="8"/>
        <v>19573840.877524387</v>
      </c>
    </row>
    <row r="53" spans="1:6" ht="15" thickBot="1" x14ac:dyDescent="0.35">
      <c r="A53" s="3">
        <v>10</v>
      </c>
      <c r="B53" s="4">
        <f>(1-$K$3)*B52+F52</f>
        <v>52309671.517756671</v>
      </c>
      <c r="C53" s="4">
        <f t="shared" si="6"/>
        <v>3696083.0056425035</v>
      </c>
      <c r="D53" s="4">
        <f>B53/C53</f>
        <v>14.152731807673105</v>
      </c>
      <c r="E53" s="4">
        <f t="shared" si="7"/>
        <v>54370976.978695609</v>
      </c>
      <c r="F53" s="4">
        <f t="shared" si="8"/>
        <v>21748390.791478246</v>
      </c>
    </row>
    <row r="54" spans="1:6" ht="15" thickBot="1" x14ac:dyDescent="0.35">
      <c r="A54" s="3">
        <v>11</v>
      </c>
      <c r="B54" s="4">
        <f>(1-$K$3)*B53+F53</f>
        <v>58365160.853907913</v>
      </c>
      <c r="C54" s="4">
        <f t="shared" si="6"/>
        <v>4065691.3062067544</v>
      </c>
      <c r="D54" s="4">
        <f>B54/C54</f>
        <v>14.3555318045929</v>
      </c>
      <c r="E54" s="4">
        <f t="shared" si="7"/>
        <v>60320818.684028655</v>
      </c>
      <c r="F54" s="4">
        <f t="shared" si="8"/>
        <v>24128327.473611463</v>
      </c>
    </row>
    <row r="55" spans="1:6" ht="15" thickBot="1" x14ac:dyDescent="0.35">
      <c r="A55" s="3">
        <v>12</v>
      </c>
      <c r="B55" s="4">
        <f>(1-$K$3)*B54+F54</f>
        <v>64983940.071346998</v>
      </c>
      <c r="C55" s="4">
        <f t="shared" si="6"/>
        <v>4472260.4368274305</v>
      </c>
      <c r="D55" s="4">
        <f>B55/C55</f>
        <v>14.530446289806379</v>
      </c>
      <c r="E55" s="4">
        <f t="shared" si="7"/>
        <v>66836809.910882138</v>
      </c>
      <c r="F55" s="4">
        <f t="shared" si="8"/>
        <v>26734723.964352857</v>
      </c>
    </row>
    <row r="56" spans="1:6" ht="15" thickBot="1" x14ac:dyDescent="0.35">
      <c r="A56" s="3">
        <v>13</v>
      </c>
      <c r="B56" s="4">
        <f>(1-$K$3)*B55+F55</f>
        <v>72223482.014295757</v>
      </c>
      <c r="C56" s="4">
        <f t="shared" si="6"/>
        <v>4919486.4805101743</v>
      </c>
      <c r="D56" s="4">
        <f>B56/C56</f>
        <v>14.681101838663013</v>
      </c>
      <c r="E56" s="4">
        <f t="shared" si="7"/>
        <v>73976915.093900979</v>
      </c>
      <c r="F56" s="4">
        <f t="shared" si="8"/>
        <v>29590766.037560392</v>
      </c>
    </row>
    <row r="57" spans="1:6" ht="15" thickBot="1" x14ac:dyDescent="0.35">
      <c r="A57" s="3">
        <v>14</v>
      </c>
      <c r="B57" s="4">
        <f>(1-$K$3)*B56+F56</f>
        <v>80147203.447567418</v>
      </c>
      <c r="C57" s="4">
        <f t="shared" si="6"/>
        <v>5411435.1285611922</v>
      </c>
      <c r="D57" s="4">
        <f>B57/C57</f>
        <v>14.810711307349107</v>
      </c>
      <c r="E57" s="4">
        <f t="shared" si="7"/>
        <v>81804889.30181998</v>
      </c>
      <c r="F57" s="4">
        <f t="shared" si="8"/>
        <v>32721955.720727995</v>
      </c>
    </row>
    <row r="58" spans="1:6" ht="15" thickBot="1" x14ac:dyDescent="0.35">
      <c r="A58" s="3">
        <v>15</v>
      </c>
      <c r="B58" s="4">
        <f>(1-$K$3)*B57+F57</f>
        <v>88824998.134025186</v>
      </c>
      <c r="C58" s="4">
        <f t="shared" si="6"/>
        <v>5952578.6414173115</v>
      </c>
      <c r="D58" s="4">
        <f>B58/C58</f>
        <v>14.922104097204487</v>
      </c>
      <c r="E58" s="4">
        <f t="shared" si="7"/>
        <v>90390842.774243027</v>
      </c>
      <c r="F58" s="4">
        <f t="shared" si="8"/>
        <v>36156337.109697215</v>
      </c>
    </row>
    <row r="59" spans="1:6" ht="15" thickBot="1" x14ac:dyDescent="0.35">
      <c r="A59" s="3">
        <v>16</v>
      </c>
      <c r="B59" s="4">
        <f>(1-$K$3)*B58+F58</f>
        <v>98333835.803514838</v>
      </c>
      <c r="C59" s="4">
        <f t="shared" si="6"/>
        <v>6547836.505559043</v>
      </c>
      <c r="D59" s="4">
        <f>B59/C59</f>
        <v>15.017759792876696</v>
      </c>
      <c r="E59" s="4">
        <f t="shared" si="7"/>
        <v>99811865.737869501</v>
      </c>
      <c r="F59" s="4">
        <f t="shared" si="8"/>
        <v>39924746.295147799</v>
      </c>
    </row>
    <row r="60" spans="1:6" ht="15" thickBot="1" x14ac:dyDescent="0.35">
      <c r="A60" s="3">
        <v>17</v>
      </c>
      <c r="B60" s="4">
        <f>(1-$K$3)*B59+F59</f>
        <v>108758431.35760817</v>
      </c>
      <c r="C60" s="4">
        <f t="shared" si="6"/>
        <v>7202620.156114948</v>
      </c>
      <c r="D60" s="4">
        <f>B60/C60</f>
        <v>15.099842696171256</v>
      </c>
      <c r="E60" s="4">
        <f t="shared" si="7"/>
        <v>110152718.71075603</v>
      </c>
      <c r="F60" s="4">
        <f t="shared" si="8"/>
        <v>44061087.484302416</v>
      </c>
    </row>
    <row r="61" spans="1:6" ht="15" thickBot="1" x14ac:dyDescent="0.35">
      <c r="A61" s="3">
        <v>18</v>
      </c>
      <c r="B61" s="4">
        <f>(1-$K$3)*B60+F60</f>
        <v>120191989.43462813</v>
      </c>
      <c r="C61" s="4">
        <f t="shared" si="6"/>
        <v>7922882.1717264438</v>
      </c>
      <c r="D61" s="4">
        <f>B61/C61</f>
        <v>15.170235632626802</v>
      </c>
      <c r="E61" s="4">
        <f t="shared" si="7"/>
        <v>121506594.19192877</v>
      </c>
      <c r="F61" s="4">
        <f t="shared" si="8"/>
        <v>48602637.676771514</v>
      </c>
    </row>
    <row r="62" spans="1:6" ht="15" thickBot="1" x14ac:dyDescent="0.35">
      <c r="A62" s="3">
        <v>19</v>
      </c>
      <c r="B62" s="4">
        <f>(1-$K$3)*B61+F61</f>
        <v>132737030.28101119</v>
      </c>
      <c r="C62" s="4">
        <f t="shared" si="6"/>
        <v>8715170.3888990898</v>
      </c>
      <c r="D62" s="4">
        <f>B62/C62</f>
        <v>15.230572020724278</v>
      </c>
      <c r="E62" s="4">
        <f t="shared" si="7"/>
        <v>133975956.35701215</v>
      </c>
      <c r="F62" s="4">
        <f t="shared" si="8"/>
        <v>53590382.542804867</v>
      </c>
    </row>
    <row r="63" spans="1:6" ht="15" thickBot="1" x14ac:dyDescent="0.35">
      <c r="A63" s="3">
        <v>20</v>
      </c>
      <c r="B63" s="4">
        <f>(1-$K$3)*B62+F62</f>
        <v>146506303.73951268</v>
      </c>
      <c r="C63" s="4">
        <f t="shared" si="6"/>
        <v>9586687.4277889989</v>
      </c>
      <c r="D63" s="4">
        <f>B63/C63</f>
        <v>15.282265625437397</v>
      </c>
      <c r="E63" s="4">
        <f t="shared" si="7"/>
        <v>147673466.14904416</v>
      </c>
      <c r="F63" s="4">
        <f t="shared" si="8"/>
        <v>59069386.459617667</v>
      </c>
    </row>
    <row r="64" spans="1:6" ht="15" thickBot="1" x14ac:dyDescent="0.35">
      <c r="A64" s="3">
        <v>21</v>
      </c>
      <c r="B64" s="4">
        <f>(1-$K$3)*B63+F63</f>
        <v>161623799.07727653</v>
      </c>
      <c r="C64" s="4">
        <f t="shared" si="6"/>
        <v>10545356.1705679</v>
      </c>
      <c r="D64" s="4">
        <f>B64/C64</f>
        <v>15.326537716039285</v>
      </c>
      <c r="E64" s="4">
        <f t="shared" si="7"/>
        <v>162722999.97739178</v>
      </c>
      <c r="F64" s="4">
        <f t="shared" si="8"/>
        <v>65089199.990956716</v>
      </c>
    </row>
    <row r="65" spans="1:6" ht="15" thickBot="1" x14ac:dyDescent="0.35">
      <c r="A65" s="3">
        <v>22</v>
      </c>
      <c r="B65" s="4">
        <f>(1-$K$3)*B64+F64</f>
        <v>178225859.34505028</v>
      </c>
      <c r="C65" s="4">
        <f t="shared" si="6"/>
        <v>11599891.787624691</v>
      </c>
      <c r="D65" s="4">
        <f>B65/C65</f>
        <v>15.36444154894531</v>
      </c>
      <c r="E65" s="4">
        <f t="shared" si="7"/>
        <v>179260771.12659681</v>
      </c>
      <c r="F65" s="4">
        <f t="shared" si="8"/>
        <v>71704308.450638726</v>
      </c>
    </row>
    <row r="66" spans="1:6" ht="15" thickBot="1" x14ac:dyDescent="0.35">
      <c r="A66" s="3">
        <v>23</v>
      </c>
      <c r="B66" s="4">
        <f>(1-$K$3)*B65+F65</f>
        <v>196462409.99217391</v>
      </c>
      <c r="C66" s="4">
        <f t="shared" si="6"/>
        <v>12759880.96638716</v>
      </c>
      <c r="D66" s="4">
        <f>B66/C66</f>
        <v>15.396884227188867</v>
      </c>
      <c r="E66" s="4">
        <f t="shared" si="7"/>
        <v>197436563.94110647</v>
      </c>
      <c r="F66" s="4">
        <f t="shared" si="8"/>
        <v>78974625.576442584</v>
      </c>
    </row>
    <row r="67" spans="1:6" ht="15" thickBot="1" x14ac:dyDescent="0.35">
      <c r="A67" s="3">
        <v>24</v>
      </c>
      <c r="B67" s="4">
        <f>(1-$K$3)*B66+F66</f>
        <v>216498312.57096434</v>
      </c>
      <c r="C67" s="4">
        <f t="shared" si="6"/>
        <v>14035869.063025877</v>
      </c>
      <c r="D67" s="4">
        <f>B67/C67</f>
        <v>15.424646069211139</v>
      </c>
      <c r="E67" s="4">
        <f t="shared" si="7"/>
        <v>217415091.90143973</v>
      </c>
      <c r="F67" s="4">
        <f t="shared" si="8"/>
        <v>86966036.760575891</v>
      </c>
    </row>
    <row r="68" spans="1:6" ht="15" thickBot="1" x14ac:dyDescent="0.35">
      <c r="A68" s="3">
        <v>25</v>
      </c>
      <c r="B68" s="4">
        <f>(1-$K$3)*B67+F67</f>
        <v>238514855.56025091</v>
      </c>
      <c r="C68" s="4">
        <f t="shared" si="6"/>
        <v>15439455.969328465</v>
      </c>
      <c r="D68" s="4">
        <f>B68/C68</f>
        <v>15.448397665959019</v>
      </c>
      <c r="E68" s="4">
        <f t="shared" si="7"/>
        <v>239377491.85321483</v>
      </c>
      <c r="F68" s="4">
        <f t="shared" si="8"/>
        <v>95750996.741285935</v>
      </c>
    </row>
    <row r="69" spans="1:6" ht="15" thickBot="1" x14ac:dyDescent="0.35">
      <c r="A69" s="3">
        <v>26</v>
      </c>
      <c r="B69" s="4">
        <f>(1-$K$3)*B68+F68</f>
        <v>262711395.63346153</v>
      </c>
      <c r="C69" s="4">
        <f t="shared" si="6"/>
        <v>16983401.566261314</v>
      </c>
      <c r="D69" s="4">
        <f>B69/C69</f>
        <v>15.468714827738376</v>
      </c>
      <c r="E69" s="4">
        <f t="shared" si="7"/>
        <v>263522967.90392715</v>
      </c>
      <c r="F69" s="4">
        <f t="shared" si="8"/>
        <v>105409187.16157086</v>
      </c>
    </row>
    <row r="70" spans="1:6" ht="15" thickBot="1" x14ac:dyDescent="0.35">
      <c r="A70" s="3">
        <v>27</v>
      </c>
      <c r="B70" s="4">
        <f>(1-$K$3)*B69+F69</f>
        <v>289307164.10499394</v>
      </c>
      <c r="C70" s="4">
        <f t="shared" si="6"/>
        <v>18681741.722887445</v>
      </c>
      <c r="D70" s="4">
        <f>B70/C70</f>
        <v>15.486091628734854</v>
      </c>
      <c r="E70" s="4">
        <f t="shared" si="7"/>
        <v>290070599.8756721</v>
      </c>
      <c r="F70" s="4">
        <f t="shared" si="8"/>
        <v>116028239.95026885</v>
      </c>
    </row>
    <row r="71" spans="1:6" ht="15" thickBot="1" x14ac:dyDescent="0.35">
      <c r="A71" s="3">
        <v>28</v>
      </c>
      <c r="B71" s="4">
        <f>(1-$K$3)*B70+F70</f>
        <v>318543254.82376462</v>
      </c>
      <c r="C71" s="4">
        <f t="shared" si="6"/>
        <v>20549915.895176191</v>
      </c>
      <c r="D71" s="4">
        <f>B71/C71</f>
        <v>15.500951753215606</v>
      </c>
      <c r="E71" s="4">
        <f t="shared" si="7"/>
        <v>319261332.70815742</v>
      </c>
      <c r="F71" s="4">
        <f t="shared" si="8"/>
        <v>127704533.08326298</v>
      </c>
    </row>
    <row r="72" spans="1:6" ht="15" thickBot="1" x14ac:dyDescent="0.35">
      <c r="A72" s="3">
        <v>29</v>
      </c>
      <c r="B72" s="4">
        <f>(1-$K$3)*B71+F71</f>
        <v>350684811.45989823</v>
      </c>
      <c r="C72" s="4">
        <f t="shared" si="6"/>
        <v>22604907.48469381</v>
      </c>
      <c r="D72" s="4">
        <f>B72/C72</f>
        <v>15.513658337126715</v>
      </c>
      <c r="E72" s="4">
        <f t="shared" si="7"/>
        <v>351360164.85959357</v>
      </c>
      <c r="F72" s="4">
        <f t="shared" si="8"/>
        <v>140544065.94383743</v>
      </c>
    </row>
    <row r="73" spans="1:6" ht="15" thickBot="1" x14ac:dyDescent="0.35">
      <c r="A73" s="3">
        <v>30</v>
      </c>
      <c r="B73" s="4">
        <f>(1-$K$3)*B72+F72</f>
        <v>386023433.96576619</v>
      </c>
      <c r="C73" s="4">
        <f t="shared" si="6"/>
        <v>24865398.233163193</v>
      </c>
      <c r="D73" s="4">
        <f>B73/C73</f>
        <v>15.524522484861048</v>
      </c>
      <c r="E73" s="4">
        <f t="shared" si="7"/>
        <v>386658555.56879145</v>
      </c>
      <c r="F73" s="4">
        <f t="shared" si="8"/>
        <v>154663422.22751659</v>
      </c>
    </row>
    <row r="74" spans="1:6" ht="15" thickBot="1" x14ac:dyDescent="0.35"/>
    <row r="75" spans="1:6" ht="15" thickBot="1" x14ac:dyDescent="0.35">
      <c r="A75" s="1" t="s">
        <v>0</v>
      </c>
      <c r="B75" s="7" t="s">
        <v>25</v>
      </c>
      <c r="C75" s="7" t="s">
        <v>26</v>
      </c>
      <c r="D75" s="2" t="s">
        <v>27</v>
      </c>
      <c r="E75" s="2" t="s">
        <v>28</v>
      </c>
      <c r="F75" s="2" t="s">
        <v>29</v>
      </c>
    </row>
    <row r="76" spans="1:6" ht="18.600000000000001" thickBot="1" x14ac:dyDescent="0.4">
      <c r="A76" s="6">
        <v>0</v>
      </c>
      <c r="B76" s="9">
        <v>13000000</v>
      </c>
      <c r="C76" s="8">
        <v>670000</v>
      </c>
      <c r="D76" s="4">
        <f>B76/C76</f>
        <v>19.402985074626866</v>
      </c>
      <c r="E76" s="4">
        <f>$K$6*B76^$K$8 * C76 ^$K$7</f>
        <v>11910148.794214612</v>
      </c>
      <c r="F76" s="4">
        <f>$K$4*E76</f>
        <v>4764059.5176858446</v>
      </c>
    </row>
    <row r="77" spans="1:6" ht="15" thickBot="1" x14ac:dyDescent="0.35">
      <c r="A77" s="3">
        <v>1</v>
      </c>
      <c r="B77" s="4">
        <f>(1-$K$3)*B76+F76</f>
        <v>13864059.517685845</v>
      </c>
      <c r="C77" s="4">
        <f>(1+$K$2)*C76</f>
        <v>737000.00000000012</v>
      </c>
      <c r="D77" s="4">
        <f>B77/C77</f>
        <v>18.811478314363423</v>
      </c>
      <c r="E77" s="4">
        <f>$K$6*B77^$K$8 * C77 ^$K$7</f>
        <v>12860045.297678214</v>
      </c>
      <c r="F77" s="4">
        <f>$K$4*E77</f>
        <v>5144018.1190712862</v>
      </c>
    </row>
    <row r="78" spans="1:6" ht="15" thickBot="1" x14ac:dyDescent="0.35">
      <c r="A78" s="3">
        <v>2</v>
      </c>
      <c r="B78" s="4">
        <f>(1-$K$3)*B77+F77</f>
        <v>14848859.781451378</v>
      </c>
      <c r="C78" s="4">
        <f t="shared" ref="C78:C106" si="9">(1+$K$2)*C77</f>
        <v>810700.00000000023</v>
      </c>
      <c r="D78" s="4">
        <f>B78/C78</f>
        <v>18.316096930370513</v>
      </c>
      <c r="E78" s="4">
        <f t="shared" ref="E78:E106" si="10">$K$6*B78^$K$8 * C78 ^$K$7</f>
        <v>13921344.721783999</v>
      </c>
      <c r="F78" s="4">
        <f t="shared" ref="F78:F106" si="11">$K$4*E78</f>
        <v>5568537.8887136001</v>
      </c>
    </row>
    <row r="79" spans="1:6" ht="15" thickBot="1" x14ac:dyDescent="0.35">
      <c r="A79" s="3">
        <v>3</v>
      </c>
      <c r="B79" s="4">
        <f>(1-$K$3)*B78+F78</f>
        <v>15962739.735729564</v>
      </c>
      <c r="C79" s="4">
        <f t="shared" si="9"/>
        <v>891770.00000000035</v>
      </c>
      <c r="D79" s="4">
        <f>B79/C79</f>
        <v>17.900063621482623</v>
      </c>
      <c r="E79" s="4">
        <f t="shared" si="10"/>
        <v>15103821.960364303</v>
      </c>
      <c r="F79" s="4">
        <f t="shared" si="11"/>
        <v>6041528.7841457212</v>
      </c>
    </row>
    <row r="80" spans="1:6" ht="15" thickBot="1" x14ac:dyDescent="0.35">
      <c r="A80" s="3">
        <v>4</v>
      </c>
      <c r="B80" s="4">
        <f>(1-$K$3)*B79+F79</f>
        <v>17215446.599156417</v>
      </c>
      <c r="C80" s="4">
        <f t="shared" si="9"/>
        <v>980947.00000000047</v>
      </c>
      <c r="D80" s="4">
        <f>B80/C80</f>
        <v>17.549823384093543</v>
      </c>
      <c r="E80" s="4">
        <f t="shared" si="10"/>
        <v>16418385.484853897</v>
      </c>
      <c r="F80" s="4">
        <f t="shared" si="11"/>
        <v>6567354.1939415596</v>
      </c>
    </row>
    <row r="81" spans="1:6" ht="15" thickBot="1" x14ac:dyDescent="0.35">
      <c r="A81" s="3">
        <v>5</v>
      </c>
      <c r="B81" s="4">
        <f>(1-$K$3)*B80+F80</f>
        <v>18618166.81335105</v>
      </c>
      <c r="C81" s="4">
        <f t="shared" si="9"/>
        <v>1079041.7000000007</v>
      </c>
      <c r="D81" s="4">
        <f>B81/C81</f>
        <v>17.254353389077586</v>
      </c>
      <c r="E81" s="4">
        <f t="shared" si="10"/>
        <v>17877166.969650686</v>
      </c>
      <c r="F81" s="4">
        <f t="shared" si="11"/>
        <v>7150866.7878602743</v>
      </c>
    </row>
    <row r="82" spans="1:6" ht="15" thickBot="1" x14ac:dyDescent="0.35">
      <c r="A82" s="3">
        <v>6</v>
      </c>
      <c r="B82" s="4">
        <f>(1-$K$3)*B81+F81</f>
        <v>20183583.557206009</v>
      </c>
      <c r="C82" s="4">
        <f t="shared" si="9"/>
        <v>1186945.8700000008</v>
      </c>
      <c r="D82" s="4">
        <f>B82/C82</f>
        <v>17.004636915081893</v>
      </c>
      <c r="E82" s="4">
        <f t="shared" si="10"/>
        <v>19493624.060407393</v>
      </c>
      <c r="F82" s="4">
        <f t="shared" si="11"/>
        <v>7797449.6241629571</v>
      </c>
    </row>
    <row r="83" spans="1:6" ht="15" thickBot="1" x14ac:dyDescent="0.35">
      <c r="A83" s="3">
        <v>7</v>
      </c>
      <c r="B83" s="4">
        <f>(1-$K$3)*B82+F82</f>
        <v>21925958.114207163</v>
      </c>
      <c r="C83" s="4">
        <f t="shared" si="9"/>
        <v>1305640.4570000011</v>
      </c>
      <c r="D83" s="4">
        <f>B83/C83</f>
        <v>16.793258815360947</v>
      </c>
      <c r="E83" s="4">
        <f t="shared" si="10"/>
        <v>21282656.828349721</v>
      </c>
      <c r="F83" s="4">
        <f t="shared" si="11"/>
        <v>8513062.7313398886</v>
      </c>
    </row>
    <row r="84" spans="1:6" ht="15" thickBot="1" x14ac:dyDescent="0.35">
      <c r="A84" s="3">
        <v>8</v>
      </c>
      <c r="B84" s="4">
        <f>(1-$K$3)*B83+F83</f>
        <v>23861233.411284901</v>
      </c>
      <c r="C84" s="4">
        <f t="shared" si="9"/>
        <v>1436204.5027000012</v>
      </c>
      <c r="D84" s="4">
        <f>B84/C84</f>
        <v>16.614091772046969</v>
      </c>
      <c r="E84" s="4">
        <f t="shared" si="10"/>
        <v>23260738.649840765</v>
      </c>
      <c r="F84" s="4">
        <f t="shared" si="11"/>
        <v>9304295.4599363059</v>
      </c>
    </row>
    <row r="85" spans="1:6" ht="15" thickBot="1" x14ac:dyDescent="0.35">
      <c r="A85" s="3">
        <v>9</v>
      </c>
      <c r="B85" s="4">
        <f>(1-$K$3)*B84+F84</f>
        <v>26007158.847835734</v>
      </c>
      <c r="C85" s="4">
        <f t="shared" si="9"/>
        <v>1579824.9529700014</v>
      </c>
      <c r="D85" s="4">
        <f>B85/C85</f>
        <v>16.462050937316455</v>
      </c>
      <c r="E85" s="4">
        <f t="shared" si="10"/>
        <v>25446062.440960627</v>
      </c>
      <c r="F85" s="4">
        <f t="shared" si="11"/>
        <v>10178424.976384252</v>
      </c>
    </row>
    <row r="86" spans="1:6" ht="15" thickBot="1" x14ac:dyDescent="0.35">
      <c r="A86" s="3">
        <v>10</v>
      </c>
      <c r="B86" s="4">
        <f>(1-$K$3)*B85+F85</f>
        <v>28383436.169869266</v>
      </c>
      <c r="C86" s="4">
        <f t="shared" si="9"/>
        <v>1737807.4482670017</v>
      </c>
      <c r="D86" s="4">
        <f>B86/C86</f>
        <v>16.332900516782889</v>
      </c>
      <c r="E86" s="4">
        <f t="shared" si="10"/>
        <v>27858703.365427796</v>
      </c>
      <c r="F86" s="4">
        <f t="shared" si="11"/>
        <v>11143481.346171118</v>
      </c>
    </row>
    <row r="87" spans="1:6" ht="15" thickBot="1" x14ac:dyDescent="0.35">
      <c r="A87" s="3">
        <v>11</v>
      </c>
      <c r="B87" s="4">
        <f>(1-$K$3)*B86+F86</f>
        <v>31011886.665079605</v>
      </c>
      <c r="C87" s="4">
        <f t="shared" si="9"/>
        <v>1911588.193093702</v>
      </c>
      <c r="D87" s="4">
        <f>B87/C87</f>
        <v>16.223100130624978</v>
      </c>
      <c r="E87" s="4">
        <f t="shared" si="10"/>
        <v>30520799.324132022</v>
      </c>
      <c r="F87" s="4">
        <f t="shared" si="11"/>
        <v>12208319.729652809</v>
      </c>
    </row>
    <row r="88" spans="1:6" ht="15" thickBot="1" x14ac:dyDescent="0.35">
      <c r="A88" s="3">
        <v>12</v>
      </c>
      <c r="B88" s="4">
        <f>(1-$K$3)*B87+F87</f>
        <v>33916640.39520853</v>
      </c>
      <c r="C88" s="4">
        <f t="shared" si="9"/>
        <v>2102747.0124030723</v>
      </c>
      <c r="D88" s="4">
        <f>B88/C88</f>
        <v>16.129681885243883</v>
      </c>
      <c r="E88" s="4">
        <f t="shared" si="10"/>
        <v>33456750.729053747</v>
      </c>
      <c r="F88" s="4">
        <f t="shared" si="11"/>
        <v>13382700.291621499</v>
      </c>
    </row>
    <row r="89" spans="1:6" ht="15" thickBot="1" x14ac:dyDescent="0.35">
      <c r="A89" s="3">
        <v>13</v>
      </c>
      <c r="B89" s="4">
        <f>(1-$K$3)*B88+F88</f>
        <v>37124348.568267465</v>
      </c>
      <c r="C89" s="4">
        <f t="shared" si="9"/>
        <v>2313021.71364338</v>
      </c>
      <c r="D89" s="4">
        <f>B89/C89</f>
        <v>16.050151345008633</v>
      </c>
      <c r="E89" s="4">
        <f t="shared" si="10"/>
        <v>36693441.266438834</v>
      </c>
      <c r="F89" s="4">
        <f t="shared" si="11"/>
        <v>14677376.506575534</v>
      </c>
    </row>
    <row r="90" spans="1:6" ht="15" thickBot="1" x14ac:dyDescent="0.35">
      <c r="A90" s="3">
        <v>14</v>
      </c>
      <c r="B90" s="4">
        <f>(1-$K$3)*B89+F89</f>
        <v>40664420.504362755</v>
      </c>
      <c r="C90" s="4">
        <f t="shared" si="9"/>
        <v>2544323.8850077181</v>
      </c>
      <c r="D90" s="4">
        <f>B90/C90</f>
        <v>15.982407249318968</v>
      </c>
      <c r="E90" s="4">
        <f t="shared" si="10"/>
        <v>40260481.566674054</v>
      </c>
      <c r="F90" s="4">
        <f t="shared" si="11"/>
        <v>16104192.626669623</v>
      </c>
    </row>
    <row r="91" spans="1:6" ht="15" thickBot="1" x14ac:dyDescent="0.35">
      <c r="A91" s="3">
        <v>15</v>
      </c>
      <c r="B91" s="4">
        <f>(1-$K$3)*B90+F90</f>
        <v>44569286.97972355</v>
      </c>
      <c r="C91" s="4">
        <f t="shared" si="9"/>
        <v>2798756.2735084901</v>
      </c>
      <c r="D91" s="4">
        <f>B91/C91</f>
        <v>15.924676043281176</v>
      </c>
      <c r="E91" s="4">
        <f t="shared" si="10"/>
        <v>44190477.92421031</v>
      </c>
      <c r="F91" s="4">
        <f t="shared" si="11"/>
        <v>17676191.169684123</v>
      </c>
    </row>
    <row r="92" spans="1:6" ht="15" thickBot="1" x14ac:dyDescent="0.35">
      <c r="A92" s="3">
        <v>16</v>
      </c>
      <c r="B92" s="4">
        <f>(1-$K$3)*B91+F91</f>
        <v>48874692.055490606</v>
      </c>
      <c r="C92" s="4">
        <f t="shared" si="9"/>
        <v>3078631.9008593392</v>
      </c>
      <c r="D92" s="4">
        <f>B92/C92</f>
        <v>15.875458200068739</v>
      </c>
      <c r="E92" s="4">
        <f t="shared" si="10"/>
        <v>48519328.452890836</v>
      </c>
      <c r="F92" s="4">
        <f t="shared" si="11"/>
        <v>19407731.381156337</v>
      </c>
    </row>
    <row r="93" spans="1:6" ht="15" thickBot="1" x14ac:dyDescent="0.35">
      <c r="A93" s="3">
        <v>17</v>
      </c>
      <c r="B93" s="4">
        <f>(1-$K$3)*B92+F92</f>
        <v>53620015.819999754</v>
      </c>
      <c r="C93" s="4">
        <f t="shared" si="9"/>
        <v>3386495.0909452732</v>
      </c>
      <c r="D93" s="4">
        <f>B93/C93</f>
        <v>15.833483994519179</v>
      </c>
      <c r="E93" s="4">
        <f t="shared" si="10"/>
        <v>53286549.323004976</v>
      </c>
      <c r="F93" s="4">
        <f t="shared" si="11"/>
        <v>21314619.729201991</v>
      </c>
    </row>
    <row r="94" spans="1:6" ht="15" thickBot="1" x14ac:dyDescent="0.35">
      <c r="A94" s="3">
        <v>18</v>
      </c>
      <c r="B94" s="4">
        <f>(1-$K$3)*B93+F93</f>
        <v>58848630.80320181</v>
      </c>
      <c r="C94" s="4">
        <f t="shared" si="9"/>
        <v>3725144.6000398006</v>
      </c>
      <c r="D94" s="4">
        <f>B94/C94</f>
        <v>15.797676901608881</v>
      </c>
      <c r="E94" s="4">
        <f t="shared" si="10"/>
        <v>58535634.009164825</v>
      </c>
      <c r="F94" s="4">
        <f t="shared" si="11"/>
        <v>23414253.603665933</v>
      </c>
    </row>
    <row r="95" spans="1:6" ht="15" thickBot="1" x14ac:dyDescent="0.35">
      <c r="A95" s="3">
        <v>19</v>
      </c>
      <c r="B95" s="4">
        <f>(1-$K$3)*B94+F94</f>
        <v>64608295.165907197</v>
      </c>
      <c r="C95" s="4">
        <f t="shared" si="9"/>
        <v>4097659.0600437811</v>
      </c>
      <c r="D95" s="4">
        <f>B95/C95</f>
        <v>15.767123184039839</v>
      </c>
      <c r="E95" s="4">
        <f t="shared" si="10"/>
        <v>64314448.785702311</v>
      </c>
      <c r="F95" s="4">
        <f t="shared" si="11"/>
        <v>25725779.514280926</v>
      </c>
    </row>
    <row r="96" spans="1:6" ht="15" thickBot="1" x14ac:dyDescent="0.35">
      <c r="A96" s="3">
        <v>20</v>
      </c>
      <c r="B96" s="4">
        <f>(1-$K$3)*B95+F95</f>
        <v>70951586.130415961</v>
      </c>
      <c r="C96" s="4">
        <f t="shared" si="9"/>
        <v>4507424.9660481596</v>
      </c>
      <c r="D96" s="4">
        <f>B96/C96</f>
        <v>15.741046532078395</v>
      </c>
      <c r="E96" s="4">
        <f t="shared" si="10"/>
        <v>70675668.041840941</v>
      </c>
      <c r="F96" s="4">
        <f t="shared" si="11"/>
        <v>28270267.216736376</v>
      </c>
    </row>
    <row r="97" spans="1:6" ht="15" thickBot="1" x14ac:dyDescent="0.35">
      <c r="A97" s="3">
        <v>21</v>
      </c>
      <c r="B97" s="4">
        <f>(1-$K$3)*B96+F96</f>
        <v>77936377.508027554</v>
      </c>
      <c r="C97" s="4">
        <f t="shared" si="9"/>
        <v>4958167.4626529757</v>
      </c>
      <c r="D97" s="4">
        <f>B97/C97</f>
        <v>15.718786849189236</v>
      </c>
      <c r="E97" s="4">
        <f t="shared" si="10"/>
        <v>77677253.355733931</v>
      </c>
      <c r="F97" s="4">
        <f t="shared" si="11"/>
        <v>31070901.342293575</v>
      </c>
    </row>
    <row r="98" spans="1:6" ht="15" thickBot="1" x14ac:dyDescent="0.35">
      <c r="A98" s="3">
        <v>22</v>
      </c>
      <c r="B98" s="4">
        <f>(1-$K$3)*B97+F97</f>
        <v>85626365.597912863</v>
      </c>
      <c r="C98" s="4">
        <f t="shared" si="9"/>
        <v>5453984.2089182734</v>
      </c>
      <c r="D98" s="4">
        <f>B98/C98</f>
        <v>15.69978245589672</v>
      </c>
      <c r="E98" s="4">
        <f t="shared" si="10"/>
        <v>85382980.668159276</v>
      </c>
      <c r="F98" s="4">
        <f t="shared" si="11"/>
        <v>34153192.26726371</v>
      </c>
    </row>
    <row r="99" spans="1:6" ht="15" thickBot="1" x14ac:dyDescent="0.35">
      <c r="A99" s="3">
        <v>23</v>
      </c>
      <c r="B99" s="4">
        <f>(1-$K$3)*B98+F98</f>
        <v>94091648.185802713</v>
      </c>
      <c r="C99" s="4">
        <f t="shared" si="9"/>
        <v>5999382.6298101014</v>
      </c>
      <c r="D99" s="4">
        <f>B99/C99</f>
        <v>15.683555124201337</v>
      </c>
      <c r="E99" s="4">
        <f t="shared" si="10"/>
        <v>93863020.33704184</v>
      </c>
      <c r="F99" s="4">
        <f t="shared" si="11"/>
        <v>37545208.134816736</v>
      </c>
    </row>
    <row r="100" spans="1:6" ht="15" thickBot="1" x14ac:dyDescent="0.35">
      <c r="A100" s="3">
        <v>24</v>
      </c>
      <c r="B100" s="4">
        <f>(1-$K$3)*B99+F99</f>
        <v>103409361.86487862</v>
      </c>
      <c r="C100" s="4">
        <f t="shared" si="9"/>
        <v>6599320.892791112</v>
      </c>
      <c r="D100" s="4">
        <f>B100/C100</f>
        <v>15.669697465058825</v>
      </c>
      <c r="E100" s="4">
        <f t="shared" si="10"/>
        <v>103194575.33719546</v>
      </c>
      <c r="F100" s="4">
        <f t="shared" si="11"/>
        <v>41277830.134878188</v>
      </c>
    </row>
    <row r="101" spans="1:6" ht="15" thickBot="1" x14ac:dyDescent="0.35">
      <c r="A101" s="3">
        <v>25</v>
      </c>
      <c r="B101" s="4">
        <f>(1-$K$3)*B100+F100</f>
        <v>113664383.44029322</v>
      </c>
      <c r="C101" s="4">
        <f t="shared" si="9"/>
        <v>7259252.9820702234</v>
      </c>
      <c r="D101" s="4">
        <f>B101/C101</f>
        <v>15.657862278809569</v>
      </c>
      <c r="E101" s="4">
        <f t="shared" si="10"/>
        <v>113462583.40025926</v>
      </c>
      <c r="F101" s="4">
        <f t="shared" si="11"/>
        <v>45385033.360103704</v>
      </c>
    </row>
    <row r="102" spans="1:6" ht="15" thickBot="1" x14ac:dyDescent="0.35">
      <c r="A102" s="3">
        <v>26</v>
      </c>
      <c r="B102" s="4">
        <f>(1-$K$3)*B101+F101</f>
        <v>124950101.76830897</v>
      </c>
      <c r="C102" s="4">
        <f t="shared" si="9"/>
        <v>7985178.2802772466</v>
      </c>
      <c r="D102" s="4">
        <f>B102/C102</f>
        <v>15.64775354821141</v>
      </c>
      <c r="E102" s="4">
        <f t="shared" si="10"/>
        <v>124760489.47266303</v>
      </c>
      <c r="F102" s="4">
        <f t="shared" si="11"/>
        <v>49904195.789065212</v>
      </c>
    </row>
    <row r="103" spans="1:6" ht="15" thickBot="1" x14ac:dyDescent="0.35">
      <c r="A103" s="3">
        <v>27</v>
      </c>
      <c r="B103" s="4">
        <f>(1-$K$3)*B102+F102</f>
        <v>137369267.02688149</v>
      </c>
      <c r="C103" s="4">
        <f t="shared" si="9"/>
        <v>8783696.1083049718</v>
      </c>
      <c r="D103" s="4">
        <f>B103/C103</f>
        <v>15.639118809791135</v>
      </c>
      <c r="E103" s="4">
        <f t="shared" si="10"/>
        <v>137191095.50996372</v>
      </c>
      <c r="F103" s="4">
        <f t="shared" si="11"/>
        <v>54876438.20398549</v>
      </c>
    </row>
    <row r="104" spans="1:6" ht="15" thickBot="1" x14ac:dyDescent="0.35">
      <c r="A104" s="3">
        <v>28</v>
      </c>
      <c r="B104" s="4">
        <f>(1-$K$3)*B103+F103</f>
        <v>151034925.12280253</v>
      </c>
      <c r="C104" s="4">
        <f t="shared" si="9"/>
        <v>9662065.7191354707</v>
      </c>
      <c r="D104" s="4">
        <f>B104/C104</f>
        <v>15.631742684556759</v>
      </c>
      <c r="E104" s="4">
        <f t="shared" si="10"/>
        <v>150867495.32996324</v>
      </c>
      <c r="F104" s="4">
        <f t="shared" si="11"/>
        <v>60346998.131985299</v>
      </c>
    </row>
    <row r="105" spans="1:6" ht="15" thickBot="1" x14ac:dyDescent="0.35">
      <c r="A105" s="3">
        <v>29</v>
      </c>
      <c r="B105" s="4">
        <f>(1-$K$3)*B104+F104</f>
        <v>166071445.71794707</v>
      </c>
      <c r="C105" s="4">
        <f t="shared" si="9"/>
        <v>10628272.291049019</v>
      </c>
      <c r="D105" s="4">
        <f>B105/C105</f>
        <v>15.625441385972968</v>
      </c>
      <c r="E105" s="4">
        <f t="shared" si="10"/>
        <v>165914103.02105945</v>
      </c>
      <c r="F105" s="4">
        <f t="shared" si="11"/>
        <v>66365641.208423786</v>
      </c>
    </row>
    <row r="106" spans="1:6" ht="15" thickBot="1" x14ac:dyDescent="0.35">
      <c r="A106" s="3">
        <v>30</v>
      </c>
      <c r="B106" s="4">
        <f>(1-$K$3)*B105+F105</f>
        <v>182615653.21098673</v>
      </c>
      <c r="C106" s="4">
        <f t="shared" si="9"/>
        <v>11691099.520153921</v>
      </c>
      <c r="D106" s="4">
        <f>B106/C106</f>
        <v>15.620058053237962</v>
      </c>
      <c r="E106" s="4">
        <f t="shared" si="10"/>
        <v>182467784.25341886</v>
      </c>
      <c r="F106" s="4">
        <f t="shared" si="11"/>
        <v>72987113.701367542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2025-04-30T14:34:55Z</dcterms:created>
  <dcterms:modified xsi:type="dcterms:W3CDTF">2025-04-30T15:34:45Z</dcterms:modified>
</cp:coreProperties>
</file>