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xm\Desktop\Рабочая папка\ITiABD\ММвЭ\"/>
    </mc:Choice>
  </mc:AlternateContent>
  <xr:revisionPtr revIDLastSave="0" documentId="8_{25865C82-D78A-4FF4-B2A7-47E320D4A486}" xr6:coauthVersionLast="47" xr6:coauthVersionMax="47" xr10:uidLastSave="{00000000-0000-0000-0000-000000000000}"/>
  <bookViews>
    <workbookView xWindow="-108" yWindow="-108" windowWidth="23256" windowHeight="13896" xr2:uid="{8E1DF350-3061-45AF-86FF-A873DDB4B09F}"/>
  </bookViews>
  <sheets>
    <sheet name="Лист1" sheetId="1" r:id="rId1"/>
  </sheets>
  <definedNames>
    <definedName name="solver_adj" localSheetId="0" hidden="1">Лист1!$B$16:$D$16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Лист1!$B$13</definedName>
    <definedName name="solver_lhs2" localSheetId="0" hidden="1">Лист1!$B$16:$D$16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Лист1!$B$12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Лист1!$D$13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140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4" i="1"/>
  <c r="B31" i="1"/>
  <c r="H24" i="1"/>
  <c r="C31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F24" i="1"/>
  <c r="G24" i="1"/>
  <c r="E24" i="1"/>
  <c r="B12" i="1"/>
  <c r="B13" i="1" l="1"/>
</calcChain>
</file>

<file path=xl/sharedStrings.xml><?xml version="1.0" encoding="utf-8"?>
<sst xmlns="http://schemas.openxmlformats.org/spreadsheetml/2006/main" count="32" uniqueCount="31">
  <si>
    <t>ИД23-1</t>
  </si>
  <si>
    <t>Маслов АН</t>
  </si>
  <si>
    <t>Контрольная работа №1</t>
  </si>
  <si>
    <t>Задание 1.8</t>
  </si>
  <si>
    <t>Вариант 16</t>
  </si>
  <si>
    <t>a1</t>
  </si>
  <si>
    <t>a2</t>
  </si>
  <si>
    <t>a3</t>
  </si>
  <si>
    <t>U(z1,z2,z3)</t>
  </si>
  <si>
    <t>Ответ:</t>
  </si>
  <si>
    <t>z1</t>
  </si>
  <si>
    <t>z2</t>
  </si>
  <si>
    <t>z3</t>
  </si>
  <si>
    <t>Ограничение:</t>
  </si>
  <si>
    <t>max</t>
  </si>
  <si>
    <t>&lt;=</t>
  </si>
  <si>
    <t>Задание 2</t>
  </si>
  <si>
    <t>Год</t>
  </si>
  <si>
    <t>Объем производства Y,</t>
  </si>
  <si>
    <t>Основные фонды K</t>
  </si>
  <si>
    <t>Трудовые ресурсы L,</t>
  </si>
  <si>
    <t>Используя поиск решений</t>
  </si>
  <si>
    <t>ln(Y)</t>
  </si>
  <si>
    <t>ln(K)</t>
  </si>
  <si>
    <t>ln(L)</t>
  </si>
  <si>
    <t>Y_предсказанное</t>
  </si>
  <si>
    <t>beta</t>
  </si>
  <si>
    <t>alpha</t>
  </si>
  <si>
    <t>a</t>
  </si>
  <si>
    <t>A</t>
  </si>
  <si>
    <t>Прогноз на 2000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</si>
</sst>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sz val="12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20298-E0FD-4E05-8B72-1AD77640DD4B}">
  <dimension ref="A1:L34"/>
  <sheetViews>
    <sheetView tabSelected="1" workbookViewId="0">
      <selection activeCell="F12" sqref="F12"/>
    </sheetView>
  </sheetViews>
  <sheetFormatPr defaultRowHeight="14.4" x14ac:dyDescent="0.3"/>
  <cols>
    <col min="1" max="1" width="12.77734375" bestFit="1" customWidth="1"/>
    <col min="2" max="2" width="20.6640625" bestFit="1" customWidth="1"/>
    <col min="3" max="3" width="16.6640625" bestFit="1" customWidth="1"/>
    <col min="4" max="4" width="18.109375" bestFit="1" customWidth="1"/>
    <col min="8" max="8" width="17.88671875" bestFit="1" customWidth="1"/>
  </cols>
  <sheetData>
    <row r="1" spans="1:4" x14ac:dyDescent="0.3">
      <c r="A1" t="s">
        <v>0</v>
      </c>
      <c r="B1" t="s">
        <v>1</v>
      </c>
    </row>
    <row r="3" spans="1:4" x14ac:dyDescent="0.3">
      <c r="A3" s="1" t="s">
        <v>2</v>
      </c>
      <c r="B3" s="1"/>
      <c r="C3" s="1"/>
    </row>
    <row r="4" spans="1:4" x14ac:dyDescent="0.3">
      <c r="A4" t="s">
        <v>4</v>
      </c>
    </row>
    <row r="6" spans="1:4" x14ac:dyDescent="0.3">
      <c r="A6" t="s">
        <v>3</v>
      </c>
    </row>
    <row r="8" spans="1:4" x14ac:dyDescent="0.3">
      <c r="A8" t="s">
        <v>5</v>
      </c>
      <c r="B8">
        <v>0.125</v>
      </c>
    </row>
    <row r="9" spans="1:4" x14ac:dyDescent="0.3">
      <c r="A9" t="s">
        <v>6</v>
      </c>
      <c r="B9">
        <v>0.3</v>
      </c>
    </row>
    <row r="10" spans="1:4" x14ac:dyDescent="0.3">
      <c r="A10" t="s">
        <v>7</v>
      </c>
      <c r="B10">
        <v>0.25</v>
      </c>
    </row>
    <row r="11" spans="1:4" x14ac:dyDescent="0.3">
      <c r="A11" s="1" t="s">
        <v>21</v>
      </c>
      <c r="B11" s="1"/>
    </row>
    <row r="12" spans="1:4" x14ac:dyDescent="0.3">
      <c r="A12" t="s">
        <v>8</v>
      </c>
      <c r="B12">
        <f>B16^0.125*C16^0.3*D16^0.25</f>
        <v>143.24004444431162</v>
      </c>
      <c r="C12" t="s">
        <v>14</v>
      </c>
    </row>
    <row r="13" spans="1:4" x14ac:dyDescent="0.3">
      <c r="A13" t="s">
        <v>13</v>
      </c>
      <c r="B13">
        <f>2*B16+4*C16+3*D16</f>
        <v>14000</v>
      </c>
      <c r="C13" t="s">
        <v>15</v>
      </c>
      <c r="D13">
        <v>14000</v>
      </c>
    </row>
    <row r="15" spans="1:4" x14ac:dyDescent="0.3">
      <c r="A15" t="s">
        <v>9</v>
      </c>
      <c r="B15" s="3" t="s">
        <v>10</v>
      </c>
      <c r="C15" s="3" t="s">
        <v>11</v>
      </c>
      <c r="D15" s="3" t="s">
        <v>12</v>
      </c>
    </row>
    <row r="16" spans="1:4" x14ac:dyDescent="0.3">
      <c r="B16" s="3">
        <v>1296.3074271199939</v>
      </c>
      <c r="C16" s="3">
        <v>1555.5563800238979</v>
      </c>
      <c r="D16" s="3">
        <v>1728.3865418881405</v>
      </c>
    </row>
    <row r="21" spans="1:12" x14ac:dyDescent="0.3">
      <c r="A21" t="s">
        <v>16</v>
      </c>
    </row>
    <row r="23" spans="1:12" ht="15.6" x14ac:dyDescent="0.3">
      <c r="A23" t="s">
        <v>17</v>
      </c>
      <c r="B23" t="s">
        <v>18</v>
      </c>
      <c r="C23" t="s">
        <v>19</v>
      </c>
      <c r="D23" t="s">
        <v>20</v>
      </c>
      <c r="E23" s="2" t="s">
        <v>22</v>
      </c>
      <c r="F23" s="2" t="s">
        <v>23</v>
      </c>
      <c r="G23" s="2" t="s">
        <v>24</v>
      </c>
      <c r="H23" s="2" t="s">
        <v>25</v>
      </c>
      <c r="I23" s="2" t="s">
        <v>26</v>
      </c>
      <c r="J23" s="2" t="s">
        <v>27</v>
      </c>
      <c r="K23" s="2" t="s">
        <v>28</v>
      </c>
      <c r="L23" s="2" t="s">
        <v>29</v>
      </c>
    </row>
    <row r="24" spans="1:12" x14ac:dyDescent="0.3">
      <c r="A24">
        <v>1993</v>
      </c>
      <c r="B24">
        <v>431</v>
      </c>
      <c r="C24">
        <v>650</v>
      </c>
      <c r="D24">
        <v>91</v>
      </c>
      <c r="E24">
        <f>LN(B24)</f>
        <v>6.0661080901037474</v>
      </c>
      <c r="F24">
        <f t="shared" ref="F24:G24" si="0">LN(C24)</f>
        <v>6.4769723628896827</v>
      </c>
      <c r="G24">
        <f t="shared" si="0"/>
        <v>4.5108595065168497</v>
      </c>
      <c r="H24">
        <f>L24*(C24^J24)*(D24^I24)</f>
        <v>425.78037738595441</v>
      </c>
      <c r="I24">
        <v>-1.4080562050000001</v>
      </c>
      <c r="J24">
        <v>0.7787628701</v>
      </c>
      <c r="K24">
        <v>7.3614417989999996</v>
      </c>
      <c r="L24">
        <v>1574.1044690000001</v>
      </c>
    </row>
    <row r="25" spans="1:12" x14ac:dyDescent="0.3">
      <c r="A25">
        <v>1994</v>
      </c>
      <c r="B25">
        <v>440</v>
      </c>
      <c r="C25">
        <v>710</v>
      </c>
      <c r="D25">
        <v>93</v>
      </c>
      <c r="E25">
        <f t="shared" ref="E25:E30" si="1">LN(B25)</f>
        <v>6.0867747269123065</v>
      </c>
      <c r="F25">
        <f t="shared" ref="F25:F30" si="2">LN(C25)</f>
        <v>6.5652649700353614</v>
      </c>
      <c r="G25">
        <f t="shared" ref="G25:G30" si="3">LN(D25)</f>
        <v>4.5325994931532563</v>
      </c>
    </row>
    <row r="26" spans="1:12" x14ac:dyDescent="0.3">
      <c r="A26">
        <v>1995</v>
      </c>
      <c r="B26">
        <v>462</v>
      </c>
      <c r="C26">
        <v>773</v>
      </c>
      <c r="D26">
        <v>94</v>
      </c>
      <c r="E26">
        <f t="shared" si="1"/>
        <v>6.1355648910817386</v>
      </c>
      <c r="F26">
        <f t="shared" si="2"/>
        <v>6.6502790485874224</v>
      </c>
      <c r="G26">
        <f t="shared" si="3"/>
        <v>4.5432947822700038</v>
      </c>
    </row>
    <row r="27" spans="1:12" x14ac:dyDescent="0.3">
      <c r="A27">
        <v>1996</v>
      </c>
      <c r="B27">
        <v>482</v>
      </c>
      <c r="C27">
        <v>836</v>
      </c>
      <c r="D27">
        <v>95</v>
      </c>
      <c r="E27">
        <f t="shared" si="1"/>
        <v>6.1779441140506002</v>
      </c>
      <c r="F27">
        <f t="shared" si="2"/>
        <v>6.7286286130847017</v>
      </c>
      <c r="G27">
        <f t="shared" si="3"/>
        <v>4.5538768916005408</v>
      </c>
    </row>
    <row r="28" spans="1:12" x14ac:dyDescent="0.3">
      <c r="A28">
        <v>1997</v>
      </c>
      <c r="B28">
        <v>503</v>
      </c>
      <c r="C28">
        <v>888</v>
      </c>
      <c r="D28">
        <v>95</v>
      </c>
      <c r="E28">
        <f t="shared" si="1"/>
        <v>6.2205901700997392</v>
      </c>
      <c r="F28">
        <f t="shared" si="2"/>
        <v>6.7889717429921701</v>
      </c>
      <c r="G28">
        <f t="shared" si="3"/>
        <v>4.5538768916005408</v>
      </c>
    </row>
    <row r="29" spans="1:12" x14ac:dyDescent="0.3">
      <c r="A29">
        <v>1998</v>
      </c>
      <c r="B29">
        <v>510</v>
      </c>
      <c r="C29">
        <v>890</v>
      </c>
      <c r="D29">
        <v>95</v>
      </c>
      <c r="E29">
        <f t="shared" si="1"/>
        <v>6.2344107257183712</v>
      </c>
      <c r="F29">
        <f t="shared" si="2"/>
        <v>6.7912214627261855</v>
      </c>
      <c r="G29">
        <f t="shared" si="3"/>
        <v>4.5538768916005408</v>
      </c>
    </row>
    <row r="30" spans="1:12" x14ac:dyDescent="0.3">
      <c r="A30">
        <v>1999</v>
      </c>
      <c r="B30">
        <v>531</v>
      </c>
      <c r="C30">
        <v>913</v>
      </c>
      <c r="D30">
        <v>96</v>
      </c>
      <c r="E30">
        <f t="shared" si="1"/>
        <v>6.2747620212419388</v>
      </c>
      <c r="F30">
        <f t="shared" si="2"/>
        <v>6.816735880594968</v>
      </c>
      <c r="G30">
        <f t="shared" si="3"/>
        <v>4.5643481914678361</v>
      </c>
    </row>
    <row r="31" spans="1:12" x14ac:dyDescent="0.3">
      <c r="A31">
        <v>2000</v>
      </c>
      <c r="B31">
        <f>L24*(C31^J24)*(D31^I24)</f>
        <v>738.25342690721868</v>
      </c>
      <c r="C31">
        <f>C30*1.16</f>
        <v>1059.08</v>
      </c>
      <c r="D31">
        <f>D30*0.84</f>
        <v>80.64</v>
      </c>
    </row>
    <row r="34" spans="1:3" x14ac:dyDescent="0.3">
      <c r="A34" t="s">
        <v>9</v>
      </c>
      <c r="B34" s="3" t="s">
        <v>30</v>
      </c>
      <c r="C34" s="3">
        <f>B31</f>
        <v>738.25342690721868</v>
      </c>
    </row>
  </sheetData>
  <mergeCells count="2">
    <mergeCell ref="A3:C3"/>
    <mergeCell ref="A11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Aknas Macefg</dc:creator>
  <cp:lastModifiedBy>Aknas Macefg</cp:lastModifiedBy>
  <dcterms:created xsi:type="dcterms:W3CDTF">2025-03-26T14:23:24Z</dcterms:created>
  <dcterms:modified xsi:type="dcterms:W3CDTF">2025-03-26T15:05:26Z</dcterms:modified>
</cp:coreProperties>
</file>