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Рабочая папка\ITiABD\ММвЭ\"/>
    </mc:Choice>
  </mc:AlternateContent>
  <xr:revisionPtr revIDLastSave="0" documentId="8_{AD3D7834-2284-4C7E-A84A-30CF10B4BD9C}" xr6:coauthVersionLast="47" xr6:coauthVersionMax="47" xr10:uidLastSave="{00000000-0000-0000-0000-000000000000}"/>
  <bookViews>
    <workbookView xWindow="-108" yWindow="-108" windowWidth="23256" windowHeight="13896" xr2:uid="{33646758-F98F-44AB-9FCB-F49B4F63F9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  <c r="O17" i="1"/>
  <c r="H17" i="1"/>
  <c r="H18" i="1"/>
  <c r="G18" i="1"/>
  <c r="F18" i="1"/>
  <c r="F23" i="1"/>
  <c r="F17" i="1"/>
  <c r="S7" i="1"/>
  <c r="T7" i="1"/>
  <c r="U7" i="1"/>
  <c r="V7" i="1"/>
  <c r="W7" i="1"/>
  <c r="S8" i="1"/>
  <c r="T8" i="1"/>
  <c r="U8" i="1"/>
  <c r="V8" i="1"/>
  <c r="W8" i="1"/>
  <c r="S9" i="1"/>
  <c r="T9" i="1"/>
  <c r="U9" i="1"/>
  <c r="V9" i="1"/>
  <c r="W9" i="1"/>
  <c r="S10" i="1"/>
  <c r="T10" i="1"/>
  <c r="U10" i="1"/>
  <c r="V10" i="1"/>
  <c r="W10" i="1"/>
  <c r="W6" i="1"/>
  <c r="V6" i="1"/>
  <c r="U6" i="1"/>
  <c r="T6" i="1"/>
  <c r="S6" i="1"/>
  <c r="I17" i="1" a="1"/>
  <c r="I17" i="1" s="1"/>
  <c r="L18" i="1"/>
  <c r="L17" i="1"/>
  <c r="Y6" i="1" l="1" a="1"/>
  <c r="Y6" i="1" s="1"/>
  <c r="M17" i="1" a="1"/>
  <c r="M17" i="1" s="1"/>
  <c r="J17" i="1" a="1"/>
  <c r="J17" i="1" s="1"/>
  <c r="K17" i="1" s="1" a="1"/>
  <c r="K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<sst xmlns="http://schemas.openxmlformats.org/spreadsheetml/2006/main" count="45" uniqueCount="33">
  <si>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Задача 20. Найти изменения валового продукта для нового конечного продукта</t>
  </si>
  <si>
    <t>№п/п</t>
  </si>
  <si>
    <t>Отрасль</t>
  </si>
  <si>
    <t>Потребление</t>
  </si>
  <si>
    <t>Конечный продукт, У</t>
  </si>
  <si>
    <t>Валовой выпуск Х</t>
  </si>
  <si>
    <t>Станкостроение</t>
  </si>
  <si>
    <t>Энергетика</t>
  </si>
  <si>
    <t>Машиностроение</t>
  </si>
  <si>
    <t>Автом. пром-ть</t>
  </si>
  <si>
    <t>Добыча углеводородов</t>
  </si>
  <si>
    <t>Итого</t>
  </si>
  <si>
    <t xml:space="preserve">Промышленность </t>
  </si>
  <si>
    <t xml:space="preserve">Сельское хозяйство </t>
  </si>
  <si>
    <t>Межотраслевые поставки</t>
  </si>
  <si>
    <t>Чистая продукция</t>
  </si>
  <si>
    <t>1.</t>
  </si>
  <si>
    <t>Новый валовой выпуск, Х'</t>
  </si>
  <si>
    <t>Коэффицент потребления</t>
  </si>
  <si>
    <t>Новый конечный продукт, У'</t>
  </si>
  <si>
    <t xml:space="preserve">Новый валовой выпуск Х' </t>
  </si>
  <si>
    <t xml:space="preserve"> </t>
  </si>
  <si>
    <r>
      <t>Вариант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</si>
  <si>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a </t>
  </si>
  <si>
    <t xml:space="preserve">b </t>
  </si>
  <si>
    <t xml:space="preserve">c </t>
  </si>
  <si>
    <t xml:space="preserve">d </t>
  </si>
  <si>
    <t xml:space="preserve">t </t>
  </si>
  <si>
    <t xml:space="preserve">f </t>
  </si>
  <si>
    <t xml:space="preserve">k </t>
  </si>
  <si>
    <t xml:space="preserve">l </t>
  </si>
  <si>
    <t>Новый конечный продукт, Y'</t>
  </si>
  <si>
    <t>Разница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</si>
</sst>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  <scheme val="minor"/>
    </font>
    <font>
      <b/>
      <i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2" xfId="0" applyBorder="1"/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/>
    <xf numFmtId="0" fontId="2" fillId="0" borderId="1" xfId="0" applyFont="1" applyBorder="1" applyAlignment="1">
      <alignment vertical="center" wrapText="1"/>
    </xf>
    <xf numFmtId="0" fontId="0" fillId="0" borderId="14" xfId="0" applyBorder="1"/>
    <xf numFmtId="0" fontId="0" fillId="0" borderId="1" xfId="0" applyBorder="1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13" xfId="0" applyFont="1" applyBorder="1" applyAlignment="1">
      <alignment horizontal="justify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992D-604F-4248-9FA0-677FC0330E69}">
  <dimension ref="C4:Y23"/>
  <sheetViews>
    <sheetView tabSelected="1" topLeftCell="A10" workbookViewId="0">
      <selection activeCell="Q16" sqref="Q16"/>
    </sheetView>
  </sheetViews>
  <sheetFormatPr defaultRowHeight="14.4" x14ac:dyDescent="0.3"/>
  <cols>
    <col min="5" max="5" width="12.6640625" customWidth="1"/>
    <col min="8" max="8" width="13.33203125" customWidth="1"/>
    <col min="9" max="10" width="12" bestFit="1" customWidth="1"/>
    <col min="11" max="11" width="13.44140625" customWidth="1"/>
    <col min="12" max="12" width="15.5546875" customWidth="1"/>
    <col min="13" max="13" width="11.88671875" customWidth="1"/>
    <col min="15" max="15" width="9.6640625" customWidth="1"/>
    <col min="22" max="22" width="14" bestFit="1" customWidth="1"/>
    <col min="24" max="24" width="12.5546875" customWidth="1"/>
    <col min="25" max="25" width="14" bestFit="1" customWidth="1"/>
  </cols>
  <sheetData>
    <row r="4" spans="3:25" ht="15" thickBot="1" x14ac:dyDescent="0.35">
      <c r="D4" s="1" t="s">
        <v>0</v>
      </c>
    </row>
    <row r="5" spans="3:25" ht="72.599999999999994" thickBot="1" x14ac:dyDescent="0.35">
      <c r="D5" s="2" t="s">
        <v>1</v>
      </c>
      <c r="E5" s="3" t="s">
        <v>2</v>
      </c>
      <c r="F5" s="15" t="s">
        <v>3</v>
      </c>
      <c r="G5" s="12"/>
      <c r="H5" s="12"/>
      <c r="I5" s="12"/>
      <c r="J5" s="13"/>
      <c r="K5" s="3" t="s">
        <v>4</v>
      </c>
      <c r="L5" s="15" t="s">
        <v>5</v>
      </c>
      <c r="M5" s="13"/>
      <c r="N5" s="16"/>
      <c r="O5" s="17"/>
      <c r="P5" s="10"/>
      <c r="Q5" s="2" t="s">
        <v>1</v>
      </c>
      <c r="R5" s="3" t="s">
        <v>2</v>
      </c>
      <c r="S5" s="15" t="s">
        <v>18</v>
      </c>
      <c r="T5" s="12"/>
      <c r="U5" s="12"/>
      <c r="V5" s="12"/>
      <c r="W5" s="13"/>
      <c r="X5" s="9" t="s">
        <v>19</v>
      </c>
      <c r="Y5" s="2" t="s">
        <v>20</v>
      </c>
    </row>
    <row r="6" spans="3:25" ht="54.6" thickBot="1" x14ac:dyDescent="0.35">
      <c r="D6" s="4">
        <v>1</v>
      </c>
      <c r="E6" s="5" t="s">
        <v>6</v>
      </c>
      <c r="F6" s="5">
        <v>15</v>
      </c>
      <c r="G6" s="5">
        <v>12</v>
      </c>
      <c r="H6" s="5">
        <v>14</v>
      </c>
      <c r="I6" s="5">
        <v>13</v>
      </c>
      <c r="J6" s="5">
        <v>16</v>
      </c>
      <c r="K6" s="6">
        <v>10</v>
      </c>
      <c r="L6" s="11">
        <v>80</v>
      </c>
      <c r="M6" s="12"/>
      <c r="N6" s="12"/>
      <c r="O6" s="13"/>
      <c r="P6" s="19"/>
      <c r="Q6" s="4">
        <v>1</v>
      </c>
      <c r="R6" s="5" t="s">
        <v>6</v>
      </c>
      <c r="S6" s="2">
        <f>F6/$L$6</f>
        <v>0.1875</v>
      </c>
      <c r="T6" s="5">
        <f>G6/$L$7</f>
        <v>0.12</v>
      </c>
      <c r="U6" s="2">
        <f>H6/$L$8</f>
        <v>0.28000000000000003</v>
      </c>
      <c r="V6" s="5">
        <f>I6/$L$9</f>
        <v>0.26</v>
      </c>
      <c r="W6" s="2">
        <f>J6/$L$10</f>
        <v>0.16</v>
      </c>
      <c r="X6" s="19">
        <v>30</v>
      </c>
      <c r="Y6" s="21" cm="1">
        <f t="array" ref="Y6:Y10">MMULT(MINVERSE(_xlfn.MUNIT(5)-S6:W10),X6:X10)</f>
        <v>163.33662386976386</v>
      </c>
    </row>
    <row r="7" spans="3:25" ht="36.6" thickBot="1" x14ac:dyDescent="0.35">
      <c r="D7" s="4">
        <v>2</v>
      </c>
      <c r="E7" s="5" t="s">
        <v>7</v>
      </c>
      <c r="F7" s="5">
        <v>10</v>
      </c>
      <c r="G7" s="5">
        <v>3</v>
      </c>
      <c r="H7" s="5">
        <v>35</v>
      </c>
      <c r="I7" s="5">
        <v>15</v>
      </c>
      <c r="J7" s="5">
        <v>7</v>
      </c>
      <c r="K7" s="6">
        <v>30</v>
      </c>
      <c r="L7" s="11">
        <v>100</v>
      </c>
      <c r="M7" s="12"/>
      <c r="N7" s="12"/>
      <c r="O7" s="13"/>
      <c r="P7" s="19"/>
      <c r="Q7" s="4">
        <v>2</v>
      </c>
      <c r="R7" s="5" t="s">
        <v>7</v>
      </c>
      <c r="S7" s="2">
        <f t="shared" ref="S7:S10" si="0">F7/$L$6</f>
        <v>0.125</v>
      </c>
      <c r="T7" s="5">
        <f t="shared" ref="T7:T10" si="1">G7/$L$7</f>
        <v>0.03</v>
      </c>
      <c r="U7" s="2">
        <f t="shared" ref="U7:U10" si="2">H7/$L$8</f>
        <v>0.7</v>
      </c>
      <c r="V7" s="5">
        <f t="shared" ref="V7:V10" si="3">I7/$L$9</f>
        <v>0.3</v>
      </c>
      <c r="W7" s="2">
        <f t="shared" ref="W7:W10" si="4">J7/$L$10</f>
        <v>7.0000000000000007E-2</v>
      </c>
      <c r="X7" s="19">
        <v>40</v>
      </c>
      <c r="Y7" s="21">
        <v>194.86827446793956</v>
      </c>
    </row>
    <row r="8" spans="3:25" ht="54.6" thickBot="1" x14ac:dyDescent="0.35">
      <c r="D8" s="4">
        <v>3</v>
      </c>
      <c r="E8" s="5" t="s">
        <v>8</v>
      </c>
      <c r="F8" s="5">
        <v>10</v>
      </c>
      <c r="G8" s="5">
        <v>5</v>
      </c>
      <c r="H8" s="5">
        <v>10</v>
      </c>
      <c r="I8" s="5">
        <v>10</v>
      </c>
      <c r="J8" s="5">
        <v>10</v>
      </c>
      <c r="K8" s="6">
        <v>5</v>
      </c>
      <c r="L8" s="11">
        <v>50</v>
      </c>
      <c r="M8" s="12"/>
      <c r="N8" s="12"/>
      <c r="O8" s="13"/>
      <c r="P8" s="19"/>
      <c r="Q8" s="4">
        <v>3</v>
      </c>
      <c r="R8" s="5" t="s">
        <v>8</v>
      </c>
      <c r="S8" s="2">
        <f t="shared" si="0"/>
        <v>0.125</v>
      </c>
      <c r="T8" s="5">
        <f t="shared" si="1"/>
        <v>0.05</v>
      </c>
      <c r="U8" s="2">
        <f t="shared" si="2"/>
        <v>0.2</v>
      </c>
      <c r="V8" s="5">
        <f t="shared" si="3"/>
        <v>0.2</v>
      </c>
      <c r="W8" s="2">
        <f t="shared" si="4"/>
        <v>0.1</v>
      </c>
      <c r="X8" s="19">
        <v>50</v>
      </c>
      <c r="Y8" s="21">
        <v>136.21287102403667</v>
      </c>
    </row>
    <row r="9" spans="3:25" ht="54.6" thickBot="1" x14ac:dyDescent="0.35">
      <c r="D9" s="4">
        <v>4</v>
      </c>
      <c r="E9" s="5" t="s">
        <v>9</v>
      </c>
      <c r="F9" s="5">
        <v>10</v>
      </c>
      <c r="G9" s="5">
        <v>5</v>
      </c>
      <c r="H9" s="5">
        <v>10</v>
      </c>
      <c r="I9" s="5">
        <v>5</v>
      </c>
      <c r="J9" s="5">
        <v>5</v>
      </c>
      <c r="K9" s="6">
        <v>15</v>
      </c>
      <c r="L9" s="11">
        <v>50</v>
      </c>
      <c r="M9" s="12"/>
      <c r="N9" s="12"/>
      <c r="O9" s="13"/>
      <c r="P9" s="19"/>
      <c r="Q9" s="4">
        <v>4</v>
      </c>
      <c r="R9" s="5" t="s">
        <v>9</v>
      </c>
      <c r="S9" s="2">
        <f t="shared" si="0"/>
        <v>0.125</v>
      </c>
      <c r="T9" s="5">
        <f t="shared" si="1"/>
        <v>0.05</v>
      </c>
      <c r="U9" s="2">
        <f t="shared" si="2"/>
        <v>0.2</v>
      </c>
      <c r="V9" s="5">
        <f t="shared" si="3"/>
        <v>0.1</v>
      </c>
      <c r="W9" s="2">
        <f t="shared" si="4"/>
        <v>0.05</v>
      </c>
      <c r="X9" s="19">
        <v>10</v>
      </c>
      <c r="Y9" s="21">
        <v>81.807968467980729</v>
      </c>
    </row>
    <row r="10" spans="3:25" ht="90.6" thickBot="1" x14ac:dyDescent="0.35">
      <c r="D10" s="4">
        <v>5</v>
      </c>
      <c r="E10" s="5" t="s">
        <v>10</v>
      </c>
      <c r="F10" s="5">
        <v>7</v>
      </c>
      <c r="G10" s="5">
        <v>15</v>
      </c>
      <c r="H10" s="5">
        <v>15</v>
      </c>
      <c r="I10" s="5">
        <v>10</v>
      </c>
      <c r="J10" s="5">
        <v>3</v>
      </c>
      <c r="K10" s="6">
        <v>50</v>
      </c>
      <c r="L10" s="11">
        <v>100</v>
      </c>
      <c r="M10" s="12"/>
      <c r="N10" s="12"/>
      <c r="O10" s="13"/>
      <c r="P10" s="19"/>
      <c r="Q10" s="4">
        <v>5</v>
      </c>
      <c r="R10" s="5" t="s">
        <v>10</v>
      </c>
      <c r="S10" s="2">
        <f t="shared" si="0"/>
        <v>8.7499999999999994E-2</v>
      </c>
      <c r="T10" s="5">
        <f t="shared" si="1"/>
        <v>0.15</v>
      </c>
      <c r="U10" s="2">
        <f t="shared" si="2"/>
        <v>0.3</v>
      </c>
      <c r="V10" s="5">
        <f t="shared" si="3"/>
        <v>0.2</v>
      </c>
      <c r="W10" s="2">
        <f t="shared" si="4"/>
        <v>0.03</v>
      </c>
      <c r="X10" s="19">
        <v>20</v>
      </c>
      <c r="Y10" s="21">
        <v>124.48211418515712</v>
      </c>
    </row>
    <row r="11" spans="3:25" x14ac:dyDescent="0.3">
      <c r="D11" s="7" t="s">
        <v>11</v>
      </c>
      <c r="F11" s="8">
        <v>52</v>
      </c>
      <c r="G11" s="8">
        <v>40</v>
      </c>
      <c r="H11" s="8">
        <v>84</v>
      </c>
      <c r="I11" s="8">
        <v>53</v>
      </c>
      <c r="J11" s="8">
        <v>41</v>
      </c>
      <c r="K11" s="8">
        <v>110</v>
      </c>
      <c r="L11" s="8">
        <v>0</v>
      </c>
      <c r="M11" s="14"/>
      <c r="N11" s="14"/>
      <c r="O11" s="24">
        <v>380</v>
      </c>
      <c r="P11" s="24"/>
      <c r="Q11" s="24"/>
    </row>
    <row r="15" spans="3:25" ht="15" thickBot="1" x14ac:dyDescent="0.35">
      <c r="C15" t="s">
        <v>16</v>
      </c>
    </row>
    <row r="16" spans="3:25" ht="72.599999999999994" thickBot="1" x14ac:dyDescent="0.35">
      <c r="D16" s="2" t="s">
        <v>1</v>
      </c>
      <c r="E16" s="3" t="s">
        <v>2</v>
      </c>
      <c r="F16" s="15" t="s">
        <v>3</v>
      </c>
      <c r="G16" s="18"/>
      <c r="H16" s="3" t="s">
        <v>4</v>
      </c>
      <c r="I16" s="2" t="s">
        <v>5</v>
      </c>
      <c r="J16" s="9" t="s">
        <v>14</v>
      </c>
      <c r="K16" s="2" t="s">
        <v>15</v>
      </c>
      <c r="L16" s="2" t="s">
        <v>31</v>
      </c>
      <c r="M16" s="2" t="s">
        <v>17</v>
      </c>
      <c r="O16" s="30" t="s">
        <v>32</v>
      </c>
    </row>
    <row r="17" spans="4:15" ht="36.6" thickBot="1" x14ac:dyDescent="0.35">
      <c r="D17" s="4">
        <v>1</v>
      </c>
      <c r="E17" s="5" t="s">
        <v>12</v>
      </c>
      <c r="F17" s="5">
        <f>E23</f>
        <v>0.4</v>
      </c>
      <c r="G17" s="5">
        <v>0.25</v>
      </c>
      <c r="H17" s="19">
        <f>I23</f>
        <v>300</v>
      </c>
      <c r="I17" s="20" cm="1">
        <f t="array" ref="I17:I18">MMULT(MINVERSE(_xlfn.MUNIT(2)-F17:G18),H17:H18)</f>
        <v>978.72340425531922</v>
      </c>
      <c r="J17" s="22" cm="1">
        <f t="array" ref="J17:J18">MMULT(F17:G18,_xlfn.ANCHORARRAY(I17))</f>
        <v>678.72340425531934</v>
      </c>
      <c r="K17" s="23" cm="1">
        <f t="array" ref="K17:K18">_xlfn.ANCHORARRAY(I17)-_xlfn.ANCHORARRAY(J17)</f>
        <v>299.99999999999989</v>
      </c>
      <c r="L17" s="23">
        <f>H17*1.4</f>
        <v>420</v>
      </c>
      <c r="M17" s="20" cm="1">
        <f t="array" ref="M17:M18">MMULT(MINVERSE(_xlfn.MUNIT(2)-F17:G18),L17:L18)</f>
        <v>1348.936170212766</v>
      </c>
      <c r="O17" s="23">
        <f>M17-I17</f>
        <v>370.21276595744678</v>
      </c>
    </row>
    <row r="18" spans="4:15" ht="36.6" thickBot="1" x14ac:dyDescent="0.35">
      <c r="D18" s="4">
        <v>2</v>
      </c>
      <c r="E18" s="5" t="s">
        <v>13</v>
      </c>
      <c r="F18" s="5">
        <f>G23</f>
        <v>0.5</v>
      </c>
      <c r="G18" s="5">
        <f>H23</f>
        <v>0.4</v>
      </c>
      <c r="H18" s="19">
        <f>J23</f>
        <v>200</v>
      </c>
      <c r="I18" s="20">
        <v>1148.9361702127662</v>
      </c>
      <c r="J18" s="23">
        <v>948.93617021276611</v>
      </c>
      <c r="K18" s="23">
        <v>200.00000000000011</v>
      </c>
      <c r="L18" s="23">
        <f>H18*1.3</f>
        <v>260</v>
      </c>
      <c r="M18" s="20">
        <v>1557.4468085106387</v>
      </c>
      <c r="O18" s="23">
        <f>M18-I18</f>
        <v>408.51063829787245</v>
      </c>
    </row>
    <row r="21" spans="4:15" ht="18.600000000000001" thickBot="1" x14ac:dyDescent="0.35">
      <c r="D21" s="25" t="s">
        <v>21</v>
      </c>
    </row>
    <row r="22" spans="4:15" ht="36.6" thickBot="1" x14ac:dyDescent="0.35">
      <c r="D22" s="26" t="s">
        <v>22</v>
      </c>
      <c r="E22" s="27" t="s">
        <v>23</v>
      </c>
      <c r="F22" s="27" t="s">
        <v>24</v>
      </c>
      <c r="G22" s="27" t="s">
        <v>25</v>
      </c>
      <c r="H22" s="27" t="s">
        <v>26</v>
      </c>
      <c r="I22" s="27" t="s">
        <v>27</v>
      </c>
      <c r="J22" s="27" t="s">
        <v>28</v>
      </c>
      <c r="K22" s="27" t="s">
        <v>29</v>
      </c>
      <c r="L22" s="27" t="s">
        <v>30</v>
      </c>
    </row>
    <row r="23" spans="4:15" ht="18.600000000000001" thickBot="1" x14ac:dyDescent="0.35">
      <c r="D23" s="28">
        <v>13</v>
      </c>
      <c r="E23" s="29">
        <v>0.4</v>
      </c>
      <c r="F23" s="29">
        <f>G17</f>
        <v>0.25</v>
      </c>
      <c r="G23" s="29">
        <v>0.5</v>
      </c>
      <c r="H23" s="29">
        <v>0.4</v>
      </c>
      <c r="I23" s="29">
        <v>300</v>
      </c>
      <c r="J23" s="29">
        <v>200</v>
      </c>
      <c r="K23" s="29">
        <v>30</v>
      </c>
      <c r="L23" s="29">
        <v>40</v>
      </c>
    </row>
  </sheetData>
  <mergeCells count="11">
    <mergeCell ref="S5:W5"/>
    <mergeCell ref="F16:G16"/>
    <mergeCell ref="L9:O9"/>
    <mergeCell ref="L10:O10"/>
    <mergeCell ref="M11:N11"/>
    <mergeCell ref="F5:J5"/>
    <mergeCell ref="L5:M5"/>
    <mergeCell ref="N5:O5"/>
    <mergeCell ref="L6:O6"/>
    <mergeCell ref="L7:O7"/>
    <mergeCell ref="L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Апександр Богомолов</dc:creator>
  <cp:lastModifiedBy>Aknas Macefg</cp:lastModifiedBy>
  <dcterms:created xsi:type="dcterms:W3CDTF">2024-04-25T15:35:56Z</dcterms:created>
  <dcterms:modified xsi:type="dcterms:W3CDTF">2025-04-09T15:05:33Z</dcterms:modified>
</cp:coreProperties>
</file>