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ТВиМС\Курс 2\"/>
    </mc:Choice>
  </mc:AlternateContent>
  <xr:revisionPtr revIDLastSave="0" documentId="8_{E160AC20-4A0A-4569-8366-0BC004B8DCA5}" xr6:coauthVersionLast="47" xr6:coauthVersionMax="47" xr10:uidLastSave="{00000000-0000-0000-0000-000000000000}"/>
  <bookViews>
    <workbookView xWindow="-120" yWindow="-120" windowWidth="29040" windowHeight="15720" xr2:uid="{1F2CA641-2B6F-45C8-AE94-847F44759D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C89" i="1"/>
  <c r="C81" i="1" l="1"/>
  <c r="C80" i="1"/>
  <c r="F81" i="1"/>
  <c r="F80" i="1"/>
  <c r="C72" i="1"/>
  <c r="C71" i="1"/>
  <c r="C85" i="1"/>
  <c r="C76" i="1"/>
  <c r="C62" i="1" l="1"/>
  <c r="C56" i="1"/>
  <c r="C52" i="1"/>
  <c r="C51" i="1"/>
  <c r="C46" i="1"/>
  <c r="C47" i="1"/>
  <c r="C39" i="1"/>
  <c r="C40" i="1"/>
  <c r="C30" i="1"/>
  <c r="C29" i="1"/>
  <c r="C20" i="1"/>
  <c r="C19" i="1"/>
  <c r="C10" i="1"/>
  <c r="C9" i="1"/>
  <c r="C61" i="1" l="1"/>
</calcChain>
</file>

<file path=xl/sharedStrings.xml><?xml version="1.0" encoding="utf-8"?>
<sst xmlns="http://schemas.openxmlformats.org/spreadsheetml/2006/main" count="65" uniqueCount="25">
  <si>
    <t>n</t>
  </si>
  <si>
    <t>Левая граница при Var(X)</t>
  </si>
  <si>
    <t>Правая граница при Var(X)</t>
  </si>
  <si>
    <t>Правая граница при E(X)</t>
  </si>
  <si>
    <t>Левая граница при E(X)</t>
  </si>
  <si>
    <t>ИД23-1</t>
  </si>
  <si>
    <t>Маслов Александр Николаевич</t>
  </si>
  <si>
    <t>Задание 1</t>
  </si>
  <si>
    <t>σ</t>
  </si>
  <si>
    <t>M(X)</t>
  </si>
  <si>
    <t>Задание 2</t>
  </si>
  <si>
    <t>α</t>
  </si>
  <si>
    <t>Задание 3</t>
  </si>
  <si>
    <t>Задание 4</t>
  </si>
  <si>
    <t>Задание 5</t>
  </si>
  <si>
    <t>s</t>
  </si>
  <si>
    <t xml:space="preserve"> </t>
  </si>
  <si>
    <t>Задание 6</t>
  </si>
  <si>
    <t>Задание 7</t>
  </si>
  <si>
    <t>σ^2</t>
  </si>
  <si>
    <t>Задание 8</t>
  </si>
  <si>
    <t>Задание 9</t>
  </si>
  <si>
    <t>s^2</t>
  </si>
  <si>
    <t>Левая граница при s</t>
  </si>
  <si>
    <t>Правая граница при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</si>
</sst>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C7C0-3FD0-4BC7-903F-29A5936DBEF8}">
  <dimension ref="A1:K90"/>
  <sheetViews>
    <sheetView tabSelected="1" topLeftCell="A6" workbookViewId="0">
      <selection activeCell="G35" sqref="G34:G35"/>
    </sheetView>
  </sheetViews>
  <sheetFormatPr defaultRowHeight="15" x14ac:dyDescent="0.25"/>
  <cols>
    <col min="1" max="1" width="10.28515625" bestFit="1" customWidth="1"/>
    <col min="2" max="2" width="30.140625" bestFit="1" customWidth="1"/>
    <col min="3" max="3" width="9.5703125" bestFit="1" customWidth="1"/>
  </cols>
  <sheetData>
    <row r="1" spans="1:3" x14ac:dyDescent="0.25">
      <c r="A1" t="s">
        <v>5</v>
      </c>
      <c r="B1" t="s">
        <v>6</v>
      </c>
    </row>
    <row r="3" spans="1:3" x14ac:dyDescent="0.25">
      <c r="A3" t="s">
        <v>7</v>
      </c>
    </row>
    <row r="4" spans="1:3" x14ac:dyDescent="0.25">
      <c r="B4" s="3" t="s">
        <v>8</v>
      </c>
      <c r="C4">
        <v>0.02</v>
      </c>
    </row>
    <row r="5" spans="1:3" x14ac:dyDescent="0.25">
      <c r="B5" t="s">
        <v>9</v>
      </c>
      <c r="C5">
        <v>0.995</v>
      </c>
    </row>
    <row r="6" spans="1:3" x14ac:dyDescent="0.25">
      <c r="B6" s="3" t="s">
        <v>11</v>
      </c>
      <c r="C6">
        <v>0.99</v>
      </c>
    </row>
    <row r="7" spans="1:3" x14ac:dyDescent="0.25">
      <c r="B7" t="s">
        <v>0</v>
      </c>
      <c r="C7">
        <v>50</v>
      </c>
    </row>
    <row r="9" spans="1:3" x14ac:dyDescent="0.25">
      <c r="B9" t="s">
        <v>4</v>
      </c>
      <c r="C9" s="2">
        <f>C5 - _xlfn.NORM.S.INV((1+C6)/2) * C4/ SQRT(C7)</f>
        <v>0.98771445452912621</v>
      </c>
    </row>
    <row r="10" spans="1:3" x14ac:dyDescent="0.25">
      <c r="B10" t="s">
        <v>3</v>
      </c>
      <c r="C10" s="2">
        <f>C5 + _xlfn.NORM.S.INV((1+C6)/2) * C4/ SQRT(C7)</f>
        <v>1.0022855454708739</v>
      </c>
    </row>
    <row r="11" spans="1:3" x14ac:dyDescent="0.25">
      <c r="B11" s="1"/>
    </row>
    <row r="12" spans="1:3" x14ac:dyDescent="0.25">
      <c r="B12" s="1"/>
    </row>
    <row r="13" spans="1:3" x14ac:dyDescent="0.25">
      <c r="A13" t="s">
        <v>10</v>
      </c>
      <c r="B13" s="1"/>
    </row>
    <row r="14" spans="1:3" x14ac:dyDescent="0.25">
      <c r="B14" s="3" t="s">
        <v>8</v>
      </c>
      <c r="C14">
        <v>2.8999999999999998E-3</v>
      </c>
    </row>
    <row r="15" spans="1:3" x14ac:dyDescent="0.25">
      <c r="B15" t="s">
        <v>9</v>
      </c>
      <c r="C15">
        <v>18.306999999999999</v>
      </c>
    </row>
    <row r="16" spans="1:3" x14ac:dyDescent="0.25">
      <c r="B16" s="3" t="s">
        <v>11</v>
      </c>
      <c r="C16">
        <v>0.95</v>
      </c>
    </row>
    <row r="17" spans="1:4" x14ac:dyDescent="0.25">
      <c r="B17" t="s">
        <v>0</v>
      </c>
      <c r="C17">
        <v>5</v>
      </c>
    </row>
    <row r="19" spans="1:4" x14ac:dyDescent="0.25">
      <c r="B19" t="s">
        <v>4</v>
      </c>
      <c r="C19" s="2">
        <f>C15 - _xlfn.NORM.S.INV((1+C16)/2) * C14/ SQRT(C17)</f>
        <v>18.304458084632326</v>
      </c>
    </row>
    <row r="20" spans="1:4" x14ac:dyDescent="0.25">
      <c r="B20" t="s">
        <v>3</v>
      </c>
      <c r="C20" s="2">
        <f>C15 + _xlfn.NORM.S.INV((1+C16)/2) * C14/ SQRT(C17)</f>
        <v>18.309541915367671</v>
      </c>
    </row>
    <row r="21" spans="1:4" x14ac:dyDescent="0.25">
      <c r="B21" s="1"/>
    </row>
    <row r="22" spans="1:4" x14ac:dyDescent="0.25">
      <c r="B22" s="1"/>
    </row>
    <row r="23" spans="1:4" x14ac:dyDescent="0.25">
      <c r="A23" t="s">
        <v>12</v>
      </c>
      <c r="B23" s="1"/>
    </row>
    <row r="24" spans="1:4" x14ac:dyDescent="0.25">
      <c r="B24" s="3" t="s">
        <v>8</v>
      </c>
      <c r="C24">
        <v>5</v>
      </c>
    </row>
    <row r="25" spans="1:4" x14ac:dyDescent="0.25">
      <c r="B25" t="s">
        <v>9</v>
      </c>
      <c r="C25">
        <v>14</v>
      </c>
      <c r="D25" s="2"/>
    </row>
    <row r="26" spans="1:4" x14ac:dyDescent="0.25">
      <c r="B26" s="3" t="s">
        <v>11</v>
      </c>
      <c r="C26">
        <v>0.95</v>
      </c>
    </row>
    <row r="27" spans="1:4" x14ac:dyDescent="0.25">
      <c r="B27" t="s">
        <v>0</v>
      </c>
      <c r="C27">
        <v>25</v>
      </c>
    </row>
    <row r="29" spans="1:4" x14ac:dyDescent="0.25">
      <c r="B29" t="s">
        <v>4</v>
      </c>
      <c r="C29" s="2">
        <f>C25 - _xlfn.NORM.S.INV((1+C26)/2) * C24/ SQRT(C27)</f>
        <v>12.040036015459947</v>
      </c>
    </row>
    <row r="30" spans="1:4" x14ac:dyDescent="0.25">
      <c r="B30" t="s">
        <v>3</v>
      </c>
      <c r="C30" s="2">
        <f>C25 + _xlfn.NORM.S.INV((1+C26)/2) * C24/ SQRT(C27)</f>
        <v>15.959963984540053</v>
      </c>
    </row>
    <row r="33" spans="1:11" x14ac:dyDescent="0.25">
      <c r="A33" t="s">
        <v>13</v>
      </c>
      <c r="B33" s="1"/>
    </row>
    <row r="34" spans="1:11" x14ac:dyDescent="0.25">
      <c r="B34" s="3" t="s">
        <v>15</v>
      </c>
      <c r="C34">
        <v>10.1709</v>
      </c>
    </row>
    <row r="35" spans="1:11" x14ac:dyDescent="0.25">
      <c r="B35" t="s">
        <v>9</v>
      </c>
      <c r="C35">
        <v>120</v>
      </c>
    </row>
    <row r="36" spans="1:11" x14ac:dyDescent="0.25">
      <c r="B36" s="3" t="s">
        <v>11</v>
      </c>
      <c r="C36">
        <v>0.9</v>
      </c>
    </row>
    <row r="37" spans="1:11" x14ac:dyDescent="0.25">
      <c r="B37" t="s">
        <v>0</v>
      </c>
      <c r="C37">
        <v>30</v>
      </c>
    </row>
    <row r="39" spans="1:11" x14ac:dyDescent="0.25">
      <c r="B39" t="s">
        <v>4</v>
      </c>
      <c r="C39" s="2">
        <f>C35 - _xlfn.T.INV((1+C36)/2, C37-1) * C34/ SQRT(C37)</f>
        <v>116.84481662524799</v>
      </c>
    </row>
    <row r="40" spans="1:11" x14ac:dyDescent="0.25">
      <c r="B40" t="s">
        <v>3</v>
      </c>
      <c r="C40" s="2">
        <f>C35 + _xlfn.T.INV((1+C36)/2, C37-1) * C34/ SQRT(C37)</f>
        <v>123.15518337475201</v>
      </c>
    </row>
    <row r="41" spans="1:11" x14ac:dyDescent="0.25">
      <c r="C41" t="s">
        <v>16</v>
      </c>
    </row>
    <row r="43" spans="1:11" x14ac:dyDescent="0.25">
      <c r="A43" t="s">
        <v>14</v>
      </c>
      <c r="B43" s="1"/>
    </row>
    <row r="44" spans="1:11" x14ac:dyDescent="0.25">
      <c r="B44">
        <v>125</v>
      </c>
      <c r="C44">
        <v>78</v>
      </c>
      <c r="D44">
        <v>102</v>
      </c>
      <c r="E44">
        <v>140</v>
      </c>
      <c r="F44">
        <v>90</v>
      </c>
      <c r="G44">
        <v>45</v>
      </c>
      <c r="H44">
        <v>50</v>
      </c>
      <c r="I44">
        <v>125</v>
      </c>
      <c r="J44">
        <v>115</v>
      </c>
      <c r="K44">
        <v>112</v>
      </c>
    </row>
    <row r="46" spans="1:11" x14ac:dyDescent="0.25">
      <c r="B46" s="3" t="s">
        <v>15</v>
      </c>
      <c r="C46">
        <f>_xlfn.STDEV.S(B44:K44)</f>
        <v>32.144811228079867</v>
      </c>
    </row>
    <row r="47" spans="1:11" x14ac:dyDescent="0.25">
      <c r="B47" t="s">
        <v>9</v>
      </c>
      <c r="C47">
        <f>AVERAGE(B44:K44)</f>
        <v>98.2</v>
      </c>
    </row>
    <row r="48" spans="1:11" x14ac:dyDescent="0.25">
      <c r="B48" s="3" t="s">
        <v>11</v>
      </c>
      <c r="C48">
        <v>0.95</v>
      </c>
    </row>
    <row r="49" spans="1:3" x14ac:dyDescent="0.25">
      <c r="B49" t="s">
        <v>0</v>
      </c>
      <c r="C49">
        <v>10</v>
      </c>
    </row>
    <row r="51" spans="1:3" x14ac:dyDescent="0.25">
      <c r="B51" t="s">
        <v>4</v>
      </c>
      <c r="C51" s="2">
        <f>C47 - _xlfn.T.INV((1+C48)/2, C49-1) * C46/ SQRT(C49)</f>
        <v>75.204987296869703</v>
      </c>
    </row>
    <row r="52" spans="1:3" x14ac:dyDescent="0.25">
      <c r="B52" t="s">
        <v>3</v>
      </c>
      <c r="C52" s="2">
        <f>C47 + _xlfn.T.INV((1+C48)/2, C49-1) * C46/ SQRT(C49)</f>
        <v>121.1950127031303</v>
      </c>
    </row>
    <row r="55" spans="1:3" x14ac:dyDescent="0.25">
      <c r="A55" t="s">
        <v>17</v>
      </c>
      <c r="B55" s="1"/>
    </row>
    <row r="56" spans="1:3" x14ac:dyDescent="0.25">
      <c r="B56" s="3" t="s">
        <v>8</v>
      </c>
      <c r="C56">
        <f>SQRT(7.8)</f>
        <v>2.7928480087537881</v>
      </c>
    </row>
    <row r="57" spans="1:3" x14ac:dyDescent="0.25">
      <c r="B57" t="s">
        <v>9</v>
      </c>
      <c r="C57">
        <v>13.56</v>
      </c>
    </row>
    <row r="58" spans="1:3" x14ac:dyDescent="0.25">
      <c r="B58" s="3" t="s">
        <v>11</v>
      </c>
      <c r="C58">
        <v>0.9</v>
      </c>
    </row>
    <row r="59" spans="1:3" x14ac:dyDescent="0.25">
      <c r="B59" t="s">
        <v>0</v>
      </c>
      <c r="C59">
        <v>18</v>
      </c>
    </row>
    <row r="61" spans="1:3" x14ac:dyDescent="0.25">
      <c r="B61" t="s">
        <v>4</v>
      </c>
      <c r="C61" s="2">
        <f>C57 - _xlfn.T.INV((1+C58)/2, C59-1) * C56/ SQRT(C59)</f>
        <v>12.414850660419157</v>
      </c>
    </row>
    <row r="62" spans="1:3" x14ac:dyDescent="0.25">
      <c r="B62" t="s">
        <v>3</v>
      </c>
      <c r="C62" s="2">
        <f>C57 + _xlfn.NORM.S.INV((1+C58)/2) * C56/ SQRT(C59)</f>
        <v>14.64277521371767</v>
      </c>
    </row>
    <row r="65" spans="1:6" x14ac:dyDescent="0.25">
      <c r="A65" t="s">
        <v>18</v>
      </c>
    </row>
    <row r="66" spans="1:6" x14ac:dyDescent="0.25">
      <c r="B66" s="3" t="s">
        <v>19</v>
      </c>
      <c r="C66">
        <v>9.34</v>
      </c>
    </row>
    <row r="67" spans="1:6" x14ac:dyDescent="0.25">
      <c r="B67" t="s">
        <v>9</v>
      </c>
      <c r="C67">
        <v>150</v>
      </c>
    </row>
    <row r="68" spans="1:6" x14ac:dyDescent="0.25">
      <c r="B68" s="3" t="s">
        <v>11</v>
      </c>
      <c r="C68">
        <v>0.98</v>
      </c>
    </row>
    <row r="69" spans="1:6" x14ac:dyDescent="0.25">
      <c r="B69" t="s">
        <v>0</v>
      </c>
      <c r="C69">
        <v>40</v>
      </c>
    </row>
    <row r="71" spans="1:6" x14ac:dyDescent="0.25">
      <c r="B71" t="s">
        <v>1</v>
      </c>
      <c r="C71" s="2">
        <f>C69*C66/_xlfn.CHISQ.INV((1 +C68)/2,C69)</f>
        <v>5.8658448851007883</v>
      </c>
    </row>
    <row r="72" spans="1:6" x14ac:dyDescent="0.25">
      <c r="B72" t="s">
        <v>2</v>
      </c>
      <c r="C72" s="2">
        <f>C69*C66/_xlfn.CHISQ.INV((1 -C68)/2,C69)</f>
        <v>16.85596446170074</v>
      </c>
    </row>
    <row r="75" spans="1:6" x14ac:dyDescent="0.25">
      <c r="A75" t="s">
        <v>20</v>
      </c>
    </row>
    <row r="76" spans="1:6" x14ac:dyDescent="0.25">
      <c r="B76" s="3" t="s">
        <v>19</v>
      </c>
      <c r="C76">
        <f>15^2</f>
        <v>225</v>
      </c>
    </row>
    <row r="77" spans="1:6" x14ac:dyDescent="0.25">
      <c r="B77" s="3" t="s">
        <v>11</v>
      </c>
      <c r="C77">
        <v>0.9</v>
      </c>
    </row>
    <row r="78" spans="1:6" x14ac:dyDescent="0.25">
      <c r="B78" t="s">
        <v>0</v>
      </c>
      <c r="C78">
        <v>20</v>
      </c>
      <c r="E78" t="s">
        <v>0</v>
      </c>
      <c r="F78">
        <v>101</v>
      </c>
    </row>
    <row r="80" spans="1:6" x14ac:dyDescent="0.25">
      <c r="B80" t="s">
        <v>1</v>
      </c>
      <c r="C80" s="2">
        <f>C78*C76/_xlfn.CHISQ.INV((1 +C77)/2,C78)</f>
        <v>143.26450139404886</v>
      </c>
      <c r="F80" s="2">
        <f>F78*C76/_xlfn.CHISQ.INV((1 +C77)/2,F78)</f>
        <v>181.13571099608114</v>
      </c>
    </row>
    <row r="81" spans="1:6" x14ac:dyDescent="0.25">
      <c r="B81" t="s">
        <v>2</v>
      </c>
      <c r="C81" s="2">
        <f>C78*C76/_xlfn.CHISQ.INV((1 -C77)/2,C78)</f>
        <v>414.71553015957619</v>
      </c>
      <c r="F81" s="2">
        <f>F78*C76/_xlfn.CHISQ.INV((1 -C77)/2,F78)</f>
        <v>288.34008313162536</v>
      </c>
    </row>
    <row r="84" spans="1:6" x14ac:dyDescent="0.25">
      <c r="A84" t="s">
        <v>21</v>
      </c>
    </row>
    <row r="85" spans="1:6" x14ac:dyDescent="0.25">
      <c r="B85" s="3" t="s">
        <v>22</v>
      </c>
      <c r="C85">
        <f>1</f>
        <v>1</v>
      </c>
    </row>
    <row r="86" spans="1:6" x14ac:dyDescent="0.25">
      <c r="B86" s="3" t="s">
        <v>11</v>
      </c>
      <c r="C86">
        <v>0.95</v>
      </c>
    </row>
    <row r="87" spans="1:6" x14ac:dyDescent="0.25">
      <c r="B87" t="s">
        <v>0</v>
      </c>
      <c r="C87">
        <v>16</v>
      </c>
    </row>
    <row r="89" spans="1:6" x14ac:dyDescent="0.25">
      <c r="B89" t="s">
        <v>23</v>
      </c>
      <c r="C89" s="2">
        <f>SQRT((C87-1)*C85/_xlfn.CHISQ.INV((1 +C86)/2,C87-1))</f>
        <v>0.73870485775054118</v>
      </c>
      <c r="F89" s="2"/>
    </row>
    <row r="90" spans="1:6" x14ac:dyDescent="0.25">
      <c r="B90" t="s">
        <v>24</v>
      </c>
      <c r="C90" s="2">
        <f>SQRT((C87-1)*C85/_xlfn.CHISQ.INV((1 -C86)/2,C87-1))</f>
        <v>1.5476912227160358</v>
      </c>
      <c r="F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2024-10-09T18:03:33Z</dcterms:created>
  <dcterms:modified xsi:type="dcterms:W3CDTF">2024-10-14T09:08:14Z</dcterms:modified>
</cp:coreProperties>
</file>