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m\OneDrive\Рабочий стол\ИТиАБД\ITiABD\ТВиМС\Курс 2\"/>
    </mc:Choice>
  </mc:AlternateContent>
  <xr:revisionPtr revIDLastSave="0" documentId="13_ncr:1_{0C4D53B3-7D55-4FB8-B858-CFDD7560CEB7}" xr6:coauthVersionLast="47" xr6:coauthVersionMax="47" xr10:uidLastSave="{00000000-0000-0000-0000-000000000000}"/>
  <bookViews>
    <workbookView xWindow="-120" yWindow="-120" windowWidth="29040" windowHeight="15720" xr2:uid="{253AEE12-7079-464A-8B89-84ACC4BEBD81}"/>
  </bookViews>
  <sheets>
    <sheet name="Лист1" sheetId="1" r:id="rId1"/>
  </sheets>
  <definedNames>
    <definedName name="_xlnm._FilterDatabase" localSheetId="0" hidden="1">Лист1!$A$12:$KE$12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0" i="1" l="1"/>
  <c r="H70" i="1" s="1"/>
  <c r="C72" i="1" s="1"/>
  <c r="B18" i="1"/>
  <c r="B17" i="1"/>
  <c r="B26" i="1"/>
  <c r="B25" i="1"/>
  <c r="B23" i="1"/>
  <c r="B24" i="1" s="1"/>
  <c r="B22" i="1"/>
  <c r="B21" i="1"/>
  <c r="B20" i="1"/>
  <c r="B19" i="1"/>
  <c r="B16" i="1"/>
  <c r="B14" i="1"/>
  <c r="B9" i="1"/>
</calcChain>
</file>

<file path=xl/sharedStrings.xml><?xml version="1.0" encoding="utf-8"?>
<sst xmlns="http://schemas.openxmlformats.org/spreadsheetml/2006/main" count="87" uniqueCount="44">
  <si>
    <t xml:space="preserve"> NA</t>
  </si>
  <si>
    <t>ИД23-1</t>
  </si>
  <si>
    <t xml:space="preserve"> Маслов Александр Николаевич</t>
  </si>
  <si>
    <t>Задание 1</t>
  </si>
  <si>
    <t>Объем:</t>
  </si>
  <si>
    <t>Вариационный ряд:</t>
  </si>
  <si>
    <t>Количество NA:</t>
  </si>
  <si>
    <t>Среднее:</t>
  </si>
  <si>
    <t>Ст. отклонение:</t>
  </si>
  <si>
    <t>Дисперсия:</t>
  </si>
  <si>
    <t>1-ый квартиль:</t>
  </si>
  <si>
    <t>3-ий квартиль:</t>
  </si>
  <si>
    <t>Медиана:</t>
  </si>
  <si>
    <t>Максимальное:</t>
  </si>
  <si>
    <t>Минимальное:</t>
  </si>
  <si>
    <t>Размах:</t>
  </si>
  <si>
    <t>Эксцесс:</t>
  </si>
  <si>
    <t>Коэф. асимметрии:</t>
  </si>
  <si>
    <t>Задание 2</t>
  </si>
  <si>
    <t>Задание 4</t>
  </si>
  <si>
    <r>
      <t xml:space="preserve">Для </t>
    </r>
    <r>
      <rPr>
        <sz val="11"/>
        <color theme="1"/>
        <rFont val="Aptos Narrow"/>
        <family val="2"/>
      </rPr>
      <t>γ распределения верны следующие моменты:</t>
    </r>
  </si>
  <si>
    <t>M(X)</t>
  </si>
  <si>
    <t>ϑ/λ</t>
  </si>
  <si>
    <t>D(X)</t>
  </si>
  <si>
    <t>ϑ/λ^2</t>
  </si>
  <si>
    <t>Приравним выборочные средние  и дисперсию к моментам:</t>
  </si>
  <si>
    <t>Выразим ϑ и решим относительно λ:</t>
  </si>
  <si>
    <t>Ответ:</t>
  </si>
  <si>
    <t>xi</t>
  </si>
  <si>
    <t>ni</t>
  </si>
  <si>
    <t>Для распределения по закону Пуассона верно:</t>
  </si>
  <si>
    <t>M(X) = 𝜆</t>
  </si>
  <si>
    <t>D(X) = 𝜆</t>
  </si>
  <si>
    <t>Находим выборочное среднее:</t>
  </si>
  <si>
    <t xml:space="preserve"> =&gt;</t>
  </si>
  <si>
    <t xml:space="preserve">𝜆 = </t>
  </si>
  <si>
    <t>Задание 3</t>
  </si>
  <si>
    <r>
      <t>Для равномерного</t>
    </r>
    <r>
      <rPr>
        <sz val="11"/>
        <color theme="1"/>
        <rFont val="Aptos Narrow"/>
        <family val="2"/>
      </rPr>
      <t xml:space="preserve"> распределения верны следующие моменты:</t>
    </r>
  </si>
  <si>
    <t>a + b / 2</t>
  </si>
  <si>
    <t>(b - a)^2 / 12</t>
  </si>
  <si>
    <t>Выразим a + b и b - a:</t>
  </si>
  <si>
    <t>Решим уравнения:</t>
  </si>
  <si>
    <t>1)</t>
  </si>
  <si>
    <t>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</si>
</sst>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320199</xdr:colOff>
      <xdr:row>33</xdr:row>
      <xdr:rowOff>188468</xdr:rowOff>
    </xdr:from>
    <xdr:ext cx="926857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639E8EA-C6C4-AE15-D36A-9CE4FF1FC2BC}"/>
                </a:ext>
              </a:extLst>
            </xdr:cNvPr>
            <xdr:cNvSpPr txBox="1"/>
          </xdr:nvSpPr>
          <xdr:spPr>
            <a:xfrm>
              <a:off x="4568349" y="6474968"/>
              <a:ext cx="92685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M(X)</a:t>
              </a:r>
              <a:r>
                <a:rPr lang="en-US" sz="1100" baseline="0"/>
                <a:t> = </a:t>
              </a:r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en-US" sz="1100" i="1" baseline="0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𝑋</m:t>
                      </m:r>
                    </m:e>
                  </m:acc>
                  <m:r>
                    <a:rPr lang="en-US" sz="1100" b="0" i="1" baseline="0">
                      <a:latin typeface="Cambria Math" panose="02040503050406030204" pitchFamily="18" charset="0"/>
                    </a:rPr>
                    <m:t>= </m:t>
                  </m:r>
                  <m:r>
                    <a:rPr lang="el-GR" sz="1100" b="0" i="1" baseline="0">
                      <a:latin typeface="Cambria Math" panose="02040503050406030204" pitchFamily="18" charset="0"/>
                    </a:rPr>
                    <m:t>𝜗</m:t>
                  </m:r>
                  <m:r>
                    <a:rPr lang="el-GR" sz="1100" b="0" i="1" baseline="0">
                      <a:latin typeface="Cambria Math" panose="02040503050406030204" pitchFamily="18" charset="0"/>
                    </a:rPr>
                    <m:t>/</m:t>
                  </m:r>
                  <m:r>
                    <a:rPr lang="el-GR" sz="1100" b="0" i="1" baseline="0">
                      <a:latin typeface="Cambria Math" panose="02040503050406030204" pitchFamily="18" charset="0"/>
                    </a:rPr>
                    <m:t>𝜆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639E8EA-C6C4-AE15-D36A-9CE4FF1FC2BC}"/>
                </a:ext>
              </a:extLst>
            </xdr:cNvPr>
            <xdr:cNvSpPr txBox="1"/>
          </xdr:nvSpPr>
          <xdr:spPr>
            <a:xfrm>
              <a:off x="4568349" y="6474968"/>
              <a:ext cx="92685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M(X)</a:t>
              </a:r>
              <a:r>
                <a:rPr lang="en-US" sz="1100" baseline="0"/>
                <a:t> =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𝑋 ̅= </a:t>
              </a:r>
              <a:r>
                <a:rPr lang="el-GR" sz="1100" b="0" i="0" baseline="0">
                  <a:latin typeface="Cambria Math" panose="02040503050406030204" pitchFamily="18" charset="0"/>
                </a:rPr>
                <a:t>𝜗/𝜆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314325</xdr:colOff>
      <xdr:row>35</xdr:row>
      <xdr:rowOff>76200</xdr:rowOff>
    </xdr:from>
    <xdr:ext cx="1023165" cy="177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08A41A4-D6F0-42A7-831D-BB46C787E2A2}"/>
                </a:ext>
              </a:extLst>
            </xdr:cNvPr>
            <xdr:cNvSpPr txBox="1"/>
          </xdr:nvSpPr>
          <xdr:spPr>
            <a:xfrm>
              <a:off x="4562475" y="6743700"/>
              <a:ext cx="1023165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D(X)</a:t>
              </a:r>
              <a:r>
                <a:rPr lang="en-US" sz="1100" baseline="0"/>
                <a:t> =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𝑆</m:t>
                      </m:r>
                    </m:e>
                    <m:sup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1100" b="0" i="1" baseline="0">
                      <a:latin typeface="Cambria Math" panose="02040503050406030204" pitchFamily="18" charset="0"/>
                    </a:rPr>
                    <m:t>= </m:t>
                  </m:r>
                  <m:r>
                    <a:rPr lang="el-GR" sz="1100" b="0" i="1" baseline="0">
                      <a:latin typeface="Cambria Math" panose="02040503050406030204" pitchFamily="18" charset="0"/>
                    </a:rPr>
                    <m:t>𝜗</m:t>
                  </m:r>
                  <m:r>
                    <a:rPr lang="el-GR" sz="1100" b="0" i="1" baseline="0">
                      <a:latin typeface="Cambria Math" panose="02040503050406030204" pitchFamily="18" charset="0"/>
                    </a:rPr>
                    <m:t>/</m:t>
                  </m:r>
                  <m:sSup>
                    <m:sSupPr>
                      <m:ctrlPr>
                        <a:rPr lang="el-GR" sz="1100" b="0" i="1" baseline="0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l-GR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𝜆</m:t>
                      </m:r>
                    </m:e>
                    <m:sup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08A41A4-D6F0-42A7-831D-BB46C787E2A2}"/>
                </a:ext>
              </a:extLst>
            </xdr:cNvPr>
            <xdr:cNvSpPr txBox="1"/>
          </xdr:nvSpPr>
          <xdr:spPr>
            <a:xfrm>
              <a:off x="4562475" y="6743700"/>
              <a:ext cx="1023165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D(X)</a:t>
              </a:r>
              <a:r>
                <a:rPr lang="en-US" sz="1100" baseline="0"/>
                <a:t> =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𝑆^2= </a:t>
              </a:r>
              <a:r>
                <a:rPr lang="el-GR" sz="1100" b="0" i="0" baseline="0">
                  <a:latin typeface="Cambria Math" panose="02040503050406030204" pitchFamily="18" charset="0"/>
                </a:rPr>
                <a:t>𝜗/</a:t>
              </a:r>
              <a:r>
                <a:rPr lang="el-GR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</a:t>
              </a:r>
              <a:r>
                <a:rPr lang="el-GR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100" b="0" i="0" baseline="0">
                  <a:latin typeface="Cambria Math" panose="02040503050406030204" pitchFamily="18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5873</xdr:colOff>
      <xdr:row>34</xdr:row>
      <xdr:rowOff>17018</xdr:rowOff>
    </xdr:from>
    <xdr:ext cx="803751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99DAF77-873D-4707-9A10-4DB150C93A07}"/>
                </a:ext>
              </a:extLst>
            </xdr:cNvPr>
            <xdr:cNvSpPr txBox="1"/>
          </xdr:nvSpPr>
          <xdr:spPr>
            <a:xfrm>
              <a:off x="8521223" y="6494018"/>
              <a:ext cx="803751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l-GR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𝜗</m:t>
                  </m:r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>
                    <a:rPr lang="el-GR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𝜆</m:t>
                  </m:r>
                </m:oMath>
              </a14:m>
              <a:r>
                <a:rPr lang="en-US" sz="1100"/>
                <a:t> * </a:t>
              </a:r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en-US" sz="110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</m:e>
                  </m:acc>
                </m:oMath>
              </a14:m>
              <a:r>
                <a:rPr lang="en-US" sz="1100"/>
                <a:t> </a:t>
              </a: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99DAF77-873D-4707-9A10-4DB150C93A07}"/>
                </a:ext>
              </a:extLst>
            </xdr:cNvPr>
            <xdr:cNvSpPr txBox="1"/>
          </xdr:nvSpPr>
          <xdr:spPr>
            <a:xfrm>
              <a:off x="8521223" y="6494018"/>
              <a:ext cx="803751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l-GR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𝜗</a:t>
              </a:r>
              <a:r>
                <a:rPr lang="en-US" sz="1100"/>
                <a:t> = </a:t>
              </a:r>
              <a:r>
                <a:rPr lang="el-GR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</a:t>
              </a:r>
              <a:r>
                <a:rPr lang="en-US" sz="1100"/>
                <a:t> *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𝑋 ̅</a:t>
              </a:r>
              <a:r>
                <a:rPr lang="en-US" sz="1100"/>
                <a:t> </a:t>
              </a:r>
            </a:p>
          </xdr:txBody>
        </xdr:sp>
      </mc:Fallback>
    </mc:AlternateContent>
    <xdr:clientData/>
  </xdr:oneCellAnchor>
  <xdr:oneCellAnchor>
    <xdr:from>
      <xdr:col>12</xdr:col>
      <xdr:colOff>571500</xdr:colOff>
      <xdr:row>35</xdr:row>
      <xdr:rowOff>66675</xdr:rowOff>
    </xdr:from>
    <xdr:ext cx="704167" cy="177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26CD476-B6F9-40C5-8035-AD26FCDA8A6D}"/>
                </a:ext>
              </a:extLst>
            </xdr:cNvPr>
            <xdr:cNvSpPr txBox="1"/>
          </xdr:nvSpPr>
          <xdr:spPr>
            <a:xfrm>
              <a:off x="8477250" y="6734175"/>
              <a:ext cx="704167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 baseline="0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 baseline="0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p>
                        <m:r>
                          <a:rPr lang="en-US" sz="1100" b="0" i="1" baseline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= </m:t>
                    </m:r>
                    <m:acc>
                      <m:accPr>
                        <m:chr m:val="̅"/>
                        <m:ctrlPr>
                          <a:rPr lang="en-US" sz="110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US" sz="11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</m:acc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l-GR" sz="1100" b="0" i="1" baseline="0">
                        <a:latin typeface="Cambria Math" panose="02040503050406030204" pitchFamily="18" charset="0"/>
                      </a:rPr>
                      <m:t>/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l-GR" sz="11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𝜆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26CD476-B6F9-40C5-8035-AD26FCDA8A6D}"/>
                </a:ext>
              </a:extLst>
            </xdr:cNvPr>
            <xdr:cNvSpPr txBox="1"/>
          </xdr:nvSpPr>
          <xdr:spPr>
            <a:xfrm>
              <a:off x="8477250" y="6734175"/>
              <a:ext cx="704167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 baseline="0">
                  <a:latin typeface="Cambria Math" panose="02040503050406030204" pitchFamily="18" charset="0"/>
                </a:rPr>
                <a:t>𝑆^2=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𝑋 ̅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l-GR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l-GR" sz="1100" b="0" i="0" baseline="0">
                  <a:latin typeface="Cambria Math" panose="02040503050406030204" pitchFamily="18" charset="0"/>
                </a:rPr>
                <a:t>/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l-GR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𝜆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581025</xdr:colOff>
      <xdr:row>36</xdr:row>
      <xdr:rowOff>66675</xdr:rowOff>
    </xdr:from>
    <xdr:ext cx="730521" cy="177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287923F-9A2B-40AF-B6C8-5C6BCA8CA979}"/>
                </a:ext>
              </a:extLst>
            </xdr:cNvPr>
            <xdr:cNvSpPr txBox="1"/>
          </xdr:nvSpPr>
          <xdr:spPr>
            <a:xfrm>
              <a:off x="8486775" y="6924675"/>
              <a:ext cx="730521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l-GR" sz="11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𝜆</m:t>
                    </m:r>
                    <m:r>
                      <m:rPr>
                        <m:nor/>
                      </m:rP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= </m:t>
                    </m:r>
                    <m:acc>
                      <m:accPr>
                        <m:chr m:val="̅"/>
                        <m:ctrlPr>
                          <a:rPr lang="en-US" sz="110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US" sz="11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</m:acc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l-GR" sz="1100" b="0" i="1" baseline="0">
                        <a:latin typeface="Cambria Math" panose="02040503050406030204" pitchFamily="18" charset="0"/>
                      </a:rPr>
                      <m:t>/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sSup>
                      <m:sSupPr>
                        <m:ctrlPr>
                          <a:rPr lang="en-US" sz="11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e>
                      <m:sup>
                        <m:r>
                          <a:rPr lang="en-US" sz="11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287923F-9A2B-40AF-B6C8-5C6BCA8CA979}"/>
                </a:ext>
              </a:extLst>
            </xdr:cNvPr>
            <xdr:cNvSpPr txBox="1"/>
          </xdr:nvSpPr>
          <xdr:spPr>
            <a:xfrm>
              <a:off x="8486775" y="6924675"/>
              <a:ext cx="730521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b="0" i="0" baseline="0">
                  <a:latin typeface="Cambria Math" panose="02040503050406030204" pitchFamily="18" charset="0"/>
                </a:rPr>
                <a:t>=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𝑋 ̅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l-GR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l-GR" sz="1100" b="0" i="0" baseline="0">
                  <a:latin typeface="Cambria Math" panose="02040503050406030204" pitchFamily="18" charset="0"/>
                </a:rPr>
                <a:t>/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𝑆^2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0</xdr:colOff>
      <xdr:row>37</xdr:row>
      <xdr:rowOff>123825</xdr:rowOff>
    </xdr:from>
    <xdr:ext cx="1685925" cy="1815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5E6BD34B-BF29-4DFE-85A1-FC3936D9048B}"/>
                </a:ext>
              </a:extLst>
            </xdr:cNvPr>
            <xdr:cNvSpPr txBox="1"/>
          </xdr:nvSpPr>
          <xdr:spPr>
            <a:xfrm>
              <a:off x="8515350" y="7172325"/>
              <a:ext cx="1685925" cy="181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l-GR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𝜗</m:t>
                  </m:r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en-US" sz="110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</m:e>
                  </m:acc>
                  <m:r>
                    <m:rPr>
                      <m:nor/>
                    </m:rP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a:rPr lang="el-GR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/</m:t>
                  </m:r>
                  <m:r>
                    <m:rPr>
                      <m:nor/>
                    </m:rP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sSup>
                    <m:sSupPr>
                      <m:ctrlP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</m:t>
                      </m:r>
                    </m:e>
                    <m:sup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m:rPr>
                      <m:nor/>
                    </m:rP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n-US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n-US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∗ </m:t>
                  </m:r>
                  <m:acc>
                    <m:accPr>
                      <m:chr m:val="̅"/>
                      <m:ctrlPr>
                        <a:rPr lang="en-US" sz="110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</m:e>
                  </m:acc>
                  <m:r>
                    <m:rPr>
                      <m:nor/>
                    </m:rPr>
                    <a:rPr lang="en-US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10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acc>
                        <m:accPr>
                          <m:chr m:val="̅"/>
                          <m:ctrlPr>
                            <a:rPr lang="en-US" sz="110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𝑋</m:t>
                          </m:r>
                        </m:e>
                      </m:acc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e>
                    <m:sup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l-GR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/</m:t>
                  </m:r>
                  <m:r>
                    <m:rPr>
                      <m:nor/>
                    </m:rP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sSup>
                    <m:sSupPr>
                      <m:ctrlP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</m:t>
                      </m:r>
                    </m:e>
                    <m:sup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5E6BD34B-BF29-4DFE-85A1-FC3936D9048B}"/>
                </a:ext>
              </a:extLst>
            </xdr:cNvPr>
            <xdr:cNvSpPr txBox="1"/>
          </xdr:nvSpPr>
          <xdr:spPr>
            <a:xfrm>
              <a:off x="8515350" y="7172325"/>
              <a:ext cx="1685925" cy="181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l-GR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𝜗</a:t>
              </a:r>
              <a:r>
                <a:rPr lang="en-US" sz="1100"/>
                <a:t> =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𝑋 ̅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l-GR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"/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𝑆^2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* </a:t>
              </a:r>
              <a:r>
                <a:rPr lang="en-US" sz="110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𝑋 ̅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/>
                <a:t>=</a:t>
              </a:r>
              <a:r>
                <a:rPr lang="en-US" sz="11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𝑋 ̅"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〗^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l-GR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𝑆^2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38100</xdr:colOff>
      <xdr:row>39</xdr:row>
      <xdr:rowOff>19050</xdr:rowOff>
    </xdr:from>
    <xdr:ext cx="730521" cy="177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1EBCCD7-8BF6-450C-A3B9-7D262BE12013}"/>
                </a:ext>
              </a:extLst>
            </xdr:cNvPr>
            <xdr:cNvSpPr txBox="1"/>
          </xdr:nvSpPr>
          <xdr:spPr>
            <a:xfrm>
              <a:off x="1238250" y="7448550"/>
              <a:ext cx="730521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l-GR" sz="11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𝜆</m:t>
                    </m:r>
                    <m:r>
                      <m:rPr>
                        <m:nor/>
                      </m:rP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= </m:t>
                    </m:r>
                    <m:acc>
                      <m:accPr>
                        <m:chr m:val="̅"/>
                        <m:ctrlPr>
                          <a:rPr lang="en-US" sz="110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US" sz="11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</m:acc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l-GR" sz="1100" b="0" i="1" baseline="0">
                        <a:latin typeface="Cambria Math" panose="02040503050406030204" pitchFamily="18" charset="0"/>
                      </a:rPr>
                      <m:t>/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sSup>
                      <m:sSupPr>
                        <m:ctrlPr>
                          <a:rPr lang="en-US" sz="11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e>
                      <m:sup>
                        <m:r>
                          <a:rPr lang="en-US" sz="11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1EBCCD7-8BF6-450C-A3B9-7D262BE12013}"/>
                </a:ext>
              </a:extLst>
            </xdr:cNvPr>
            <xdr:cNvSpPr txBox="1"/>
          </xdr:nvSpPr>
          <xdr:spPr>
            <a:xfrm>
              <a:off x="1238250" y="7448550"/>
              <a:ext cx="730521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b="0" i="0" baseline="0">
                  <a:latin typeface="Cambria Math" panose="02040503050406030204" pitchFamily="18" charset="0"/>
                </a:rPr>
                <a:t>=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𝑋 ̅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l-GR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l-GR" sz="1100" b="0" i="0" baseline="0">
                  <a:latin typeface="Cambria Math" panose="02040503050406030204" pitchFamily="18" charset="0"/>
                </a:rPr>
                <a:t>/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𝑆^2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40</xdr:row>
      <xdr:rowOff>66675</xdr:rowOff>
    </xdr:from>
    <xdr:ext cx="803751" cy="177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1D41F60-C0A6-4BF5-ACE1-CE6E23743F9D}"/>
                </a:ext>
              </a:extLst>
            </xdr:cNvPr>
            <xdr:cNvSpPr txBox="1"/>
          </xdr:nvSpPr>
          <xdr:spPr>
            <a:xfrm>
              <a:off x="1247775" y="7686675"/>
              <a:ext cx="803751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l-GR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𝜗</m:t>
                  </m:r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10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acc>
                        <m:accPr>
                          <m:chr m:val="̅"/>
                          <m:ctrlPr>
                            <a:rPr lang="en-US" sz="110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𝑋</m:t>
                          </m:r>
                        </m:e>
                      </m:acc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e>
                    <m:sup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l-GR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/</m:t>
                  </m:r>
                  <m:r>
                    <m:rPr>
                      <m:nor/>
                    </m:rP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sSup>
                    <m:sSupPr>
                      <m:ctrlP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</m:t>
                      </m:r>
                    </m:e>
                    <m:sup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1D41F60-C0A6-4BF5-ACE1-CE6E23743F9D}"/>
                </a:ext>
              </a:extLst>
            </xdr:cNvPr>
            <xdr:cNvSpPr txBox="1"/>
          </xdr:nvSpPr>
          <xdr:spPr>
            <a:xfrm>
              <a:off x="1247775" y="7686675"/>
              <a:ext cx="803751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l-GR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𝜗</a:t>
              </a:r>
              <a:r>
                <a:rPr lang="en-US" sz="1100"/>
                <a:t> = </a:t>
              </a:r>
              <a:r>
                <a:rPr lang="en-US" sz="11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𝑋 ̅"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〗^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l-GR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𝑆^2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104775</xdr:colOff>
      <xdr:row>69</xdr:row>
      <xdr:rowOff>38100</xdr:rowOff>
    </xdr:from>
    <xdr:ext cx="296427" cy="176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12F559C4-200E-4C5B-BF5F-B654E7E2C39F}"/>
                </a:ext>
              </a:extLst>
            </xdr:cNvPr>
            <xdr:cNvSpPr txBox="1"/>
          </xdr:nvSpPr>
          <xdr:spPr>
            <a:xfrm>
              <a:off x="2524125" y="10134600"/>
              <a:ext cx="29642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 baseline="0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 baseline="0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</m:acc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12F559C4-200E-4C5B-BF5F-B654E7E2C39F}"/>
                </a:ext>
              </a:extLst>
            </xdr:cNvPr>
            <xdr:cNvSpPr txBox="1"/>
          </xdr:nvSpPr>
          <xdr:spPr>
            <a:xfrm>
              <a:off x="2524125" y="10134600"/>
              <a:ext cx="29642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 baseline="0">
                  <a:latin typeface="Cambria Math" panose="02040503050406030204" pitchFamily="18" charset="0"/>
                </a:rPr>
                <a:t>𝑋 ̅=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19050</xdr:colOff>
      <xdr:row>51</xdr:row>
      <xdr:rowOff>19050</xdr:rowOff>
    </xdr:from>
    <xdr:ext cx="1293175" cy="176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46138F9-2C20-4634-A36C-284AC8271B72}"/>
                </a:ext>
              </a:extLst>
            </xdr:cNvPr>
            <xdr:cNvSpPr txBox="1"/>
          </xdr:nvSpPr>
          <xdr:spPr>
            <a:xfrm>
              <a:off x="5486400" y="9734550"/>
              <a:ext cx="129317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M(X)</a:t>
              </a:r>
              <a:r>
                <a:rPr lang="en-US" sz="1100" baseline="0"/>
                <a:t> = </a:t>
              </a:r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en-US" sz="1100" i="1" baseline="0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𝑋</m:t>
                      </m:r>
                    </m:e>
                  </m:acc>
                  <m:r>
                    <a:rPr lang="en-US" sz="1100" b="0" i="1" baseline="0">
                      <a:latin typeface="Cambria Math" panose="02040503050406030204" pitchFamily="18" charset="0"/>
                    </a:rPr>
                    <m:t>= </m:t>
                  </m:r>
                  <m:r>
                    <a:rPr lang="en-US" sz="1100" b="0" i="1" baseline="0">
                      <a:latin typeface="Cambria Math" panose="02040503050406030204" pitchFamily="18" charset="0"/>
                    </a:rPr>
                    <m:t>𝑎</m:t>
                  </m:r>
                  <m:r>
                    <a:rPr lang="en-US" sz="1100" b="0" i="1" baseline="0">
                      <a:latin typeface="Cambria Math" panose="02040503050406030204" pitchFamily="18" charset="0"/>
                    </a:rPr>
                    <m:t> + </m:t>
                  </m:r>
                  <m:r>
                    <a:rPr lang="en-US" sz="1100" b="0" i="1" baseline="0">
                      <a:latin typeface="Cambria Math" panose="02040503050406030204" pitchFamily="18" charset="0"/>
                    </a:rPr>
                    <m:t>𝑏</m:t>
                  </m:r>
                  <m:r>
                    <a:rPr lang="en-US" sz="1100" b="0" i="1" baseline="0">
                      <a:latin typeface="Cambria Math" panose="02040503050406030204" pitchFamily="18" charset="0"/>
                    </a:rPr>
                    <m:t> / 2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46138F9-2C20-4634-A36C-284AC8271B72}"/>
                </a:ext>
              </a:extLst>
            </xdr:cNvPr>
            <xdr:cNvSpPr txBox="1"/>
          </xdr:nvSpPr>
          <xdr:spPr>
            <a:xfrm>
              <a:off x="5486400" y="9734550"/>
              <a:ext cx="129317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M(X)</a:t>
              </a:r>
              <a:r>
                <a:rPr lang="en-US" sz="1100" baseline="0"/>
                <a:t> =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𝑋 ̅= 𝑎 + 𝑏 / 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52</xdr:row>
      <xdr:rowOff>28575</xdr:rowOff>
    </xdr:from>
    <xdr:ext cx="1586525" cy="1772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BDB0204A-8009-4550-A0C5-9F09A41232A3}"/>
                </a:ext>
              </a:extLst>
            </xdr:cNvPr>
            <xdr:cNvSpPr txBox="1"/>
          </xdr:nvSpPr>
          <xdr:spPr>
            <a:xfrm>
              <a:off x="5476875" y="9934575"/>
              <a:ext cx="1586525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D(X)</a:t>
              </a:r>
              <a:r>
                <a:rPr lang="en-US" sz="1100" baseline="0"/>
                <a:t> =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𝑆</m:t>
                      </m:r>
                    </m:e>
                    <m:sup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1100" b="0" i="1" baseline="0">
                      <a:latin typeface="Cambria Math" panose="02040503050406030204" pitchFamily="18" charset="0"/>
                    </a:rPr>
                    <m:t>= </m:t>
                  </m:r>
                  <m:sSup>
                    <m:sSup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(</m:t>
                      </m:r>
                      <m:r>
                        <m:rPr>
                          <m:nor/>
                        </m:rPr>
                        <a:rPr lang="zh-CN" altLang="en-US" sz="1100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100" b="0" i="0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US" sz="1100" b="0" i="0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b</m:t>
                      </m:r>
                      <m:r>
                        <a:rPr lang="en-US" sz="1100" b="0" i="0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100" b="0" i="0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) </m:t>
                      </m:r>
                    </m:e>
                    <m:sup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1100" b="0" i="1" baseline="0">
                      <a:latin typeface="Cambria Math" panose="02040503050406030204" pitchFamily="18" charset="0"/>
                    </a:rPr>
                    <m:t>/12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BDB0204A-8009-4550-A0C5-9F09A41232A3}"/>
                </a:ext>
              </a:extLst>
            </xdr:cNvPr>
            <xdr:cNvSpPr txBox="1"/>
          </xdr:nvSpPr>
          <xdr:spPr>
            <a:xfrm>
              <a:off x="5476875" y="9934575"/>
              <a:ext cx="1586525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D(X)</a:t>
              </a:r>
              <a:r>
                <a:rPr lang="en-US" sz="1100" baseline="0"/>
                <a:t> =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𝑆^2= 〖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zh-CN" alt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zh-CN" altLang="en-US" sz="110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b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−𝑎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 baseline="0">
                  <a:latin typeface="Cambria Math" panose="02040503050406030204" pitchFamily="18" charset="0"/>
                </a:rPr>
                <a:t>2/12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19050</xdr:colOff>
      <xdr:row>50</xdr:row>
      <xdr:rowOff>133350</xdr:rowOff>
    </xdr:from>
    <xdr:ext cx="836126" cy="176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91A2D95-75BC-4262-A6A1-90CE4FBB15FF}"/>
                </a:ext>
              </a:extLst>
            </xdr:cNvPr>
            <xdr:cNvSpPr txBox="1"/>
          </xdr:nvSpPr>
          <xdr:spPr>
            <a:xfrm>
              <a:off x="9753600" y="9658350"/>
              <a:ext cx="836126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baseline="0"/>
                <a:t> </a:t>
              </a:r>
              <a14:m>
                <m:oMath xmlns:m="http://schemas.openxmlformats.org/officeDocument/2006/math">
                  <m:r>
                    <a:rPr lang="en-US" sz="1100" b="0" i="0" baseline="0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𝑎</m:t>
                  </m:r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+ </m:t>
                  </m:r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𝑏</m:t>
                  </m:r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a:rPr lang="en-US" sz="1100" b="0" i="1" baseline="0">
                      <a:latin typeface="Cambria Math" panose="02040503050406030204" pitchFamily="18" charset="0"/>
                    </a:rPr>
                    <m:t>=2</m:t>
                  </m:r>
                  <m:acc>
                    <m:accPr>
                      <m:chr m:val="̅"/>
                      <m:ctrlPr>
                        <a:rPr lang="en-US" sz="1100" i="1" baseline="0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𝑋</m:t>
                      </m:r>
                    </m:e>
                  </m:acc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91A2D95-75BC-4262-A6A1-90CE4FBB15FF}"/>
                </a:ext>
              </a:extLst>
            </xdr:cNvPr>
            <xdr:cNvSpPr txBox="1"/>
          </xdr:nvSpPr>
          <xdr:spPr>
            <a:xfrm>
              <a:off x="9753600" y="9658350"/>
              <a:ext cx="836126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baseline="0"/>
                <a:t> </a:t>
              </a:r>
              <a:r>
                <a:rPr lang="en-US" sz="1100" b="0" i="0" baseline="0">
                  <a:latin typeface="Cambria Math" panose="02040503050406030204" pitchFamily="18" charset="0"/>
                </a:rPr>
                <a:t>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 + 𝑏 </a:t>
              </a:r>
              <a:r>
                <a:rPr lang="en-US" sz="1100" b="0" i="0" baseline="0">
                  <a:latin typeface="Cambria Math" panose="02040503050406030204" pitchFamily="18" charset="0"/>
                </a:rPr>
                <a:t>=2𝑋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66675</xdr:colOff>
      <xdr:row>51</xdr:row>
      <xdr:rowOff>142875</xdr:rowOff>
    </xdr:from>
    <xdr:ext cx="1005275" cy="2215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AAFE905B-0139-4D0A-AD5C-179D00BE47A9}"/>
                </a:ext>
              </a:extLst>
            </xdr:cNvPr>
            <xdr:cNvSpPr txBox="1"/>
          </xdr:nvSpPr>
          <xdr:spPr>
            <a:xfrm>
              <a:off x="9801225" y="9858375"/>
              <a:ext cx="1005275" cy="2215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b</m:t>
                    </m:r>
                    <m:r>
                      <a:rPr lang="en-US" sz="1100" b="0" i="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−</m:t>
                    </m:r>
                    <m:r>
                      <a:rPr lang="en-US" sz="1100" b="0" i="1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𝑎</m:t>
                    </m:r>
                    <m:r>
                      <a:rPr lang="en-US" sz="11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 </m:t>
                    </m:r>
                    <m:rad>
                      <m:radPr>
                        <m:degHide m:val="on"/>
                        <m:ctrlPr>
                          <a:rPr lang="en-US" sz="1100" b="0" i="1" baseline="0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sz="1100" b="0" i="1" baseline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12</m:t>
                        </m:r>
                        <m:sSup>
                          <m:sSupPr>
                            <m:ctrlPr>
                              <a:rPr lang="en-US" sz="11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𝑆</m:t>
                            </m:r>
                          </m:e>
                          <m:sup>
                            <m:r>
                              <a:rPr lang="en-US" sz="11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AAFE905B-0139-4D0A-AD5C-179D00BE47A9}"/>
                </a:ext>
              </a:extLst>
            </xdr:cNvPr>
            <xdr:cNvSpPr txBox="1"/>
          </xdr:nvSpPr>
          <xdr:spPr>
            <a:xfrm>
              <a:off x="9801225" y="9858375"/>
              <a:ext cx="1005275" cy="2215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 −𝑎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baseline="0">
                  <a:latin typeface="Cambria Math" panose="02040503050406030204" pitchFamily="18" charset="0"/>
                </a:rPr>
                <a:t> √(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12𝑆^2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419100</xdr:colOff>
      <xdr:row>54</xdr:row>
      <xdr:rowOff>9525</xdr:rowOff>
    </xdr:from>
    <xdr:ext cx="2019399" cy="20197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56423EDD-E5CF-47A6-B8E7-6EA289318DA4}"/>
                </a:ext>
              </a:extLst>
            </xdr:cNvPr>
            <xdr:cNvSpPr txBox="1"/>
          </xdr:nvSpPr>
          <xdr:spPr>
            <a:xfrm>
              <a:off x="9544050" y="10296525"/>
              <a:ext cx="2019399" cy="2019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baseline="0"/>
                <a:t> </a:t>
              </a:r>
              <a14:m>
                <m:oMath xmlns:m="http://schemas.openxmlformats.org/officeDocument/2006/math">
                  <m:r>
                    <a:rPr lang="en-US" sz="1100" b="0" i="0" baseline="0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𝑎</m:t>
                  </m:r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+ </m:t>
                  </m:r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𝑏</m:t>
                  </m:r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a:rPr lang="en-US" sz="1100" b="0" i="1" baseline="0">
                      <a:latin typeface="Cambria Math" panose="02040503050406030204" pitchFamily="18" charset="0"/>
                    </a:rPr>
                    <m:t>+</m:t>
                  </m:r>
                  <m:r>
                    <a:rPr lang="en-US" sz="1100" b="0" i="1" baseline="0">
                      <a:latin typeface="Cambria Math" panose="02040503050406030204" pitchFamily="18" charset="0"/>
                    </a:rPr>
                    <m:t>𝑏</m:t>
                  </m:r>
                  <m:r>
                    <a:rPr lang="en-US" sz="1100" b="0" i="1" baseline="0">
                      <a:latin typeface="Cambria Math" panose="02040503050406030204" pitchFamily="18" charset="0"/>
                    </a:rPr>
                    <m:t> −</m:t>
                  </m:r>
                  <m:r>
                    <a:rPr lang="en-US" sz="1100" b="0" i="1" baseline="0">
                      <a:latin typeface="Cambria Math" panose="02040503050406030204" pitchFamily="18" charset="0"/>
                    </a:rPr>
                    <m:t>𝑎</m:t>
                  </m:r>
                  <m:r>
                    <a:rPr lang="en-US" sz="1100" b="0" i="1" baseline="0">
                      <a:latin typeface="Cambria Math" panose="02040503050406030204" pitchFamily="18" charset="0"/>
                    </a:rPr>
                    <m:t>=2</m:t>
                  </m:r>
                  <m:acc>
                    <m:accPr>
                      <m:chr m:val="̅"/>
                      <m:ctrlPr>
                        <a:rPr lang="en-US" sz="1100" i="1" baseline="0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𝑋</m:t>
                      </m:r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 </m:t>
                      </m:r>
                    </m:e>
                  </m:acc>
                  <m:r>
                    <a:rPr lang="en-US" sz="1100" b="0" i="1" baseline="0">
                      <a:latin typeface="Cambria Math" panose="02040503050406030204" pitchFamily="18" charset="0"/>
                    </a:rPr>
                    <m:t>+ </m:t>
                  </m:r>
                  <m:rad>
                    <m:radPr>
                      <m:degHide m:val="on"/>
                      <m:ctrlP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</m:t>
                      </m:r>
                      <m:sSup>
                        <m:sSupPr>
                          <m:ctrlP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𝑆</m:t>
                          </m:r>
                        </m:e>
                        <m:sup>
                          <m: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 baseline="0">
                      <a:latin typeface="Cambria Math" panose="02040503050406030204" pitchFamily="18" charset="0"/>
                    </a:rPr>
                    <m:t> 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56423EDD-E5CF-47A6-B8E7-6EA289318DA4}"/>
                </a:ext>
              </a:extLst>
            </xdr:cNvPr>
            <xdr:cNvSpPr txBox="1"/>
          </xdr:nvSpPr>
          <xdr:spPr>
            <a:xfrm>
              <a:off x="9544050" y="10296525"/>
              <a:ext cx="2019399" cy="2019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baseline="0"/>
                <a:t> </a:t>
              </a:r>
              <a:r>
                <a:rPr lang="en-US" sz="1100" b="0" i="0" baseline="0">
                  <a:latin typeface="Cambria Math" panose="02040503050406030204" pitchFamily="18" charset="0"/>
                </a:rPr>
                <a:t>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 + 𝑏 </a:t>
              </a:r>
              <a:r>
                <a:rPr lang="en-US" sz="1100" b="0" i="0" baseline="0">
                  <a:latin typeface="Cambria Math" panose="02040503050406030204" pitchFamily="18" charset="0"/>
                </a:rPr>
                <a:t>+𝑏 −𝑎=2</a:t>
              </a:r>
              <a:r>
                <a:rPr lang="en-US" sz="1100" i="0" baseline="0">
                  <a:latin typeface="Cambria Math" panose="02040503050406030204" pitchFamily="18" charset="0"/>
                </a:rPr>
                <a:t>(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𝑋 ) ̅+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√(12𝑆^2 )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 baseline="0">
                  <a:latin typeface="Cambria Math" panose="02040503050406030204" pitchFamily="18" charset="0"/>
                </a:rPr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371475</xdr:colOff>
      <xdr:row>55</xdr:row>
      <xdr:rowOff>66675</xdr:rowOff>
    </xdr:from>
    <xdr:ext cx="1225720" cy="20197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4E1BB381-046E-4954-B67B-350645C2BEBD}"/>
                </a:ext>
              </a:extLst>
            </xdr:cNvPr>
            <xdr:cNvSpPr txBox="1"/>
          </xdr:nvSpPr>
          <xdr:spPr>
            <a:xfrm>
              <a:off x="9496425" y="10544175"/>
              <a:ext cx="1225720" cy="2019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baseline="0"/>
                <a:t> </a:t>
              </a:r>
              <a14:m>
                <m:oMath xmlns:m="http://schemas.openxmlformats.org/officeDocument/2006/math">
                  <m:r>
                    <a:rPr lang="en-US" sz="1100" b="0" i="0" baseline="0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2</m:t>
                  </m:r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𝑏</m:t>
                  </m:r>
                  <m:r>
                    <a:rPr lang="en-US" sz="1100" b="0" i="1" baseline="0">
                      <a:latin typeface="Cambria Math" panose="02040503050406030204" pitchFamily="18" charset="0"/>
                    </a:rPr>
                    <m:t>=2</m:t>
                  </m:r>
                  <m:acc>
                    <m:accPr>
                      <m:chr m:val="̅"/>
                      <m:ctrlPr>
                        <a:rPr lang="en-US" sz="1100" i="1" baseline="0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𝑋</m:t>
                      </m:r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 </m:t>
                      </m:r>
                    </m:e>
                  </m:acc>
                  <m:r>
                    <a:rPr lang="en-US" sz="1100" b="0" i="1" baseline="0">
                      <a:latin typeface="Cambria Math" panose="02040503050406030204" pitchFamily="18" charset="0"/>
                    </a:rPr>
                    <m:t>+ </m:t>
                  </m:r>
                  <m:rad>
                    <m:radPr>
                      <m:degHide m:val="on"/>
                      <m:ctrlP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</m:t>
                      </m:r>
                      <m:sSup>
                        <m:sSupPr>
                          <m:ctrlP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𝑆</m:t>
                          </m:r>
                        </m:e>
                        <m:sup>
                          <m: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 baseline="0">
                      <a:latin typeface="Cambria Math" panose="02040503050406030204" pitchFamily="18" charset="0"/>
                    </a:rPr>
                    <m:t> 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4E1BB381-046E-4954-B67B-350645C2BEBD}"/>
                </a:ext>
              </a:extLst>
            </xdr:cNvPr>
            <xdr:cNvSpPr txBox="1"/>
          </xdr:nvSpPr>
          <xdr:spPr>
            <a:xfrm>
              <a:off x="9496425" y="10544175"/>
              <a:ext cx="1225720" cy="2019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baseline="0"/>
                <a:t> </a:t>
              </a:r>
              <a:r>
                <a:rPr lang="en-US" sz="1100" b="0" i="0" baseline="0">
                  <a:latin typeface="Cambria Math" panose="02040503050406030204" pitchFamily="18" charset="0"/>
                </a:rPr>
                <a:t>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2𝑏</a:t>
              </a:r>
              <a:r>
                <a:rPr lang="en-US" sz="1100" b="0" i="0" baseline="0">
                  <a:latin typeface="Cambria Math" panose="02040503050406030204" pitchFamily="18" charset="0"/>
                </a:rPr>
                <a:t>=2</a:t>
              </a:r>
              <a:r>
                <a:rPr lang="en-US" sz="1100" i="0" baseline="0">
                  <a:latin typeface="Cambria Math" panose="02040503050406030204" pitchFamily="18" charset="0"/>
                </a:rPr>
                <a:t>(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𝑋 ) ̅+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√(12𝑆^2 )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 baseline="0">
                  <a:latin typeface="Cambria Math" panose="02040503050406030204" pitchFamily="18" charset="0"/>
                </a:rPr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409575</xdr:colOff>
      <xdr:row>56</xdr:row>
      <xdr:rowOff>95250</xdr:rowOff>
    </xdr:from>
    <xdr:ext cx="1216808" cy="20197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C6EE861C-4532-4926-963F-68B652698148}"/>
                </a:ext>
              </a:extLst>
            </xdr:cNvPr>
            <xdr:cNvSpPr txBox="1"/>
          </xdr:nvSpPr>
          <xdr:spPr>
            <a:xfrm>
              <a:off x="9534525" y="10763250"/>
              <a:ext cx="1216808" cy="2019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baseline="0"/>
                <a:t> </a:t>
              </a:r>
              <a14:m>
                <m:oMath xmlns:m="http://schemas.openxmlformats.org/officeDocument/2006/math">
                  <m:r>
                    <a:rPr lang="en-US" sz="1100" b="0" i="0" baseline="0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𝑏</m:t>
                  </m:r>
                  <m:r>
                    <a:rPr lang="en-US" sz="1100" b="0" i="1" baseline="0">
                      <a:latin typeface="Cambria Math" panose="02040503050406030204" pitchFamily="18" charset="0"/>
                    </a:rPr>
                    <m:t>=</m:t>
                  </m:r>
                  <m:acc>
                    <m:accPr>
                      <m:chr m:val="̅"/>
                      <m:ctrlPr>
                        <a:rPr lang="en-US" sz="1100" i="1" baseline="0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𝑋</m:t>
                      </m:r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 </m:t>
                      </m:r>
                    </m:e>
                  </m:acc>
                  <m:r>
                    <a:rPr lang="en-US" sz="1100" b="0" i="1" baseline="0">
                      <a:latin typeface="Cambria Math" panose="02040503050406030204" pitchFamily="18" charset="0"/>
                    </a:rPr>
                    <m:t>+ </m:t>
                  </m:r>
                  <m:rad>
                    <m:radPr>
                      <m:degHide m:val="on"/>
                      <m:ctrlP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</m:t>
                      </m:r>
                      <m:sSup>
                        <m:sSupPr>
                          <m:ctrlP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𝑆</m:t>
                          </m:r>
                        </m:e>
                        <m:sup>
                          <m: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/2</m:t>
                  </m:r>
                  <m:r>
                    <a:rPr lang="en-US" sz="1100" b="0" i="1" baseline="0">
                      <a:latin typeface="Cambria Math" panose="02040503050406030204" pitchFamily="18" charset="0"/>
                    </a:rPr>
                    <m:t> 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C6EE861C-4532-4926-963F-68B652698148}"/>
                </a:ext>
              </a:extLst>
            </xdr:cNvPr>
            <xdr:cNvSpPr txBox="1"/>
          </xdr:nvSpPr>
          <xdr:spPr>
            <a:xfrm>
              <a:off x="9534525" y="10763250"/>
              <a:ext cx="1216808" cy="2019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baseline="0"/>
                <a:t> </a:t>
              </a:r>
              <a:r>
                <a:rPr lang="en-US" sz="1100" b="0" i="0" baseline="0">
                  <a:latin typeface="Cambria Math" panose="02040503050406030204" pitchFamily="18" charset="0"/>
                </a:rPr>
                <a:t>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en-US" sz="1100" b="0" i="0" baseline="0">
                  <a:latin typeface="Cambria Math" panose="02040503050406030204" pitchFamily="18" charset="0"/>
                </a:rPr>
                <a:t>=</a:t>
              </a:r>
              <a:r>
                <a:rPr lang="en-US" sz="1100" i="0" baseline="0">
                  <a:latin typeface="Cambria Math" panose="02040503050406030204" pitchFamily="18" charset="0"/>
                </a:rPr>
                <a:t>(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𝑋 ) ̅+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√(12𝑆^2 )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/2</a:t>
              </a:r>
              <a:r>
                <a:rPr lang="en-US" sz="1100" b="0" i="0" baseline="0">
                  <a:latin typeface="Cambria Math" panose="02040503050406030204" pitchFamily="18" charset="0"/>
                </a:rPr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66675</xdr:colOff>
      <xdr:row>53</xdr:row>
      <xdr:rowOff>171450</xdr:rowOff>
    </xdr:from>
    <xdr:ext cx="1988365" cy="20197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4F9010B-8FF7-4CBA-B500-243C6C10E561}"/>
                </a:ext>
              </a:extLst>
            </xdr:cNvPr>
            <xdr:cNvSpPr txBox="1"/>
          </xdr:nvSpPr>
          <xdr:spPr>
            <a:xfrm>
              <a:off x="12239625" y="10267950"/>
              <a:ext cx="1988365" cy="2019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baseline="0"/>
                <a:t> </a:t>
              </a:r>
              <a14:m>
                <m:oMath xmlns:m="http://schemas.openxmlformats.org/officeDocument/2006/math">
                  <m:r>
                    <a:rPr lang="en-US" sz="1100" b="0" i="0" baseline="0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𝑎</m:t>
                  </m:r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+ </m:t>
                  </m:r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𝑏</m:t>
                  </m:r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r>
                    <a:rPr lang="en-US" sz="1100" b="0" i="1" baseline="0">
                      <a:latin typeface="Cambria Math" panose="02040503050406030204" pitchFamily="18" charset="0"/>
                    </a:rPr>
                    <m:t>𝑏</m:t>
                  </m:r>
                  <m:r>
                    <a:rPr lang="en-US" sz="1100" b="0" i="1" baseline="0">
                      <a:latin typeface="Cambria Math" panose="02040503050406030204" pitchFamily="18" charset="0"/>
                    </a:rPr>
                    <m:t>+</m:t>
                  </m:r>
                  <m:r>
                    <a:rPr lang="en-US" sz="1100" b="0" i="1" baseline="0">
                      <a:latin typeface="Cambria Math" panose="02040503050406030204" pitchFamily="18" charset="0"/>
                    </a:rPr>
                    <m:t>𝑎</m:t>
                  </m:r>
                  <m:r>
                    <a:rPr lang="en-US" sz="1100" b="0" i="1" baseline="0">
                      <a:latin typeface="Cambria Math" panose="02040503050406030204" pitchFamily="18" charset="0"/>
                    </a:rPr>
                    <m:t>=2</m:t>
                  </m:r>
                  <m:acc>
                    <m:accPr>
                      <m:chr m:val="̅"/>
                      <m:ctrlPr>
                        <a:rPr lang="en-US" sz="1100" i="1" baseline="0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𝑋</m:t>
                      </m:r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 </m:t>
                      </m:r>
                    </m:e>
                  </m:acc>
                  <m:r>
                    <a:rPr lang="en-US" sz="1100" b="0" i="1" baseline="0">
                      <a:latin typeface="Cambria Math" panose="02040503050406030204" pitchFamily="18" charset="0"/>
                    </a:rPr>
                    <m:t>− </m:t>
                  </m:r>
                  <m:rad>
                    <m:radPr>
                      <m:degHide m:val="on"/>
                      <m:ctrlP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</m:t>
                      </m:r>
                      <m:sSup>
                        <m:sSupPr>
                          <m:ctrlP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𝑆</m:t>
                          </m:r>
                        </m:e>
                        <m:sup>
                          <m: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 baseline="0">
                      <a:latin typeface="Cambria Math" panose="02040503050406030204" pitchFamily="18" charset="0"/>
                    </a:rPr>
                    <m:t> 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4F9010B-8FF7-4CBA-B500-243C6C10E561}"/>
                </a:ext>
              </a:extLst>
            </xdr:cNvPr>
            <xdr:cNvSpPr txBox="1"/>
          </xdr:nvSpPr>
          <xdr:spPr>
            <a:xfrm>
              <a:off x="12239625" y="10267950"/>
              <a:ext cx="1988365" cy="2019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baseline="0"/>
                <a:t> </a:t>
              </a:r>
              <a:r>
                <a:rPr lang="en-US" sz="1100" b="0" i="0" baseline="0">
                  <a:latin typeface="Cambria Math" panose="02040503050406030204" pitchFamily="18" charset="0"/>
                </a:rPr>
                <a:t>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 + 𝑏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𝑏+𝑎=2</a:t>
              </a:r>
              <a:r>
                <a:rPr lang="en-US" sz="1100" i="0" baseline="0">
                  <a:latin typeface="Cambria Math" panose="02040503050406030204" pitchFamily="18" charset="0"/>
                </a:rPr>
                <a:t>(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𝑋 ) ̅−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√(12𝑆^2 )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 baseline="0">
                  <a:latin typeface="Cambria Math" panose="02040503050406030204" pitchFamily="18" charset="0"/>
                </a:rPr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47625</xdr:colOff>
      <xdr:row>55</xdr:row>
      <xdr:rowOff>38100</xdr:rowOff>
    </xdr:from>
    <xdr:ext cx="1228670" cy="20197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21645F50-857C-415F-8839-6207DC5C6922}"/>
                </a:ext>
              </a:extLst>
            </xdr:cNvPr>
            <xdr:cNvSpPr txBox="1"/>
          </xdr:nvSpPr>
          <xdr:spPr>
            <a:xfrm>
              <a:off x="12220575" y="10515600"/>
              <a:ext cx="1228670" cy="2019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baseline="0"/>
                <a:t> </a:t>
              </a:r>
              <a14:m>
                <m:oMath xmlns:m="http://schemas.openxmlformats.org/officeDocument/2006/math">
                  <m:r>
                    <a:rPr lang="en-US" sz="1100" b="0" i="0" baseline="0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 baseline="0">
                      <a:latin typeface="Cambria Math" panose="02040503050406030204" pitchFamily="18" charset="0"/>
                    </a:rPr>
                    <m:t>2</m:t>
                  </m:r>
                  <m:r>
                    <a:rPr lang="en-US" sz="1100" b="0" i="1" baseline="0">
                      <a:latin typeface="Cambria Math" panose="02040503050406030204" pitchFamily="18" charset="0"/>
                    </a:rPr>
                    <m:t>𝑎</m:t>
                  </m:r>
                  <m:r>
                    <a:rPr lang="en-US" sz="1100" b="0" i="1" baseline="0">
                      <a:latin typeface="Cambria Math" panose="02040503050406030204" pitchFamily="18" charset="0"/>
                    </a:rPr>
                    <m:t>=2</m:t>
                  </m:r>
                  <m:acc>
                    <m:accPr>
                      <m:chr m:val="̅"/>
                      <m:ctrlPr>
                        <a:rPr lang="en-US" sz="1100" i="1" baseline="0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𝑋</m:t>
                      </m:r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 </m:t>
                      </m:r>
                    </m:e>
                  </m:acc>
                  <m:r>
                    <a:rPr lang="en-US" sz="1100" b="0" i="1" baseline="0">
                      <a:latin typeface="Cambria Math" panose="02040503050406030204" pitchFamily="18" charset="0"/>
                    </a:rPr>
                    <m:t>− </m:t>
                  </m:r>
                  <m:rad>
                    <m:radPr>
                      <m:degHide m:val="on"/>
                      <m:ctrlP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</m:t>
                      </m:r>
                      <m:sSup>
                        <m:sSupPr>
                          <m:ctrlP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𝑆</m:t>
                          </m:r>
                        </m:e>
                        <m:sup>
                          <m: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 baseline="0">
                      <a:latin typeface="Cambria Math" panose="02040503050406030204" pitchFamily="18" charset="0"/>
                    </a:rPr>
                    <m:t> 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21645F50-857C-415F-8839-6207DC5C6922}"/>
                </a:ext>
              </a:extLst>
            </xdr:cNvPr>
            <xdr:cNvSpPr txBox="1"/>
          </xdr:nvSpPr>
          <xdr:spPr>
            <a:xfrm>
              <a:off x="12220575" y="10515600"/>
              <a:ext cx="1228670" cy="2019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baseline="0"/>
                <a:t> </a:t>
              </a:r>
              <a:r>
                <a:rPr lang="en-US" sz="1100" b="0" i="0" baseline="0">
                  <a:latin typeface="Cambria Math" panose="02040503050406030204" pitchFamily="18" charset="0"/>
                </a:rPr>
                <a:t> 2𝑎=2</a:t>
              </a:r>
              <a:r>
                <a:rPr lang="en-US" sz="1100" i="0" baseline="0">
                  <a:latin typeface="Cambria Math" panose="02040503050406030204" pitchFamily="18" charset="0"/>
                </a:rPr>
                <a:t>(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𝑋 ) ̅−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√(12𝑆^2 )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 baseline="0">
                  <a:latin typeface="Cambria Math" panose="02040503050406030204" pitchFamily="18" charset="0"/>
                </a:rPr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76200</xdr:colOff>
      <xdr:row>56</xdr:row>
      <xdr:rowOff>95250</xdr:rowOff>
    </xdr:from>
    <xdr:ext cx="1216808" cy="20197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1BF1063D-F38A-4444-9D74-D3A70818485F}"/>
                </a:ext>
              </a:extLst>
            </xdr:cNvPr>
            <xdr:cNvSpPr txBox="1"/>
          </xdr:nvSpPr>
          <xdr:spPr>
            <a:xfrm>
              <a:off x="12249150" y="10763250"/>
              <a:ext cx="1216808" cy="2019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baseline="0"/>
                <a:t> </a:t>
              </a:r>
              <a14:m>
                <m:oMath xmlns:m="http://schemas.openxmlformats.org/officeDocument/2006/math">
                  <m:r>
                    <a:rPr lang="en-US" sz="1100" b="0" i="0" baseline="0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𝑎</m:t>
                  </m:r>
                  <m:r>
                    <a:rPr lang="en-US" sz="1100" b="0" i="1" baseline="0">
                      <a:latin typeface="Cambria Math" panose="02040503050406030204" pitchFamily="18" charset="0"/>
                    </a:rPr>
                    <m:t>=</m:t>
                  </m:r>
                  <m:acc>
                    <m:accPr>
                      <m:chr m:val="̅"/>
                      <m:ctrlPr>
                        <a:rPr lang="en-US" sz="1100" i="1" baseline="0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𝑋</m:t>
                      </m:r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 </m:t>
                      </m:r>
                    </m:e>
                  </m:acc>
                  <m:r>
                    <a:rPr lang="en-US" sz="1100" b="0" i="1" baseline="0">
                      <a:latin typeface="Cambria Math" panose="02040503050406030204" pitchFamily="18" charset="0"/>
                    </a:rPr>
                    <m:t>− </m:t>
                  </m:r>
                  <m:rad>
                    <m:radPr>
                      <m:degHide m:val="on"/>
                      <m:ctrlP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</m:t>
                      </m:r>
                      <m:sSup>
                        <m:sSupPr>
                          <m:ctrlP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𝑆</m:t>
                          </m:r>
                        </m:e>
                        <m:sup>
                          <m: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/2</m:t>
                  </m:r>
                  <m:r>
                    <a:rPr lang="en-US" sz="1100" b="0" i="1" baseline="0">
                      <a:latin typeface="Cambria Math" panose="02040503050406030204" pitchFamily="18" charset="0"/>
                    </a:rPr>
                    <m:t> 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1BF1063D-F38A-4444-9D74-D3A70818485F}"/>
                </a:ext>
              </a:extLst>
            </xdr:cNvPr>
            <xdr:cNvSpPr txBox="1"/>
          </xdr:nvSpPr>
          <xdr:spPr>
            <a:xfrm>
              <a:off x="12249150" y="10763250"/>
              <a:ext cx="1216808" cy="2019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baseline="0"/>
                <a:t> </a:t>
              </a:r>
              <a:r>
                <a:rPr lang="en-US" sz="1100" b="0" i="0" baseline="0">
                  <a:latin typeface="Cambria Math" panose="02040503050406030204" pitchFamily="18" charset="0"/>
                </a:rPr>
                <a:t>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n-US" sz="1100" b="0" i="0" baseline="0">
                  <a:latin typeface="Cambria Math" panose="02040503050406030204" pitchFamily="18" charset="0"/>
                </a:rPr>
                <a:t>=</a:t>
              </a:r>
              <a:r>
                <a:rPr lang="en-US" sz="1100" i="0" baseline="0">
                  <a:latin typeface="Cambria Math" panose="02040503050406030204" pitchFamily="18" charset="0"/>
                </a:rPr>
                <a:t>(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𝑋 ) ̅−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√(12𝑆^2 )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/2</a:t>
              </a:r>
              <a:r>
                <a:rPr lang="en-US" sz="1100" b="0" i="0" baseline="0">
                  <a:latin typeface="Cambria Math" panose="02040503050406030204" pitchFamily="18" charset="0"/>
                </a:rPr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1181100</xdr:colOff>
      <xdr:row>58</xdr:row>
      <xdr:rowOff>76200</xdr:rowOff>
    </xdr:from>
    <xdr:ext cx="1216808" cy="20197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29B68844-ADA8-4D03-8225-6E44B6F54FA6}"/>
                </a:ext>
              </a:extLst>
            </xdr:cNvPr>
            <xdr:cNvSpPr txBox="1"/>
          </xdr:nvSpPr>
          <xdr:spPr>
            <a:xfrm>
              <a:off x="1181100" y="11125200"/>
              <a:ext cx="1216808" cy="2019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baseline="0"/>
                <a:t> </a:t>
              </a:r>
              <a14:m>
                <m:oMath xmlns:m="http://schemas.openxmlformats.org/officeDocument/2006/math">
                  <m:r>
                    <a:rPr lang="en-US" sz="1100" b="0" i="0" baseline="0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𝑎</m:t>
                  </m:r>
                  <m:r>
                    <a:rPr lang="en-US" sz="1100" b="0" i="1" baseline="0">
                      <a:latin typeface="Cambria Math" panose="02040503050406030204" pitchFamily="18" charset="0"/>
                    </a:rPr>
                    <m:t>=</m:t>
                  </m:r>
                  <m:acc>
                    <m:accPr>
                      <m:chr m:val="̅"/>
                      <m:ctrlPr>
                        <a:rPr lang="en-US" sz="1100" i="1" baseline="0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𝑋</m:t>
                      </m:r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 </m:t>
                      </m:r>
                    </m:e>
                  </m:acc>
                  <m:r>
                    <a:rPr lang="en-US" sz="1100" b="0" i="1" baseline="0">
                      <a:latin typeface="Cambria Math" panose="02040503050406030204" pitchFamily="18" charset="0"/>
                    </a:rPr>
                    <m:t>− </m:t>
                  </m:r>
                  <m:rad>
                    <m:radPr>
                      <m:degHide m:val="on"/>
                      <m:ctrlP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</m:t>
                      </m:r>
                      <m:sSup>
                        <m:sSupPr>
                          <m:ctrlP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𝑆</m:t>
                          </m:r>
                        </m:e>
                        <m:sup>
                          <m: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/2</m:t>
                  </m:r>
                  <m:r>
                    <a:rPr lang="en-US" sz="1100" b="0" i="1" baseline="0">
                      <a:latin typeface="Cambria Math" panose="02040503050406030204" pitchFamily="18" charset="0"/>
                    </a:rPr>
                    <m:t> 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29B68844-ADA8-4D03-8225-6E44B6F54FA6}"/>
                </a:ext>
              </a:extLst>
            </xdr:cNvPr>
            <xdr:cNvSpPr txBox="1"/>
          </xdr:nvSpPr>
          <xdr:spPr>
            <a:xfrm>
              <a:off x="1181100" y="11125200"/>
              <a:ext cx="1216808" cy="2019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baseline="0"/>
                <a:t> </a:t>
              </a:r>
              <a:r>
                <a:rPr lang="en-US" sz="1100" b="0" i="0" baseline="0">
                  <a:latin typeface="Cambria Math" panose="02040503050406030204" pitchFamily="18" charset="0"/>
                </a:rPr>
                <a:t>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n-US" sz="1100" b="0" i="0" baseline="0">
                  <a:latin typeface="Cambria Math" panose="02040503050406030204" pitchFamily="18" charset="0"/>
                </a:rPr>
                <a:t>=</a:t>
              </a:r>
              <a:r>
                <a:rPr lang="en-US" sz="1100" i="0" baseline="0">
                  <a:latin typeface="Cambria Math" panose="02040503050406030204" pitchFamily="18" charset="0"/>
                </a:rPr>
                <a:t>(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𝑋 ) ̅−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√(12𝑆^2 )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/2</a:t>
              </a:r>
              <a:r>
                <a:rPr lang="en-US" sz="1100" b="0" i="0" baseline="0">
                  <a:latin typeface="Cambria Math" panose="02040503050406030204" pitchFamily="18" charset="0"/>
                </a:rPr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1171575</xdr:colOff>
      <xdr:row>59</xdr:row>
      <xdr:rowOff>85725</xdr:rowOff>
    </xdr:from>
    <xdr:ext cx="1216808" cy="20197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911AF6C1-3B74-48BF-AA95-17FBAC87C447}"/>
                </a:ext>
              </a:extLst>
            </xdr:cNvPr>
            <xdr:cNvSpPr txBox="1"/>
          </xdr:nvSpPr>
          <xdr:spPr>
            <a:xfrm>
              <a:off x="1171575" y="11325225"/>
              <a:ext cx="1216808" cy="2019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baseline="0"/>
                <a:t> </a:t>
              </a:r>
              <a14:m>
                <m:oMath xmlns:m="http://schemas.openxmlformats.org/officeDocument/2006/math">
                  <m:r>
                    <a:rPr lang="en-US" sz="1100" b="0" i="0" baseline="0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𝑏</m:t>
                  </m:r>
                  <m:r>
                    <a:rPr lang="en-US" sz="1100" b="0" i="1" baseline="0">
                      <a:latin typeface="Cambria Math" panose="02040503050406030204" pitchFamily="18" charset="0"/>
                    </a:rPr>
                    <m:t>=</m:t>
                  </m:r>
                  <m:acc>
                    <m:accPr>
                      <m:chr m:val="̅"/>
                      <m:ctrlPr>
                        <a:rPr lang="en-US" sz="1100" i="1" baseline="0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𝑋</m:t>
                      </m:r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 </m:t>
                      </m:r>
                    </m:e>
                  </m:acc>
                  <m:r>
                    <a:rPr lang="en-US" sz="1100" b="0" i="1" baseline="0">
                      <a:latin typeface="Cambria Math" panose="02040503050406030204" pitchFamily="18" charset="0"/>
                    </a:rPr>
                    <m:t>+ </m:t>
                  </m:r>
                  <m:rad>
                    <m:radPr>
                      <m:degHide m:val="on"/>
                      <m:ctrlP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</m:t>
                      </m:r>
                      <m:sSup>
                        <m:sSupPr>
                          <m:ctrlP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𝑆</m:t>
                          </m:r>
                        </m:e>
                        <m:sup>
                          <m: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/2</m:t>
                  </m:r>
                  <m:r>
                    <a:rPr lang="en-US" sz="1100" b="0" i="1" baseline="0">
                      <a:latin typeface="Cambria Math" panose="02040503050406030204" pitchFamily="18" charset="0"/>
                    </a:rPr>
                    <m:t> 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911AF6C1-3B74-48BF-AA95-17FBAC87C447}"/>
                </a:ext>
              </a:extLst>
            </xdr:cNvPr>
            <xdr:cNvSpPr txBox="1"/>
          </xdr:nvSpPr>
          <xdr:spPr>
            <a:xfrm>
              <a:off x="1171575" y="11325225"/>
              <a:ext cx="1216808" cy="2019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baseline="0"/>
                <a:t> </a:t>
              </a:r>
              <a:r>
                <a:rPr lang="en-US" sz="1100" b="0" i="0" baseline="0">
                  <a:latin typeface="Cambria Math" panose="02040503050406030204" pitchFamily="18" charset="0"/>
                </a:rPr>
                <a:t>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en-US" sz="1100" b="0" i="0" baseline="0">
                  <a:latin typeface="Cambria Math" panose="02040503050406030204" pitchFamily="18" charset="0"/>
                </a:rPr>
                <a:t>=</a:t>
              </a:r>
              <a:r>
                <a:rPr lang="en-US" sz="1100" i="0" baseline="0">
                  <a:latin typeface="Cambria Math" panose="02040503050406030204" pitchFamily="18" charset="0"/>
                </a:rPr>
                <a:t>(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𝑋 ) ̅+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√(12𝑆^2 )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/2</a:t>
              </a:r>
              <a:r>
                <a:rPr lang="en-US" sz="1100" b="0" i="0" baseline="0">
                  <a:latin typeface="Cambria Math" panose="02040503050406030204" pitchFamily="18" charset="0"/>
                </a:rPr>
                <a:t> 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701E1-D65E-4737-821B-17576413D49B}">
  <dimension ref="A1:KE72"/>
  <sheetViews>
    <sheetView tabSelected="1" topLeftCell="A5" workbookViewId="0">
      <selection activeCell="Q61" sqref="Q61"/>
    </sheetView>
  </sheetViews>
  <sheetFormatPr defaultRowHeight="15" x14ac:dyDescent="0.25"/>
  <cols>
    <col min="1" max="1" width="18" bestFit="1" customWidth="1"/>
  </cols>
  <sheetData>
    <row r="1" spans="1:291" x14ac:dyDescent="0.25">
      <c r="A1" t="s">
        <v>1</v>
      </c>
      <c r="B1" s="5" t="s">
        <v>2</v>
      </c>
      <c r="C1" s="5"/>
      <c r="D1" s="5"/>
      <c r="E1" s="5"/>
    </row>
    <row r="4" spans="1:291" x14ac:dyDescent="0.25">
      <c r="A4" s="1" t="s">
        <v>3</v>
      </c>
    </row>
    <row r="6" spans="1:291" x14ac:dyDescent="0.25">
      <c r="A6">
        <v>-278.76969000000003</v>
      </c>
      <c r="B6">
        <v>-223.93439000000001</v>
      </c>
      <c r="C6">
        <v>-182.59595999999999</v>
      </c>
      <c r="D6">
        <v>-216.84483</v>
      </c>
      <c r="E6">
        <v>-285.76359000000002</v>
      </c>
      <c r="F6">
        <v>-379.48925125</v>
      </c>
      <c r="G6">
        <v>-257.20978000000002</v>
      </c>
      <c r="H6">
        <v>-262.55572000000001</v>
      </c>
      <c r="I6">
        <v>-243.81819999999999</v>
      </c>
      <c r="J6">
        <v>-237.38220000000001</v>
      </c>
      <c r="K6">
        <v>-234.47501</v>
      </c>
      <c r="L6">
        <v>-282.05932999999999</v>
      </c>
      <c r="M6">
        <v>-235.54776000000001</v>
      </c>
      <c r="N6">
        <v>-291.03424999999999</v>
      </c>
      <c r="O6">
        <v>-255.26464999999999</v>
      </c>
      <c r="P6">
        <v>-228.87689</v>
      </c>
      <c r="Q6">
        <v>-227.15961999999999</v>
      </c>
      <c r="R6">
        <v>-281.41019999999997</v>
      </c>
      <c r="S6" t="s">
        <v>0</v>
      </c>
      <c r="T6">
        <v>-242.86431999999999</v>
      </c>
      <c r="U6">
        <v>-303.17178999999999</v>
      </c>
      <c r="V6">
        <v>-250.07160999999999</v>
      </c>
      <c r="W6">
        <v>-285.45609999999999</v>
      </c>
      <c r="X6" t="s">
        <v>0</v>
      </c>
      <c r="Y6">
        <v>-205.82919999999999</v>
      </c>
      <c r="Z6" t="s">
        <v>0</v>
      </c>
      <c r="AA6">
        <v>-303.10122000000001</v>
      </c>
      <c r="AB6">
        <v>-251.94259</v>
      </c>
      <c r="AC6">
        <v>-265.94009</v>
      </c>
      <c r="AD6">
        <v>-238.68414000000001</v>
      </c>
      <c r="AE6" t="s">
        <v>0</v>
      </c>
      <c r="AF6">
        <v>-229.85941</v>
      </c>
      <c r="AG6">
        <v>-236.72328999999999</v>
      </c>
      <c r="AH6">
        <v>-277.58749</v>
      </c>
      <c r="AI6">
        <v>-246.74499</v>
      </c>
      <c r="AJ6">
        <v>-238.53083000000001</v>
      </c>
      <c r="AK6">
        <v>-284.84195</v>
      </c>
      <c r="AL6">
        <v>-258.23831000000001</v>
      </c>
      <c r="AM6">
        <v>-178.51578000000001</v>
      </c>
      <c r="AN6">
        <v>-192.97288</v>
      </c>
      <c r="AO6">
        <v>-206.32263</v>
      </c>
      <c r="AP6">
        <v>-253.42328000000001</v>
      </c>
      <c r="AQ6">
        <v>-231.27152000000001</v>
      </c>
      <c r="AR6">
        <v>-274.66433000000001</v>
      </c>
      <c r="AS6">
        <v>-269.3218</v>
      </c>
      <c r="AT6">
        <v>-277.75997000000001</v>
      </c>
      <c r="AU6">
        <v>-255.73496</v>
      </c>
      <c r="AV6" t="s">
        <v>0</v>
      </c>
      <c r="AW6">
        <v>-242.4726</v>
      </c>
      <c r="AX6" t="s">
        <v>0</v>
      </c>
      <c r="AY6">
        <v>-238.84039000000001</v>
      </c>
      <c r="AZ6">
        <v>-257.15924000000001</v>
      </c>
      <c r="BA6">
        <v>-261.53176999999999</v>
      </c>
      <c r="BB6">
        <v>-212.16890000000001</v>
      </c>
      <c r="BC6">
        <v>-238.57787999999999</v>
      </c>
      <c r="BD6" t="s">
        <v>0</v>
      </c>
      <c r="BE6">
        <v>-255.76634000000001</v>
      </c>
      <c r="BF6">
        <v>-282.68234000000001</v>
      </c>
      <c r="BG6">
        <v>-256.95504</v>
      </c>
      <c r="BH6">
        <v>-254.86183</v>
      </c>
      <c r="BI6">
        <v>-267.53512999999998</v>
      </c>
      <c r="BJ6">
        <v>-290.38456000000002</v>
      </c>
      <c r="BK6">
        <v>-242.47798</v>
      </c>
      <c r="BL6">
        <v>-264.43884000000003</v>
      </c>
      <c r="BM6">
        <v>-299.73424999999997</v>
      </c>
      <c r="BN6">
        <v>-230.23381000000001</v>
      </c>
      <c r="BO6">
        <v>-244.06599</v>
      </c>
      <c r="BP6">
        <v>-246.08122</v>
      </c>
      <c r="BQ6">
        <v>-246.91947999999999</v>
      </c>
      <c r="BR6">
        <v>-247.09545</v>
      </c>
      <c r="BS6">
        <v>-174.61497</v>
      </c>
      <c r="BT6">
        <v>-221.04748000000001</v>
      </c>
      <c r="BU6" t="s">
        <v>0</v>
      </c>
      <c r="BV6" t="s">
        <v>0</v>
      </c>
      <c r="BW6">
        <v>-297.65588000000002</v>
      </c>
      <c r="BX6">
        <v>-238.00161</v>
      </c>
      <c r="BY6">
        <v>-219.33958999999999</v>
      </c>
      <c r="BZ6" t="s">
        <v>0</v>
      </c>
      <c r="CA6">
        <v>-264.28208000000001</v>
      </c>
      <c r="CB6" t="s">
        <v>0</v>
      </c>
      <c r="CC6">
        <v>-259.43358999999998</v>
      </c>
      <c r="CD6">
        <v>-284.11635999999999</v>
      </c>
      <c r="CE6">
        <v>-289.06936000000002</v>
      </c>
      <c r="CF6" t="s">
        <v>0</v>
      </c>
      <c r="CG6">
        <v>-244.17728</v>
      </c>
      <c r="CH6">
        <v>-274.31828000000002</v>
      </c>
      <c r="CI6">
        <v>-220.13033999999999</v>
      </c>
      <c r="CJ6">
        <v>-200.67079000000001</v>
      </c>
      <c r="CK6">
        <v>-216.40025</v>
      </c>
      <c r="CL6">
        <v>-213.57891000000001</v>
      </c>
      <c r="CM6">
        <v>-289.61155000000002</v>
      </c>
      <c r="CN6" t="s">
        <v>0</v>
      </c>
      <c r="CO6">
        <v>-254.21687</v>
      </c>
      <c r="CP6">
        <v>-421.83849874999999</v>
      </c>
      <c r="CQ6">
        <v>-263.96789000000001</v>
      </c>
      <c r="CR6">
        <v>-239.41034999999999</v>
      </c>
      <c r="CS6">
        <v>-248.30725000000001</v>
      </c>
      <c r="CT6">
        <v>-285.45839999999998</v>
      </c>
      <c r="CU6">
        <v>-250.30363</v>
      </c>
      <c r="CV6" t="s">
        <v>0</v>
      </c>
      <c r="CW6">
        <v>-289.52566000000002</v>
      </c>
      <c r="CX6">
        <v>-300.73243000000002</v>
      </c>
      <c r="CY6">
        <v>-290.95143999999999</v>
      </c>
      <c r="CZ6">
        <v>-260.54768999999999</v>
      </c>
      <c r="DA6">
        <v>-275.11756000000003</v>
      </c>
      <c r="DB6">
        <v>-258.32006000000001</v>
      </c>
      <c r="DC6">
        <v>-246.86827</v>
      </c>
      <c r="DD6">
        <v>-260.43047000000001</v>
      </c>
      <c r="DE6" t="s">
        <v>0</v>
      </c>
      <c r="DF6" t="s">
        <v>0</v>
      </c>
      <c r="DG6">
        <v>-263.82672000000002</v>
      </c>
      <c r="DH6">
        <v>-253.67454000000001</v>
      </c>
      <c r="DI6">
        <v>-266.19495000000001</v>
      </c>
      <c r="DJ6">
        <v>-234.5308</v>
      </c>
      <c r="DK6">
        <v>-229.40805</v>
      </c>
      <c r="DL6">
        <v>-233.01783</v>
      </c>
      <c r="DM6">
        <v>-260.77440000000001</v>
      </c>
      <c r="DN6">
        <v>-197.37854999999999</v>
      </c>
      <c r="DO6">
        <v>-231.25298000000001</v>
      </c>
      <c r="DP6">
        <v>-283.00868000000003</v>
      </c>
      <c r="DQ6">
        <v>-252.70068000000001</v>
      </c>
      <c r="DR6">
        <v>-250.99724000000001</v>
      </c>
      <c r="DS6">
        <v>-246.57937999999999</v>
      </c>
      <c r="DT6">
        <v>-252.68271999999999</v>
      </c>
      <c r="DU6">
        <v>-270.42124999999999</v>
      </c>
      <c r="DV6">
        <v>-251.24359999999999</v>
      </c>
      <c r="DW6" t="s">
        <v>0</v>
      </c>
      <c r="DX6">
        <v>-262.48136</v>
      </c>
      <c r="DY6">
        <v>-289.75716999999997</v>
      </c>
      <c r="DZ6">
        <v>-287.00011999999998</v>
      </c>
      <c r="EA6">
        <v>-302.94355999999999</v>
      </c>
      <c r="EB6">
        <v>-236.42827</v>
      </c>
      <c r="EC6">
        <v>-234.79993999999999</v>
      </c>
      <c r="ED6" t="s">
        <v>0</v>
      </c>
      <c r="EE6" t="s">
        <v>0</v>
      </c>
      <c r="EF6">
        <v>-230.13611</v>
      </c>
      <c r="EG6">
        <v>-268.28897999999998</v>
      </c>
      <c r="EH6">
        <v>-289.51949000000002</v>
      </c>
      <c r="EI6">
        <v>-241.90209999999999</v>
      </c>
      <c r="EJ6">
        <v>-216.53437</v>
      </c>
      <c r="EK6">
        <v>-251.15808000000001</v>
      </c>
      <c r="EL6" t="s">
        <v>0</v>
      </c>
      <c r="EM6">
        <v>-240.66213999999999</v>
      </c>
      <c r="EN6">
        <v>-275.57691999999997</v>
      </c>
      <c r="EO6">
        <v>-216.58559</v>
      </c>
      <c r="EP6" t="s">
        <v>0</v>
      </c>
      <c r="EQ6">
        <v>-286.70909999999998</v>
      </c>
      <c r="ER6">
        <v>-253.83133000000001</v>
      </c>
      <c r="ES6">
        <v>-212.89784</v>
      </c>
      <c r="ET6">
        <v>-278.60717</v>
      </c>
      <c r="EU6">
        <v>-206.82279</v>
      </c>
      <c r="EV6">
        <v>-277.77800999999999</v>
      </c>
      <c r="EW6" t="s">
        <v>0</v>
      </c>
      <c r="EX6">
        <v>-217.7868</v>
      </c>
      <c r="EY6">
        <v>-215.15040999999999</v>
      </c>
      <c r="EZ6" t="s">
        <v>0</v>
      </c>
      <c r="FA6">
        <v>-234.49184</v>
      </c>
      <c r="FB6">
        <v>-239.68838</v>
      </c>
      <c r="FC6">
        <v>-300.80259000000001</v>
      </c>
      <c r="FD6">
        <v>-273.35365000000002</v>
      </c>
      <c r="FE6">
        <v>-273.45846</v>
      </c>
      <c r="FF6">
        <v>-227.61618999999999</v>
      </c>
      <c r="FG6">
        <v>-284.99115999999998</v>
      </c>
      <c r="FH6">
        <v>-271.88580000000002</v>
      </c>
      <c r="FI6">
        <v>-213.17392000000001</v>
      </c>
      <c r="FJ6">
        <v>-243.61193</v>
      </c>
      <c r="FK6">
        <v>-280.19756000000001</v>
      </c>
      <c r="FL6">
        <v>-220.50144</v>
      </c>
      <c r="FM6">
        <v>-205.02793</v>
      </c>
      <c r="FN6">
        <v>-209.2842</v>
      </c>
      <c r="FO6">
        <v>-287.88290000000001</v>
      </c>
      <c r="FP6">
        <v>-266.26616000000001</v>
      </c>
      <c r="FQ6">
        <v>-200.66503</v>
      </c>
      <c r="FR6">
        <v>-291.48969</v>
      </c>
      <c r="FS6">
        <v>-271.43497000000002</v>
      </c>
      <c r="FT6">
        <v>-213.86249000000001</v>
      </c>
      <c r="FU6">
        <v>-200.55575999999999</v>
      </c>
      <c r="FV6">
        <v>-274.29516999999998</v>
      </c>
      <c r="FW6" t="s">
        <v>0</v>
      </c>
      <c r="FX6">
        <v>-298.40267</v>
      </c>
      <c r="FY6">
        <v>-294.72705000000002</v>
      </c>
      <c r="FZ6">
        <v>-275.73721999999998</v>
      </c>
      <c r="GA6">
        <v>-233.86060000000001</v>
      </c>
      <c r="GB6" t="s">
        <v>0</v>
      </c>
      <c r="GC6">
        <v>-276.87991</v>
      </c>
      <c r="GD6">
        <v>-236.09448</v>
      </c>
      <c r="GE6" t="s">
        <v>0</v>
      </c>
      <c r="GF6">
        <v>-248.82794000000001</v>
      </c>
      <c r="GG6">
        <v>-270.29775999999998</v>
      </c>
      <c r="GH6">
        <v>-230.80984000000001</v>
      </c>
      <c r="GI6">
        <v>-270.34823999999998</v>
      </c>
      <c r="GJ6" t="s">
        <v>0</v>
      </c>
      <c r="GK6">
        <v>-210.92046999999999</v>
      </c>
      <c r="GL6">
        <v>-307.68516</v>
      </c>
      <c r="GM6">
        <v>-223.78854000000001</v>
      </c>
      <c r="GN6">
        <v>-229.74023</v>
      </c>
      <c r="GO6">
        <v>-232.97667000000001</v>
      </c>
      <c r="GP6">
        <v>-260.02516000000003</v>
      </c>
      <c r="GQ6">
        <v>-277.92883999999998</v>
      </c>
      <c r="GR6">
        <v>-233.47808000000001</v>
      </c>
      <c r="GS6">
        <v>-172.64234999999999</v>
      </c>
      <c r="GT6">
        <v>-269.87126000000001</v>
      </c>
      <c r="GU6">
        <v>-237.54574</v>
      </c>
      <c r="GV6">
        <v>-226.36320000000001</v>
      </c>
      <c r="GW6">
        <v>-209.78464</v>
      </c>
      <c r="GX6">
        <v>-229.77553</v>
      </c>
      <c r="GY6">
        <v>-252.80035000000001</v>
      </c>
      <c r="GZ6">
        <v>-222.98912000000001</v>
      </c>
      <c r="HA6">
        <v>-233.29087000000001</v>
      </c>
      <c r="HB6">
        <v>-241.37022999999999</v>
      </c>
      <c r="HC6">
        <v>-304.04120999999998</v>
      </c>
      <c r="HD6">
        <v>-189.73459</v>
      </c>
      <c r="HE6">
        <v>-315.24045999999998</v>
      </c>
      <c r="HF6">
        <v>-274.08915000000002</v>
      </c>
      <c r="HG6">
        <v>-248.62350000000001</v>
      </c>
      <c r="HH6">
        <v>-225.29704000000001</v>
      </c>
      <c r="HI6">
        <v>-207.80086</v>
      </c>
      <c r="HJ6" t="s">
        <v>0</v>
      </c>
      <c r="HK6">
        <v>-268.77713</v>
      </c>
      <c r="HL6">
        <v>-238.34263000000001</v>
      </c>
      <c r="HM6">
        <v>-223.26250999999999</v>
      </c>
      <c r="HN6">
        <v>-218.88570999999999</v>
      </c>
      <c r="HO6">
        <v>-290.07956999999999</v>
      </c>
      <c r="HP6">
        <v>-214.95973000000001</v>
      </c>
      <c r="HQ6" t="s">
        <v>0</v>
      </c>
      <c r="HR6">
        <v>-287.52992</v>
      </c>
      <c r="HS6">
        <v>-254.08962</v>
      </c>
      <c r="HT6">
        <v>-293.32211999999998</v>
      </c>
      <c r="HU6">
        <v>-225.78864999999999</v>
      </c>
      <c r="HV6" t="s">
        <v>0</v>
      </c>
      <c r="HW6">
        <v>-228.22886</v>
      </c>
      <c r="HX6">
        <v>-268.44547999999998</v>
      </c>
      <c r="HY6">
        <v>-260.79403000000002</v>
      </c>
      <c r="HZ6">
        <v>-287.13780000000003</v>
      </c>
      <c r="IA6">
        <v>-235.16182000000001</v>
      </c>
      <c r="IB6" t="s">
        <v>0</v>
      </c>
      <c r="IC6">
        <v>-290.75565</v>
      </c>
      <c r="ID6">
        <v>-244.00776999999999</v>
      </c>
      <c r="IE6">
        <v>-249.69202999999999</v>
      </c>
      <c r="IF6">
        <v>-266.88294999999999</v>
      </c>
      <c r="IG6">
        <v>-290.41798999999997</v>
      </c>
      <c r="IH6" t="s">
        <v>0</v>
      </c>
      <c r="II6">
        <v>-236.02041</v>
      </c>
      <c r="IJ6">
        <v>-231.16128</v>
      </c>
      <c r="IK6">
        <v>-249.69636</v>
      </c>
      <c r="IL6">
        <v>-292.64805999999999</v>
      </c>
      <c r="IM6">
        <v>-286.3218</v>
      </c>
      <c r="IN6">
        <v>-307.79915999999997</v>
      </c>
      <c r="IO6">
        <v>-250.36716999999999</v>
      </c>
      <c r="IP6">
        <v>-261.28091999999998</v>
      </c>
      <c r="IQ6" t="s">
        <v>0</v>
      </c>
      <c r="IR6">
        <v>-214.74458999999999</v>
      </c>
      <c r="IS6">
        <v>-285.55774000000002</v>
      </c>
      <c r="IT6">
        <v>-243.50040999999999</v>
      </c>
      <c r="IU6">
        <v>-234.75154000000001</v>
      </c>
      <c r="IV6">
        <v>-254.36138</v>
      </c>
      <c r="IW6" t="s">
        <v>0</v>
      </c>
      <c r="IX6">
        <v>-233.74891</v>
      </c>
      <c r="IY6" t="s">
        <v>0</v>
      </c>
      <c r="IZ6">
        <v>-279.12990000000002</v>
      </c>
      <c r="JA6">
        <v>-240.39652000000001</v>
      </c>
      <c r="JB6">
        <v>-280.30029000000002</v>
      </c>
      <c r="JC6">
        <v>-222.77907999999999</v>
      </c>
      <c r="JD6">
        <v>-263.03712999999999</v>
      </c>
      <c r="JE6">
        <v>-301.53320000000002</v>
      </c>
      <c r="JF6">
        <v>-258.35791</v>
      </c>
      <c r="JG6">
        <v>-217.62550999999999</v>
      </c>
      <c r="JH6">
        <v>-264.64796999999999</v>
      </c>
      <c r="JI6" t="s">
        <v>0</v>
      </c>
      <c r="JJ6">
        <v>-269.7903</v>
      </c>
      <c r="JK6">
        <v>-250.17782</v>
      </c>
      <c r="JL6">
        <v>-248.23233999999999</v>
      </c>
      <c r="JM6">
        <v>-214.77028999999999</v>
      </c>
      <c r="JN6" t="s">
        <v>0</v>
      </c>
      <c r="JO6">
        <v>-254.44685999999999</v>
      </c>
      <c r="JP6">
        <v>-267.24495000000002</v>
      </c>
      <c r="JQ6">
        <v>-222.92383000000001</v>
      </c>
      <c r="JR6">
        <v>-254.26468</v>
      </c>
      <c r="JS6">
        <v>-254.92449999999999</v>
      </c>
      <c r="JT6">
        <v>-254.44721999999999</v>
      </c>
      <c r="JU6" t="s">
        <v>0</v>
      </c>
      <c r="JV6">
        <v>-253.72524999999999</v>
      </c>
      <c r="JW6">
        <v>-254.24988999999999</v>
      </c>
      <c r="JX6">
        <v>-248.04965000000001</v>
      </c>
      <c r="JY6">
        <v>-258.80101000000002</v>
      </c>
      <c r="KA6">
        <v>-209.70169000000001</v>
      </c>
      <c r="KB6">
        <v>-248.20115999999999</v>
      </c>
      <c r="KC6">
        <v>-285.93482999999998</v>
      </c>
      <c r="KD6">
        <v>-264.40210000000002</v>
      </c>
      <c r="KE6">
        <v>-205.83065999999999</v>
      </c>
    </row>
    <row r="9" spans="1:291" x14ac:dyDescent="0.25">
      <c r="A9" t="s">
        <v>6</v>
      </c>
      <c r="B9">
        <f>COUNTIF(6:6," NA")</f>
        <v>38</v>
      </c>
    </row>
    <row r="11" spans="1:291" x14ac:dyDescent="0.25">
      <c r="A11" s="5" t="s">
        <v>5</v>
      </c>
      <c r="B11" s="5"/>
    </row>
    <row r="12" spans="1:291" x14ac:dyDescent="0.25">
      <c r="A12">
        <v>-421.83849874999999</v>
      </c>
      <c r="B12">
        <v>-379.48925125</v>
      </c>
      <c r="C12">
        <v>-315.24045999999998</v>
      </c>
      <c r="D12">
        <v>-307.79915999999997</v>
      </c>
      <c r="E12">
        <v>-307.68516</v>
      </c>
      <c r="F12">
        <v>-304.04120999999998</v>
      </c>
      <c r="G12">
        <v>-303.17178999999999</v>
      </c>
      <c r="H12">
        <v>-303.10122000000001</v>
      </c>
      <c r="I12">
        <v>-302.94355999999999</v>
      </c>
      <c r="J12">
        <v>-301.53320000000002</v>
      </c>
      <c r="K12">
        <v>-300.80259000000001</v>
      </c>
      <c r="L12">
        <v>-300.73243000000002</v>
      </c>
      <c r="M12">
        <v>-299.73424999999997</v>
      </c>
      <c r="N12">
        <v>-298.40267</v>
      </c>
      <c r="O12">
        <v>-297.65588000000002</v>
      </c>
      <c r="P12">
        <v>-294.72705000000002</v>
      </c>
      <c r="Q12">
        <v>-293.32211999999998</v>
      </c>
      <c r="R12">
        <v>-292.64805999999999</v>
      </c>
      <c r="S12">
        <v>-291.48969</v>
      </c>
      <c r="T12">
        <v>-291.03424999999999</v>
      </c>
      <c r="U12">
        <v>-290.95143999999999</v>
      </c>
      <c r="V12">
        <v>-290.75565</v>
      </c>
      <c r="W12">
        <v>-290.41798999999997</v>
      </c>
      <c r="X12">
        <v>-290.38456000000002</v>
      </c>
      <c r="Y12">
        <v>-290.07956999999999</v>
      </c>
      <c r="Z12">
        <v>-289.75716999999997</v>
      </c>
      <c r="AA12">
        <v>-289.61155000000002</v>
      </c>
      <c r="AB12">
        <v>-289.52566000000002</v>
      </c>
      <c r="AC12">
        <v>-289.51949000000002</v>
      </c>
      <c r="AD12">
        <v>-289.06936000000002</v>
      </c>
      <c r="AE12">
        <v>-287.88290000000001</v>
      </c>
      <c r="AF12">
        <v>-287.52992</v>
      </c>
      <c r="AG12">
        <v>-287.13780000000003</v>
      </c>
      <c r="AH12">
        <v>-287.00011999999998</v>
      </c>
      <c r="AI12">
        <v>-286.70909999999998</v>
      </c>
      <c r="AJ12">
        <v>-286.3218</v>
      </c>
      <c r="AK12">
        <v>-285.93482999999998</v>
      </c>
      <c r="AL12">
        <v>-285.76359000000002</v>
      </c>
      <c r="AM12">
        <v>-285.55774000000002</v>
      </c>
      <c r="AN12">
        <v>-285.45839999999998</v>
      </c>
      <c r="AO12">
        <v>-285.45609999999999</v>
      </c>
      <c r="AP12">
        <v>-284.99115999999998</v>
      </c>
      <c r="AQ12">
        <v>-284.84195</v>
      </c>
      <c r="AR12">
        <v>-284.11635999999999</v>
      </c>
      <c r="AS12">
        <v>-283.00868000000003</v>
      </c>
      <c r="AT12">
        <v>-282.68234000000001</v>
      </c>
      <c r="AU12">
        <v>-282.05932999999999</v>
      </c>
      <c r="AV12">
        <v>-281.41019999999997</v>
      </c>
      <c r="AW12">
        <v>-280.30029000000002</v>
      </c>
      <c r="AX12">
        <v>-280.19756000000001</v>
      </c>
      <c r="AY12">
        <v>-279.12990000000002</v>
      </c>
      <c r="AZ12">
        <v>-278.76969000000003</v>
      </c>
      <c r="BA12">
        <v>-278.60717</v>
      </c>
      <c r="BB12">
        <v>-277.92883999999998</v>
      </c>
      <c r="BC12">
        <v>-277.77800999999999</v>
      </c>
      <c r="BD12">
        <v>-277.75997000000001</v>
      </c>
      <c r="BE12">
        <v>-277.58749</v>
      </c>
      <c r="BF12">
        <v>-276.87991</v>
      </c>
      <c r="BG12">
        <v>-275.73721999999998</v>
      </c>
      <c r="BH12">
        <v>-275.57691999999997</v>
      </c>
      <c r="BI12">
        <v>-275.11756000000003</v>
      </c>
      <c r="BJ12">
        <v>-274.66433000000001</v>
      </c>
      <c r="BK12">
        <v>-274.31828000000002</v>
      </c>
      <c r="BL12">
        <v>-274.29516999999998</v>
      </c>
      <c r="BM12">
        <v>-274.08915000000002</v>
      </c>
      <c r="BN12">
        <v>-273.45846</v>
      </c>
      <c r="BO12">
        <v>-273.35365000000002</v>
      </c>
      <c r="BP12">
        <v>-271.88580000000002</v>
      </c>
      <c r="BQ12">
        <v>-271.43497000000002</v>
      </c>
      <c r="BR12">
        <v>-270.42124999999999</v>
      </c>
      <c r="BS12">
        <v>-270.34823999999998</v>
      </c>
      <c r="BT12">
        <v>-270.29775999999998</v>
      </c>
      <c r="BU12">
        <v>-269.87126000000001</v>
      </c>
      <c r="BV12">
        <v>-269.7903</v>
      </c>
      <c r="BW12">
        <v>-269.3218</v>
      </c>
      <c r="BX12">
        <v>-268.77713</v>
      </c>
      <c r="BY12">
        <v>-268.44547999999998</v>
      </c>
      <c r="BZ12">
        <v>-268.28897999999998</v>
      </c>
      <c r="CA12">
        <v>-267.53512999999998</v>
      </c>
      <c r="CB12">
        <v>-267.24495000000002</v>
      </c>
      <c r="CC12">
        <v>-266.88294999999999</v>
      </c>
      <c r="CD12">
        <v>-266.26616000000001</v>
      </c>
      <c r="CE12">
        <v>-266.19495000000001</v>
      </c>
      <c r="CF12">
        <v>-265.94009</v>
      </c>
      <c r="CG12">
        <v>-264.64796999999999</v>
      </c>
      <c r="CH12">
        <v>-264.43884000000003</v>
      </c>
      <c r="CI12">
        <v>-264.40210000000002</v>
      </c>
      <c r="CJ12">
        <v>-264.28208000000001</v>
      </c>
      <c r="CK12">
        <v>-263.96789000000001</v>
      </c>
      <c r="CL12">
        <v>-263.82672000000002</v>
      </c>
      <c r="CM12">
        <v>-263.03712999999999</v>
      </c>
      <c r="CN12">
        <v>-262.55572000000001</v>
      </c>
      <c r="CO12">
        <v>-262.48136</v>
      </c>
      <c r="CP12">
        <v>-261.53176999999999</v>
      </c>
      <c r="CQ12">
        <v>-261.28091999999998</v>
      </c>
      <c r="CR12">
        <v>-260.79403000000002</v>
      </c>
      <c r="CS12">
        <v>-260.77440000000001</v>
      </c>
      <c r="CT12">
        <v>-260.54768999999999</v>
      </c>
      <c r="CU12">
        <v>-260.43047000000001</v>
      </c>
      <c r="CV12">
        <v>-260.02516000000003</v>
      </c>
      <c r="CW12">
        <v>-259.43358999999998</v>
      </c>
      <c r="CX12">
        <v>-258.80101000000002</v>
      </c>
      <c r="CY12">
        <v>-258.35791</v>
      </c>
      <c r="CZ12">
        <v>-258.32006000000001</v>
      </c>
      <c r="DA12">
        <v>-258.23831000000001</v>
      </c>
      <c r="DB12">
        <v>-257.20978000000002</v>
      </c>
      <c r="DC12">
        <v>-257.15924000000001</v>
      </c>
      <c r="DD12">
        <v>-256.95504</v>
      </c>
      <c r="DE12">
        <v>-255.76634000000001</v>
      </c>
      <c r="DF12">
        <v>-255.73496</v>
      </c>
      <c r="DG12">
        <v>-255.26464999999999</v>
      </c>
      <c r="DH12">
        <v>-254.92449999999999</v>
      </c>
      <c r="DI12">
        <v>-254.86183</v>
      </c>
      <c r="DJ12">
        <v>-254.44721999999999</v>
      </c>
      <c r="DK12">
        <v>-254.44685999999999</v>
      </c>
      <c r="DL12">
        <v>-254.36138</v>
      </c>
      <c r="DM12">
        <v>-254.26468</v>
      </c>
      <c r="DN12">
        <v>-254.24988999999999</v>
      </c>
      <c r="DO12">
        <v>-254.21687</v>
      </c>
      <c r="DP12">
        <v>-254.08962</v>
      </c>
      <c r="DQ12">
        <v>-253.83133000000001</v>
      </c>
      <c r="DR12">
        <v>-253.72524999999999</v>
      </c>
      <c r="DS12">
        <v>-253.67454000000001</v>
      </c>
      <c r="DT12">
        <v>-253.42328000000001</v>
      </c>
      <c r="DU12">
        <v>-252.80035000000001</v>
      </c>
      <c r="DV12">
        <v>-252.70068000000001</v>
      </c>
      <c r="DW12">
        <v>-252.68271999999999</v>
      </c>
      <c r="DX12">
        <v>-251.94259</v>
      </c>
      <c r="DY12">
        <v>-251.24359999999999</v>
      </c>
      <c r="DZ12">
        <v>-251.15808000000001</v>
      </c>
      <c r="EA12">
        <v>-250.99724000000001</v>
      </c>
      <c r="EB12">
        <v>-250.36716999999999</v>
      </c>
      <c r="EC12">
        <v>-250.30363</v>
      </c>
      <c r="ED12">
        <v>-250.17782</v>
      </c>
      <c r="EE12">
        <v>-250.07160999999999</v>
      </c>
      <c r="EF12">
        <v>-249.69636</v>
      </c>
      <c r="EG12">
        <v>-249.69202999999999</v>
      </c>
      <c r="EH12">
        <v>-248.82794000000001</v>
      </c>
      <c r="EI12">
        <v>-248.62350000000001</v>
      </c>
      <c r="EJ12">
        <v>-248.30725000000001</v>
      </c>
      <c r="EK12">
        <v>-248.23233999999999</v>
      </c>
      <c r="EL12">
        <v>-248.20115999999999</v>
      </c>
      <c r="EM12">
        <v>-248.04965000000001</v>
      </c>
      <c r="EN12">
        <v>-247.09545</v>
      </c>
      <c r="EO12">
        <v>-246.91947999999999</v>
      </c>
      <c r="EP12">
        <v>-246.86827</v>
      </c>
      <c r="EQ12">
        <v>-246.74499</v>
      </c>
      <c r="ER12">
        <v>-246.57937999999999</v>
      </c>
      <c r="ES12">
        <v>-246.08122</v>
      </c>
      <c r="ET12">
        <v>-244.17728</v>
      </c>
      <c r="EU12">
        <v>-244.06599</v>
      </c>
      <c r="EV12">
        <v>-244.00776999999999</v>
      </c>
      <c r="EW12">
        <v>-243.81819999999999</v>
      </c>
      <c r="EX12">
        <v>-243.61193</v>
      </c>
      <c r="EY12">
        <v>-243.50040999999999</v>
      </c>
      <c r="EZ12">
        <v>-242.86431999999999</v>
      </c>
      <c r="FA12">
        <v>-242.47798</v>
      </c>
      <c r="FB12">
        <v>-242.4726</v>
      </c>
      <c r="FC12">
        <v>-241.90209999999999</v>
      </c>
      <c r="FD12">
        <v>-241.37022999999999</v>
      </c>
      <c r="FE12">
        <v>-240.66213999999999</v>
      </c>
      <c r="FF12">
        <v>-240.39652000000001</v>
      </c>
      <c r="FG12">
        <v>-239.68838</v>
      </c>
      <c r="FH12">
        <v>-239.41034999999999</v>
      </c>
      <c r="FI12">
        <v>-238.84039000000001</v>
      </c>
      <c r="FJ12">
        <v>-238.68414000000001</v>
      </c>
      <c r="FK12">
        <v>-238.57787999999999</v>
      </c>
      <c r="FL12">
        <v>-238.53083000000001</v>
      </c>
      <c r="FM12">
        <v>-238.34263000000001</v>
      </c>
      <c r="FN12">
        <v>-238.00161</v>
      </c>
      <c r="FO12">
        <v>-237.54574</v>
      </c>
      <c r="FP12">
        <v>-237.38220000000001</v>
      </c>
      <c r="FQ12">
        <v>-236.72328999999999</v>
      </c>
      <c r="FR12">
        <v>-236.42827</v>
      </c>
      <c r="FS12">
        <v>-236.09448</v>
      </c>
      <c r="FT12">
        <v>-236.02041</v>
      </c>
      <c r="FU12">
        <v>-235.54776000000001</v>
      </c>
      <c r="FV12">
        <v>-235.16182000000001</v>
      </c>
      <c r="FW12">
        <v>-234.79993999999999</v>
      </c>
      <c r="FX12">
        <v>-234.75154000000001</v>
      </c>
      <c r="FY12">
        <v>-234.5308</v>
      </c>
      <c r="FZ12">
        <v>-234.49184</v>
      </c>
      <c r="GA12">
        <v>-234.47501</v>
      </c>
      <c r="GB12">
        <v>-233.86060000000001</v>
      </c>
      <c r="GC12">
        <v>-233.74891</v>
      </c>
      <c r="GD12">
        <v>-233.47808000000001</v>
      </c>
      <c r="GE12">
        <v>-233.29087000000001</v>
      </c>
      <c r="GF12">
        <v>-233.01783</v>
      </c>
      <c r="GG12">
        <v>-232.97667000000001</v>
      </c>
      <c r="GH12">
        <v>-231.27152000000001</v>
      </c>
      <c r="GI12">
        <v>-231.25298000000001</v>
      </c>
      <c r="GJ12">
        <v>-231.16128</v>
      </c>
      <c r="GK12">
        <v>-230.80984000000001</v>
      </c>
      <c r="GL12">
        <v>-230.23381000000001</v>
      </c>
      <c r="GM12">
        <v>-230.13611</v>
      </c>
      <c r="GN12">
        <v>-229.85941</v>
      </c>
      <c r="GO12">
        <v>-229.77553</v>
      </c>
      <c r="GP12">
        <v>-229.74023</v>
      </c>
      <c r="GQ12">
        <v>-229.40805</v>
      </c>
      <c r="GR12">
        <v>-228.87689</v>
      </c>
      <c r="GS12">
        <v>-228.22886</v>
      </c>
      <c r="GT12">
        <v>-227.61618999999999</v>
      </c>
      <c r="GU12">
        <v>-227.15961999999999</v>
      </c>
      <c r="GV12">
        <v>-226.36320000000001</v>
      </c>
      <c r="GW12">
        <v>-225.78864999999999</v>
      </c>
      <c r="GX12">
        <v>-225.29704000000001</v>
      </c>
      <c r="GY12">
        <v>-223.93439000000001</v>
      </c>
      <c r="GZ12">
        <v>-223.78854000000001</v>
      </c>
      <c r="HA12">
        <v>-223.26250999999999</v>
      </c>
      <c r="HB12">
        <v>-222.98912000000001</v>
      </c>
      <c r="HC12">
        <v>-222.92383000000001</v>
      </c>
      <c r="HD12">
        <v>-222.77907999999999</v>
      </c>
      <c r="HE12">
        <v>-221.04748000000001</v>
      </c>
      <c r="HF12">
        <v>-220.50144</v>
      </c>
      <c r="HG12">
        <v>-220.13033999999999</v>
      </c>
      <c r="HH12">
        <v>-219.33958999999999</v>
      </c>
      <c r="HI12">
        <v>-218.88570999999999</v>
      </c>
      <c r="HJ12">
        <v>-217.7868</v>
      </c>
      <c r="HK12">
        <v>-217.62550999999999</v>
      </c>
      <c r="HL12">
        <v>-216.84483</v>
      </c>
      <c r="HM12">
        <v>-216.58559</v>
      </c>
      <c r="HN12">
        <v>-216.53437</v>
      </c>
      <c r="HO12">
        <v>-216.40025</v>
      </c>
      <c r="HP12">
        <v>-215.15040999999999</v>
      </c>
      <c r="HQ12">
        <v>-214.95973000000001</v>
      </c>
      <c r="HR12">
        <v>-214.77028999999999</v>
      </c>
      <c r="HS12">
        <v>-214.74458999999999</v>
      </c>
      <c r="HT12">
        <v>-213.86249000000001</v>
      </c>
      <c r="HU12">
        <v>-213.57891000000001</v>
      </c>
      <c r="HV12">
        <v>-213.17392000000001</v>
      </c>
      <c r="HW12">
        <v>-212.89784</v>
      </c>
      <c r="HX12">
        <v>-212.16890000000001</v>
      </c>
      <c r="HY12">
        <v>-210.92046999999999</v>
      </c>
      <c r="HZ12">
        <v>-209.78464</v>
      </c>
      <c r="IA12">
        <v>-209.70169000000001</v>
      </c>
      <c r="IB12">
        <v>-209.2842</v>
      </c>
      <c r="IC12">
        <v>-207.80086</v>
      </c>
      <c r="ID12">
        <v>-206.82279</v>
      </c>
      <c r="IE12">
        <v>-206.32263</v>
      </c>
      <c r="IF12">
        <v>-205.83065999999999</v>
      </c>
      <c r="IG12">
        <v>-205.82919999999999</v>
      </c>
      <c r="IH12">
        <v>-205.02793</v>
      </c>
      <c r="II12">
        <v>-200.67079000000001</v>
      </c>
      <c r="IJ12">
        <v>-200.66503</v>
      </c>
      <c r="IK12">
        <v>-200.55575999999999</v>
      </c>
      <c r="IL12">
        <v>-197.37854999999999</v>
      </c>
      <c r="IM12">
        <v>-192.97288</v>
      </c>
      <c r="IN12">
        <v>-189.73459</v>
      </c>
      <c r="IO12">
        <v>-182.59595999999999</v>
      </c>
      <c r="IP12">
        <v>-178.51578000000001</v>
      </c>
      <c r="IQ12">
        <v>-174.61497</v>
      </c>
      <c r="IR12">
        <v>-172.64234999999999</v>
      </c>
    </row>
    <row r="14" spans="1:291" x14ac:dyDescent="0.25">
      <c r="A14" t="s">
        <v>4</v>
      </c>
      <c r="B14">
        <f>COUNT(12:12)</f>
        <v>252</v>
      </c>
    </row>
    <row r="16" spans="1:291" x14ac:dyDescent="0.25">
      <c r="A16" t="s">
        <v>7</v>
      </c>
      <c r="B16">
        <f>AVERAGE(12:12)</f>
        <v>-252.74610345238102</v>
      </c>
    </row>
    <row r="17" spans="1:4" x14ac:dyDescent="0.25">
      <c r="A17" t="s">
        <v>8</v>
      </c>
      <c r="B17">
        <f>_xlfn.STDEV.S(12:12)</f>
        <v>31.497330488603694</v>
      </c>
    </row>
    <row r="18" spans="1:4" x14ac:dyDescent="0.25">
      <c r="A18" t="s">
        <v>9</v>
      </c>
      <c r="B18">
        <f>_xlfn.VAR.S(12:12)</f>
        <v>992.08182790832393</v>
      </c>
    </row>
    <row r="19" spans="1:4" x14ac:dyDescent="0.25">
      <c r="A19" t="s">
        <v>10</v>
      </c>
      <c r="B19">
        <f>_xlfn.QUARTILE.INC(12:12,1)</f>
        <v>-274.30094750000001</v>
      </c>
    </row>
    <row r="20" spans="1:4" x14ac:dyDescent="0.25">
      <c r="A20" t="s">
        <v>11</v>
      </c>
      <c r="B20">
        <f>_xlfn.QUARTILE.INC(12:12,3)</f>
        <v>-232.55038250000001</v>
      </c>
    </row>
    <row r="21" spans="1:4" x14ac:dyDescent="0.25">
      <c r="A21" t="s">
        <v>12</v>
      </c>
      <c r="B21">
        <f>MEDIAN(12:12)</f>
        <v>-252.6917</v>
      </c>
    </row>
    <row r="22" spans="1:4" x14ac:dyDescent="0.25">
      <c r="A22" t="s">
        <v>13</v>
      </c>
      <c r="B22">
        <f>MAX(12:12)</f>
        <v>-172.64234999999999</v>
      </c>
    </row>
    <row r="23" spans="1:4" x14ac:dyDescent="0.25">
      <c r="A23" t="s">
        <v>14</v>
      </c>
      <c r="B23">
        <f>MIN(12:12)</f>
        <v>-421.83849874999999</v>
      </c>
    </row>
    <row r="24" spans="1:4" x14ac:dyDescent="0.25">
      <c r="A24" t="s">
        <v>15</v>
      </c>
      <c r="B24">
        <f>B22-B23</f>
        <v>249.19614874999999</v>
      </c>
    </row>
    <row r="25" spans="1:4" x14ac:dyDescent="0.25">
      <c r="A25" t="s">
        <v>16</v>
      </c>
      <c r="B25">
        <f>KURT(12:12)</f>
        <v>3.2177641059509714</v>
      </c>
    </row>
    <row r="26" spans="1:4" x14ac:dyDescent="0.25">
      <c r="A26" t="s">
        <v>17</v>
      </c>
      <c r="B26">
        <f>SKEW(12:12)</f>
        <v>-0.66484909573740891</v>
      </c>
    </row>
    <row r="29" spans="1:4" x14ac:dyDescent="0.25">
      <c r="A29" s="1" t="s">
        <v>18</v>
      </c>
    </row>
    <row r="30" spans="1:4" x14ac:dyDescent="0.25">
      <c r="A30" s="5" t="s">
        <v>20</v>
      </c>
      <c r="B30" s="5"/>
      <c r="C30" s="5"/>
      <c r="D30" s="5"/>
    </row>
    <row r="32" spans="1:4" x14ac:dyDescent="0.25">
      <c r="A32" t="s">
        <v>21</v>
      </c>
      <c r="B32" s="2" t="s">
        <v>22</v>
      </c>
    </row>
    <row r="33" spans="1:13" x14ac:dyDescent="0.25">
      <c r="A33" t="s">
        <v>23</v>
      </c>
      <c r="B33" t="s">
        <v>24</v>
      </c>
    </row>
    <row r="35" spans="1:13" ht="15" customHeight="1" x14ac:dyDescent="0.25">
      <c r="A35" s="6" t="s">
        <v>25</v>
      </c>
      <c r="B35" s="6"/>
      <c r="C35" s="6"/>
      <c r="D35" s="6"/>
      <c r="E35" s="6"/>
      <c r="F35" s="6"/>
      <c r="G35" s="6"/>
      <c r="H35" s="3"/>
      <c r="I35" s="3"/>
      <c r="J35" s="5" t="s">
        <v>26</v>
      </c>
      <c r="K35" s="5"/>
      <c r="L35" s="5"/>
      <c r="M35" s="5"/>
    </row>
    <row r="40" spans="1:13" x14ac:dyDescent="0.25">
      <c r="A40" t="s">
        <v>27</v>
      </c>
    </row>
    <row r="45" spans="1:13" x14ac:dyDescent="0.25">
      <c r="A45" s="1" t="s">
        <v>36</v>
      </c>
    </row>
    <row r="47" spans="1:13" x14ac:dyDescent="0.25">
      <c r="A47" s="5" t="s">
        <v>37</v>
      </c>
      <c r="B47" s="5"/>
      <c r="C47" s="5"/>
      <c r="D47" s="5"/>
      <c r="E47" s="5"/>
      <c r="F47" s="5"/>
    </row>
    <row r="49" spans="1:19" x14ac:dyDescent="0.25">
      <c r="A49" t="s">
        <v>21</v>
      </c>
      <c r="B49" s="7" t="s">
        <v>38</v>
      </c>
      <c r="C49" s="7"/>
    </row>
    <row r="50" spans="1:19" x14ac:dyDescent="0.25">
      <c r="A50" t="s">
        <v>23</v>
      </c>
      <c r="B50" s="5" t="s">
        <v>39</v>
      </c>
      <c r="C50" s="5"/>
    </row>
    <row r="52" spans="1:19" x14ac:dyDescent="0.25">
      <c r="B52" s="6" t="s">
        <v>25</v>
      </c>
      <c r="C52" s="6"/>
      <c r="D52" s="6"/>
      <c r="E52" s="6"/>
      <c r="F52" s="6"/>
      <c r="G52" s="6"/>
      <c r="H52" s="6"/>
      <c r="M52" s="5" t="s">
        <v>40</v>
      </c>
      <c r="N52" s="5"/>
      <c r="O52" s="5"/>
    </row>
    <row r="55" spans="1:19" x14ac:dyDescent="0.25">
      <c r="M55" s="5" t="s">
        <v>41</v>
      </c>
      <c r="N55" s="5"/>
      <c r="O55" s="8" t="s">
        <v>42</v>
      </c>
      <c r="S55" s="9" t="s">
        <v>43</v>
      </c>
    </row>
    <row r="60" spans="1:19" x14ac:dyDescent="0.25">
      <c r="A60" t="s">
        <v>27</v>
      </c>
    </row>
    <row r="62" spans="1:19" x14ac:dyDescent="0.25">
      <c r="A62" s="1" t="s">
        <v>19</v>
      </c>
    </row>
    <row r="64" spans="1:19" x14ac:dyDescent="0.25">
      <c r="A64" s="4" t="s">
        <v>28</v>
      </c>
      <c r="B64" s="4">
        <v>0</v>
      </c>
      <c r="C64" s="4">
        <v>1</v>
      </c>
      <c r="D64" s="4">
        <v>2</v>
      </c>
      <c r="E64" s="4">
        <v>3</v>
      </c>
      <c r="F64" s="4">
        <v>4</v>
      </c>
      <c r="G64" s="4">
        <v>5</v>
      </c>
    </row>
    <row r="65" spans="1:8" x14ac:dyDescent="0.25">
      <c r="A65" s="4" t="s">
        <v>29</v>
      </c>
      <c r="B65" s="4">
        <v>140</v>
      </c>
      <c r="C65" s="4">
        <v>52</v>
      </c>
      <c r="D65" s="4">
        <v>32</v>
      </c>
      <c r="E65" s="4">
        <v>12</v>
      </c>
      <c r="F65" s="4">
        <v>9</v>
      </c>
      <c r="G65" s="4">
        <v>3</v>
      </c>
    </row>
    <row r="67" spans="1:8" x14ac:dyDescent="0.25">
      <c r="A67" s="5" t="s">
        <v>30</v>
      </c>
      <c r="B67" s="5"/>
      <c r="C67" s="5"/>
      <c r="D67" s="5"/>
      <c r="E67" t="s">
        <v>31</v>
      </c>
    </row>
    <row r="68" spans="1:8" x14ac:dyDescent="0.25">
      <c r="E68" t="s">
        <v>32</v>
      </c>
    </row>
    <row r="70" spans="1:8" x14ac:dyDescent="0.25">
      <c r="A70" s="5" t="s">
        <v>33</v>
      </c>
      <c r="B70" s="5"/>
      <c r="C70" s="5"/>
      <c r="E70">
        <f>SUMPRODUCT(B64:G64,B65:G65) / SUM(B65:G65)</f>
        <v>0.81854838709677424</v>
      </c>
      <c r="F70" t="s">
        <v>34</v>
      </c>
      <c r="G70" t="s">
        <v>35</v>
      </c>
      <c r="H70">
        <f>E70</f>
        <v>0.81854838709677424</v>
      </c>
    </row>
    <row r="72" spans="1:8" x14ac:dyDescent="0.25">
      <c r="A72" t="s">
        <v>27</v>
      </c>
      <c r="B72" t="s">
        <v>35</v>
      </c>
      <c r="C72">
        <f>H70</f>
        <v>0.81854838709677424</v>
      </c>
    </row>
  </sheetData>
  <sortState xmlns:xlrd2="http://schemas.microsoft.com/office/spreadsheetml/2017/richdata2" columnSort="1" ref="A12:KE12">
    <sortCondition ref="A12:KE12"/>
  </sortState>
  <mergeCells count="13">
    <mergeCell ref="M55:N55"/>
    <mergeCell ref="A67:D67"/>
    <mergeCell ref="A70:C70"/>
    <mergeCell ref="J35:M35"/>
    <mergeCell ref="B1:E1"/>
    <mergeCell ref="A11:B11"/>
    <mergeCell ref="A30:D30"/>
    <mergeCell ref="A35:G35"/>
    <mergeCell ref="A47:F47"/>
    <mergeCell ref="B50:C50"/>
    <mergeCell ref="B49:C49"/>
    <mergeCell ref="B52:H52"/>
    <mergeCell ref="M52:O5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Aknas Macefg</dc:creator>
  <cp:lastModifiedBy>Aknas Macefg</cp:lastModifiedBy>
  <dcterms:created xsi:type="dcterms:W3CDTF">2024-09-23T21:04:27Z</dcterms:created>
  <dcterms:modified xsi:type="dcterms:W3CDTF">2024-09-24T00:28:06Z</dcterms:modified>
</cp:coreProperties>
</file>