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OneDrive\Рабочий стол\ИТиАБД\ITiABD\ТВиМС\Курс 2\"/>
    </mc:Choice>
  </mc:AlternateContent>
  <xr:revisionPtr revIDLastSave="0" documentId="13_ncr:1_{F8ECFF26-F428-4A68-A09D-66CD9FC7DC78}" xr6:coauthVersionLast="47" xr6:coauthVersionMax="47" xr10:uidLastSave="{00000000-0000-0000-0000-000000000000}"/>
  <bookViews>
    <workbookView xWindow="-120" yWindow="-120" windowWidth="29040" windowHeight="15720" xr2:uid="{1F2CA641-2B6F-45C8-AE94-847F44759D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27" i="1"/>
  <c r="C25" i="1"/>
  <c r="C24" i="1"/>
  <c r="C23" i="1"/>
  <c r="C21" i="1"/>
  <c r="C20" i="1"/>
  <c r="C19" i="1"/>
  <c r="C26" i="1" s="1"/>
  <c r="C17" i="1"/>
  <c r="C16" i="1"/>
  <c r="C15" i="1"/>
  <c r="C14" i="1"/>
  <c r="C13" i="1"/>
  <c r="C12" i="1"/>
  <c r="C11" i="1"/>
  <c r="C18" i="1" l="1"/>
  <c r="C22" i="1"/>
</calcChain>
</file>

<file path=xl/sharedStrings.xml><?xml version="1.0" encoding="utf-8"?>
<sst xmlns="http://schemas.openxmlformats.org/spreadsheetml/2006/main" count="66" uniqueCount="37">
  <si>
    <t xml:space="preserve"> NA</t>
  </si>
  <si>
    <t>Кол-во NA</t>
  </si>
  <si>
    <t>a</t>
  </si>
  <si>
    <t>b</t>
  </si>
  <si>
    <t>Объем</t>
  </si>
  <si>
    <t>с</t>
  </si>
  <si>
    <t>Мин.</t>
  </si>
  <si>
    <t>Макс.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</si>
  <si>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</si>
  <si>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</si>
  <si>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</si>
  <si>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</si>
  <si>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</si>
  <si>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</si>
  <si>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</si>
  <si>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</si>
  <si>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</si>
  <si>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</si>
  <si>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</si>
  <si>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</si>
  <si>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</si>
  <si>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</si>
  <si>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</si>
  <si>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1-ый квартиль</t>
  </si>
  <si>
    <t>Медиана</t>
  </si>
  <si>
    <t>3-ья квартиль</t>
  </si>
  <si>
    <t>Среднее знач.</t>
  </si>
  <si>
    <t>Станд. отклонение</t>
  </si>
  <si>
    <t>Квартильный размах</t>
  </si>
  <si>
    <t>Испр. Дисперсия</t>
  </si>
  <si>
    <t>Ошибка выборки</t>
  </si>
  <si>
    <t>Эксцесс</t>
  </si>
  <si>
    <t>Коэф. Асимметрии</t>
  </si>
  <si>
    <t>Левая граница при Var(X)</t>
  </si>
  <si>
    <t>Правая граница при Var(X)</t>
  </si>
  <si>
    <t>Правая граница при E(X)</t>
  </si>
  <si>
    <t>Левая граница при 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</si>
</sst>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C7C0-3FD0-4BC7-903F-29A5936DBEF8}">
  <dimension ref="A1:KX28"/>
  <sheetViews>
    <sheetView tabSelected="1" topLeftCell="A10" workbookViewId="0">
      <selection activeCell="C27" sqref="C27"/>
    </sheetView>
  </sheetViews>
  <sheetFormatPr defaultRowHeight="15" x14ac:dyDescent="0.25"/>
  <cols>
    <col min="2" max="2" width="29.140625" bestFit="1" customWidth="1"/>
    <col min="3" max="3" width="9.5703125" bestFit="1" customWidth="1"/>
  </cols>
  <sheetData>
    <row r="1" spans="1:310" x14ac:dyDescent="0.25">
      <c r="A1">
        <v>-198.88200000000001</v>
      </c>
      <c r="B1">
        <v>-215.65199999999999</v>
      </c>
      <c r="C1">
        <v>-146.92599999999999</v>
      </c>
      <c r="D1">
        <v>-198.625</v>
      </c>
      <c r="E1">
        <v>-205.946</v>
      </c>
      <c r="F1">
        <v>-186.68199999999999</v>
      </c>
      <c r="G1">
        <v>-173.11</v>
      </c>
      <c r="H1">
        <v>-181.767</v>
      </c>
      <c r="I1" t="s">
        <v>0</v>
      </c>
      <c r="J1">
        <v>-195.60599999999999</v>
      </c>
      <c r="K1">
        <v>-213.88300000000001</v>
      </c>
      <c r="L1">
        <v>-161.94999999999999</v>
      </c>
      <c r="M1">
        <v>-152.53700000000001</v>
      </c>
      <c r="N1">
        <v>-166.077</v>
      </c>
      <c r="O1">
        <v>-169.297</v>
      </c>
      <c r="P1">
        <v>-173.51400000000001</v>
      </c>
      <c r="Q1">
        <v>-178.09899999999999</v>
      </c>
      <c r="R1">
        <v>-164.30500000000001</v>
      </c>
      <c r="S1">
        <v>-185.34100000000001</v>
      </c>
      <c r="T1">
        <v>-205.32499999999999</v>
      </c>
      <c r="U1">
        <v>-197.97200000000001</v>
      </c>
      <c r="V1">
        <v>-237.256</v>
      </c>
      <c r="W1">
        <v>-168.05500000000001</v>
      </c>
      <c r="X1">
        <v>-284.93</v>
      </c>
      <c r="Y1" t="s">
        <v>0</v>
      </c>
      <c r="Z1">
        <v>-157.958</v>
      </c>
      <c r="AA1" t="s">
        <v>0</v>
      </c>
      <c r="AB1">
        <v>-131.45699999999999</v>
      </c>
      <c r="AC1">
        <v>-176.80699999999999</v>
      </c>
      <c r="AD1">
        <v>-174.43299999999999</v>
      </c>
      <c r="AE1">
        <v>-156.011</v>
      </c>
      <c r="AF1">
        <v>-212.80600000000001</v>
      </c>
      <c r="AG1">
        <v>-175.71600000000001</v>
      </c>
      <c r="AH1">
        <v>-154.54</v>
      </c>
      <c r="AI1">
        <v>-158.803</v>
      </c>
      <c r="AJ1">
        <v>-179.422</v>
      </c>
      <c r="AK1">
        <v>-199.58699999999999</v>
      </c>
      <c r="AL1">
        <v>-168.22900000000001</v>
      </c>
      <c r="AM1">
        <v>-193.46199999999999</v>
      </c>
      <c r="AN1">
        <v>-177.10400000000001</v>
      </c>
      <c r="AO1">
        <v>-190.94900000000001</v>
      </c>
      <c r="AP1">
        <v>-205.52</v>
      </c>
      <c r="AQ1">
        <v>-178.684</v>
      </c>
      <c r="AR1">
        <v>-167.65299999999999</v>
      </c>
      <c r="AS1">
        <v>-207.661</v>
      </c>
      <c r="AT1">
        <v>-210.059</v>
      </c>
      <c r="AU1">
        <v>-208.13200000000001</v>
      </c>
      <c r="AV1">
        <v>-214.58199999999999</v>
      </c>
      <c r="AW1">
        <v>-150.90299999999999</v>
      </c>
      <c r="AX1">
        <v>-168.01</v>
      </c>
      <c r="AY1">
        <v>-172.124</v>
      </c>
      <c r="AZ1">
        <v>-200.03200000000001</v>
      </c>
      <c r="BA1">
        <v>-195.05099999999999</v>
      </c>
      <c r="BB1">
        <v>-179.45599999999999</v>
      </c>
      <c r="BC1">
        <v>-180.36099999999999</v>
      </c>
      <c r="BD1">
        <v>-186.34299999999999</v>
      </c>
      <c r="BE1">
        <v>-177.42699999999999</v>
      </c>
      <c r="BF1">
        <v>-140.53899999999999</v>
      </c>
      <c r="BG1">
        <v>-172.547</v>
      </c>
      <c r="BH1">
        <v>-205.04400000000001</v>
      </c>
      <c r="BI1">
        <v>-167.06399999999999</v>
      </c>
      <c r="BJ1">
        <v>-179.173</v>
      </c>
      <c r="BK1">
        <v>-181.27199999999999</v>
      </c>
      <c r="BL1">
        <v>-207.577</v>
      </c>
      <c r="BM1">
        <v>-176.256</v>
      </c>
      <c r="BN1">
        <v>-164.97</v>
      </c>
      <c r="BO1">
        <v>-201.149</v>
      </c>
      <c r="BP1">
        <v>-197.05099999999999</v>
      </c>
      <c r="BQ1">
        <v>-195.59100000000001</v>
      </c>
      <c r="BR1">
        <v>-198.14599999999999</v>
      </c>
      <c r="BS1">
        <v>-170.71299999999999</v>
      </c>
      <c r="BT1">
        <v>-148.15299999999999</v>
      </c>
      <c r="BU1">
        <v>-163.92599999999999</v>
      </c>
      <c r="BV1" t="s">
        <v>0</v>
      </c>
      <c r="BW1">
        <v>-190.71600000000001</v>
      </c>
      <c r="BX1">
        <v>-183.62899999999999</v>
      </c>
      <c r="BY1">
        <v>-205.01300000000001</v>
      </c>
      <c r="BZ1">
        <v>-172.75</v>
      </c>
      <c r="CA1">
        <v>-142.80600000000001</v>
      </c>
      <c r="CB1">
        <v>-165.358</v>
      </c>
      <c r="CC1">
        <v>-159.86799999999999</v>
      </c>
      <c r="CD1">
        <v>-198.58500000000001</v>
      </c>
      <c r="CE1">
        <v>-173.352</v>
      </c>
      <c r="CF1">
        <v>-182.28700000000001</v>
      </c>
      <c r="CG1">
        <v>-195.29300000000001</v>
      </c>
      <c r="CH1">
        <v>-167.15299999999999</v>
      </c>
      <c r="CI1">
        <v>-158.167</v>
      </c>
      <c r="CJ1">
        <v>-185.45699999999999</v>
      </c>
      <c r="CK1">
        <v>-228.89400000000001</v>
      </c>
      <c r="CL1">
        <v>-190.739</v>
      </c>
      <c r="CM1">
        <v>-173.94300000000001</v>
      </c>
      <c r="CN1">
        <v>-185.39400000000001</v>
      </c>
      <c r="CO1">
        <v>-168.81100000000001</v>
      </c>
      <c r="CP1">
        <v>-215.20500000000001</v>
      </c>
      <c r="CQ1">
        <v>-230.88399999999999</v>
      </c>
      <c r="CR1">
        <v>-223.083</v>
      </c>
      <c r="CS1">
        <v>-190.102</v>
      </c>
      <c r="CT1">
        <v>-158.76400000000001</v>
      </c>
      <c r="CU1">
        <v>-179.721</v>
      </c>
      <c r="CV1">
        <v>-222.49</v>
      </c>
      <c r="CW1">
        <v>-206.364</v>
      </c>
      <c r="CX1">
        <v>-205.57599999999999</v>
      </c>
      <c r="CY1">
        <v>-182.88399999999999</v>
      </c>
      <c r="CZ1">
        <v>-155.81100000000001</v>
      </c>
      <c r="DA1">
        <v>-211.17400000000001</v>
      </c>
      <c r="DB1">
        <v>-239.45500000000001</v>
      </c>
      <c r="DC1">
        <v>-215.09299999999999</v>
      </c>
      <c r="DD1">
        <v>-176.273</v>
      </c>
      <c r="DE1">
        <v>-194.90799999999999</v>
      </c>
      <c r="DF1">
        <v>-198.70099999999999</v>
      </c>
      <c r="DG1">
        <v>-146.84399999999999</v>
      </c>
      <c r="DH1">
        <v>-152.92500000000001</v>
      </c>
      <c r="DI1" t="s">
        <v>0</v>
      </c>
      <c r="DJ1">
        <v>-199.517</v>
      </c>
      <c r="DK1">
        <v>-211.15700000000001</v>
      </c>
      <c r="DL1">
        <v>-181.59200000000001</v>
      </c>
      <c r="DM1">
        <v>-183.92699999999999</v>
      </c>
      <c r="DN1" t="s">
        <v>0</v>
      </c>
      <c r="DO1">
        <v>-161.238</v>
      </c>
      <c r="DP1">
        <v>-176.08</v>
      </c>
      <c r="DQ1">
        <v>-173.32499999999999</v>
      </c>
      <c r="DR1">
        <v>-179.90100000000001</v>
      </c>
      <c r="DS1">
        <v>-224.214</v>
      </c>
      <c r="DT1" t="s">
        <v>0</v>
      </c>
      <c r="DU1" t="s">
        <v>0</v>
      </c>
      <c r="DV1">
        <v>-212.01</v>
      </c>
      <c r="DW1">
        <v>-163.25899999999999</v>
      </c>
      <c r="DX1">
        <v>-190.55699999999999</v>
      </c>
      <c r="DY1">
        <v>-191.64</v>
      </c>
      <c r="DZ1" t="s">
        <v>0</v>
      </c>
      <c r="EA1">
        <v>-171.589</v>
      </c>
      <c r="EB1">
        <v>-195.012</v>
      </c>
      <c r="EC1">
        <v>-189.77099999999999</v>
      </c>
      <c r="ED1">
        <v>-225.601</v>
      </c>
      <c r="EE1">
        <v>-183.74100000000001</v>
      </c>
      <c r="EF1">
        <v>-185.70699999999999</v>
      </c>
      <c r="EG1">
        <v>-168.322</v>
      </c>
      <c r="EH1">
        <v>-194.42699999999999</v>
      </c>
      <c r="EI1">
        <v>-205.63900000000001</v>
      </c>
      <c r="EJ1">
        <v>-176.31100000000001</v>
      </c>
      <c r="EK1">
        <v>-180.39500000000001</v>
      </c>
      <c r="EL1">
        <v>-189.161</v>
      </c>
      <c r="EM1">
        <v>-224.55799999999999</v>
      </c>
      <c r="EN1">
        <v>-155.06299999999999</v>
      </c>
      <c r="EO1">
        <v>-157.797</v>
      </c>
      <c r="EP1">
        <v>-172.93</v>
      </c>
      <c r="EQ1" t="s">
        <v>0</v>
      </c>
      <c r="ER1">
        <v>-172.61600000000001</v>
      </c>
      <c r="ES1">
        <v>-182.565</v>
      </c>
      <c r="ET1">
        <v>-179.75899999999999</v>
      </c>
      <c r="EU1" t="s">
        <v>0</v>
      </c>
      <c r="EV1">
        <v>-161.10300000000001</v>
      </c>
      <c r="EW1">
        <v>-197.87700000000001</v>
      </c>
      <c r="EX1">
        <v>-192.59700000000001</v>
      </c>
      <c r="EY1">
        <v>-149.90299999999999</v>
      </c>
      <c r="EZ1">
        <v>-160.79</v>
      </c>
      <c r="FA1">
        <v>-276.33412499999997</v>
      </c>
      <c r="FB1">
        <v>-242.53200000000001</v>
      </c>
      <c r="FC1">
        <v>-174.93799999999999</v>
      </c>
      <c r="FD1">
        <v>-224.01900000000001</v>
      </c>
      <c r="FE1">
        <v>-212.054</v>
      </c>
      <c r="FF1">
        <v>-184.05099999999999</v>
      </c>
      <c r="FG1">
        <v>-169.02600000000001</v>
      </c>
      <c r="FH1">
        <v>-207.27199999999999</v>
      </c>
      <c r="FI1">
        <v>-243.101</v>
      </c>
      <c r="FJ1" t="s">
        <v>0</v>
      </c>
      <c r="FK1">
        <v>-170.68299999999999</v>
      </c>
      <c r="FL1">
        <v>-194.85300000000001</v>
      </c>
      <c r="FM1">
        <v>-207.535</v>
      </c>
      <c r="FN1">
        <v>-188.34299999999999</v>
      </c>
      <c r="FO1">
        <v>-182.309</v>
      </c>
      <c r="FP1">
        <v>-198.22399999999999</v>
      </c>
      <c r="FQ1">
        <v>-180.749</v>
      </c>
      <c r="FR1">
        <v>-192.87700000000001</v>
      </c>
      <c r="FS1">
        <v>-176.89099999999999</v>
      </c>
      <c r="FT1">
        <v>-227.148</v>
      </c>
      <c r="FU1">
        <v>-202.35900000000001</v>
      </c>
      <c r="FV1">
        <v>-187.22499999999999</v>
      </c>
      <c r="FW1">
        <v>-165.96600000000001</v>
      </c>
      <c r="FX1">
        <v>-212.45400000000001</v>
      </c>
      <c r="FY1">
        <v>-198.41800000000001</v>
      </c>
      <c r="FZ1">
        <v>-196.87100000000001</v>
      </c>
      <c r="GA1">
        <v>-191.428</v>
      </c>
      <c r="GB1">
        <v>-200.95</v>
      </c>
      <c r="GC1">
        <v>-195.39099999999999</v>
      </c>
      <c r="GD1">
        <v>-156.49199999999999</v>
      </c>
      <c r="GE1">
        <v>-154.46</v>
      </c>
      <c r="GF1">
        <v>-174.68100000000001</v>
      </c>
      <c r="GG1">
        <v>-234.60900000000001</v>
      </c>
      <c r="GH1">
        <v>-224.66</v>
      </c>
      <c r="GI1">
        <v>-183.2</v>
      </c>
      <c r="GJ1">
        <v>-233.46799999999999</v>
      </c>
      <c r="GK1" t="s">
        <v>0</v>
      </c>
      <c r="GL1">
        <v>-170.959</v>
      </c>
      <c r="GM1">
        <v>-192.245</v>
      </c>
      <c r="GN1">
        <v>-167.65600000000001</v>
      </c>
      <c r="GO1">
        <v>-202.19399999999999</v>
      </c>
      <c r="GP1">
        <v>-216.75399999999999</v>
      </c>
      <c r="GQ1">
        <v>-197.61600000000001</v>
      </c>
      <c r="GR1">
        <v>-181.495</v>
      </c>
      <c r="GS1">
        <v>-218.70500000000001</v>
      </c>
      <c r="GT1">
        <v>-194.34200000000001</v>
      </c>
      <c r="GU1">
        <v>-154.316</v>
      </c>
      <c r="GV1">
        <v>-241.065</v>
      </c>
      <c r="GW1">
        <v>-196.25299999999999</v>
      </c>
      <c r="GX1">
        <v>-196.16</v>
      </c>
      <c r="GY1">
        <v>-169.077</v>
      </c>
      <c r="GZ1">
        <v>-148.27199999999999</v>
      </c>
      <c r="HA1">
        <v>-242.07900000000001</v>
      </c>
      <c r="HB1">
        <v>-182.13800000000001</v>
      </c>
      <c r="HC1">
        <v>-181.27099999999999</v>
      </c>
      <c r="HD1" t="s">
        <v>0</v>
      </c>
      <c r="HE1">
        <v>-128.262</v>
      </c>
      <c r="HF1" t="s">
        <v>0</v>
      </c>
      <c r="HG1">
        <v>-134.316</v>
      </c>
      <c r="HH1">
        <v>-205.33500000000001</v>
      </c>
      <c r="HI1">
        <v>-198.62299999999999</v>
      </c>
      <c r="HJ1" t="s">
        <v>0</v>
      </c>
      <c r="HK1">
        <v>-217.779</v>
      </c>
      <c r="HL1">
        <v>-193.73</v>
      </c>
      <c r="HM1">
        <v>-149.971</v>
      </c>
      <c r="HN1">
        <v>-155.58099999999999</v>
      </c>
      <c r="HO1">
        <v>-188.024</v>
      </c>
      <c r="HP1">
        <v>-162.38900000000001</v>
      </c>
      <c r="HQ1">
        <v>-201.63</v>
      </c>
      <c r="HR1">
        <v>-244.25200000000001</v>
      </c>
      <c r="HS1">
        <v>-169.285</v>
      </c>
      <c r="HT1">
        <v>-164.50800000000001</v>
      </c>
      <c r="HU1">
        <v>-191.63399999999999</v>
      </c>
      <c r="HV1">
        <v>-209.85499999999999</v>
      </c>
      <c r="HW1">
        <v>-189.648</v>
      </c>
      <c r="HX1">
        <v>-175.09299999999999</v>
      </c>
      <c r="HY1">
        <v>-197.732</v>
      </c>
      <c r="HZ1">
        <v>-220.33600000000001</v>
      </c>
      <c r="IA1">
        <v>-180.559</v>
      </c>
      <c r="IB1">
        <v>-167.542</v>
      </c>
      <c r="IC1">
        <v>-217.91900000000001</v>
      </c>
      <c r="ID1">
        <v>-218.71199999999999</v>
      </c>
      <c r="IE1">
        <v>-187.46</v>
      </c>
      <c r="IF1">
        <v>-157.63</v>
      </c>
      <c r="IG1" t="s">
        <v>0</v>
      </c>
      <c r="IH1">
        <v>-151.27799999999999</v>
      </c>
      <c r="II1">
        <v>-200.98</v>
      </c>
      <c r="IJ1">
        <v>-208.08</v>
      </c>
      <c r="IK1" t="s">
        <v>0</v>
      </c>
      <c r="IL1" t="s">
        <v>0</v>
      </c>
      <c r="IM1">
        <v>-195.614</v>
      </c>
      <c r="IN1">
        <v>-198.589</v>
      </c>
      <c r="IO1">
        <v>-199.85</v>
      </c>
      <c r="IP1">
        <v>-169.82499999999999</v>
      </c>
      <c r="IQ1" t="s">
        <v>0</v>
      </c>
      <c r="IR1">
        <v>-180.86799999999999</v>
      </c>
      <c r="IS1">
        <v>-184.84200000000001</v>
      </c>
      <c r="IT1">
        <v>-197.83799999999999</v>
      </c>
      <c r="IU1" t="s">
        <v>0</v>
      </c>
      <c r="IV1">
        <v>-243.43</v>
      </c>
      <c r="IW1">
        <v>-204.273</v>
      </c>
      <c r="IX1">
        <v>-186.59200000000001</v>
      </c>
      <c r="IY1">
        <v>-197.15600000000001</v>
      </c>
      <c r="IZ1">
        <v>-189.46299999999999</v>
      </c>
      <c r="JA1">
        <v>-211.38800000000001</v>
      </c>
      <c r="JB1" t="s">
        <v>0</v>
      </c>
      <c r="JC1" t="s">
        <v>0</v>
      </c>
      <c r="JD1">
        <v>-152.44200000000001</v>
      </c>
      <c r="JE1">
        <v>-189.114</v>
      </c>
      <c r="JF1">
        <v>-208.935</v>
      </c>
      <c r="JG1">
        <v>-204.81700000000001</v>
      </c>
      <c r="JH1">
        <v>-185.744</v>
      </c>
      <c r="JI1" t="s">
        <v>0</v>
      </c>
      <c r="JJ1" t="s">
        <v>0</v>
      </c>
      <c r="JK1">
        <v>-206.11799999999999</v>
      </c>
      <c r="JL1">
        <v>-192.63499999999999</v>
      </c>
      <c r="JM1">
        <v>-189.95699999999999</v>
      </c>
      <c r="JN1">
        <v>-199.155</v>
      </c>
      <c r="JO1">
        <v>-206.988</v>
      </c>
      <c r="JP1">
        <v>-191.083</v>
      </c>
      <c r="JQ1">
        <v>-186.64</v>
      </c>
      <c r="JR1">
        <v>-159.39599999999999</v>
      </c>
      <c r="JS1">
        <v>-169.745</v>
      </c>
      <c r="JT1">
        <v>-174.77500000000001</v>
      </c>
      <c r="JU1">
        <v>-163.56800000000001</v>
      </c>
      <c r="JV1">
        <v>-146.68299999999999</v>
      </c>
      <c r="JW1">
        <v>-190.84399999999999</v>
      </c>
      <c r="JX1">
        <v>-158.76</v>
      </c>
      <c r="JY1">
        <v>-183.369</v>
      </c>
      <c r="JZ1" t="s">
        <v>0</v>
      </c>
      <c r="KA1">
        <v>-173.941</v>
      </c>
      <c r="KB1">
        <v>-167.18199999999999</v>
      </c>
      <c r="KC1" t="s">
        <v>0</v>
      </c>
      <c r="KD1" t="s">
        <v>0</v>
      </c>
      <c r="KE1">
        <v>-192.381</v>
      </c>
      <c r="KF1">
        <v>-192.583</v>
      </c>
      <c r="KG1">
        <v>-159.26</v>
      </c>
      <c r="KH1">
        <v>-177.04300000000001</v>
      </c>
      <c r="KI1">
        <v>-184.50700000000001</v>
      </c>
      <c r="KJ1">
        <v>-174.78800000000001</v>
      </c>
      <c r="KK1">
        <v>-187.90199999999999</v>
      </c>
      <c r="KL1">
        <v>-203.39099999999999</v>
      </c>
      <c r="KM1">
        <v>-211.15700000000001</v>
      </c>
      <c r="KN1" t="s">
        <v>0</v>
      </c>
      <c r="KO1">
        <v>-206.90299999999999</v>
      </c>
      <c r="KP1">
        <v>-178.005</v>
      </c>
      <c r="KQ1">
        <v>-149.02699999999999</v>
      </c>
      <c r="KR1">
        <v>-198.17699999999999</v>
      </c>
      <c r="KS1">
        <v>-182.959</v>
      </c>
      <c r="KT1">
        <v>-184.25800000000001</v>
      </c>
      <c r="KU1">
        <v>-176.80199999999999</v>
      </c>
      <c r="KV1">
        <v>-170.52500000000001</v>
      </c>
      <c r="KW1">
        <v>-276.149</v>
      </c>
      <c r="KX1" t="s">
        <v>0</v>
      </c>
    </row>
    <row r="7" spans="1:310" x14ac:dyDescent="0.25">
      <c r="A7">
        <v>-284.93</v>
      </c>
      <c r="B7">
        <v>-276.33412499999997</v>
      </c>
      <c r="C7">
        <v>-276.149</v>
      </c>
      <c r="D7">
        <v>-244.25200000000001</v>
      </c>
      <c r="E7">
        <v>-243.43</v>
      </c>
      <c r="F7">
        <v>-243.101</v>
      </c>
      <c r="G7">
        <v>-242.53200000000001</v>
      </c>
      <c r="H7">
        <v>-242.07900000000001</v>
      </c>
      <c r="I7">
        <v>-241.065</v>
      </c>
      <c r="J7">
        <v>-239.45500000000001</v>
      </c>
      <c r="K7">
        <v>-237.256</v>
      </c>
      <c r="L7">
        <v>-234.60900000000001</v>
      </c>
      <c r="M7">
        <v>-233.46799999999999</v>
      </c>
      <c r="N7">
        <v>-230.88399999999999</v>
      </c>
      <c r="O7">
        <v>-228.89400000000001</v>
      </c>
      <c r="P7">
        <v>-227.148</v>
      </c>
      <c r="Q7">
        <v>-225.601</v>
      </c>
      <c r="R7">
        <v>-224.66</v>
      </c>
      <c r="S7">
        <v>-224.55799999999999</v>
      </c>
      <c r="T7">
        <v>-224.214</v>
      </c>
      <c r="U7">
        <v>-224.01900000000001</v>
      </c>
      <c r="V7">
        <v>-223.083</v>
      </c>
      <c r="W7">
        <v>-222.49</v>
      </c>
      <c r="X7">
        <v>-220.33600000000001</v>
      </c>
      <c r="Y7">
        <v>-218.71199999999999</v>
      </c>
      <c r="Z7">
        <v>-218.70500000000001</v>
      </c>
      <c r="AA7">
        <v>-217.91900000000001</v>
      </c>
      <c r="AB7">
        <v>-217.779</v>
      </c>
      <c r="AC7">
        <v>-216.75399999999999</v>
      </c>
      <c r="AD7">
        <v>-215.65199999999999</v>
      </c>
      <c r="AE7">
        <v>-215.20500000000001</v>
      </c>
      <c r="AF7">
        <v>-215.09299999999999</v>
      </c>
      <c r="AG7">
        <v>-214.58199999999999</v>
      </c>
      <c r="AH7">
        <v>-213.88300000000001</v>
      </c>
      <c r="AI7">
        <v>-212.80600000000001</v>
      </c>
      <c r="AJ7">
        <v>-212.45400000000001</v>
      </c>
      <c r="AK7">
        <v>-212.054</v>
      </c>
      <c r="AL7">
        <v>-212.01</v>
      </c>
      <c r="AM7">
        <v>-211.38800000000001</v>
      </c>
      <c r="AN7">
        <v>-211.17400000000001</v>
      </c>
      <c r="AO7">
        <v>-211.15700000000001</v>
      </c>
      <c r="AP7">
        <v>-211.15700000000001</v>
      </c>
      <c r="AQ7">
        <v>-210.059</v>
      </c>
      <c r="AR7">
        <v>-209.85499999999999</v>
      </c>
      <c r="AS7">
        <v>-208.935</v>
      </c>
      <c r="AT7">
        <v>-208.13200000000001</v>
      </c>
      <c r="AU7">
        <v>-208.08</v>
      </c>
      <c r="AV7">
        <v>-207.661</v>
      </c>
      <c r="AW7">
        <v>-207.577</v>
      </c>
      <c r="AX7">
        <v>-207.535</v>
      </c>
      <c r="AY7">
        <v>-207.27199999999999</v>
      </c>
      <c r="AZ7">
        <v>-206.988</v>
      </c>
      <c r="BA7">
        <v>-206.90299999999999</v>
      </c>
      <c r="BB7">
        <v>-206.364</v>
      </c>
      <c r="BC7">
        <v>-206.11799999999999</v>
      </c>
      <c r="BD7">
        <v>-205.946</v>
      </c>
      <c r="BE7">
        <v>-205.63900000000001</v>
      </c>
      <c r="BF7">
        <v>-205.57599999999999</v>
      </c>
      <c r="BG7">
        <v>-205.52</v>
      </c>
      <c r="BH7">
        <v>-205.33500000000001</v>
      </c>
      <c r="BI7">
        <v>-205.32499999999999</v>
      </c>
      <c r="BJ7">
        <v>-205.04400000000001</v>
      </c>
      <c r="BK7">
        <v>-205.01300000000001</v>
      </c>
      <c r="BL7">
        <v>-204.81700000000001</v>
      </c>
      <c r="BM7">
        <v>-204.273</v>
      </c>
      <c r="BN7">
        <v>-203.39099999999999</v>
      </c>
      <c r="BO7">
        <v>-202.35900000000001</v>
      </c>
      <c r="BP7">
        <v>-202.19399999999999</v>
      </c>
      <c r="BQ7">
        <v>-201.63</v>
      </c>
      <c r="BR7">
        <v>-201.149</v>
      </c>
      <c r="BS7">
        <v>-200.98</v>
      </c>
      <c r="BT7">
        <v>-200.95</v>
      </c>
      <c r="BU7">
        <v>-200.03200000000001</v>
      </c>
      <c r="BV7">
        <v>-199.85</v>
      </c>
      <c r="BW7">
        <v>-199.58699999999999</v>
      </c>
      <c r="BX7">
        <v>-199.517</v>
      </c>
      <c r="BY7">
        <v>-199.155</v>
      </c>
      <c r="BZ7">
        <v>-198.88200000000001</v>
      </c>
      <c r="CA7">
        <v>-198.70099999999999</v>
      </c>
      <c r="CB7">
        <v>-198.625</v>
      </c>
      <c r="CC7">
        <v>-198.62299999999999</v>
      </c>
      <c r="CD7">
        <v>-198.589</v>
      </c>
      <c r="CE7">
        <v>-198.58500000000001</v>
      </c>
      <c r="CF7">
        <v>-198.41800000000001</v>
      </c>
      <c r="CG7">
        <v>-198.22399999999999</v>
      </c>
      <c r="CH7">
        <v>-198.17699999999999</v>
      </c>
      <c r="CI7">
        <v>-198.14599999999999</v>
      </c>
      <c r="CJ7">
        <v>-197.97200000000001</v>
      </c>
      <c r="CK7">
        <v>-197.87700000000001</v>
      </c>
      <c r="CL7">
        <v>-197.83799999999999</v>
      </c>
      <c r="CM7">
        <v>-197.732</v>
      </c>
      <c r="CN7">
        <v>-197.61600000000001</v>
      </c>
      <c r="CO7">
        <v>-197.15600000000001</v>
      </c>
      <c r="CP7">
        <v>-197.05099999999999</v>
      </c>
      <c r="CQ7">
        <v>-196.87100000000001</v>
      </c>
      <c r="CR7">
        <v>-196.25299999999999</v>
      </c>
      <c r="CS7">
        <v>-196.16</v>
      </c>
      <c r="CT7">
        <v>-195.614</v>
      </c>
      <c r="CU7">
        <v>-195.60599999999999</v>
      </c>
      <c r="CV7">
        <v>-195.59100000000001</v>
      </c>
      <c r="CW7">
        <v>-195.39099999999999</v>
      </c>
      <c r="CX7">
        <v>-195.29300000000001</v>
      </c>
      <c r="CY7">
        <v>-195.05099999999999</v>
      </c>
      <c r="CZ7">
        <v>-195.012</v>
      </c>
      <c r="DA7">
        <v>-194.90799999999999</v>
      </c>
      <c r="DB7">
        <v>-194.85300000000001</v>
      </c>
      <c r="DC7">
        <v>-194.42699999999999</v>
      </c>
      <c r="DD7">
        <v>-194.34200000000001</v>
      </c>
      <c r="DE7">
        <v>-193.73</v>
      </c>
      <c r="DF7">
        <v>-193.46199999999999</v>
      </c>
      <c r="DG7">
        <v>-192.87700000000001</v>
      </c>
      <c r="DH7">
        <v>-192.63499999999999</v>
      </c>
      <c r="DI7">
        <v>-192.59700000000001</v>
      </c>
      <c r="DJ7">
        <v>-192.583</v>
      </c>
      <c r="DK7">
        <v>-192.381</v>
      </c>
      <c r="DL7">
        <v>-192.245</v>
      </c>
      <c r="DM7">
        <v>-191.64</v>
      </c>
      <c r="DN7">
        <v>-191.63399999999999</v>
      </c>
      <c r="DO7">
        <v>-191.428</v>
      </c>
      <c r="DP7">
        <v>-191.083</v>
      </c>
      <c r="DQ7">
        <v>-190.94900000000001</v>
      </c>
      <c r="DR7">
        <v>-190.84399999999999</v>
      </c>
      <c r="DS7">
        <v>-190.739</v>
      </c>
      <c r="DT7">
        <v>-190.71600000000001</v>
      </c>
      <c r="DU7">
        <v>-190.55699999999999</v>
      </c>
      <c r="DV7">
        <v>-190.102</v>
      </c>
      <c r="DW7">
        <v>-189.95699999999999</v>
      </c>
      <c r="DX7">
        <v>-189.77099999999999</v>
      </c>
      <c r="DY7">
        <v>-189.648</v>
      </c>
      <c r="DZ7">
        <v>-189.46299999999999</v>
      </c>
      <c r="EA7">
        <v>-189.161</v>
      </c>
      <c r="EB7">
        <v>-189.114</v>
      </c>
      <c r="EC7">
        <v>-188.34299999999999</v>
      </c>
      <c r="ED7">
        <v>-188.024</v>
      </c>
      <c r="EE7">
        <v>-187.90199999999999</v>
      </c>
      <c r="EF7">
        <v>-187.46</v>
      </c>
      <c r="EG7">
        <v>-187.22499999999999</v>
      </c>
      <c r="EH7">
        <v>-186.68199999999999</v>
      </c>
      <c r="EI7">
        <v>-186.64</v>
      </c>
      <c r="EJ7">
        <v>-186.59200000000001</v>
      </c>
      <c r="EK7">
        <v>-186.34299999999999</v>
      </c>
      <c r="EL7">
        <v>-185.744</v>
      </c>
      <c r="EM7">
        <v>-185.70699999999999</v>
      </c>
      <c r="EN7">
        <v>-185.45699999999999</v>
      </c>
      <c r="EO7">
        <v>-185.39400000000001</v>
      </c>
      <c r="EP7">
        <v>-185.34100000000001</v>
      </c>
      <c r="EQ7">
        <v>-184.84200000000001</v>
      </c>
      <c r="ER7">
        <v>-184.50700000000001</v>
      </c>
      <c r="ES7">
        <v>-184.25800000000001</v>
      </c>
      <c r="ET7">
        <v>-184.05099999999999</v>
      </c>
      <c r="EU7">
        <v>-183.92699999999999</v>
      </c>
      <c r="EV7">
        <v>-183.74100000000001</v>
      </c>
      <c r="EW7">
        <v>-183.62899999999999</v>
      </c>
      <c r="EX7">
        <v>-183.369</v>
      </c>
      <c r="EY7">
        <v>-183.2</v>
      </c>
      <c r="EZ7">
        <v>-182.959</v>
      </c>
      <c r="FA7">
        <v>-182.88399999999999</v>
      </c>
      <c r="FB7">
        <v>-182.565</v>
      </c>
      <c r="FC7">
        <v>-182.309</v>
      </c>
      <c r="FD7">
        <v>-182.28700000000001</v>
      </c>
      <c r="FE7">
        <v>-182.13800000000001</v>
      </c>
      <c r="FF7">
        <v>-181.767</v>
      </c>
      <c r="FG7">
        <v>-181.59200000000001</v>
      </c>
      <c r="FH7">
        <v>-181.495</v>
      </c>
      <c r="FI7">
        <v>-181.27199999999999</v>
      </c>
      <c r="FJ7">
        <v>-181.27099999999999</v>
      </c>
      <c r="FK7">
        <v>-180.86799999999999</v>
      </c>
      <c r="FL7">
        <v>-180.749</v>
      </c>
      <c r="FM7">
        <v>-180.559</v>
      </c>
      <c r="FN7">
        <v>-180.39500000000001</v>
      </c>
      <c r="FO7">
        <v>-180.36099999999999</v>
      </c>
      <c r="FP7">
        <v>-179.90100000000001</v>
      </c>
      <c r="FQ7">
        <v>-179.75899999999999</v>
      </c>
      <c r="FR7">
        <v>-179.721</v>
      </c>
      <c r="FS7">
        <v>-179.45599999999999</v>
      </c>
      <c r="FT7">
        <v>-179.422</v>
      </c>
      <c r="FU7">
        <v>-179.173</v>
      </c>
      <c r="FV7">
        <v>-178.684</v>
      </c>
      <c r="FW7">
        <v>-178.09899999999999</v>
      </c>
      <c r="FX7">
        <v>-178.005</v>
      </c>
      <c r="FY7">
        <v>-177.42699999999999</v>
      </c>
      <c r="FZ7">
        <v>-177.10400000000001</v>
      </c>
      <c r="GA7">
        <v>-177.04300000000001</v>
      </c>
      <c r="GB7">
        <v>-176.89099999999999</v>
      </c>
      <c r="GC7">
        <v>-176.80699999999999</v>
      </c>
      <c r="GD7">
        <v>-176.80199999999999</v>
      </c>
      <c r="GE7">
        <v>-176.31100000000001</v>
      </c>
      <c r="GF7">
        <v>-176.273</v>
      </c>
      <c r="GG7">
        <v>-176.256</v>
      </c>
      <c r="GH7">
        <v>-176.08</v>
      </c>
      <c r="GI7">
        <v>-175.71600000000001</v>
      </c>
      <c r="GJ7">
        <v>-175.09299999999999</v>
      </c>
      <c r="GK7">
        <v>-174.93799999999999</v>
      </c>
      <c r="GL7">
        <v>-174.78800000000001</v>
      </c>
      <c r="GM7">
        <v>-174.77500000000001</v>
      </c>
      <c r="GN7">
        <v>-174.68100000000001</v>
      </c>
      <c r="GO7">
        <v>-174.43299999999999</v>
      </c>
      <c r="GP7">
        <v>-173.94300000000001</v>
      </c>
      <c r="GQ7">
        <v>-173.941</v>
      </c>
      <c r="GR7">
        <v>-173.51400000000001</v>
      </c>
      <c r="GS7">
        <v>-173.352</v>
      </c>
      <c r="GT7">
        <v>-173.32499999999999</v>
      </c>
      <c r="GU7">
        <v>-173.11</v>
      </c>
      <c r="GV7">
        <v>-172.93</v>
      </c>
      <c r="GW7">
        <v>-172.75</v>
      </c>
      <c r="GX7">
        <v>-172.61600000000001</v>
      </c>
      <c r="GY7">
        <v>-172.547</v>
      </c>
      <c r="GZ7">
        <v>-172.124</v>
      </c>
      <c r="HA7">
        <v>-171.589</v>
      </c>
      <c r="HB7">
        <v>-170.959</v>
      </c>
      <c r="HC7">
        <v>-170.71299999999999</v>
      </c>
      <c r="HD7">
        <v>-170.68299999999999</v>
      </c>
      <c r="HE7">
        <v>-170.52500000000001</v>
      </c>
      <c r="HF7">
        <v>-169.82499999999999</v>
      </c>
      <c r="HG7">
        <v>-169.745</v>
      </c>
      <c r="HH7">
        <v>-169.297</v>
      </c>
      <c r="HI7">
        <v>-169.285</v>
      </c>
      <c r="HJ7">
        <v>-169.077</v>
      </c>
      <c r="HK7">
        <v>-169.02600000000001</v>
      </c>
      <c r="HL7">
        <v>-168.81100000000001</v>
      </c>
      <c r="HM7">
        <v>-168.322</v>
      </c>
      <c r="HN7">
        <v>-168.22900000000001</v>
      </c>
      <c r="HO7">
        <v>-168.05500000000001</v>
      </c>
      <c r="HP7">
        <v>-168.01</v>
      </c>
      <c r="HQ7">
        <v>-167.65600000000001</v>
      </c>
      <c r="HR7">
        <v>-167.65299999999999</v>
      </c>
      <c r="HS7">
        <v>-167.542</v>
      </c>
      <c r="HT7">
        <v>-167.18199999999999</v>
      </c>
      <c r="HU7">
        <v>-167.15299999999999</v>
      </c>
      <c r="HV7">
        <v>-167.06399999999999</v>
      </c>
      <c r="HW7">
        <v>-166.077</v>
      </c>
      <c r="HX7">
        <v>-165.96600000000001</v>
      </c>
      <c r="HY7">
        <v>-165.358</v>
      </c>
      <c r="HZ7">
        <v>-164.97</v>
      </c>
      <c r="IA7">
        <v>-164.50800000000001</v>
      </c>
      <c r="IB7">
        <v>-164.30500000000001</v>
      </c>
      <c r="IC7">
        <v>-163.92599999999999</v>
      </c>
      <c r="ID7">
        <v>-163.56800000000001</v>
      </c>
      <c r="IE7">
        <v>-163.25899999999999</v>
      </c>
      <c r="IF7">
        <v>-162.38900000000001</v>
      </c>
      <c r="IG7">
        <v>-161.94999999999999</v>
      </c>
      <c r="IH7">
        <v>-161.238</v>
      </c>
      <c r="II7">
        <v>-161.10300000000001</v>
      </c>
      <c r="IJ7">
        <v>-160.79</v>
      </c>
      <c r="IK7">
        <v>-159.86799999999999</v>
      </c>
      <c r="IL7">
        <v>-159.39599999999999</v>
      </c>
      <c r="IM7">
        <v>-159.26</v>
      </c>
      <c r="IN7">
        <v>-158.803</v>
      </c>
      <c r="IO7">
        <v>-158.76400000000001</v>
      </c>
      <c r="IP7">
        <v>-158.76</v>
      </c>
      <c r="IQ7">
        <v>-158.167</v>
      </c>
      <c r="IR7">
        <v>-157.958</v>
      </c>
      <c r="IS7">
        <v>-157.797</v>
      </c>
      <c r="IT7">
        <v>-157.63</v>
      </c>
      <c r="IU7">
        <v>-156.49199999999999</v>
      </c>
      <c r="IV7">
        <v>-156.011</v>
      </c>
      <c r="IW7">
        <v>-155.81100000000001</v>
      </c>
      <c r="IX7">
        <v>-155.58099999999999</v>
      </c>
      <c r="IY7">
        <v>-155.06299999999999</v>
      </c>
      <c r="IZ7">
        <v>-154.54</v>
      </c>
      <c r="JA7">
        <v>-154.46</v>
      </c>
      <c r="JB7">
        <v>-154.316</v>
      </c>
      <c r="JC7">
        <v>-152.92500000000001</v>
      </c>
      <c r="JD7">
        <v>-152.53700000000001</v>
      </c>
      <c r="JE7">
        <v>-152.44200000000001</v>
      </c>
      <c r="JF7">
        <v>-151.27799999999999</v>
      </c>
      <c r="JG7">
        <v>-150.90299999999999</v>
      </c>
      <c r="JH7">
        <v>-149.971</v>
      </c>
      <c r="JI7">
        <v>-149.90299999999999</v>
      </c>
      <c r="JJ7">
        <v>-149.02699999999999</v>
      </c>
      <c r="JK7">
        <v>-148.27199999999999</v>
      </c>
      <c r="JL7">
        <v>-148.15299999999999</v>
      </c>
      <c r="JM7">
        <v>-146.92599999999999</v>
      </c>
      <c r="JN7">
        <v>-146.84399999999999</v>
      </c>
      <c r="JO7">
        <v>-146.68299999999999</v>
      </c>
      <c r="JP7">
        <v>-142.80600000000001</v>
      </c>
      <c r="JQ7">
        <v>-140.53899999999999</v>
      </c>
      <c r="JR7">
        <v>-134.316</v>
      </c>
      <c r="JS7">
        <v>-131.45699999999999</v>
      </c>
      <c r="JT7">
        <v>-128.262</v>
      </c>
    </row>
    <row r="11" spans="1:310" x14ac:dyDescent="0.25">
      <c r="A11" s="1" t="s">
        <v>2</v>
      </c>
      <c r="B11" t="s">
        <v>1</v>
      </c>
      <c r="C11">
        <f>COUNTIF(1:1, " NA")</f>
        <v>30</v>
      </c>
    </row>
    <row r="12" spans="1:310" x14ac:dyDescent="0.25">
      <c r="A12" s="1" t="s">
        <v>3</v>
      </c>
      <c r="B12" t="s">
        <v>4</v>
      </c>
      <c r="C12">
        <f>COUNT(7:7)</f>
        <v>280</v>
      </c>
    </row>
    <row r="13" spans="1:310" x14ac:dyDescent="0.25">
      <c r="A13" s="1" t="s">
        <v>5</v>
      </c>
      <c r="B13" t="s">
        <v>6</v>
      </c>
      <c r="C13">
        <f>MIN(7:7)</f>
        <v>-284.93</v>
      </c>
    </row>
    <row r="14" spans="1:310" x14ac:dyDescent="0.25">
      <c r="A14" s="1" t="s">
        <v>8</v>
      </c>
      <c r="B14" t="s">
        <v>7</v>
      </c>
      <c r="C14">
        <f>MAX(7:7)</f>
        <v>-128.262</v>
      </c>
    </row>
    <row r="15" spans="1:310" x14ac:dyDescent="0.25">
      <c r="A15" s="1" t="s">
        <v>9</v>
      </c>
      <c r="B15" t="s">
        <v>23</v>
      </c>
      <c r="C15">
        <f>_xlfn.QUARTILE.INC(7:7,1)</f>
        <v>-201.02224999999999</v>
      </c>
    </row>
    <row r="16" spans="1:310" x14ac:dyDescent="0.25">
      <c r="A16" s="1" t="s">
        <v>10</v>
      </c>
      <c r="B16" t="s">
        <v>24</v>
      </c>
      <c r="C16">
        <f>MEDIAN(7:7)</f>
        <v>-186.4675</v>
      </c>
    </row>
    <row r="17" spans="1:3" x14ac:dyDescent="0.25">
      <c r="A17" s="1" t="s">
        <v>11</v>
      </c>
      <c r="B17" t="s">
        <v>25</v>
      </c>
      <c r="C17">
        <f>_xlfn.QUARTILE.INC(7:7,3)</f>
        <v>-170.89750000000001</v>
      </c>
    </row>
    <row r="18" spans="1:3" x14ac:dyDescent="0.25">
      <c r="A18" s="1" t="s">
        <v>12</v>
      </c>
      <c r="B18" t="s">
        <v>28</v>
      </c>
      <c r="C18">
        <f>C17-C15</f>
        <v>30.124749999999977</v>
      </c>
    </row>
    <row r="19" spans="1:3" x14ac:dyDescent="0.25">
      <c r="A19" s="1" t="s">
        <v>13</v>
      </c>
      <c r="B19" t="s">
        <v>26</v>
      </c>
      <c r="C19">
        <f>AVERAGE(7:7)</f>
        <v>-187.75021473214281</v>
      </c>
    </row>
    <row r="20" spans="1:3" x14ac:dyDescent="0.25">
      <c r="A20" s="1" t="s">
        <v>14</v>
      </c>
      <c r="B20" t="s">
        <v>27</v>
      </c>
      <c r="C20">
        <f>_xlfn.STDEV.S(7:7)</f>
        <v>24.411519240391556</v>
      </c>
    </row>
    <row r="21" spans="1:3" x14ac:dyDescent="0.25">
      <c r="A21" s="1" t="s">
        <v>15</v>
      </c>
      <c r="B21" t="s">
        <v>29</v>
      </c>
      <c r="C21">
        <f>_xlfn.VAR.S(7:7)</f>
        <v>595.92227162400718</v>
      </c>
    </row>
    <row r="22" spans="1:3" x14ac:dyDescent="0.25">
      <c r="A22" s="1" t="s">
        <v>16</v>
      </c>
      <c r="B22" t="s">
        <v>30</v>
      </c>
      <c r="C22">
        <f>C20/SQRT(C12)</f>
        <v>1.4588673096716496</v>
      </c>
    </row>
    <row r="23" spans="1:3" x14ac:dyDescent="0.25">
      <c r="A23" s="1" t="s">
        <v>17</v>
      </c>
      <c r="B23" t="s">
        <v>31</v>
      </c>
      <c r="C23">
        <f>KURT(7:7)</f>
        <v>1.2680946279346741</v>
      </c>
    </row>
    <row r="24" spans="1:3" x14ac:dyDescent="0.25">
      <c r="A24" s="1" t="s">
        <v>18</v>
      </c>
      <c r="B24" t="s">
        <v>32</v>
      </c>
      <c r="C24">
        <f>SKEW(7:7)</f>
        <v>-0.6203191274232317</v>
      </c>
    </row>
    <row r="25" spans="1:3" x14ac:dyDescent="0.25">
      <c r="A25" s="1" t="s">
        <v>19</v>
      </c>
      <c r="B25" t="s">
        <v>36</v>
      </c>
      <c r="C25" s="2">
        <f>C19 - _xlfn.NORM.S.INV((1+0.99)/2) * C20/ SQRT(C11)</f>
        <v>-199.23046248566996</v>
      </c>
    </row>
    <row r="26" spans="1:3" x14ac:dyDescent="0.25">
      <c r="A26" s="1" t="s">
        <v>20</v>
      </c>
      <c r="B26" t="s">
        <v>35</v>
      </c>
      <c r="C26" s="2">
        <f>C19 + _xlfn.NORM.S.INV((1+0.99)/2) * C20/ SQRT(C11)</f>
        <v>-176.26996697861566</v>
      </c>
    </row>
    <row r="27" spans="1:3" x14ac:dyDescent="0.25">
      <c r="A27" s="1" t="s">
        <v>21</v>
      </c>
      <c r="B27" t="s">
        <v>33</v>
      </c>
      <c r="C27">
        <f>C11*C21/_xlfn.CHISQ.INV((1 + 0.99)/2,C11)</f>
        <v>333.09138525542363</v>
      </c>
    </row>
    <row r="28" spans="1:3" x14ac:dyDescent="0.25">
      <c r="A28" s="1" t="s">
        <v>22</v>
      </c>
      <c r="B28" t="s">
        <v>34</v>
      </c>
      <c r="C28" s="2">
        <f>C11*C21/_xlfn.CHISQ.INV((1 - 0.99)/2,C11)</f>
        <v>1296.7310811351369</v>
      </c>
    </row>
  </sheetData>
  <sortState xmlns:xlrd2="http://schemas.microsoft.com/office/spreadsheetml/2017/richdata2" columnSort="1" ref="A7:KX7">
    <sortCondition ref="A7:KX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2024-10-09T18:03:33Z</dcterms:created>
  <dcterms:modified xsi:type="dcterms:W3CDTF">2024-10-14T09:06:27Z</dcterms:modified>
</cp:coreProperties>
</file>