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ФМ\"/>
    </mc:Choice>
  </mc:AlternateContent>
  <xr:revisionPtr revIDLastSave="0" documentId="13_ncr:1_{1B21067A-1697-473B-8234-2BC4FE13D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8" i="1" l="1"/>
  <c r="C169" i="1" s="1"/>
  <c r="C159" i="1"/>
  <c r="C160" i="1" s="1"/>
  <c r="C147" i="1"/>
  <c r="C150" i="1" s="1"/>
  <c r="C137" i="1"/>
  <c r="C140" i="1" s="1"/>
  <c r="C127" i="1"/>
  <c r="C130" i="1" s="1"/>
  <c r="C120" i="1"/>
  <c r="C110" i="1"/>
  <c r="C109" i="1"/>
  <c r="C42" i="1"/>
  <c r="C99" i="1"/>
  <c r="C100" i="1" s="1"/>
  <c r="C88" i="1"/>
  <c r="C87" i="1"/>
  <c r="C74" i="1"/>
  <c r="C73" i="1"/>
  <c r="C60" i="1"/>
  <c r="C63" i="1" s="1"/>
  <c r="I49" i="1"/>
  <c r="I52" i="1" s="1"/>
  <c r="F49" i="1"/>
  <c r="F52" i="1" s="1"/>
  <c r="C49" i="1"/>
  <c r="C52" i="1" s="1"/>
  <c r="C36" i="1"/>
  <c r="C29" i="1"/>
  <c r="C21" i="1"/>
  <c r="C12" i="1"/>
  <c r="C76" i="1" l="1"/>
  <c r="C90" i="1"/>
  <c r="F59" i="1" l="1"/>
  <c r="F60" i="1" s="1"/>
</calcChain>
</file>

<file path=xl/sharedStrings.xml><?xml version="1.0" encoding="utf-8"?>
<sst xmlns="http://schemas.openxmlformats.org/spreadsheetml/2006/main" count="148" uniqueCount="42">
  <si>
    <t>Задача 1</t>
  </si>
  <si>
    <t>N</t>
  </si>
  <si>
    <t>n</t>
  </si>
  <si>
    <t>c</t>
  </si>
  <si>
    <t>i</t>
  </si>
  <si>
    <t>P</t>
  </si>
  <si>
    <t>больше</t>
  </si>
  <si>
    <t>меньше</t>
  </si>
  <si>
    <t>равен</t>
  </si>
  <si>
    <t>Задача 2</t>
  </si>
  <si>
    <t>Задача 3</t>
  </si>
  <si>
    <t>Задача 4</t>
  </si>
  <si>
    <t>V</t>
  </si>
  <si>
    <t>K</t>
  </si>
  <si>
    <t>Задача 5</t>
  </si>
  <si>
    <t>Задача 6</t>
  </si>
  <si>
    <t>p</t>
  </si>
  <si>
    <t>Задача 7</t>
  </si>
  <si>
    <t>Задача 8</t>
  </si>
  <si>
    <t>p2</t>
  </si>
  <si>
    <t xml:space="preserve">V(p1) </t>
  </si>
  <si>
    <t>p1</t>
  </si>
  <si>
    <t xml:space="preserve">V(p2) </t>
  </si>
  <si>
    <t>dV</t>
  </si>
  <si>
    <t>Задача 9</t>
  </si>
  <si>
    <t>Задача 10</t>
  </si>
  <si>
    <t>Тема 3. Облигации</t>
  </si>
  <si>
    <t xml:space="preserve">ИД23-1 </t>
  </si>
  <si>
    <t>Маслов Александр Николаевич</t>
  </si>
  <si>
    <t>3.2. Текущая стоимость облигации.</t>
  </si>
  <si>
    <t>а</t>
  </si>
  <si>
    <t>б</t>
  </si>
  <si>
    <t>в</t>
  </si>
  <si>
    <t>3.3. Курс и текущая доходность облигации</t>
  </si>
  <si>
    <t>3.4. Доходность облигации к погашению</t>
  </si>
  <si>
    <t>Прибл. Формула</t>
  </si>
  <si>
    <t>Точная формула</t>
  </si>
  <si>
    <t>Задача 11</t>
  </si>
  <si>
    <t>I</t>
  </si>
  <si>
    <t xml:space="preserve">V </t>
  </si>
  <si>
    <t>J</t>
  </si>
  <si>
    <t>Домашнее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</si>
</sst>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71" formatCode="0.000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0" xfId="0" applyNumberFormat="1"/>
    <xf numFmtId="44" fontId="0" fillId="0" borderId="0" xfId="1" applyFont="1"/>
    <xf numFmtId="10" fontId="0" fillId="0" borderId="0" xfId="2" applyNumberFormat="1" applyFont="1"/>
    <xf numFmtId="0" fontId="3" fillId="0" borderId="0" xfId="0" applyFont="1" applyAlignment="1">
      <alignment horizontal="center"/>
    </xf>
    <xf numFmtId="44" fontId="0" fillId="0" borderId="0" xfId="0" applyNumberFormat="1"/>
    <xf numFmtId="171" fontId="0" fillId="0" borderId="0" xfId="0" applyNumberForma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FE-0B14-FF41-AA12-D3ACA6B912CB}">
  <dimension ref="A1:I169"/>
  <sheetViews>
    <sheetView tabSelected="1" topLeftCell="A119" zoomScaleNormal="60" zoomScaleSheetLayoutView="100" workbookViewId="0">
      <selection activeCell="C140" sqref="C140"/>
    </sheetView>
  </sheetViews>
  <sheetFormatPr defaultRowHeight="15" x14ac:dyDescent="0.25"/>
  <cols>
    <col min="3" max="3" width="12.85546875" bestFit="1" customWidth="1"/>
    <col min="6" max="6" width="11.85546875" bestFit="1" customWidth="1"/>
    <col min="9" max="9" width="11.85546875" bestFit="1" customWidth="1"/>
  </cols>
  <sheetData>
    <row r="1" spans="1:5" x14ac:dyDescent="0.25">
      <c r="A1" t="s">
        <v>27</v>
      </c>
      <c r="B1" s="2" t="s">
        <v>28</v>
      </c>
      <c r="C1" s="2"/>
      <c r="D1" s="2"/>
    </row>
    <row r="2" spans="1:5" x14ac:dyDescent="0.25">
      <c r="B2" s="1"/>
      <c r="C2" s="1"/>
      <c r="D2" s="1"/>
    </row>
    <row r="3" spans="1:5" ht="18.75" x14ac:dyDescent="0.3">
      <c r="A3" s="3" t="s">
        <v>26</v>
      </c>
      <c r="B3" s="3"/>
      <c r="C3" s="3"/>
      <c r="D3" s="3"/>
    </row>
    <row r="4" spans="1:5" ht="18.75" x14ac:dyDescent="0.3">
      <c r="A4" s="4"/>
      <c r="B4" s="4"/>
      <c r="C4" s="4"/>
      <c r="D4" s="4"/>
    </row>
    <row r="5" spans="1:5" ht="18.75" x14ac:dyDescent="0.3">
      <c r="A5" s="3" t="s">
        <v>29</v>
      </c>
      <c r="B5" s="3"/>
      <c r="C5" s="3"/>
      <c r="D5" s="3"/>
      <c r="E5" s="3"/>
    </row>
    <row r="6" spans="1:5" x14ac:dyDescent="0.25">
      <c r="A6" t="s">
        <v>0</v>
      </c>
    </row>
    <row r="7" spans="1:5" x14ac:dyDescent="0.25">
      <c r="B7" t="s">
        <v>1</v>
      </c>
      <c r="C7" s="7">
        <v>100000</v>
      </c>
    </row>
    <row r="8" spans="1:5" x14ac:dyDescent="0.25">
      <c r="B8" t="s">
        <v>2</v>
      </c>
      <c r="C8">
        <v>5</v>
      </c>
    </row>
    <row r="9" spans="1:5" x14ac:dyDescent="0.25">
      <c r="B9" t="s">
        <v>3</v>
      </c>
      <c r="C9" s="5">
        <v>0.1</v>
      </c>
    </row>
    <row r="10" spans="1:5" x14ac:dyDescent="0.25">
      <c r="B10" t="s">
        <v>4</v>
      </c>
      <c r="C10" s="5">
        <v>0.12</v>
      </c>
      <c r="D10" t="s">
        <v>6</v>
      </c>
    </row>
    <row r="12" spans="1:5" x14ac:dyDescent="0.25">
      <c r="B12" t="s">
        <v>5</v>
      </c>
      <c r="C12" s="6">
        <f>C7 *(C9+(C10 - C9)*((1+C10)^(-C8)))/ C10</f>
        <v>92790.447595309975</v>
      </c>
    </row>
    <row r="15" spans="1:5" x14ac:dyDescent="0.25">
      <c r="A15" t="s">
        <v>9</v>
      </c>
    </row>
    <row r="16" spans="1:5" x14ac:dyDescent="0.25">
      <c r="B16" t="s">
        <v>1</v>
      </c>
      <c r="C16" s="7">
        <v>100000</v>
      </c>
    </row>
    <row r="17" spans="1:5" x14ac:dyDescent="0.25">
      <c r="B17" t="s">
        <v>2</v>
      </c>
      <c r="C17">
        <v>5</v>
      </c>
    </row>
    <row r="18" spans="1:5" x14ac:dyDescent="0.25">
      <c r="B18" t="s">
        <v>3</v>
      </c>
      <c r="C18" s="5">
        <v>0.1</v>
      </c>
    </row>
    <row r="19" spans="1:5" x14ac:dyDescent="0.25">
      <c r="B19" t="s">
        <v>4</v>
      </c>
      <c r="C19" s="5">
        <v>0.08</v>
      </c>
      <c r="D19" t="s">
        <v>7</v>
      </c>
    </row>
    <row r="21" spans="1:5" x14ac:dyDescent="0.25">
      <c r="B21" t="s">
        <v>5</v>
      </c>
      <c r="C21" s="7">
        <f>C16 *(C18+(C19 - C18)*((1+C19)^(-C17)))/ C19</f>
        <v>107985.42007415617</v>
      </c>
    </row>
    <row r="23" spans="1:5" x14ac:dyDescent="0.25">
      <c r="A23" t="s">
        <v>10</v>
      </c>
    </row>
    <row r="24" spans="1:5" x14ac:dyDescent="0.25">
      <c r="B24" t="s">
        <v>1</v>
      </c>
      <c r="C24">
        <v>100000</v>
      </c>
    </row>
    <row r="25" spans="1:5" x14ac:dyDescent="0.25">
      <c r="B25" t="s">
        <v>2</v>
      </c>
      <c r="C25">
        <v>5</v>
      </c>
    </row>
    <row r="26" spans="1:5" x14ac:dyDescent="0.25">
      <c r="B26" t="s">
        <v>3</v>
      </c>
      <c r="C26" s="5">
        <v>0.1</v>
      </c>
    </row>
    <row r="27" spans="1:5" x14ac:dyDescent="0.25">
      <c r="B27" t="s">
        <v>4</v>
      </c>
      <c r="C27" s="5">
        <v>0.1</v>
      </c>
      <c r="D27" t="s">
        <v>8</v>
      </c>
    </row>
    <row r="29" spans="1:5" x14ac:dyDescent="0.25">
      <c r="B29" t="s">
        <v>5</v>
      </c>
      <c r="C29" s="7">
        <f>C24 *(C26+(C27 - C26)*((1+C27)^(-C25)))/ C27</f>
        <v>100000</v>
      </c>
    </row>
    <row r="31" spans="1:5" ht="18.75" x14ac:dyDescent="0.3">
      <c r="A31" s="3" t="s">
        <v>33</v>
      </c>
      <c r="B31" s="3"/>
      <c r="C31" s="3"/>
      <c r="D31" s="3"/>
      <c r="E31" s="3"/>
    </row>
    <row r="32" spans="1:5" x14ac:dyDescent="0.25">
      <c r="A32" t="s">
        <v>11</v>
      </c>
    </row>
    <row r="33" spans="1:9" x14ac:dyDescent="0.25">
      <c r="B33" t="s">
        <v>1</v>
      </c>
      <c r="C33" s="7">
        <v>1000</v>
      </c>
    </row>
    <row r="34" spans="1:9" x14ac:dyDescent="0.25">
      <c r="B34" t="s">
        <v>12</v>
      </c>
      <c r="C34" s="7">
        <v>1500</v>
      </c>
    </row>
    <row r="36" spans="1:9" x14ac:dyDescent="0.25">
      <c r="B36" t="s">
        <v>13</v>
      </c>
      <c r="C36">
        <f>C34 /C33 *100</f>
        <v>150</v>
      </c>
    </row>
    <row r="38" spans="1:9" x14ac:dyDescent="0.25">
      <c r="A38" t="s">
        <v>14</v>
      </c>
    </row>
    <row r="39" spans="1:9" x14ac:dyDescent="0.25">
      <c r="B39" t="s">
        <v>13</v>
      </c>
      <c r="C39">
        <v>120</v>
      </c>
    </row>
    <row r="40" spans="1:9" x14ac:dyDescent="0.25">
      <c r="B40" t="s">
        <v>3</v>
      </c>
      <c r="C40" s="5">
        <v>0.2</v>
      </c>
    </row>
    <row r="42" spans="1:9" x14ac:dyDescent="0.25">
      <c r="B42" t="s">
        <v>4</v>
      </c>
      <c r="C42" s="8">
        <f>100*C40/C39</f>
        <v>0.16666666666666666</v>
      </c>
    </row>
    <row r="44" spans="1:9" ht="18.75" x14ac:dyDescent="0.3">
      <c r="A44" s="3" t="s">
        <v>34</v>
      </c>
      <c r="B44" s="3"/>
      <c r="C44" s="3"/>
      <c r="D44" s="3"/>
      <c r="E44" s="3"/>
    </row>
    <row r="45" spans="1:9" x14ac:dyDescent="0.25">
      <c r="A45" t="s">
        <v>15</v>
      </c>
    </row>
    <row r="46" spans="1:9" x14ac:dyDescent="0.25">
      <c r="A46" t="s">
        <v>30</v>
      </c>
      <c r="B46" t="s">
        <v>1</v>
      </c>
      <c r="C46" s="7">
        <v>10000</v>
      </c>
      <c r="D46" t="s">
        <v>31</v>
      </c>
      <c r="E46" t="s">
        <v>1</v>
      </c>
      <c r="F46" s="7">
        <v>10000</v>
      </c>
      <c r="G46" t="s">
        <v>32</v>
      </c>
      <c r="H46" t="s">
        <v>1</v>
      </c>
      <c r="I46" s="7">
        <v>10000</v>
      </c>
    </row>
    <row r="47" spans="1:9" x14ac:dyDescent="0.25">
      <c r="B47" t="s">
        <v>3</v>
      </c>
      <c r="C47" s="5">
        <v>0.09</v>
      </c>
      <c r="E47" t="s">
        <v>3</v>
      </c>
      <c r="F47" s="5">
        <v>0.09</v>
      </c>
      <c r="H47" t="s">
        <v>3</v>
      </c>
      <c r="I47" s="5">
        <v>0.09</v>
      </c>
    </row>
    <row r="48" spans="1:9" x14ac:dyDescent="0.25">
      <c r="B48" t="s">
        <v>12</v>
      </c>
      <c r="C48" s="7">
        <v>10000</v>
      </c>
      <c r="E48" t="s">
        <v>12</v>
      </c>
      <c r="F48" s="7">
        <v>12200</v>
      </c>
      <c r="H48" t="s">
        <v>12</v>
      </c>
      <c r="I48" s="7">
        <v>7800</v>
      </c>
    </row>
    <row r="49" spans="1:9" x14ac:dyDescent="0.25">
      <c r="B49" t="s">
        <v>13</v>
      </c>
      <c r="C49">
        <f>C48/C46</f>
        <v>1</v>
      </c>
      <c r="E49" t="s">
        <v>13</v>
      </c>
      <c r="F49">
        <f>F48/F46</f>
        <v>1.22</v>
      </c>
      <c r="H49" t="s">
        <v>13</v>
      </c>
      <c r="I49">
        <f>I48/I46</f>
        <v>0.78</v>
      </c>
    </row>
    <row r="50" spans="1:9" x14ac:dyDescent="0.25">
      <c r="B50" t="s">
        <v>2</v>
      </c>
      <c r="C50">
        <v>7</v>
      </c>
      <c r="E50" t="s">
        <v>2</v>
      </c>
      <c r="F50">
        <v>7</v>
      </c>
      <c r="H50" t="s">
        <v>2</v>
      </c>
      <c r="I50">
        <v>7</v>
      </c>
    </row>
    <row r="52" spans="1:9" x14ac:dyDescent="0.25">
      <c r="B52" t="s">
        <v>16</v>
      </c>
      <c r="C52" s="8">
        <f>(2*(C47*C50 +1 -C49)) /(C49-1+C50*(C49+1))</f>
        <v>8.9999999999999983E-2</v>
      </c>
      <c r="E52" t="s">
        <v>16</v>
      </c>
      <c r="F52" s="8">
        <f>(2*(F47*F50 +1 -F49)) /(F49-1+F50*(F49+1))</f>
        <v>5.2030456852791868E-2</v>
      </c>
      <c r="H52" t="s">
        <v>16</v>
      </c>
      <c r="I52" s="8">
        <f>(2*(I47*I50 +1 -I49)) /(I49-1+I50*(I49+1))</f>
        <v>0.13888888888888887</v>
      </c>
    </row>
    <row r="55" spans="1:9" x14ac:dyDescent="0.25">
      <c r="A55" t="s">
        <v>17</v>
      </c>
    </row>
    <row r="56" spans="1:9" x14ac:dyDescent="0.25">
      <c r="B56" s="2" t="s">
        <v>35</v>
      </c>
      <c r="C56" s="2"/>
      <c r="E56" s="2" t="s">
        <v>36</v>
      </c>
      <c r="F56" s="2"/>
    </row>
    <row r="57" spans="1:9" x14ac:dyDescent="0.25">
      <c r="B57" t="s">
        <v>1</v>
      </c>
      <c r="C57" s="7">
        <v>10000</v>
      </c>
      <c r="E57" t="s">
        <v>1</v>
      </c>
      <c r="F57" s="7">
        <v>10000</v>
      </c>
    </row>
    <row r="58" spans="1:9" x14ac:dyDescent="0.25">
      <c r="B58" t="s">
        <v>3</v>
      </c>
      <c r="C58" s="5">
        <v>0.05</v>
      </c>
      <c r="E58" t="s">
        <v>3</v>
      </c>
      <c r="F58" s="5">
        <v>0.05</v>
      </c>
    </row>
    <row r="59" spans="1:9" x14ac:dyDescent="0.25">
      <c r="B59" t="s">
        <v>12</v>
      </c>
      <c r="C59" s="7">
        <v>7120</v>
      </c>
      <c r="E59" t="s">
        <v>12</v>
      </c>
      <c r="F59" s="10">
        <f>(F57*F58)/(1+F63) + (F57+(F57*F58))/((1+F63)^2)</f>
        <v>7120.0000073941528</v>
      </c>
    </row>
    <row r="60" spans="1:9" x14ac:dyDescent="0.25">
      <c r="B60" t="s">
        <v>13</v>
      </c>
      <c r="C60">
        <f>C59/C57</f>
        <v>0.71199999999999997</v>
      </c>
      <c r="E60" t="s">
        <v>13</v>
      </c>
      <c r="F60" s="11">
        <f>F59/F57</f>
        <v>0.71200000073941527</v>
      </c>
    </row>
    <row r="61" spans="1:9" x14ac:dyDescent="0.25">
      <c r="B61" t="s">
        <v>2</v>
      </c>
      <c r="C61">
        <v>2</v>
      </c>
      <c r="E61" t="s">
        <v>2</v>
      </c>
      <c r="F61">
        <v>2</v>
      </c>
    </row>
    <row r="63" spans="1:9" x14ac:dyDescent="0.25">
      <c r="B63" t="s">
        <v>16</v>
      </c>
      <c r="C63" s="8">
        <f>(2*(C58*C61 +1 -C60)) /(C60-1+C61*(C60+1))</f>
        <v>0.24744897959183682</v>
      </c>
      <c r="E63" t="s">
        <v>16</v>
      </c>
      <c r="F63" s="8">
        <v>0.24999999933217557</v>
      </c>
    </row>
    <row r="65" spans="1:3" x14ac:dyDescent="0.25">
      <c r="A65" t="s">
        <v>18</v>
      </c>
    </row>
    <row r="66" spans="1:3" x14ac:dyDescent="0.25">
      <c r="B66" t="s">
        <v>1</v>
      </c>
      <c r="C66" s="7">
        <v>10000</v>
      </c>
    </row>
    <row r="67" spans="1:3" x14ac:dyDescent="0.25">
      <c r="B67" t="s">
        <v>3</v>
      </c>
      <c r="C67" s="5">
        <v>7.0000000000000007E-2</v>
      </c>
    </row>
    <row r="68" spans="1:3" x14ac:dyDescent="0.25">
      <c r="B68" t="s">
        <v>12</v>
      </c>
      <c r="C68" s="7">
        <v>7120</v>
      </c>
    </row>
    <row r="69" spans="1:3" x14ac:dyDescent="0.25">
      <c r="B69" t="s">
        <v>21</v>
      </c>
      <c r="C69" s="5">
        <v>7.0000000000000007E-2</v>
      </c>
    </row>
    <row r="70" spans="1:3" x14ac:dyDescent="0.25">
      <c r="B70" t="s">
        <v>19</v>
      </c>
      <c r="C70" s="5">
        <v>0.08</v>
      </c>
    </row>
    <row r="71" spans="1:3" x14ac:dyDescent="0.25">
      <c r="B71" t="s">
        <v>2</v>
      </c>
      <c r="C71">
        <v>5</v>
      </c>
    </row>
    <row r="73" spans="1:3" x14ac:dyDescent="0.25">
      <c r="B73" t="s">
        <v>20</v>
      </c>
      <c r="C73" s="7">
        <f>C66*(C67+(C69 - C67) *(1+C69) ^(-C71)) /C69</f>
        <v>10000</v>
      </c>
    </row>
    <row r="74" spans="1:3" x14ac:dyDescent="0.25">
      <c r="B74" t="s">
        <v>22</v>
      </c>
      <c r="C74" s="7">
        <f>C66*(C67+(C70 - C67) *(1+C70) ^(-C71)) /C70</f>
        <v>9600.7289962921914</v>
      </c>
    </row>
    <row r="76" spans="1:3" x14ac:dyDescent="0.25">
      <c r="B76" t="s">
        <v>23</v>
      </c>
      <c r="C76" s="7">
        <f xml:space="preserve"> ABS(C74 - C73)</f>
        <v>399.27100370780863</v>
      </c>
    </row>
    <row r="79" spans="1:3" x14ac:dyDescent="0.25">
      <c r="A79" t="s">
        <v>24</v>
      </c>
    </row>
    <row r="80" spans="1:3" x14ac:dyDescent="0.25">
      <c r="B80" t="s">
        <v>1</v>
      </c>
      <c r="C80" s="7">
        <v>10000</v>
      </c>
    </row>
    <row r="81" spans="1:3" x14ac:dyDescent="0.25">
      <c r="B81" t="s">
        <v>3</v>
      </c>
      <c r="C81" s="5">
        <v>7.0000000000000007E-2</v>
      </c>
    </row>
    <row r="82" spans="1:3" x14ac:dyDescent="0.25">
      <c r="B82" t="s">
        <v>12</v>
      </c>
      <c r="C82" s="7">
        <v>7120</v>
      </c>
    </row>
    <row r="83" spans="1:3" x14ac:dyDescent="0.25">
      <c r="B83" t="s">
        <v>21</v>
      </c>
      <c r="C83" s="5">
        <v>7.0000000000000007E-2</v>
      </c>
    </row>
    <row r="84" spans="1:3" x14ac:dyDescent="0.25">
      <c r="B84" t="s">
        <v>19</v>
      </c>
      <c r="C84" s="5">
        <v>0.06</v>
      </c>
    </row>
    <row r="85" spans="1:3" x14ac:dyDescent="0.25">
      <c r="B85" t="s">
        <v>2</v>
      </c>
      <c r="C85">
        <v>5</v>
      </c>
    </row>
    <row r="87" spans="1:3" x14ac:dyDescent="0.25">
      <c r="B87" t="s">
        <v>20</v>
      </c>
      <c r="C87" s="7">
        <f>C80*(C81+(C83 - C81) *(1+C83) ^(-C85)) /C83</f>
        <v>10000</v>
      </c>
    </row>
    <row r="88" spans="1:3" x14ac:dyDescent="0.25">
      <c r="B88" t="s">
        <v>22</v>
      </c>
      <c r="C88" s="7">
        <f>C80*(C81+(C84 - C81) *(1+C84) ^(-C85)) /C84</f>
        <v>10421.23637855657</v>
      </c>
    </row>
    <row r="90" spans="1:3" x14ac:dyDescent="0.25">
      <c r="B90" t="s">
        <v>23</v>
      </c>
      <c r="C90" s="7">
        <f>ABS( C88- C87)</f>
        <v>421.23637855657034</v>
      </c>
    </row>
    <row r="93" spans="1:3" x14ac:dyDescent="0.25">
      <c r="A93" t="s">
        <v>25</v>
      </c>
    </row>
    <row r="94" spans="1:3" x14ac:dyDescent="0.25">
      <c r="B94" t="s">
        <v>1</v>
      </c>
      <c r="C94" s="7">
        <v>100000</v>
      </c>
    </row>
    <row r="95" spans="1:3" x14ac:dyDescent="0.25">
      <c r="B95" t="s">
        <v>3</v>
      </c>
      <c r="C95" s="5">
        <v>0.09</v>
      </c>
    </row>
    <row r="96" spans="1:3" x14ac:dyDescent="0.25">
      <c r="B96" t="s">
        <v>16</v>
      </c>
      <c r="C96" s="5">
        <v>0.11</v>
      </c>
    </row>
    <row r="97" spans="1:3" x14ac:dyDescent="0.25">
      <c r="B97" t="s">
        <v>2</v>
      </c>
      <c r="C97">
        <v>6</v>
      </c>
    </row>
    <row r="99" spans="1:3" x14ac:dyDescent="0.25">
      <c r="B99" t="s">
        <v>39</v>
      </c>
      <c r="C99" s="7">
        <f>C94*(C95+(C96 - C95) *(1+C96) ^(-C97)) /C96</f>
        <v>91538.924292523472</v>
      </c>
    </row>
    <row r="100" spans="1:3" x14ac:dyDescent="0.25">
      <c r="B100" t="s">
        <v>38</v>
      </c>
      <c r="C100" s="7">
        <f>ABS( C94- C99)</f>
        <v>8461.0757074765279</v>
      </c>
    </row>
    <row r="103" spans="1:3" x14ac:dyDescent="0.25">
      <c r="A103" t="s">
        <v>37</v>
      </c>
    </row>
    <row r="104" spans="1:3" x14ac:dyDescent="0.25">
      <c r="B104" t="s">
        <v>1</v>
      </c>
      <c r="C104" s="7">
        <v>100000</v>
      </c>
    </row>
    <row r="105" spans="1:3" x14ac:dyDescent="0.25">
      <c r="B105" t="s">
        <v>3</v>
      </c>
      <c r="C105" s="5">
        <v>0.09</v>
      </c>
    </row>
    <row r="106" spans="1:3" x14ac:dyDescent="0.25">
      <c r="B106" t="s">
        <v>16</v>
      </c>
      <c r="C106" s="5">
        <v>7.0000000000000007E-2</v>
      </c>
    </row>
    <row r="107" spans="1:3" x14ac:dyDescent="0.25">
      <c r="B107" t="s">
        <v>2</v>
      </c>
      <c r="C107">
        <v>6</v>
      </c>
    </row>
    <row r="109" spans="1:3" x14ac:dyDescent="0.25">
      <c r="B109" t="s">
        <v>12</v>
      </c>
      <c r="C109" s="7">
        <f>C104*(C105+(C106 - C105) *(1+C106) ^(-C107)) /C106</f>
        <v>109533.07931952822</v>
      </c>
    </row>
    <row r="110" spans="1:3" x14ac:dyDescent="0.25">
      <c r="B110" t="s">
        <v>40</v>
      </c>
      <c r="C110" s="7">
        <f>C109-C104</f>
        <v>9533.0793195282167</v>
      </c>
    </row>
    <row r="112" spans="1:3" x14ac:dyDescent="0.25">
      <c r="A112" s="9" t="s">
        <v>41</v>
      </c>
      <c r="B112" s="9"/>
      <c r="C112" s="9"/>
    </row>
    <row r="114" spans="1:3" x14ac:dyDescent="0.25">
      <c r="A114" t="s">
        <v>0</v>
      </c>
    </row>
    <row r="115" spans="1:3" x14ac:dyDescent="0.25">
      <c r="B115" t="s">
        <v>1</v>
      </c>
      <c r="C115" s="7">
        <v>100000</v>
      </c>
    </row>
    <row r="116" spans="1:3" x14ac:dyDescent="0.25">
      <c r="B116" t="s">
        <v>2</v>
      </c>
      <c r="C116">
        <v>6</v>
      </c>
    </row>
    <row r="117" spans="1:3" x14ac:dyDescent="0.25">
      <c r="B117" t="s">
        <v>3</v>
      </c>
      <c r="C117" s="5">
        <v>7.0000000000000007E-2</v>
      </c>
    </row>
    <row r="118" spans="1:3" x14ac:dyDescent="0.25">
      <c r="B118" t="s">
        <v>4</v>
      </c>
      <c r="C118" s="5">
        <v>0.11</v>
      </c>
    </row>
    <row r="120" spans="1:3" x14ac:dyDescent="0.25">
      <c r="B120" t="s">
        <v>5</v>
      </c>
      <c r="C120" s="6">
        <f>C115 *(C117+(C118 - C117)*((1+C118)^(-C116)))/ C118</f>
        <v>83077.848585046973</v>
      </c>
    </row>
    <row r="123" spans="1:3" x14ac:dyDescent="0.25">
      <c r="A123" t="s">
        <v>9</v>
      </c>
    </row>
    <row r="124" spans="1:3" x14ac:dyDescent="0.25">
      <c r="B124" t="s">
        <v>1</v>
      </c>
      <c r="C124" s="7">
        <v>10000</v>
      </c>
    </row>
    <row r="125" spans="1:3" x14ac:dyDescent="0.25">
      <c r="B125" t="s">
        <v>3</v>
      </c>
      <c r="C125" s="5">
        <v>0.08</v>
      </c>
    </row>
    <row r="126" spans="1:3" x14ac:dyDescent="0.25">
      <c r="B126" t="s">
        <v>12</v>
      </c>
      <c r="C126" s="7">
        <v>10000</v>
      </c>
    </row>
    <row r="127" spans="1:3" x14ac:dyDescent="0.25">
      <c r="B127" t="s">
        <v>13</v>
      </c>
      <c r="C127">
        <f>C126/C124</f>
        <v>1</v>
      </c>
    </row>
    <row r="128" spans="1:3" x14ac:dyDescent="0.25">
      <c r="B128" t="s">
        <v>2</v>
      </c>
      <c r="C128">
        <v>6</v>
      </c>
    </row>
    <row r="130" spans="1:3" x14ac:dyDescent="0.25">
      <c r="B130" t="s">
        <v>16</v>
      </c>
      <c r="C130" s="8">
        <f>(2*(C125*C128 +1 -C127)) /(C127-1+C128*(C127+1))</f>
        <v>0.08</v>
      </c>
    </row>
    <row r="133" spans="1:3" x14ac:dyDescent="0.25">
      <c r="A133" t="s">
        <v>10</v>
      </c>
    </row>
    <row r="134" spans="1:3" x14ac:dyDescent="0.25">
      <c r="B134" t="s">
        <v>1</v>
      </c>
      <c r="C134" s="7">
        <v>10000</v>
      </c>
    </row>
    <row r="135" spans="1:3" x14ac:dyDescent="0.25">
      <c r="B135" t="s">
        <v>3</v>
      </c>
      <c r="C135" s="5">
        <v>0.08</v>
      </c>
    </row>
    <row r="136" spans="1:3" x14ac:dyDescent="0.25">
      <c r="B136" t="s">
        <v>12</v>
      </c>
      <c r="C136" s="7">
        <v>12200</v>
      </c>
    </row>
    <row r="137" spans="1:3" x14ac:dyDescent="0.25">
      <c r="B137" t="s">
        <v>13</v>
      </c>
      <c r="C137">
        <f>C136/C134</f>
        <v>1.22</v>
      </c>
    </row>
    <row r="138" spans="1:3" x14ac:dyDescent="0.25">
      <c r="B138" t="s">
        <v>2</v>
      </c>
      <c r="C138">
        <v>6</v>
      </c>
    </row>
    <row r="140" spans="1:3" x14ac:dyDescent="0.25">
      <c r="B140" t="s">
        <v>16</v>
      </c>
      <c r="C140" s="8">
        <f>(2*(C135*C138 +1 -C137)) /(C137-1+C138*(C137+1))</f>
        <v>3.8404726735598228E-2</v>
      </c>
    </row>
    <row r="143" spans="1:3" x14ac:dyDescent="0.25">
      <c r="A143" t="s">
        <v>11</v>
      </c>
    </row>
    <row r="144" spans="1:3" x14ac:dyDescent="0.25">
      <c r="B144" t="s">
        <v>1</v>
      </c>
      <c r="C144" s="7">
        <v>10000</v>
      </c>
    </row>
    <row r="145" spans="1:3" x14ac:dyDescent="0.25">
      <c r="B145" t="s">
        <v>3</v>
      </c>
      <c r="C145" s="5">
        <v>0.08</v>
      </c>
    </row>
    <row r="146" spans="1:3" x14ac:dyDescent="0.25">
      <c r="B146" t="s">
        <v>12</v>
      </c>
      <c r="C146" s="7">
        <v>7800</v>
      </c>
    </row>
    <row r="147" spans="1:3" x14ac:dyDescent="0.25">
      <c r="B147" t="s">
        <v>13</v>
      </c>
      <c r="C147">
        <f>C146/C144</f>
        <v>0.78</v>
      </c>
    </row>
    <row r="148" spans="1:3" x14ac:dyDescent="0.25">
      <c r="B148" t="s">
        <v>2</v>
      </c>
      <c r="C148">
        <v>6</v>
      </c>
    </row>
    <row r="150" spans="1:3" x14ac:dyDescent="0.25">
      <c r="B150" t="s">
        <v>16</v>
      </c>
      <c r="C150" s="8">
        <f>(2*(C145*C148 +1 -C147)) /(C147-1+C148*(C147+1))</f>
        <v>0.13384321223709369</v>
      </c>
    </row>
    <row r="153" spans="1:3" x14ac:dyDescent="0.25">
      <c r="A153" t="s">
        <v>14</v>
      </c>
    </row>
    <row r="154" spans="1:3" x14ac:dyDescent="0.25">
      <c r="B154" t="s">
        <v>1</v>
      </c>
      <c r="C154" s="7">
        <v>100000</v>
      </c>
    </row>
    <row r="155" spans="1:3" x14ac:dyDescent="0.25">
      <c r="B155" t="s">
        <v>3</v>
      </c>
      <c r="C155" s="5">
        <v>0.08</v>
      </c>
    </row>
    <row r="156" spans="1:3" x14ac:dyDescent="0.25">
      <c r="B156" t="s">
        <v>16</v>
      </c>
      <c r="C156" s="5">
        <v>0.11</v>
      </c>
    </row>
    <row r="157" spans="1:3" x14ac:dyDescent="0.25">
      <c r="B157" t="s">
        <v>2</v>
      </c>
      <c r="C157">
        <v>7</v>
      </c>
    </row>
    <row r="159" spans="1:3" x14ac:dyDescent="0.25">
      <c r="B159" t="s">
        <v>39</v>
      </c>
      <c r="C159" s="7">
        <f>C154*(C155+(C156 - C155) *(1+C156) ^(-C157)) /C156</f>
        <v>85863.411206112796</v>
      </c>
    </row>
    <row r="160" spans="1:3" x14ac:dyDescent="0.25">
      <c r="B160" t="s">
        <v>38</v>
      </c>
      <c r="C160" s="7">
        <f>ABS( C154- C159)</f>
        <v>14136.588793887204</v>
      </c>
    </row>
    <row r="162" spans="1:3" x14ac:dyDescent="0.25">
      <c r="A162" t="s">
        <v>15</v>
      </c>
    </row>
    <row r="163" spans="1:3" x14ac:dyDescent="0.25">
      <c r="B163" t="s">
        <v>1</v>
      </c>
      <c r="C163" s="7">
        <v>100000</v>
      </c>
    </row>
    <row r="164" spans="1:3" x14ac:dyDescent="0.25">
      <c r="B164" t="s">
        <v>3</v>
      </c>
      <c r="C164" s="5">
        <v>0.08</v>
      </c>
    </row>
    <row r="165" spans="1:3" x14ac:dyDescent="0.25">
      <c r="B165" t="s">
        <v>16</v>
      </c>
      <c r="C165" s="5">
        <v>0.06</v>
      </c>
    </row>
    <row r="166" spans="1:3" x14ac:dyDescent="0.25">
      <c r="B166" t="s">
        <v>2</v>
      </c>
      <c r="C166">
        <v>7</v>
      </c>
    </row>
    <row r="168" spans="1:3" x14ac:dyDescent="0.25">
      <c r="B168" t="s">
        <v>12</v>
      </c>
      <c r="C168" s="7">
        <f>C163*(C164+(C165 - C164) *(1+C165) ^(-C166)) /C165</f>
        <v>111164.76287925548</v>
      </c>
    </row>
    <row r="169" spans="1:3" x14ac:dyDescent="0.25">
      <c r="B169" t="s">
        <v>40</v>
      </c>
      <c r="C169" s="7">
        <f>C168-C163</f>
        <v>11164.762879255475</v>
      </c>
    </row>
  </sheetData>
  <mergeCells count="8">
    <mergeCell ref="A44:E44"/>
    <mergeCell ref="B56:C56"/>
    <mergeCell ref="E56:F56"/>
    <mergeCell ref="A112:C112"/>
    <mergeCell ref="B1:D1"/>
    <mergeCell ref="A3:D3"/>
    <mergeCell ref="A5:E5"/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2024-10-17T19:04:57Z</dcterms:created>
  <dcterms:modified xsi:type="dcterms:W3CDTF">2024-10-20T00:48:36Z</dcterms:modified>
</cp:coreProperties>
</file>