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anzenl.sharepoint.com/sites/DeWetenschappelijkeCyclus2023-2024-Agrariers/Gedeelde documenten/Agrariers/"/>
    </mc:Choice>
  </mc:AlternateContent>
  <xr:revisionPtr revIDLastSave="1809" documentId="11_8B070BA93CF2B307D69CCED3216013053CED4081" xr6:coauthVersionLast="47" xr6:coauthVersionMax="47" xr10:uidLastSave="{5A70D19C-D62D-4940-9980-92251D401BFE}"/>
  <bookViews>
    <workbookView xWindow="-108" yWindow="-108" windowWidth="30936" windowHeight="17496" activeTab="5" xr2:uid="{00000000-000D-0000-FFFF-FFFF00000000}"/>
  </bookViews>
  <sheets>
    <sheet name="suiker" sheetId="1" r:id="rId1"/>
    <sheet name="zout" sheetId="2" r:id="rId2"/>
    <sheet name="theoretische_concentraties" sheetId="6" r:id="rId3"/>
    <sheet name="werkelijke_concentraties" sheetId="7" r:id="rId4"/>
    <sheet name="testsheet_suiker" sheetId="3" r:id="rId5"/>
    <sheet name="testsheet_zout" sheetId="4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7" l="1"/>
  <c r="F12" i="7"/>
  <c r="F11" i="7"/>
  <c r="F10" i="7"/>
  <c r="F9" i="7"/>
  <c r="F8" i="7"/>
  <c r="F7" i="7"/>
  <c r="F6" i="7"/>
  <c r="F5" i="7"/>
  <c r="F4" i="7"/>
  <c r="F3" i="7"/>
  <c r="F2" i="7"/>
  <c r="F2" i="6"/>
  <c r="F3" i="6"/>
  <c r="F4" i="6"/>
  <c r="F5" i="6"/>
  <c r="F6" i="6"/>
  <c r="F7" i="6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35" i="2"/>
  <c r="E36" i="2" s="1"/>
  <c r="E37" i="2" s="1"/>
  <c r="E24" i="2"/>
  <c r="E25" i="2" s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38" i="2" l="1"/>
  <c r="E39" i="2" s="1"/>
  <c r="E40" i="2" s="1"/>
  <c r="E41" i="2" s="1"/>
  <c r="E42" i="2" s="1"/>
  <c r="E43" i="2" s="1"/>
  <c r="E44" i="2" s="1"/>
  <c r="E45" i="2" s="1"/>
  <c r="E26" i="2"/>
  <c r="E27" i="2" s="1"/>
  <c r="E28" i="2" s="1"/>
  <c r="E29" i="2" s="1"/>
  <c r="E30" i="2" s="1"/>
  <c r="E31" i="2" s="1"/>
  <c r="E32" i="2" s="1"/>
  <c r="E33" i="2" s="1"/>
  <c r="E34" i="2" s="1"/>
</calcChain>
</file>

<file path=xl/sharedStrings.xml><?xml version="1.0" encoding="utf-8"?>
<sst xmlns="http://schemas.openxmlformats.org/spreadsheetml/2006/main" count="302" uniqueCount="40">
  <si>
    <t>S1</t>
  </si>
  <si>
    <t>S2</t>
  </si>
  <si>
    <t>Zeker verkeerde gemeten</t>
  </si>
  <si>
    <t>corectie meting</t>
  </si>
  <si>
    <t>S3</t>
  </si>
  <si>
    <t>overstroming om 11:13</t>
  </si>
  <si>
    <t>Sd1</t>
  </si>
  <si>
    <t>Sd2</t>
  </si>
  <si>
    <t>leeg nieuw 36</t>
  </si>
  <si>
    <t>leeg</t>
  </si>
  <si>
    <t>Sd3</t>
  </si>
  <si>
    <t>waterslot niet goed</t>
  </si>
  <si>
    <t>max berijkt nieuwe is op 50</t>
  </si>
  <si>
    <t>weer leeg nieuw op 26</t>
  </si>
  <si>
    <t>weer leeg nieuw op 28</t>
  </si>
  <si>
    <t>leeg nieuw 30</t>
  </si>
  <si>
    <t>Z1</t>
  </si>
  <si>
    <t>Leeg</t>
  </si>
  <si>
    <t>Z2</t>
  </si>
  <si>
    <t>Z3</t>
  </si>
  <si>
    <t>Zd1</t>
  </si>
  <si>
    <t>Zd2</t>
  </si>
  <si>
    <t>Zd3</t>
  </si>
  <si>
    <t>experiment_id</t>
  </si>
  <si>
    <t>meting_id</t>
  </si>
  <si>
    <t>temperatuur</t>
  </si>
  <si>
    <t>relatieve_productie</t>
  </si>
  <si>
    <t>cumulatieve_productie</t>
  </si>
  <si>
    <t>datum</t>
  </si>
  <si>
    <t>tijd</t>
  </si>
  <si>
    <t>meetniveau</t>
  </si>
  <si>
    <t>opmerking</t>
  </si>
  <si>
    <t>null_waarde</t>
  </si>
  <si>
    <t>gist</t>
  </si>
  <si>
    <t>suiker</t>
  </si>
  <si>
    <t>zout</t>
  </si>
  <si>
    <t>water</t>
  </si>
  <si>
    <t>totaal</t>
  </si>
  <si>
    <t>suiker_concentraties</t>
  </si>
  <si>
    <t>productie_co2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</si>
</sst>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8">
    <dxf>
      <numFmt numFmtId="165" formatCode="h:mm;@"/>
    </dxf>
    <dxf>
      <numFmt numFmtId="2" formatCode="0.00"/>
    </dxf>
    <dxf>
      <numFmt numFmtId="1" formatCode="0"/>
    </dxf>
    <dxf>
      <numFmt numFmtId="1" formatCode="0"/>
    </dxf>
    <dxf>
      <numFmt numFmtId="164" formatCode="yyyy\-mm\-dd;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h:mm;@"/>
    </dxf>
    <dxf>
      <numFmt numFmtId="2" formatCode="0.00"/>
    </dxf>
    <dxf>
      <numFmt numFmtId="165" formatCode="h:mm;@"/>
    </dxf>
    <dxf>
      <numFmt numFmtId="164" formatCode="yyyy\-mm\-dd;@"/>
    </dxf>
    <dxf>
      <numFmt numFmtId="2" formatCode="0.00"/>
    </dxf>
    <dxf>
      <numFmt numFmtId="2" formatCode="0.00"/>
    </dxf>
    <dxf>
      <numFmt numFmtId="166" formatCode="0.0"/>
      <alignment horizontal="right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76E1-B10C-4F7C-8BB6-EA2D203FDA26}" name="Table1" displayName="Table1" ref="A1:J67" totalsRowShown="0">
  <autoFilter ref="A1:J67" xr:uid="{0C5C76E1-B10C-4F7C-8BB6-EA2D203FDA26}"/>
  <sortState xmlns:xlrd2="http://schemas.microsoft.com/office/spreadsheetml/2017/richdata2" ref="A2:J67">
    <sortCondition ref="A1:A67"/>
  </sortState>
  <tableColumns count="10">
    <tableColumn id="1" xr3:uid="{08877AA4-5713-4696-8CA9-778EBB8D55CB}" name="experiment_id"/>
    <tableColumn id="2" xr3:uid="{DCE1CC27-49DA-4AF9-90CE-4A118A5DA357}" name="meting_id" dataDxfId="27"/>
    <tableColumn id="4" xr3:uid="{45498574-D0F0-474A-9F30-DEC7E02140D1}" name="temperatuur" dataDxfId="26"/>
    <tableColumn id="5" xr3:uid="{701959C0-33C6-4821-8BE2-3DD72613EDF6}" name="relatieve_productie" dataDxfId="25"/>
    <tableColumn id="3" xr3:uid="{9EA095F8-BEF0-4D69-96BC-2CCB78B5DED6}" name="cumulatieve_productie" dataDxfId="24"/>
    <tableColumn id="6" xr3:uid="{2A444E86-4DFB-4837-90D1-E287B8621FE0}" name="datum" dataDxfId="23"/>
    <tableColumn id="7" xr3:uid="{01950E95-743B-42B5-B6BC-4EDB77750EC1}" name="tijd" dataDxfId="22"/>
    <tableColumn id="10" xr3:uid="{3A8D18CF-1CA4-4A4D-9910-B88880220052}" name="meetniveau"/>
    <tableColumn id="11" xr3:uid="{E0DBDE65-44C0-4BD8-A6B9-7A2CD2781D9B}" name="opmerking"/>
    <tableColumn id="12" xr3:uid="{A20EAF8B-FCCC-48BD-AC66-B4CD3D195177}" name="null_waar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652CE-370A-4B29-9CD7-9BBD46701D41}" name="Table2" displayName="Table2" ref="A1:J67" totalsRowShown="0">
  <autoFilter ref="A1:J67" xr:uid="{786652CE-370A-4B29-9CD7-9BBD46701D41}"/>
  <sortState xmlns:xlrd2="http://schemas.microsoft.com/office/spreadsheetml/2017/richdata2" ref="A2:J67">
    <sortCondition ref="A1:A67"/>
  </sortState>
  <tableColumns count="10">
    <tableColumn id="1" xr3:uid="{19696A34-8BB8-4DBD-B11E-E3ACA3F74F1A}" name="experiment_id"/>
    <tableColumn id="8" xr3:uid="{DDAF096F-0F95-4C7D-B164-F05394E21D91}" name="meting_id"/>
    <tableColumn id="4" xr3:uid="{D0D6E9A9-70F3-4BAF-BE6A-296BD2A70B8F}" name="temperatuur" dataDxfId="21"/>
    <tableColumn id="5" xr3:uid="{5867324D-AD4F-418C-AF67-6F7D92FB74AC}" name="relatieve_productie"/>
    <tableColumn id="2" xr3:uid="{90EC13BA-20F0-4F9D-9AF7-FB50D42EB125}" name="cumulatieve_productie"/>
    <tableColumn id="6" xr3:uid="{B6613E17-2732-45BA-8BEB-E77BE1E79180}" name="datum" dataDxfId="9"/>
    <tableColumn id="7" xr3:uid="{4051E6F2-3FAE-4E0B-A0B2-71BDAF2A735B}" name="tijd" dataDxfId="20"/>
    <tableColumn id="10" xr3:uid="{80AD368B-DA84-4C84-81C6-17F048437F3C}" name="meetniveau"/>
    <tableColumn id="11" xr3:uid="{62FE93C8-1965-473C-A813-F5DA392D9A31}" name="opmerking"/>
    <tableColumn id="12" xr3:uid="{972D02B1-96AE-47BC-B835-F7C28381D699}" name="null_waard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7BA7F-0B79-4860-A800-041192A055DE}" name="Table7" displayName="Table7" ref="A1:F7" totalsRowShown="0">
  <autoFilter ref="A1:F7" xr:uid="{A7A7BA7F-0B79-4860-A800-041192A055DE}"/>
  <tableColumns count="6">
    <tableColumn id="1" xr3:uid="{68B490C1-110C-4D16-968E-D102DBD16933}" name="experiment_id"/>
    <tableColumn id="2" xr3:uid="{E664204C-FB66-44E5-ADAE-53CCC613030C}" name="gist" dataDxfId="19"/>
    <tableColumn id="3" xr3:uid="{1F6C69C8-3E84-4AF1-AD6A-A6CDF35A191D}" name="suiker" dataDxfId="18"/>
    <tableColumn id="4" xr3:uid="{0C6258AC-E15D-4721-B3DF-CF3F99159838}" name="zout" dataDxfId="17"/>
    <tableColumn id="5" xr3:uid="{135F1658-9E9E-49A5-A343-E3CF04770556}" name="water" dataDxfId="16"/>
    <tableColumn id="6" xr3:uid="{9A266096-715D-42E0-9D0C-002E396B2DE5}" name="totaal" dataDxfId="15">
      <calculatedColumnFormula>SUM(Table7[[#This Row],[gist]:[water]])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843D91-36D7-49D2-B7B7-7FA1D2F9DF12}" name="Table86" displayName="Table86" ref="A1:F13" totalsRowShown="0">
  <autoFilter ref="A1:F13" xr:uid="{4C843D91-36D7-49D2-B7B7-7FA1D2F9DF12}"/>
  <tableColumns count="6">
    <tableColumn id="1" xr3:uid="{3779650D-29CA-4DD4-94AD-D52081455D0E}" name="experiment_id"/>
    <tableColumn id="2" xr3:uid="{5598BB74-1DA5-4B1E-A493-57FA0F0E35D2}" name="gist" dataDxfId="14"/>
    <tableColumn id="3" xr3:uid="{AC52B45A-5BFD-4F6F-9AE7-129D033E6193}" name="suiker" dataDxfId="13"/>
    <tableColumn id="4" xr3:uid="{8888FB80-B6F8-4A25-AC1D-F3BCDC352667}" name="zout" dataDxfId="12"/>
    <tableColumn id="5" xr3:uid="{BB8DDB1A-6887-4F65-80E0-C642878AC7C1}" name="water" dataDxfId="11"/>
    <tableColumn id="6" xr3:uid="{88776DE7-5E82-49A4-9E55-807E2103E53E}" name="totaal" dataDxfId="10">
      <calculatedColumnFormula>SUM(Table86[[#This Row],[gist]:[water]])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8A425-F1B4-4E6E-9F3F-AC2CDC2B5F8A}" name="Table14" displayName="Table14" ref="A1:H43" totalsRowShown="0">
  <autoFilter ref="A1:H43" xr:uid="{E0F8A425-F1B4-4E6E-9F3F-AC2CDC2B5F8A}"/>
  <tableColumns count="8">
    <tableColumn id="1" xr3:uid="{D43C4272-3671-490E-862A-EC99A5BD9786}" name="experiment_id"/>
    <tableColumn id="2" xr3:uid="{F168810A-4D53-47A4-A9DA-2860706E1869}" name="meting_id" dataDxfId="8"/>
    <tableColumn id="3" xr3:uid="{DCDA7AAF-59BA-4956-A126-E5A7C0AD3B02}" name="suiker_concentraties" dataDxfId="7"/>
    <tableColumn id="8" xr3:uid="{9459E170-A1C1-4F0B-80EC-3661D3E6F62A}" name="gist" dataDxfId="6"/>
    <tableColumn id="4" xr3:uid="{6FEC7632-F355-4757-80CB-DA74A0A3EEE1}" name="temperatuur"/>
    <tableColumn id="5" xr3:uid="{EE5A6774-5115-4378-BE3A-F014B14E85B9}" name="productie_co2" dataDxfId="5"/>
    <tableColumn id="6" xr3:uid="{0F0FEDE4-D994-4BF9-B5EE-E9997C78A411}" name="datum" dataDxfId="4"/>
    <tableColumn id="7" xr3:uid="{E109266D-5E62-48B3-871A-35EDD54EE345}" name="tijd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00333A-AAA0-4015-8FF7-F3BB26507913}" name="Table25" displayName="Table25" ref="A1:H43" totalsRowShown="0">
  <autoFilter ref="A1:H43" xr:uid="{5700333A-AAA0-4015-8FF7-F3BB26507913}"/>
  <tableColumns count="8">
    <tableColumn id="1" xr3:uid="{13B5E17C-33D9-4207-94F1-09832112D37C}" name="experiment_id"/>
    <tableColumn id="8" xr3:uid="{865CF354-CAD0-4089-AE78-01BC06B913A1}" name="meting_id"/>
    <tableColumn id="2" xr3:uid="{184EC690-BC13-460B-8AC2-6F85168E300B}" name="suiker_concentraties" dataDxfId="3"/>
    <tableColumn id="3" xr3:uid="{79BE1D54-C341-438D-B218-DBADD70FA699}" name="gist" dataDxfId="2"/>
    <tableColumn id="4" xr3:uid="{706A98E4-F214-4C1D-B627-B9288E049572}" name="temperatuur" dataDxfId="1"/>
    <tableColumn id="5" xr3:uid="{8666046A-5FB6-48C6-B76F-9814C8F59397}" name="productie_co2"/>
    <tableColumn id="9" xr3:uid="{C04FA5B2-BDAB-4501-969A-5D6A5532D826}" name="datum"/>
    <tableColumn id="6" xr3:uid="{CC8F1C5C-02E8-47DD-A8F5-349588637290}" name="tij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9"/>
  <sheetViews>
    <sheetView workbookViewId="0">
      <selection sqref="A1:J1"/>
    </sheetView>
  </sheetViews>
  <sheetFormatPr defaultRowHeight="15" customHeight="1" x14ac:dyDescent="0.3"/>
  <cols>
    <col min="1" max="1" width="14.88671875" bestFit="1" customWidth="1"/>
    <col min="2" max="2" width="23.33203125" bestFit="1" customWidth="1"/>
    <col min="3" max="3" width="25.44140625" bestFit="1" customWidth="1"/>
    <col min="4" max="6" width="25.44140625" customWidth="1"/>
    <col min="7" max="7" width="16.88671875" bestFit="1" customWidth="1"/>
    <col min="8" max="8" width="13.44140625" bestFit="1" customWidth="1"/>
    <col min="9" max="9" width="22.44140625" bestFit="1" customWidth="1"/>
    <col min="10" max="10" width="17.6640625" bestFit="1" customWidth="1"/>
    <col min="11" max="11" width="13.88671875" bestFit="1" customWidth="1"/>
    <col min="12" max="12" width="24.44140625" bestFit="1" customWidth="1"/>
    <col min="13" max="13" width="19" bestFit="1" customWidth="1"/>
  </cols>
  <sheetData>
    <row r="1" spans="1:10" ht="14.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4.4" x14ac:dyDescent="0.3">
      <c r="A2" t="s">
        <v>0</v>
      </c>
      <c r="B2" s="4">
        <v>1</v>
      </c>
      <c r="C2" s="6">
        <v>32</v>
      </c>
      <c r="D2" s="1">
        <v>0</v>
      </c>
      <c r="E2" s="1">
        <f>Table1[[#This Row],[meetniveau]]</f>
        <v>28</v>
      </c>
      <c r="F2" s="2">
        <v>45429</v>
      </c>
      <c r="G2" s="3">
        <v>0.44166666666666665</v>
      </c>
      <c r="H2">
        <v>28</v>
      </c>
    </row>
    <row r="3" spans="1:10" ht="14.4" x14ac:dyDescent="0.3">
      <c r="A3" t="s">
        <v>0</v>
      </c>
      <c r="B3" s="4">
        <v>2</v>
      </c>
      <c r="C3" s="6">
        <v>31.4</v>
      </c>
      <c r="D3" s="1">
        <v>0</v>
      </c>
      <c r="E3" s="1">
        <f>E2+Table1[[#This Row],[relatieve_productie]]</f>
        <v>28</v>
      </c>
      <c r="F3" s="2">
        <v>45429</v>
      </c>
      <c r="G3" s="3">
        <v>0.46041666666666664</v>
      </c>
      <c r="H3">
        <v>28</v>
      </c>
    </row>
    <row r="4" spans="1:10" ht="14.4" x14ac:dyDescent="0.3">
      <c r="A4" t="s">
        <v>0</v>
      </c>
      <c r="B4" s="4">
        <v>3</v>
      </c>
      <c r="C4" s="6">
        <v>30.8</v>
      </c>
      <c r="D4" s="1">
        <v>0</v>
      </c>
      <c r="E4" s="1">
        <f>E3+Table1[[#This Row],[relatieve_productie]]</f>
        <v>28</v>
      </c>
      <c r="F4" s="2">
        <v>45429</v>
      </c>
      <c r="G4" s="3">
        <v>0.47083333333333333</v>
      </c>
      <c r="H4">
        <v>28</v>
      </c>
    </row>
    <row r="5" spans="1:10" ht="14.4" x14ac:dyDescent="0.3">
      <c r="A5" t="s">
        <v>0</v>
      </c>
      <c r="B5" s="4">
        <v>4</v>
      </c>
      <c r="C5" s="6">
        <v>30.4</v>
      </c>
      <c r="D5" s="1">
        <v>-2</v>
      </c>
      <c r="E5" s="1">
        <f>E4+Table1[[#This Row],[relatieve_productie]]</f>
        <v>26</v>
      </c>
      <c r="F5" s="2">
        <v>45429</v>
      </c>
      <c r="G5" s="3">
        <v>0.48333333333333334</v>
      </c>
      <c r="H5">
        <v>26</v>
      </c>
    </row>
    <row r="6" spans="1:10" ht="14.4" x14ac:dyDescent="0.3">
      <c r="A6" t="s">
        <v>0</v>
      </c>
      <c r="B6" s="4">
        <v>5</v>
      </c>
      <c r="C6" s="6">
        <v>30</v>
      </c>
      <c r="D6" s="1">
        <v>0</v>
      </c>
      <c r="E6" s="1">
        <f>E5+Table1[[#This Row],[relatieve_productie]]</f>
        <v>26</v>
      </c>
      <c r="F6" s="2">
        <v>45429</v>
      </c>
      <c r="G6" s="3">
        <v>0.49444444444444446</v>
      </c>
      <c r="H6">
        <v>26</v>
      </c>
    </row>
    <row r="7" spans="1:10" ht="14.4" x14ac:dyDescent="0.3">
      <c r="A7" t="s">
        <v>0</v>
      </c>
      <c r="B7" s="4">
        <v>6</v>
      </c>
      <c r="C7" s="6">
        <v>30</v>
      </c>
      <c r="D7" s="1">
        <v>2</v>
      </c>
      <c r="E7" s="1">
        <f>E6+Table1[[#This Row],[relatieve_productie]]</f>
        <v>28</v>
      </c>
      <c r="F7" s="2">
        <v>45429</v>
      </c>
      <c r="G7" s="3">
        <v>0.50694444444444442</v>
      </c>
      <c r="H7">
        <v>28</v>
      </c>
    </row>
    <row r="8" spans="1:10" ht="14.4" x14ac:dyDescent="0.3">
      <c r="A8" t="s">
        <v>0</v>
      </c>
      <c r="B8" s="4">
        <v>7</v>
      </c>
      <c r="C8" s="6">
        <v>30</v>
      </c>
      <c r="D8" s="1">
        <v>-2</v>
      </c>
      <c r="E8" s="1">
        <f>E7+Table1[[#This Row],[relatieve_productie]]</f>
        <v>26</v>
      </c>
      <c r="F8" s="2">
        <v>45429</v>
      </c>
      <c r="G8" s="3">
        <v>0.51736111111111116</v>
      </c>
      <c r="H8">
        <v>26</v>
      </c>
    </row>
    <row r="9" spans="1:10" ht="14.4" x14ac:dyDescent="0.3">
      <c r="A9" t="s">
        <v>0</v>
      </c>
      <c r="B9" s="4">
        <v>8</v>
      </c>
      <c r="C9" s="6">
        <v>30</v>
      </c>
      <c r="D9" s="1">
        <v>0</v>
      </c>
      <c r="E9" s="1">
        <f>E8+Table1[[#This Row],[relatieve_productie]]</f>
        <v>26</v>
      </c>
      <c r="F9" s="2">
        <v>45429</v>
      </c>
      <c r="G9" s="3">
        <v>0.52847222222222223</v>
      </c>
      <c r="H9">
        <v>26</v>
      </c>
    </row>
    <row r="10" spans="1:10" ht="14.4" x14ac:dyDescent="0.3">
      <c r="A10" t="s">
        <v>0</v>
      </c>
      <c r="B10" s="4">
        <v>9</v>
      </c>
      <c r="C10" s="6">
        <v>30</v>
      </c>
      <c r="D10" s="1">
        <v>0</v>
      </c>
      <c r="E10" s="1">
        <f>E9+Table1[[#This Row],[relatieve_productie]]</f>
        <v>26</v>
      </c>
      <c r="F10" s="2">
        <v>45429</v>
      </c>
      <c r="G10" s="3">
        <v>0.5395833333333333</v>
      </c>
      <c r="H10">
        <v>26</v>
      </c>
    </row>
    <row r="11" spans="1:10" ht="14.4" x14ac:dyDescent="0.3">
      <c r="A11" t="s">
        <v>0</v>
      </c>
      <c r="B11" s="4">
        <v>10</v>
      </c>
      <c r="C11" s="6">
        <v>30</v>
      </c>
      <c r="D11" s="1">
        <v>0</v>
      </c>
      <c r="E11" s="1">
        <f>E10+Table1[[#This Row],[relatieve_productie]]</f>
        <v>26</v>
      </c>
      <c r="F11" s="2">
        <v>45429</v>
      </c>
      <c r="G11" s="3">
        <v>0.5541666666666667</v>
      </c>
      <c r="H11">
        <v>26</v>
      </c>
    </row>
    <row r="12" spans="1:10" ht="14.4" x14ac:dyDescent="0.3">
      <c r="A12" t="s">
        <v>0</v>
      </c>
      <c r="B12" s="4">
        <v>11</v>
      </c>
      <c r="C12" s="6">
        <v>30</v>
      </c>
      <c r="D12" s="1">
        <v>2</v>
      </c>
      <c r="E12" s="1">
        <f>E11+Table1[[#This Row],[relatieve_productie]]</f>
        <v>28</v>
      </c>
      <c r="F12" s="2">
        <v>45429</v>
      </c>
      <c r="G12" s="3">
        <v>0.56527777777777777</v>
      </c>
      <c r="H12">
        <v>28</v>
      </c>
    </row>
    <row r="13" spans="1:10" ht="14.4" x14ac:dyDescent="0.3">
      <c r="A13" t="s">
        <v>1</v>
      </c>
      <c r="B13" s="4">
        <v>1</v>
      </c>
      <c r="C13" s="7">
        <v>32.4</v>
      </c>
      <c r="D13" s="1">
        <v>0</v>
      </c>
      <c r="E13" s="1">
        <f>Table1[[#This Row],[meetniveau]]</f>
        <v>25</v>
      </c>
      <c r="F13" s="2">
        <v>45429</v>
      </c>
      <c r="G13" s="3">
        <v>0.44444444444444442</v>
      </c>
      <c r="H13">
        <v>25</v>
      </c>
    </row>
    <row r="14" spans="1:10" ht="14.4" x14ac:dyDescent="0.3">
      <c r="A14" t="s">
        <v>1</v>
      </c>
      <c r="B14" s="4">
        <v>2</v>
      </c>
      <c r="C14" s="6">
        <v>31.4</v>
      </c>
      <c r="D14" s="1">
        <v>0</v>
      </c>
      <c r="E14" s="1">
        <f>E13+Table1[[#This Row],[relatieve_productie]]</f>
        <v>25</v>
      </c>
      <c r="F14" s="2">
        <v>45429</v>
      </c>
      <c r="G14" s="3">
        <v>0.46041666666666664</v>
      </c>
      <c r="H14">
        <v>25</v>
      </c>
    </row>
    <row r="15" spans="1:10" ht="14.4" x14ac:dyDescent="0.3">
      <c r="A15" t="s">
        <v>1</v>
      </c>
      <c r="B15" s="4">
        <v>3</v>
      </c>
      <c r="C15" s="6">
        <v>30.8</v>
      </c>
      <c r="D15" s="1">
        <v>0</v>
      </c>
      <c r="E15" s="1">
        <f>E14+Table1[[#This Row],[relatieve_productie]]</f>
        <v>25</v>
      </c>
      <c r="F15" s="2">
        <v>45429</v>
      </c>
      <c r="G15" s="3">
        <v>0.47083333333333333</v>
      </c>
      <c r="H15">
        <v>34</v>
      </c>
      <c r="I15" t="s">
        <v>2</v>
      </c>
    </row>
    <row r="16" spans="1:10" ht="14.4" x14ac:dyDescent="0.3">
      <c r="A16" t="s">
        <v>1</v>
      </c>
      <c r="B16" s="4">
        <v>4</v>
      </c>
      <c r="C16" s="6">
        <v>30.4</v>
      </c>
      <c r="D16" s="1">
        <v>0</v>
      </c>
      <c r="E16" s="1">
        <f>E15+Table1[[#This Row],[relatieve_productie]]</f>
        <v>25</v>
      </c>
      <c r="F16" s="2">
        <v>45429</v>
      </c>
      <c r="G16" s="3">
        <v>0.48333333333333334</v>
      </c>
      <c r="H16">
        <v>25</v>
      </c>
      <c r="I16" t="s">
        <v>3</v>
      </c>
    </row>
    <row r="17" spans="1:9" ht="14.4" x14ac:dyDescent="0.3">
      <c r="A17" t="s">
        <v>1</v>
      </c>
      <c r="B17" s="4">
        <v>5</v>
      </c>
      <c r="C17" s="6">
        <v>30</v>
      </c>
      <c r="D17" s="1">
        <v>1</v>
      </c>
      <c r="E17" s="1">
        <f>E16+Table1[[#This Row],[relatieve_productie]]</f>
        <v>26</v>
      </c>
      <c r="F17" s="2">
        <v>45429</v>
      </c>
      <c r="G17" s="3">
        <v>0.49444444444444446</v>
      </c>
      <c r="H17">
        <v>26</v>
      </c>
    </row>
    <row r="18" spans="1:9" ht="14.4" x14ac:dyDescent="0.3">
      <c r="A18" t="s">
        <v>1</v>
      </c>
      <c r="B18" s="4">
        <v>6</v>
      </c>
      <c r="C18" s="6">
        <v>30</v>
      </c>
      <c r="D18" s="1">
        <v>2</v>
      </c>
      <c r="E18" s="1">
        <f>E17+Table1[[#This Row],[relatieve_productie]]</f>
        <v>28</v>
      </c>
      <c r="F18" s="2">
        <v>45429</v>
      </c>
      <c r="G18" s="3">
        <v>0.50694444444444442</v>
      </c>
      <c r="H18">
        <v>28</v>
      </c>
    </row>
    <row r="19" spans="1:9" ht="14.4" x14ac:dyDescent="0.3">
      <c r="A19" t="s">
        <v>1</v>
      </c>
      <c r="B19" s="4">
        <v>7</v>
      </c>
      <c r="C19" s="6">
        <v>30</v>
      </c>
      <c r="D19" s="1">
        <v>-2</v>
      </c>
      <c r="E19" s="1">
        <f>E18+Table1[[#This Row],[relatieve_productie]]</f>
        <v>26</v>
      </c>
      <c r="F19" s="2">
        <v>45429</v>
      </c>
      <c r="G19" s="3">
        <v>0.51736111111111116</v>
      </c>
      <c r="H19">
        <v>26</v>
      </c>
    </row>
    <row r="20" spans="1:9" ht="14.4" x14ac:dyDescent="0.3">
      <c r="A20" t="s">
        <v>1</v>
      </c>
      <c r="B20" s="4">
        <v>8</v>
      </c>
      <c r="C20" s="6">
        <v>30</v>
      </c>
      <c r="D20" s="1">
        <v>0</v>
      </c>
      <c r="E20" s="1">
        <f>E19+Table1[[#This Row],[relatieve_productie]]</f>
        <v>26</v>
      </c>
      <c r="F20" s="2">
        <v>45429</v>
      </c>
      <c r="G20" s="3">
        <v>0.52847222222222223</v>
      </c>
      <c r="H20">
        <v>26</v>
      </c>
    </row>
    <row r="21" spans="1:9" ht="14.4" x14ac:dyDescent="0.3">
      <c r="A21" t="s">
        <v>1</v>
      </c>
      <c r="B21" s="4">
        <v>9</v>
      </c>
      <c r="C21" s="6">
        <v>30</v>
      </c>
      <c r="D21" s="1">
        <v>0</v>
      </c>
      <c r="E21" s="1">
        <f>E20+Table1[[#This Row],[relatieve_productie]]</f>
        <v>26</v>
      </c>
      <c r="F21" s="2">
        <v>45429</v>
      </c>
      <c r="G21" s="3">
        <v>0.5395833333333333</v>
      </c>
      <c r="H21">
        <v>26</v>
      </c>
    </row>
    <row r="22" spans="1:9" ht="14.4" x14ac:dyDescent="0.3">
      <c r="A22" t="s">
        <v>1</v>
      </c>
      <c r="B22" s="4">
        <v>10</v>
      </c>
      <c r="C22" s="6">
        <v>30</v>
      </c>
      <c r="D22" s="1">
        <v>0</v>
      </c>
      <c r="E22" s="1">
        <f>E21+Table1[[#This Row],[relatieve_productie]]</f>
        <v>26</v>
      </c>
      <c r="F22" s="2">
        <v>45429</v>
      </c>
      <c r="G22" s="3">
        <v>0.5541666666666667</v>
      </c>
      <c r="H22">
        <v>26</v>
      </c>
    </row>
    <row r="23" spans="1:9" ht="14.4" x14ac:dyDescent="0.3">
      <c r="A23" t="s">
        <v>1</v>
      </c>
      <c r="B23" s="4">
        <v>11</v>
      </c>
      <c r="C23" s="6">
        <v>30</v>
      </c>
      <c r="D23" s="1">
        <v>2</v>
      </c>
      <c r="E23" s="1">
        <f>E22+Table1[[#This Row],[relatieve_productie]]</f>
        <v>28</v>
      </c>
      <c r="F23" s="2">
        <v>45429</v>
      </c>
      <c r="G23" s="3">
        <v>0.56527777777777777</v>
      </c>
      <c r="H23">
        <v>28</v>
      </c>
    </row>
    <row r="24" spans="1:9" ht="14.4" x14ac:dyDescent="0.3">
      <c r="A24" t="s">
        <v>4</v>
      </c>
      <c r="B24" s="4">
        <v>1</v>
      </c>
      <c r="C24" s="6">
        <v>32.200000000000003</v>
      </c>
      <c r="D24" s="1">
        <v>0</v>
      </c>
      <c r="E24" s="1">
        <f>Table1[[#This Row],[meetniveau]]</f>
        <v>26</v>
      </c>
      <c r="F24" s="2">
        <v>45429</v>
      </c>
      <c r="G24" s="3">
        <v>0.45</v>
      </c>
      <c r="H24">
        <v>26</v>
      </c>
    </row>
    <row r="25" spans="1:9" ht="14.4" x14ac:dyDescent="0.3">
      <c r="A25" t="s">
        <v>4</v>
      </c>
      <c r="B25" s="4">
        <v>2</v>
      </c>
      <c r="C25" s="6">
        <v>31.4</v>
      </c>
      <c r="D25" s="1">
        <v>0</v>
      </c>
      <c r="E25" s="1">
        <f>E24+Table1[[#This Row],[relatieve_productie]]</f>
        <v>26</v>
      </c>
      <c r="F25" s="2">
        <v>45429</v>
      </c>
      <c r="G25" s="3">
        <v>0.46041666666666664</v>
      </c>
      <c r="H25">
        <v>26</v>
      </c>
      <c r="I25" t="s">
        <v>5</v>
      </c>
    </row>
    <row r="26" spans="1:9" ht="14.4" x14ac:dyDescent="0.3">
      <c r="A26" t="s">
        <v>4</v>
      </c>
      <c r="B26" s="4">
        <v>3</v>
      </c>
      <c r="C26" s="6">
        <v>30.8</v>
      </c>
      <c r="D26" s="1">
        <v>96</v>
      </c>
      <c r="E26" s="1">
        <f>E25+Table1[[#This Row],[relatieve_productie]]</f>
        <v>122</v>
      </c>
      <c r="F26" s="2">
        <v>45429</v>
      </c>
      <c r="G26" s="3">
        <v>0.47083333333333299</v>
      </c>
      <c r="H26">
        <v>122</v>
      </c>
    </row>
    <row r="27" spans="1:9" ht="14.4" x14ac:dyDescent="0.3">
      <c r="A27" t="s">
        <v>4</v>
      </c>
      <c r="B27" s="4">
        <v>4</v>
      </c>
      <c r="C27" s="6">
        <v>30.4</v>
      </c>
      <c r="D27" s="1">
        <v>-2</v>
      </c>
      <c r="E27" s="1">
        <f>E26+Table1[[#This Row],[relatieve_productie]]</f>
        <v>120</v>
      </c>
      <c r="F27" s="2">
        <v>45429</v>
      </c>
      <c r="G27" s="3">
        <v>0.48333333333333334</v>
      </c>
      <c r="H27">
        <v>120</v>
      </c>
    </row>
    <row r="28" spans="1:9" ht="14.4" x14ac:dyDescent="0.3">
      <c r="A28" t="s">
        <v>4</v>
      </c>
      <c r="B28" s="4">
        <v>5</v>
      </c>
      <c r="C28" s="6">
        <v>30</v>
      </c>
      <c r="D28" s="1">
        <v>-12</v>
      </c>
      <c r="E28" s="1">
        <f>E27+Table1[[#This Row],[relatieve_productie]]</f>
        <v>108</v>
      </c>
      <c r="F28" s="2">
        <v>45429</v>
      </c>
      <c r="G28" s="3">
        <v>0.49444444444444446</v>
      </c>
      <c r="H28">
        <v>108</v>
      </c>
    </row>
    <row r="29" spans="1:9" ht="14.4" x14ac:dyDescent="0.3">
      <c r="A29" t="s">
        <v>4</v>
      </c>
      <c r="B29" s="4">
        <v>6</v>
      </c>
      <c r="C29" s="6">
        <v>30</v>
      </c>
      <c r="D29" s="1">
        <v>8</v>
      </c>
      <c r="E29" s="1">
        <f>E28+Table1[[#This Row],[relatieve_productie]]</f>
        <v>116</v>
      </c>
      <c r="F29" s="2">
        <v>45429</v>
      </c>
      <c r="G29" s="3">
        <v>0.50694444444444442</v>
      </c>
      <c r="H29">
        <v>116</v>
      </c>
    </row>
    <row r="30" spans="1:9" ht="14.4" x14ac:dyDescent="0.3">
      <c r="A30" t="s">
        <v>4</v>
      </c>
      <c r="B30" s="4">
        <v>7</v>
      </c>
      <c r="C30" s="6">
        <v>30</v>
      </c>
      <c r="D30" s="1">
        <v>0</v>
      </c>
      <c r="E30" s="1">
        <f>E29+Table1[[#This Row],[relatieve_productie]]</f>
        <v>116</v>
      </c>
      <c r="F30" s="2">
        <v>45429</v>
      </c>
      <c r="G30" s="3">
        <v>0.51736111111111105</v>
      </c>
      <c r="H30">
        <v>116</v>
      </c>
    </row>
    <row r="31" spans="1:9" ht="14.4" x14ac:dyDescent="0.3">
      <c r="A31" t="s">
        <v>4</v>
      </c>
      <c r="B31" s="4">
        <v>8</v>
      </c>
      <c r="C31" s="6">
        <v>30</v>
      </c>
      <c r="D31" s="1">
        <v>-2</v>
      </c>
      <c r="E31" s="1">
        <f>E30+Table1[[#This Row],[relatieve_productie]]</f>
        <v>114</v>
      </c>
      <c r="F31" s="2">
        <v>45429</v>
      </c>
      <c r="G31" s="3">
        <v>0.52847222222222201</v>
      </c>
      <c r="H31">
        <v>114</v>
      </c>
    </row>
    <row r="32" spans="1:9" ht="14.4" x14ac:dyDescent="0.3">
      <c r="A32" t="s">
        <v>4</v>
      </c>
      <c r="B32" s="4">
        <v>9</v>
      </c>
      <c r="C32" s="6">
        <v>30</v>
      </c>
      <c r="D32" s="1">
        <v>-2</v>
      </c>
      <c r="E32" s="1">
        <f>E31+Table1[[#This Row],[relatieve_productie]]</f>
        <v>112</v>
      </c>
      <c r="F32" s="2">
        <v>45429</v>
      </c>
      <c r="G32" s="3">
        <v>0.5395833333333333</v>
      </c>
      <c r="H32">
        <v>112</v>
      </c>
    </row>
    <row r="33" spans="1:8" ht="14.4" x14ac:dyDescent="0.3">
      <c r="A33" t="s">
        <v>4</v>
      </c>
      <c r="B33" s="4">
        <v>10</v>
      </c>
      <c r="C33" s="6">
        <v>30</v>
      </c>
      <c r="D33" s="1">
        <v>-12</v>
      </c>
      <c r="E33" s="1">
        <f>E32+Table1[[#This Row],[relatieve_productie]]</f>
        <v>100</v>
      </c>
      <c r="F33" s="2">
        <v>45429</v>
      </c>
      <c r="G33" s="3">
        <v>0.5541666666666667</v>
      </c>
      <c r="H33">
        <v>100</v>
      </c>
    </row>
    <row r="34" spans="1:8" ht="14.4" x14ac:dyDescent="0.3">
      <c r="A34" t="s">
        <v>4</v>
      </c>
      <c r="B34" s="4">
        <v>11</v>
      </c>
      <c r="C34" s="6">
        <v>30</v>
      </c>
      <c r="D34" s="1">
        <v>8</v>
      </c>
      <c r="E34" s="1">
        <f>E33+Table1[[#This Row],[relatieve_productie]]</f>
        <v>108</v>
      </c>
      <c r="F34" s="2">
        <v>45429</v>
      </c>
      <c r="G34" s="3">
        <v>0.56527777777777777</v>
      </c>
      <c r="H34">
        <v>108</v>
      </c>
    </row>
    <row r="35" spans="1:8" ht="14.4" x14ac:dyDescent="0.3">
      <c r="A35" t="s">
        <v>6</v>
      </c>
      <c r="B35" s="4">
        <v>1</v>
      </c>
      <c r="C35" s="6">
        <v>32</v>
      </c>
      <c r="D35" s="1">
        <v>0</v>
      </c>
      <c r="E35" s="1">
        <f>Table1[[#This Row],[meetniveau]]</f>
        <v>30</v>
      </c>
      <c r="F35" s="2">
        <v>45429</v>
      </c>
      <c r="G35" s="3">
        <v>0.44236111111111109</v>
      </c>
      <c r="H35">
        <v>30</v>
      </c>
    </row>
    <row r="36" spans="1:8" ht="14.4" x14ac:dyDescent="0.3">
      <c r="A36" t="s">
        <v>6</v>
      </c>
      <c r="B36" s="4">
        <v>2</v>
      </c>
      <c r="C36" s="6">
        <v>31.4</v>
      </c>
      <c r="D36" s="1">
        <v>0</v>
      </c>
      <c r="E36" s="1">
        <f>E35+Table1[[#This Row],[relatieve_productie]]</f>
        <v>30</v>
      </c>
      <c r="F36" s="2">
        <v>45429</v>
      </c>
      <c r="G36" s="3">
        <v>0.46041666666666664</v>
      </c>
      <c r="H36">
        <v>30</v>
      </c>
    </row>
    <row r="37" spans="1:8" ht="14.4" x14ac:dyDescent="0.3">
      <c r="A37" t="s">
        <v>6</v>
      </c>
      <c r="B37" s="4">
        <v>3</v>
      </c>
      <c r="C37" s="6">
        <v>30.8</v>
      </c>
      <c r="D37" s="1">
        <v>0</v>
      </c>
      <c r="E37" s="1">
        <f>E36+Table1[[#This Row],[relatieve_productie]]</f>
        <v>30</v>
      </c>
      <c r="F37" s="2">
        <v>45429</v>
      </c>
      <c r="G37" s="3">
        <v>0.47083333333333299</v>
      </c>
      <c r="H37">
        <v>30</v>
      </c>
    </row>
    <row r="38" spans="1:8" ht="14.4" x14ac:dyDescent="0.3">
      <c r="A38" t="s">
        <v>6</v>
      </c>
      <c r="B38" s="4">
        <v>4</v>
      </c>
      <c r="C38" s="6">
        <v>30.4</v>
      </c>
      <c r="D38" s="1">
        <v>0</v>
      </c>
      <c r="E38" s="1">
        <f>E37+Table1[[#This Row],[relatieve_productie]]</f>
        <v>30</v>
      </c>
      <c r="F38" s="2">
        <v>45429</v>
      </c>
      <c r="G38" s="3">
        <v>0.48333333333333334</v>
      </c>
      <c r="H38">
        <v>30</v>
      </c>
    </row>
    <row r="39" spans="1:8" ht="14.4" x14ac:dyDescent="0.3">
      <c r="A39" t="s">
        <v>6</v>
      </c>
      <c r="B39" s="4">
        <v>5</v>
      </c>
      <c r="C39" s="6">
        <v>30</v>
      </c>
      <c r="D39" s="1">
        <v>0</v>
      </c>
      <c r="E39" s="1">
        <f>E38+Table1[[#This Row],[relatieve_productie]]</f>
        <v>30</v>
      </c>
      <c r="F39" s="2">
        <v>45429</v>
      </c>
      <c r="G39" s="3">
        <v>0.49444444444444446</v>
      </c>
      <c r="H39">
        <v>30</v>
      </c>
    </row>
    <row r="40" spans="1:8" ht="14.4" x14ac:dyDescent="0.3">
      <c r="A40" t="s">
        <v>6</v>
      </c>
      <c r="B40" s="4">
        <v>6</v>
      </c>
      <c r="C40" s="6">
        <v>30</v>
      </c>
      <c r="D40" s="1">
        <v>0</v>
      </c>
      <c r="E40" s="1">
        <f>E39+Table1[[#This Row],[relatieve_productie]]</f>
        <v>30</v>
      </c>
      <c r="F40" s="2">
        <v>45429</v>
      </c>
      <c r="G40" s="3">
        <v>0.50694444444444442</v>
      </c>
      <c r="H40">
        <v>30</v>
      </c>
    </row>
    <row r="41" spans="1:8" ht="14.4" x14ac:dyDescent="0.3">
      <c r="A41" t="s">
        <v>6</v>
      </c>
      <c r="B41" s="4">
        <v>7</v>
      </c>
      <c r="C41" s="6">
        <v>30</v>
      </c>
      <c r="D41" s="1">
        <v>0</v>
      </c>
      <c r="E41" s="1">
        <f>E40+Table1[[#This Row],[relatieve_productie]]</f>
        <v>30</v>
      </c>
      <c r="F41" s="2">
        <v>45429</v>
      </c>
      <c r="G41" s="3">
        <v>0.51736111111111105</v>
      </c>
      <c r="H41">
        <v>30</v>
      </c>
    </row>
    <row r="42" spans="1:8" ht="14.4" x14ac:dyDescent="0.3">
      <c r="A42" t="s">
        <v>6</v>
      </c>
      <c r="B42" s="4">
        <v>8</v>
      </c>
      <c r="C42" s="6">
        <v>30</v>
      </c>
      <c r="D42" s="1">
        <v>-10</v>
      </c>
      <c r="E42" s="1">
        <f>E41+Table1[[#This Row],[relatieve_productie]]</f>
        <v>20</v>
      </c>
      <c r="F42" s="2">
        <v>45429</v>
      </c>
      <c r="G42" s="3">
        <v>0.52847222222222201</v>
      </c>
      <c r="H42">
        <v>20</v>
      </c>
    </row>
    <row r="43" spans="1:8" ht="14.4" x14ac:dyDescent="0.3">
      <c r="A43" t="s">
        <v>6</v>
      </c>
      <c r="B43" s="4">
        <v>9</v>
      </c>
      <c r="C43" s="6">
        <v>30</v>
      </c>
      <c r="D43" s="1">
        <v>0</v>
      </c>
      <c r="E43" s="1">
        <f>E42+Table1[[#This Row],[relatieve_productie]]</f>
        <v>20</v>
      </c>
      <c r="F43" s="2">
        <v>45429</v>
      </c>
      <c r="G43" s="3">
        <v>0.5395833333333333</v>
      </c>
      <c r="H43">
        <v>20</v>
      </c>
    </row>
    <row r="44" spans="1:8" ht="15" customHeight="1" x14ac:dyDescent="0.3">
      <c r="A44" t="s">
        <v>6</v>
      </c>
      <c r="B44" s="4">
        <v>10</v>
      </c>
      <c r="C44" s="6">
        <v>30</v>
      </c>
      <c r="D44" s="1">
        <v>10</v>
      </c>
      <c r="E44" s="1">
        <f>E43+Table1[[#This Row],[relatieve_productie]]</f>
        <v>30</v>
      </c>
      <c r="F44" s="2">
        <v>45429</v>
      </c>
      <c r="G44" s="3">
        <v>0.5541666666666667</v>
      </c>
      <c r="H44">
        <v>30</v>
      </c>
    </row>
    <row r="45" spans="1:8" ht="15" customHeight="1" x14ac:dyDescent="0.3">
      <c r="A45" t="s">
        <v>6</v>
      </c>
      <c r="B45" s="4">
        <v>11</v>
      </c>
      <c r="C45" s="6">
        <v>30</v>
      </c>
      <c r="D45" s="1">
        <v>-10</v>
      </c>
      <c r="E45" s="1">
        <f>E44+Table1[[#This Row],[relatieve_productie]]</f>
        <v>20</v>
      </c>
      <c r="F45" s="2">
        <v>45429</v>
      </c>
      <c r="G45" s="3">
        <v>0.56527777777777777</v>
      </c>
      <c r="H45">
        <v>20</v>
      </c>
    </row>
    <row r="46" spans="1:8" ht="15" customHeight="1" x14ac:dyDescent="0.3">
      <c r="A46" t="s">
        <v>7</v>
      </c>
      <c r="B46" s="4">
        <v>1</v>
      </c>
      <c r="C46" s="6">
        <v>32.4</v>
      </c>
      <c r="D46" s="1">
        <v>0</v>
      </c>
      <c r="E46" s="1">
        <f>Table1[[#This Row],[meetniveau]]</f>
        <v>8</v>
      </c>
      <c r="F46" s="2">
        <v>45429</v>
      </c>
      <c r="G46" s="3">
        <v>0.44583333333333336</v>
      </c>
      <c r="H46">
        <v>8</v>
      </c>
    </row>
    <row r="47" spans="1:8" ht="15" customHeight="1" x14ac:dyDescent="0.3">
      <c r="A47" t="s">
        <v>7</v>
      </c>
      <c r="B47" s="4">
        <v>2</v>
      </c>
      <c r="C47" s="6">
        <v>31.4</v>
      </c>
      <c r="D47" s="1">
        <v>0</v>
      </c>
      <c r="E47" s="1">
        <f>E46+Table1[[#This Row],[relatieve_productie]]</f>
        <v>8</v>
      </c>
      <c r="F47" s="2">
        <v>45429</v>
      </c>
      <c r="G47" s="3">
        <v>0.46041666666666664</v>
      </c>
      <c r="H47">
        <v>8</v>
      </c>
    </row>
    <row r="48" spans="1:8" ht="15" customHeight="1" x14ac:dyDescent="0.3">
      <c r="A48" t="s">
        <v>7</v>
      </c>
      <c r="B48" s="4">
        <v>3</v>
      </c>
      <c r="C48" s="6">
        <v>30.8</v>
      </c>
      <c r="D48" s="1">
        <v>0</v>
      </c>
      <c r="E48" s="1">
        <f>E47+Table1[[#This Row],[relatieve_productie]]</f>
        <v>8</v>
      </c>
      <c r="F48" s="2">
        <v>45429</v>
      </c>
      <c r="G48" s="3">
        <v>0.47083333333333299</v>
      </c>
      <c r="H48">
        <v>8</v>
      </c>
    </row>
    <row r="49" spans="1:10" ht="15" customHeight="1" x14ac:dyDescent="0.3">
      <c r="A49" t="s">
        <v>7</v>
      </c>
      <c r="B49" s="4">
        <v>4</v>
      </c>
      <c r="C49" s="6">
        <v>30.4</v>
      </c>
      <c r="D49" s="1">
        <v>0</v>
      </c>
      <c r="E49" s="1">
        <f>E48+Table1[[#This Row],[relatieve_productie]]</f>
        <v>8</v>
      </c>
      <c r="F49" s="2">
        <v>45429</v>
      </c>
      <c r="G49" s="3">
        <v>0.48333333333333334</v>
      </c>
      <c r="H49">
        <v>8</v>
      </c>
    </row>
    <row r="50" spans="1:10" ht="15" customHeight="1" x14ac:dyDescent="0.3">
      <c r="A50" t="s">
        <v>7</v>
      </c>
      <c r="B50" s="4">
        <v>5</v>
      </c>
      <c r="C50" s="6">
        <v>30</v>
      </c>
      <c r="D50" s="1">
        <v>0</v>
      </c>
      <c r="E50" s="1">
        <f>E49+Table1[[#This Row],[relatieve_productie]]</f>
        <v>8</v>
      </c>
      <c r="F50" s="2">
        <v>45429</v>
      </c>
      <c r="G50" s="3">
        <v>0.49444444444444446</v>
      </c>
      <c r="H50">
        <v>8</v>
      </c>
    </row>
    <row r="51" spans="1:10" ht="15" customHeight="1" x14ac:dyDescent="0.3">
      <c r="A51" t="s">
        <v>7</v>
      </c>
      <c r="B51" s="4">
        <v>6</v>
      </c>
      <c r="C51" s="6">
        <v>30</v>
      </c>
      <c r="D51" s="1">
        <v>72</v>
      </c>
      <c r="E51" s="1">
        <f>E50+Table1[[#This Row],[relatieve_productie]]</f>
        <v>80</v>
      </c>
      <c r="F51" s="2">
        <v>45429</v>
      </c>
      <c r="G51" s="3">
        <v>0.50694444444444442</v>
      </c>
      <c r="H51">
        <v>80</v>
      </c>
    </row>
    <row r="52" spans="1:10" ht="15" customHeight="1" x14ac:dyDescent="0.3">
      <c r="A52" t="s">
        <v>7</v>
      </c>
      <c r="B52" s="4">
        <v>7</v>
      </c>
      <c r="C52" s="6">
        <v>30</v>
      </c>
      <c r="D52" s="1">
        <v>170</v>
      </c>
      <c r="E52" s="1">
        <f>E51+Table1[[#This Row],[relatieve_productie]]</f>
        <v>250</v>
      </c>
      <c r="F52" s="2">
        <v>45429</v>
      </c>
      <c r="G52" s="3">
        <v>0.51736111111111105</v>
      </c>
      <c r="H52">
        <v>250</v>
      </c>
      <c r="I52" t="s">
        <v>8</v>
      </c>
      <c r="J52">
        <v>36</v>
      </c>
    </row>
    <row r="53" spans="1:10" ht="15" customHeight="1" x14ac:dyDescent="0.3">
      <c r="A53" t="s">
        <v>7</v>
      </c>
      <c r="B53" s="4">
        <v>8</v>
      </c>
      <c r="C53" s="6">
        <v>30</v>
      </c>
      <c r="D53" s="1">
        <v>58</v>
      </c>
      <c r="E53" s="1">
        <f>E52+Table1[[#This Row],[relatieve_productie]]</f>
        <v>308</v>
      </c>
      <c r="F53" s="2">
        <v>45429</v>
      </c>
      <c r="G53" s="3">
        <v>0.52847222222222201</v>
      </c>
      <c r="H53">
        <v>94</v>
      </c>
    </row>
    <row r="54" spans="1:10" ht="15" customHeight="1" x14ac:dyDescent="0.3">
      <c r="A54" t="s">
        <v>7</v>
      </c>
      <c r="B54" s="4">
        <v>9</v>
      </c>
      <c r="C54" s="6">
        <v>30</v>
      </c>
      <c r="D54" s="1">
        <v>59</v>
      </c>
      <c r="E54" s="1">
        <f>E53+Table1[[#This Row],[relatieve_productie]]</f>
        <v>367</v>
      </c>
      <c r="F54" s="2">
        <v>45429</v>
      </c>
      <c r="G54" s="3">
        <v>0.5395833333333333</v>
      </c>
      <c r="H54">
        <v>153</v>
      </c>
    </row>
    <row r="55" spans="1:10" ht="15" customHeight="1" x14ac:dyDescent="0.3">
      <c r="A55" t="s">
        <v>7</v>
      </c>
      <c r="B55" s="4">
        <v>10</v>
      </c>
      <c r="C55" s="6">
        <v>30</v>
      </c>
      <c r="D55" s="1">
        <v>35</v>
      </c>
      <c r="E55" s="1">
        <f>E54+Table1[[#This Row],[relatieve_productie]]</f>
        <v>402</v>
      </c>
      <c r="F55" s="2">
        <v>45429</v>
      </c>
      <c r="G55" s="3">
        <v>0.5541666666666667</v>
      </c>
      <c r="H55">
        <v>188</v>
      </c>
    </row>
    <row r="56" spans="1:10" ht="15" customHeight="1" x14ac:dyDescent="0.3">
      <c r="A56" t="s">
        <v>7</v>
      </c>
      <c r="B56" s="4">
        <v>11</v>
      </c>
      <c r="C56" s="6">
        <v>30</v>
      </c>
      <c r="D56" s="1">
        <v>62</v>
      </c>
      <c r="E56" s="1">
        <f>E55+Table1[[#This Row],[relatieve_productie]]</f>
        <v>464</v>
      </c>
      <c r="F56" s="2">
        <v>45429</v>
      </c>
      <c r="G56" s="3">
        <v>0.56527777777777777</v>
      </c>
      <c r="H56">
        <v>250</v>
      </c>
      <c r="I56" t="s">
        <v>9</v>
      </c>
    </row>
    <row r="57" spans="1:10" ht="15" customHeight="1" x14ac:dyDescent="0.3">
      <c r="A57" t="s">
        <v>10</v>
      </c>
      <c r="B57" s="4">
        <v>1</v>
      </c>
      <c r="C57" s="6">
        <v>32.1</v>
      </c>
      <c r="D57" s="1">
        <v>0</v>
      </c>
      <c r="E57" s="1">
        <f>Table1[[#This Row],[meetniveau]]</f>
        <v>28</v>
      </c>
      <c r="F57" s="2">
        <v>45429</v>
      </c>
      <c r="G57" s="3">
        <v>0.4513888888888889</v>
      </c>
      <c r="H57">
        <v>28</v>
      </c>
    </row>
    <row r="58" spans="1:10" ht="15" customHeight="1" x14ac:dyDescent="0.3">
      <c r="A58" t="s">
        <v>10</v>
      </c>
      <c r="B58" s="4">
        <v>2</v>
      </c>
      <c r="C58" s="7">
        <v>31.6</v>
      </c>
      <c r="D58" s="1">
        <v>0</v>
      </c>
      <c r="E58" s="1">
        <f>E57+Table1[[#This Row],[relatieve_productie]]</f>
        <v>28</v>
      </c>
      <c r="F58" s="2">
        <v>45429</v>
      </c>
      <c r="G58" s="3">
        <v>0.45833333333333331</v>
      </c>
      <c r="H58">
        <v>101</v>
      </c>
      <c r="I58" t="s">
        <v>11</v>
      </c>
    </row>
    <row r="59" spans="1:10" ht="15" customHeight="1" x14ac:dyDescent="0.3">
      <c r="A59" t="s">
        <v>10</v>
      </c>
      <c r="B59" s="4">
        <v>3</v>
      </c>
      <c r="C59" s="6">
        <v>30.8</v>
      </c>
      <c r="D59" s="1">
        <v>149</v>
      </c>
      <c r="E59" s="1">
        <f>E58+Table1[[#This Row],[relatieve_productie]]</f>
        <v>177</v>
      </c>
      <c r="F59" s="2">
        <v>45429</v>
      </c>
      <c r="G59" s="3">
        <v>0.47083333333333299</v>
      </c>
      <c r="H59">
        <v>250</v>
      </c>
      <c r="I59" t="s">
        <v>12</v>
      </c>
      <c r="J59">
        <v>50</v>
      </c>
    </row>
    <row r="60" spans="1:10" ht="15" customHeight="1" x14ac:dyDescent="0.3">
      <c r="A60" t="s">
        <v>10</v>
      </c>
      <c r="B60" s="4">
        <v>4</v>
      </c>
      <c r="C60" s="6">
        <v>30.4</v>
      </c>
      <c r="D60" s="1">
        <v>200</v>
      </c>
      <c r="E60" s="1">
        <f>E59+Table1[[#This Row],[relatieve_productie]]</f>
        <v>377</v>
      </c>
      <c r="F60" s="2">
        <v>45429</v>
      </c>
      <c r="G60" s="3">
        <v>0.48333333333333334</v>
      </c>
      <c r="H60">
        <v>250</v>
      </c>
      <c r="I60" t="s">
        <v>13</v>
      </c>
      <c r="J60">
        <v>26</v>
      </c>
    </row>
    <row r="61" spans="1:10" ht="15" customHeight="1" x14ac:dyDescent="0.3">
      <c r="A61" t="s">
        <v>10</v>
      </c>
      <c r="B61" s="4">
        <v>5</v>
      </c>
      <c r="C61" s="6">
        <v>30</v>
      </c>
      <c r="D61" s="1">
        <v>204</v>
      </c>
      <c r="E61" s="1">
        <f>E60+Table1[[#This Row],[relatieve_productie]]</f>
        <v>581</v>
      </c>
      <c r="F61" s="2">
        <v>45429</v>
      </c>
      <c r="G61" s="3">
        <v>0.49444444444444446</v>
      </c>
      <c r="H61">
        <v>230</v>
      </c>
    </row>
    <row r="62" spans="1:10" ht="15" customHeight="1" x14ac:dyDescent="0.3">
      <c r="A62" t="s">
        <v>10</v>
      </c>
      <c r="B62" s="4">
        <v>6</v>
      </c>
      <c r="C62" s="6">
        <v>30</v>
      </c>
      <c r="D62" s="1">
        <v>20</v>
      </c>
      <c r="E62" s="1">
        <f>E61+Table1[[#This Row],[relatieve_productie]]</f>
        <v>601</v>
      </c>
      <c r="F62" s="2">
        <v>45429</v>
      </c>
      <c r="G62" s="3">
        <v>0.50694444444444442</v>
      </c>
      <c r="H62">
        <v>250</v>
      </c>
      <c r="I62" t="s">
        <v>14</v>
      </c>
      <c r="J62">
        <v>28</v>
      </c>
    </row>
    <row r="63" spans="1:10" ht="15" customHeight="1" x14ac:dyDescent="0.3">
      <c r="A63" t="s">
        <v>10</v>
      </c>
      <c r="B63" s="4">
        <v>7</v>
      </c>
      <c r="C63" s="6">
        <v>30</v>
      </c>
      <c r="D63" s="1">
        <v>210</v>
      </c>
      <c r="E63" s="1">
        <f>E62+Table1[[#This Row],[relatieve_productie]]</f>
        <v>811</v>
      </c>
      <c r="F63" s="2">
        <v>45429</v>
      </c>
      <c r="G63" s="3">
        <v>0.51736111111111105</v>
      </c>
      <c r="H63">
        <v>238</v>
      </c>
    </row>
    <row r="64" spans="1:10" ht="15" customHeight="1" x14ac:dyDescent="0.3">
      <c r="A64" t="s">
        <v>10</v>
      </c>
      <c r="B64" s="4">
        <v>8</v>
      </c>
      <c r="C64" s="6">
        <v>30</v>
      </c>
      <c r="D64" s="1">
        <v>-38</v>
      </c>
      <c r="E64" s="1">
        <f>E63+Table1[[#This Row],[relatieve_productie]]</f>
        <v>773</v>
      </c>
      <c r="F64" s="2">
        <v>45429</v>
      </c>
      <c r="G64" s="3">
        <v>0.52847222222222201</v>
      </c>
      <c r="H64">
        <v>200</v>
      </c>
    </row>
    <row r="65" spans="1:10" ht="15" customHeight="1" x14ac:dyDescent="0.3">
      <c r="A65" t="s">
        <v>10</v>
      </c>
      <c r="B65" s="4">
        <v>9</v>
      </c>
      <c r="C65" s="6">
        <v>30</v>
      </c>
      <c r="D65" s="1">
        <v>50</v>
      </c>
      <c r="E65" s="1">
        <f>E64+Table1[[#This Row],[relatieve_productie]]</f>
        <v>823</v>
      </c>
      <c r="F65" s="2">
        <v>45429</v>
      </c>
      <c r="G65" s="3">
        <v>0.5395833333333333</v>
      </c>
      <c r="H65">
        <v>250</v>
      </c>
      <c r="I65" t="s">
        <v>15</v>
      </c>
      <c r="J65">
        <v>30</v>
      </c>
    </row>
    <row r="66" spans="1:10" ht="15" customHeight="1" x14ac:dyDescent="0.3">
      <c r="A66" t="s">
        <v>10</v>
      </c>
      <c r="B66" s="4">
        <v>10</v>
      </c>
      <c r="C66" s="6">
        <v>30</v>
      </c>
      <c r="D66" s="1">
        <v>54</v>
      </c>
      <c r="E66" s="1">
        <f>E65+Table1[[#This Row],[relatieve_productie]]</f>
        <v>877</v>
      </c>
      <c r="F66" s="2">
        <v>45429</v>
      </c>
      <c r="G66" s="3">
        <v>0.5541666666666667</v>
      </c>
      <c r="H66">
        <v>84</v>
      </c>
    </row>
    <row r="67" spans="1:10" ht="15" customHeight="1" x14ac:dyDescent="0.3">
      <c r="A67" t="s">
        <v>10</v>
      </c>
      <c r="B67" s="4">
        <v>11</v>
      </c>
      <c r="C67" s="6">
        <v>30</v>
      </c>
      <c r="D67" s="1">
        <v>166</v>
      </c>
      <c r="E67" s="1">
        <f>E66+Table1[[#This Row],[relatieve_productie]]</f>
        <v>1043</v>
      </c>
      <c r="F67" s="2">
        <v>45429</v>
      </c>
      <c r="G67" s="3">
        <v>0.56527777777777777</v>
      </c>
      <c r="H67">
        <v>250</v>
      </c>
      <c r="I67" t="s">
        <v>9</v>
      </c>
    </row>
    <row r="68" spans="1:10" ht="15" customHeight="1" x14ac:dyDescent="0.3">
      <c r="B68" s="4"/>
      <c r="D68" s="1"/>
      <c r="E68" s="1"/>
      <c r="F68" s="2"/>
      <c r="G68" s="3"/>
    </row>
    <row r="69" spans="1:10" ht="15" customHeight="1" x14ac:dyDescent="0.3">
      <c r="B69" s="4"/>
      <c r="D69" s="1"/>
      <c r="E69" s="1"/>
      <c r="F69" s="2"/>
      <c r="G69" s="3"/>
    </row>
    <row r="70" spans="1:10" ht="15" customHeight="1" x14ac:dyDescent="0.3">
      <c r="B70" s="4"/>
      <c r="D70" s="1"/>
      <c r="E70" s="1"/>
      <c r="F70" s="2"/>
      <c r="G70" s="3"/>
    </row>
    <row r="71" spans="1:10" ht="15" customHeight="1" x14ac:dyDescent="0.3">
      <c r="B71" s="4"/>
      <c r="D71" s="1"/>
      <c r="E71" s="1"/>
      <c r="F71" s="2"/>
      <c r="G71" s="3"/>
    </row>
    <row r="72" spans="1:10" ht="15" customHeight="1" x14ac:dyDescent="0.3">
      <c r="B72" s="4"/>
      <c r="D72" s="1"/>
      <c r="E72" s="1"/>
      <c r="F72" s="2"/>
      <c r="G72" s="3"/>
    </row>
    <row r="73" spans="1:10" ht="15" customHeight="1" x14ac:dyDescent="0.3">
      <c r="B73" s="4"/>
      <c r="D73" s="1"/>
      <c r="E73" s="1"/>
      <c r="F73" s="2"/>
      <c r="G73" s="3"/>
    </row>
    <row r="74" spans="1:10" ht="15" customHeight="1" x14ac:dyDescent="0.3">
      <c r="B74" s="4"/>
      <c r="D74" s="1"/>
      <c r="E74" s="1"/>
      <c r="F74" s="2"/>
      <c r="G74" s="3"/>
    </row>
    <row r="75" spans="1:10" ht="15" customHeight="1" x14ac:dyDescent="0.3">
      <c r="B75" s="4"/>
      <c r="D75" s="1"/>
      <c r="E75" s="1"/>
      <c r="F75" s="2"/>
      <c r="G75" s="3"/>
    </row>
    <row r="76" spans="1:10" ht="15" customHeight="1" x14ac:dyDescent="0.3">
      <c r="B76" s="4"/>
      <c r="D76" s="1"/>
      <c r="E76" s="1"/>
      <c r="F76" s="2"/>
      <c r="G76" s="3"/>
    </row>
    <row r="77" spans="1:10" ht="15" customHeight="1" x14ac:dyDescent="0.3">
      <c r="B77" s="4"/>
      <c r="D77" s="1"/>
      <c r="E77" s="1"/>
      <c r="F77" s="2"/>
      <c r="G77" s="3"/>
    </row>
    <row r="78" spans="1:10" ht="15" customHeight="1" x14ac:dyDescent="0.3">
      <c r="B78" s="4"/>
      <c r="D78" s="1"/>
      <c r="E78" s="1"/>
      <c r="F78" s="2"/>
      <c r="G78" s="3"/>
    </row>
    <row r="79" spans="1:10" ht="15" customHeight="1" x14ac:dyDescent="0.3">
      <c r="B79" s="4"/>
      <c r="D79" s="1"/>
      <c r="E79" s="1"/>
      <c r="F79" s="2"/>
      <c r="G7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EF4-10D1-4C12-9700-0944E2F196BF}">
  <sheetPr codeName="Sheet2"/>
  <dimension ref="A1:K79"/>
  <sheetViews>
    <sheetView workbookViewId="0">
      <selection activeCell="J1" sqref="A1:J1"/>
    </sheetView>
  </sheetViews>
  <sheetFormatPr defaultRowHeight="15" customHeight="1" x14ac:dyDescent="0.3"/>
  <cols>
    <col min="1" max="1" width="14.6640625" bestFit="1" customWidth="1"/>
    <col min="2" max="2" width="23.33203125" bestFit="1" customWidth="1"/>
    <col min="3" max="5" width="23.33203125" customWidth="1"/>
    <col min="6" max="6" width="25.33203125" bestFit="1" customWidth="1"/>
    <col min="7" max="7" width="17.6640625" bestFit="1" customWidth="1"/>
    <col min="8" max="8" width="17.6640625" customWidth="1"/>
    <col min="9" max="9" width="18.6640625" bestFit="1" customWidth="1"/>
    <col min="10" max="10" width="17.6640625" bestFit="1" customWidth="1"/>
    <col min="11" max="11" width="11.44140625" bestFit="1" customWidth="1"/>
    <col min="13" max="13" width="13.44140625" bestFit="1" customWidth="1"/>
    <col min="14" max="14" width="19" bestFit="1" customWidth="1"/>
  </cols>
  <sheetData>
    <row r="1" spans="1:10" ht="14.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ht="14.4" x14ac:dyDescent="0.3">
      <c r="A2" t="s">
        <v>16</v>
      </c>
      <c r="B2">
        <v>1</v>
      </c>
      <c r="C2" s="1">
        <v>30</v>
      </c>
      <c r="D2">
        <v>0</v>
      </c>
      <c r="E2">
        <f>Table2[[#This Row],[meetniveau]]</f>
        <v>38</v>
      </c>
      <c r="F2" s="2">
        <v>45429</v>
      </c>
      <c r="G2" s="3">
        <v>0.49305555555555558</v>
      </c>
      <c r="H2">
        <v>38</v>
      </c>
    </row>
    <row r="3" spans="1:10" ht="14.4" x14ac:dyDescent="0.3">
      <c r="A3" t="s">
        <v>16</v>
      </c>
      <c r="B3">
        <v>2</v>
      </c>
      <c r="C3" s="1">
        <v>30</v>
      </c>
      <c r="D3">
        <v>148</v>
      </c>
      <c r="E3">
        <f>E2+D3</f>
        <v>186</v>
      </c>
      <c r="F3" s="2">
        <v>45429</v>
      </c>
      <c r="G3" s="5">
        <v>0.50347222222222221</v>
      </c>
      <c r="H3">
        <v>186</v>
      </c>
    </row>
    <row r="4" spans="1:10" ht="14.4" x14ac:dyDescent="0.3">
      <c r="A4" t="s">
        <v>16</v>
      </c>
      <c r="B4">
        <v>3</v>
      </c>
      <c r="C4" s="1">
        <v>30</v>
      </c>
      <c r="D4">
        <v>64</v>
      </c>
      <c r="E4">
        <f>E3+Table2[[#This Row],[relatieve_productie]]</f>
        <v>250</v>
      </c>
      <c r="F4" s="2">
        <v>45429</v>
      </c>
      <c r="G4" s="3">
        <v>0.51388888888888884</v>
      </c>
      <c r="H4">
        <v>250</v>
      </c>
      <c r="I4" t="s">
        <v>17</v>
      </c>
      <c r="J4">
        <v>8</v>
      </c>
    </row>
    <row r="5" spans="1:10" ht="14.4" x14ac:dyDescent="0.3">
      <c r="A5" t="s">
        <v>16</v>
      </c>
      <c r="B5">
        <v>4</v>
      </c>
      <c r="C5" s="1">
        <v>30</v>
      </c>
      <c r="D5">
        <v>202</v>
      </c>
      <c r="E5">
        <f>E4+Table2[[#This Row],[relatieve_productie]]</f>
        <v>452</v>
      </c>
      <c r="F5" s="2">
        <v>45429</v>
      </c>
      <c r="G5" s="3">
        <v>0.52916666666666667</v>
      </c>
      <c r="H5">
        <v>210</v>
      </c>
    </row>
    <row r="6" spans="1:10" ht="14.4" x14ac:dyDescent="0.3">
      <c r="A6" t="s">
        <v>16</v>
      </c>
      <c r="B6">
        <v>5</v>
      </c>
      <c r="C6" s="1">
        <v>30</v>
      </c>
      <c r="D6">
        <v>40</v>
      </c>
      <c r="E6">
        <f>E5+Table2[[#This Row],[relatieve_productie]]</f>
        <v>492</v>
      </c>
      <c r="F6" s="2">
        <v>45429</v>
      </c>
      <c r="G6" s="3">
        <v>0.5395833333333333</v>
      </c>
      <c r="H6">
        <v>250</v>
      </c>
      <c r="I6" t="s">
        <v>17</v>
      </c>
      <c r="J6">
        <v>26</v>
      </c>
    </row>
    <row r="7" spans="1:10" ht="14.4" x14ac:dyDescent="0.3">
      <c r="A7" t="s">
        <v>16</v>
      </c>
      <c r="B7">
        <v>6</v>
      </c>
      <c r="C7" s="1">
        <v>30</v>
      </c>
      <c r="D7">
        <v>74</v>
      </c>
      <c r="E7">
        <f>E6+Table2[[#This Row],[relatieve_productie]]</f>
        <v>566</v>
      </c>
      <c r="F7" s="2">
        <v>45429</v>
      </c>
      <c r="G7" s="3">
        <v>0.5541666666666667</v>
      </c>
      <c r="H7">
        <v>100</v>
      </c>
    </row>
    <row r="8" spans="1:10" ht="14.4" x14ac:dyDescent="0.3">
      <c r="A8" t="s">
        <v>16</v>
      </c>
      <c r="B8">
        <v>7</v>
      </c>
      <c r="C8" s="1">
        <v>30</v>
      </c>
      <c r="D8">
        <v>94</v>
      </c>
      <c r="E8">
        <f>E7+Table2[[#This Row],[relatieve_productie]]</f>
        <v>660</v>
      </c>
      <c r="F8" s="2">
        <v>45429</v>
      </c>
      <c r="G8" s="3">
        <v>0.56527777777777777</v>
      </c>
      <c r="H8">
        <v>194</v>
      </c>
    </row>
    <row r="9" spans="1:10" ht="14.4" x14ac:dyDescent="0.3">
      <c r="A9" t="s">
        <v>16</v>
      </c>
      <c r="B9">
        <v>8</v>
      </c>
      <c r="C9" s="1">
        <v>30</v>
      </c>
      <c r="D9">
        <v>6</v>
      </c>
      <c r="E9">
        <f>E8+Table2[[#This Row],[relatieve_productie]]</f>
        <v>666</v>
      </c>
      <c r="F9" s="2">
        <v>45429</v>
      </c>
      <c r="G9" s="3">
        <v>0.5756944444444444</v>
      </c>
      <c r="H9">
        <v>220</v>
      </c>
    </row>
    <row r="10" spans="1:10" ht="14.4" x14ac:dyDescent="0.3">
      <c r="A10" t="s">
        <v>16</v>
      </c>
      <c r="B10">
        <v>9</v>
      </c>
      <c r="C10" s="1">
        <v>30</v>
      </c>
      <c r="D10">
        <v>0</v>
      </c>
      <c r="E10">
        <f>E9+Table2[[#This Row],[relatieve_productie]]</f>
        <v>666</v>
      </c>
      <c r="F10" s="2">
        <v>45429</v>
      </c>
      <c r="G10" s="3">
        <v>0.58819444444444446</v>
      </c>
      <c r="H10">
        <v>220</v>
      </c>
    </row>
    <row r="11" spans="1:10" ht="14.4" x14ac:dyDescent="0.3">
      <c r="A11" t="s">
        <v>16</v>
      </c>
      <c r="B11">
        <v>10</v>
      </c>
      <c r="C11" s="1">
        <v>30</v>
      </c>
      <c r="D11">
        <v>-2</v>
      </c>
      <c r="E11">
        <f>E10+Table2[[#This Row],[relatieve_productie]]</f>
        <v>664</v>
      </c>
      <c r="F11" s="2">
        <v>45429</v>
      </c>
      <c r="G11" s="3">
        <v>0.59861111111111109</v>
      </c>
      <c r="H11">
        <v>218</v>
      </c>
    </row>
    <row r="12" spans="1:10" ht="14.4" x14ac:dyDescent="0.3">
      <c r="A12" t="s">
        <v>16</v>
      </c>
      <c r="B12">
        <v>11</v>
      </c>
      <c r="C12" s="1">
        <v>30</v>
      </c>
      <c r="D12">
        <v>-2</v>
      </c>
      <c r="E12">
        <f>E11+Table2[[#This Row],[relatieve_productie]]</f>
        <v>662</v>
      </c>
      <c r="F12" s="2">
        <v>45429</v>
      </c>
      <c r="G12" s="3">
        <v>0.60902777777777772</v>
      </c>
      <c r="H12">
        <v>216</v>
      </c>
    </row>
    <row r="13" spans="1:10" ht="14.4" x14ac:dyDescent="0.3">
      <c r="A13" t="s">
        <v>18</v>
      </c>
      <c r="B13">
        <v>1</v>
      </c>
      <c r="C13" s="1">
        <v>30</v>
      </c>
      <c r="D13">
        <v>0</v>
      </c>
      <c r="E13">
        <f>Table2[[#This Row],[meetniveau]]</f>
        <v>30</v>
      </c>
      <c r="F13" s="2">
        <v>45429</v>
      </c>
      <c r="G13" s="3">
        <v>0.49305555555555558</v>
      </c>
      <c r="H13">
        <v>30</v>
      </c>
    </row>
    <row r="14" spans="1:10" ht="14.4" x14ac:dyDescent="0.3">
      <c r="A14" t="s">
        <v>18</v>
      </c>
      <c r="B14">
        <v>2</v>
      </c>
      <c r="C14" s="1">
        <v>30</v>
      </c>
      <c r="D14">
        <v>20</v>
      </c>
      <c r="E14">
        <f>E13+Table2[[#This Row],[relatieve_productie]]</f>
        <v>50</v>
      </c>
      <c r="F14" s="2">
        <v>45429</v>
      </c>
      <c r="G14" s="3">
        <v>0.50347222222222221</v>
      </c>
      <c r="H14">
        <v>50</v>
      </c>
    </row>
    <row r="15" spans="1:10" ht="14.4" x14ac:dyDescent="0.3">
      <c r="A15" t="s">
        <v>18</v>
      </c>
      <c r="B15">
        <v>3</v>
      </c>
      <c r="C15" s="1">
        <v>30</v>
      </c>
      <c r="D15">
        <v>200</v>
      </c>
      <c r="E15">
        <f>E14+Table2[[#This Row],[relatieve_productie]]</f>
        <v>250</v>
      </c>
      <c r="F15" s="2">
        <v>45429</v>
      </c>
      <c r="G15" s="3">
        <v>0.51388888888888884</v>
      </c>
      <c r="H15">
        <v>250</v>
      </c>
      <c r="I15" t="s">
        <v>17</v>
      </c>
      <c r="J15">
        <v>32</v>
      </c>
    </row>
    <row r="16" spans="1:10" ht="14.4" x14ac:dyDescent="0.3">
      <c r="A16" t="s">
        <v>18</v>
      </c>
      <c r="B16">
        <v>4</v>
      </c>
      <c r="C16" s="1">
        <v>30</v>
      </c>
      <c r="D16">
        <v>150</v>
      </c>
      <c r="E16">
        <f>E15+Table2[[#This Row],[relatieve_productie]]</f>
        <v>400</v>
      </c>
      <c r="F16" s="2">
        <v>45429</v>
      </c>
      <c r="G16" s="3">
        <v>0.52916666666666667</v>
      </c>
      <c r="H16">
        <v>172</v>
      </c>
    </row>
    <row r="17" spans="1:10" ht="14.4" x14ac:dyDescent="0.3">
      <c r="A17" t="s">
        <v>18</v>
      </c>
      <c r="B17">
        <v>5</v>
      </c>
      <c r="C17" s="1">
        <v>30</v>
      </c>
      <c r="D17">
        <v>100</v>
      </c>
      <c r="E17">
        <f>E16+Table2[[#This Row],[relatieve_productie]]</f>
        <v>500</v>
      </c>
      <c r="F17" s="2">
        <v>45429</v>
      </c>
      <c r="G17" s="3">
        <v>0.5395833333333333</v>
      </c>
      <c r="H17">
        <v>250</v>
      </c>
      <c r="I17" t="s">
        <v>17</v>
      </c>
      <c r="J17">
        <v>80</v>
      </c>
    </row>
    <row r="18" spans="1:10" ht="14.4" x14ac:dyDescent="0.3">
      <c r="A18" t="s">
        <v>18</v>
      </c>
      <c r="B18">
        <v>6</v>
      </c>
      <c r="C18" s="1">
        <v>30</v>
      </c>
      <c r="D18">
        <v>104</v>
      </c>
      <c r="E18">
        <f>E17+Table2[[#This Row],[relatieve_productie]]</f>
        <v>604</v>
      </c>
      <c r="F18" s="2">
        <v>45429</v>
      </c>
      <c r="G18" s="3">
        <v>0.5541666666666667</v>
      </c>
      <c r="H18">
        <v>184</v>
      </c>
    </row>
    <row r="19" spans="1:10" ht="14.4" x14ac:dyDescent="0.3">
      <c r="A19" t="s">
        <v>18</v>
      </c>
      <c r="B19">
        <v>7</v>
      </c>
      <c r="C19" s="1">
        <v>30</v>
      </c>
      <c r="D19">
        <v>66</v>
      </c>
      <c r="E19">
        <f>E18+Table2[[#This Row],[relatieve_productie]]</f>
        <v>670</v>
      </c>
      <c r="F19" s="2">
        <v>45429</v>
      </c>
      <c r="G19" s="3">
        <v>0.56527777777777777</v>
      </c>
      <c r="H19">
        <v>250</v>
      </c>
      <c r="I19" t="s">
        <v>17</v>
      </c>
      <c r="J19">
        <v>37</v>
      </c>
    </row>
    <row r="20" spans="1:10" ht="14.4" x14ac:dyDescent="0.3">
      <c r="A20" t="s">
        <v>18</v>
      </c>
      <c r="B20">
        <v>8</v>
      </c>
      <c r="C20" s="1">
        <v>30</v>
      </c>
      <c r="D20">
        <v>47</v>
      </c>
      <c r="E20">
        <f>E19+Table2[[#This Row],[relatieve_productie]]</f>
        <v>717</v>
      </c>
      <c r="F20" s="2">
        <v>45429</v>
      </c>
      <c r="G20" s="3">
        <v>0.5756944444444444</v>
      </c>
      <c r="H20">
        <v>84</v>
      </c>
    </row>
    <row r="21" spans="1:10" ht="14.4" x14ac:dyDescent="0.3">
      <c r="A21" t="s">
        <v>18</v>
      </c>
      <c r="B21">
        <v>9</v>
      </c>
      <c r="C21" s="1">
        <v>30</v>
      </c>
      <c r="D21">
        <v>49</v>
      </c>
      <c r="E21">
        <f>E20+Table2[[#This Row],[relatieve_productie]]</f>
        <v>766</v>
      </c>
      <c r="F21" s="2">
        <v>45429</v>
      </c>
      <c r="G21" s="3">
        <v>0.58819444444444446</v>
      </c>
      <c r="H21">
        <v>133</v>
      </c>
    </row>
    <row r="22" spans="1:10" ht="14.4" x14ac:dyDescent="0.3">
      <c r="A22" t="s">
        <v>18</v>
      </c>
      <c r="B22">
        <v>10</v>
      </c>
      <c r="C22" s="1">
        <v>30</v>
      </c>
      <c r="D22">
        <v>25</v>
      </c>
      <c r="E22">
        <f>E21+Table2[[#This Row],[relatieve_productie]]</f>
        <v>791</v>
      </c>
      <c r="F22" s="2">
        <v>45429</v>
      </c>
      <c r="G22" s="3">
        <v>0.59861111111111109</v>
      </c>
      <c r="H22">
        <v>158</v>
      </c>
    </row>
    <row r="23" spans="1:10" ht="14.4" x14ac:dyDescent="0.3">
      <c r="A23" t="s">
        <v>18</v>
      </c>
      <c r="B23">
        <v>11</v>
      </c>
      <c r="C23" s="1">
        <v>30</v>
      </c>
      <c r="D23">
        <v>16</v>
      </c>
      <c r="E23">
        <f>E22+Table2[[#This Row],[relatieve_productie]]</f>
        <v>807</v>
      </c>
      <c r="F23" s="2">
        <v>45429</v>
      </c>
      <c r="G23" s="3">
        <v>0.60902777777777772</v>
      </c>
      <c r="H23">
        <v>174</v>
      </c>
    </row>
    <row r="24" spans="1:10" ht="14.4" x14ac:dyDescent="0.3">
      <c r="A24" t="s">
        <v>19</v>
      </c>
      <c r="B24">
        <v>1</v>
      </c>
      <c r="C24" s="1">
        <v>30</v>
      </c>
      <c r="D24">
        <v>0</v>
      </c>
      <c r="E24">
        <f>Table2[[#This Row],[meetniveau]]</f>
        <v>14</v>
      </c>
      <c r="F24" s="2">
        <v>45429</v>
      </c>
      <c r="G24" s="3">
        <v>0.49305555555555558</v>
      </c>
      <c r="H24">
        <v>14</v>
      </c>
    </row>
    <row r="25" spans="1:10" ht="14.4" x14ac:dyDescent="0.3">
      <c r="A25" t="s">
        <v>19</v>
      </c>
      <c r="B25">
        <v>2</v>
      </c>
      <c r="C25" s="1">
        <v>30</v>
      </c>
      <c r="D25">
        <v>0</v>
      </c>
      <c r="E25">
        <f>E24+Table2[[#This Row],[relatieve_productie]]</f>
        <v>14</v>
      </c>
      <c r="F25" s="2">
        <v>45429</v>
      </c>
      <c r="G25" s="3">
        <v>0.50347222222222221</v>
      </c>
      <c r="H25">
        <v>14</v>
      </c>
    </row>
    <row r="26" spans="1:10" ht="14.4" x14ac:dyDescent="0.3">
      <c r="A26" t="s">
        <v>19</v>
      </c>
      <c r="B26">
        <v>3</v>
      </c>
      <c r="C26" s="1">
        <v>30</v>
      </c>
      <c r="D26">
        <v>18</v>
      </c>
      <c r="E26">
        <f>E25+Table2[[#This Row],[relatieve_productie]]</f>
        <v>32</v>
      </c>
      <c r="F26" s="2">
        <v>45429</v>
      </c>
      <c r="G26" s="3">
        <v>0.51388888888888895</v>
      </c>
      <c r="H26">
        <v>32</v>
      </c>
    </row>
    <row r="27" spans="1:10" ht="14.4" x14ac:dyDescent="0.3">
      <c r="A27" t="s">
        <v>19</v>
      </c>
      <c r="B27">
        <v>4</v>
      </c>
      <c r="C27" s="1">
        <v>30</v>
      </c>
      <c r="D27">
        <v>118</v>
      </c>
      <c r="E27">
        <f>E26+Table2[[#This Row],[relatieve_productie]]</f>
        <v>150</v>
      </c>
      <c r="F27" s="2">
        <v>45429</v>
      </c>
      <c r="G27" s="3">
        <v>0.52916666666666701</v>
      </c>
      <c r="H27">
        <v>150</v>
      </c>
    </row>
    <row r="28" spans="1:10" ht="14.4" x14ac:dyDescent="0.3">
      <c r="A28" t="s">
        <v>19</v>
      </c>
      <c r="B28">
        <v>5</v>
      </c>
      <c r="C28" s="1">
        <v>30</v>
      </c>
      <c r="D28">
        <v>34</v>
      </c>
      <c r="E28">
        <f>E27+Table2[[#This Row],[relatieve_productie]]</f>
        <v>184</v>
      </c>
      <c r="F28" s="2">
        <v>45429</v>
      </c>
      <c r="G28" s="3">
        <v>0.5395833333333333</v>
      </c>
      <c r="H28">
        <v>184</v>
      </c>
    </row>
    <row r="29" spans="1:10" ht="14.4" x14ac:dyDescent="0.3">
      <c r="A29" t="s">
        <v>19</v>
      </c>
      <c r="B29">
        <v>6</v>
      </c>
      <c r="C29" s="1">
        <v>30</v>
      </c>
      <c r="D29">
        <v>0</v>
      </c>
      <c r="E29">
        <f>E28+Table2[[#This Row],[relatieve_productie]]</f>
        <v>184</v>
      </c>
      <c r="F29" s="2">
        <v>45429</v>
      </c>
      <c r="G29" s="3">
        <v>0.5541666666666667</v>
      </c>
      <c r="H29">
        <v>184</v>
      </c>
    </row>
    <row r="30" spans="1:10" ht="14.4" x14ac:dyDescent="0.3">
      <c r="A30" t="s">
        <v>19</v>
      </c>
      <c r="B30">
        <v>7</v>
      </c>
      <c r="C30" s="1">
        <v>30</v>
      </c>
      <c r="D30">
        <v>-2</v>
      </c>
      <c r="E30">
        <f>E29+Table2[[#This Row],[relatieve_productie]]</f>
        <v>182</v>
      </c>
      <c r="F30" s="2">
        <v>45429</v>
      </c>
      <c r="G30" s="3">
        <v>0.56527777777777777</v>
      </c>
      <c r="H30">
        <v>182</v>
      </c>
    </row>
    <row r="31" spans="1:10" ht="14.4" x14ac:dyDescent="0.3">
      <c r="A31" t="s">
        <v>19</v>
      </c>
      <c r="B31">
        <v>8</v>
      </c>
      <c r="C31" s="1">
        <v>30</v>
      </c>
      <c r="D31">
        <v>-8</v>
      </c>
      <c r="E31">
        <f>E30+Table2[[#This Row],[relatieve_productie]]</f>
        <v>174</v>
      </c>
      <c r="F31" s="2">
        <v>45429</v>
      </c>
      <c r="G31" s="3">
        <v>0.5756944444444444</v>
      </c>
      <c r="H31">
        <v>170</v>
      </c>
    </row>
    <row r="32" spans="1:10" ht="14.4" x14ac:dyDescent="0.3">
      <c r="A32" t="s">
        <v>19</v>
      </c>
      <c r="B32">
        <v>9</v>
      </c>
      <c r="C32" s="1">
        <v>30</v>
      </c>
      <c r="D32">
        <v>-9</v>
      </c>
      <c r="E32">
        <f>E31+Table2[[#This Row],[relatieve_productie]]</f>
        <v>165</v>
      </c>
      <c r="F32" s="2">
        <v>45429</v>
      </c>
      <c r="G32" s="3">
        <v>0.58819444444444446</v>
      </c>
      <c r="H32">
        <v>179</v>
      </c>
    </row>
    <row r="33" spans="1:10" ht="14.4" x14ac:dyDescent="0.3">
      <c r="A33" t="s">
        <v>19</v>
      </c>
      <c r="B33">
        <v>10</v>
      </c>
      <c r="C33" s="1">
        <v>30</v>
      </c>
      <c r="D33">
        <v>1</v>
      </c>
      <c r="E33">
        <f>E32+Table2[[#This Row],[relatieve_productie]]</f>
        <v>166</v>
      </c>
      <c r="F33" s="2">
        <v>45429</v>
      </c>
      <c r="G33" s="3">
        <v>0.59861111111111109</v>
      </c>
      <c r="H33">
        <v>178</v>
      </c>
    </row>
    <row r="34" spans="1:10" ht="14.4" x14ac:dyDescent="0.3">
      <c r="A34" t="s">
        <v>19</v>
      </c>
      <c r="B34">
        <v>11</v>
      </c>
      <c r="C34" s="1">
        <v>30</v>
      </c>
      <c r="D34">
        <v>-1</v>
      </c>
      <c r="E34">
        <f>E33+Table2[[#This Row],[relatieve_productie]]</f>
        <v>165</v>
      </c>
      <c r="F34" s="2">
        <v>45429</v>
      </c>
      <c r="G34" s="3">
        <v>0.60902777777777772</v>
      </c>
      <c r="H34">
        <v>177</v>
      </c>
    </row>
    <row r="35" spans="1:10" ht="14.4" x14ac:dyDescent="0.3">
      <c r="A35" t="s">
        <v>20</v>
      </c>
      <c r="B35">
        <v>1</v>
      </c>
      <c r="C35" s="1">
        <v>30</v>
      </c>
      <c r="D35">
        <v>0</v>
      </c>
      <c r="E35">
        <f>Table2[[#This Row],[meetniveau]]</f>
        <v>4</v>
      </c>
      <c r="F35" s="2">
        <v>45429</v>
      </c>
      <c r="G35" s="3">
        <v>0.49305555555555558</v>
      </c>
      <c r="H35">
        <v>4</v>
      </c>
    </row>
    <row r="36" spans="1:10" ht="14.4" x14ac:dyDescent="0.3">
      <c r="A36" t="s">
        <v>20</v>
      </c>
      <c r="B36">
        <v>2</v>
      </c>
      <c r="C36" s="1">
        <v>30</v>
      </c>
      <c r="D36">
        <v>0</v>
      </c>
      <c r="E36">
        <f>E35+Table2[[#This Row],[relatieve_productie]]</f>
        <v>4</v>
      </c>
      <c r="F36" s="2">
        <v>45429</v>
      </c>
      <c r="G36" s="5">
        <v>0.50347222222222199</v>
      </c>
      <c r="H36">
        <v>4</v>
      </c>
    </row>
    <row r="37" spans="1:10" ht="14.4" x14ac:dyDescent="0.3">
      <c r="A37" t="s">
        <v>20</v>
      </c>
      <c r="B37">
        <v>3</v>
      </c>
      <c r="C37" s="1">
        <v>30</v>
      </c>
      <c r="D37">
        <v>21</v>
      </c>
      <c r="E37">
        <f>E36+Table2[[#This Row],[relatieve_productie]]</f>
        <v>25</v>
      </c>
      <c r="F37" s="2">
        <v>45429</v>
      </c>
      <c r="G37" s="3">
        <v>0.51388888888888895</v>
      </c>
      <c r="H37">
        <v>25</v>
      </c>
    </row>
    <row r="38" spans="1:10" ht="14.4" x14ac:dyDescent="0.3">
      <c r="A38" t="s">
        <v>20</v>
      </c>
      <c r="B38">
        <v>4</v>
      </c>
      <c r="C38" s="1">
        <v>30</v>
      </c>
      <c r="D38">
        <v>120</v>
      </c>
      <c r="E38">
        <f>E37+Table2[[#This Row],[relatieve_productie]]</f>
        <v>145</v>
      </c>
      <c r="F38" s="2">
        <v>45429</v>
      </c>
      <c r="G38" s="3">
        <v>0.52916666666666701</v>
      </c>
      <c r="H38">
        <v>145</v>
      </c>
    </row>
    <row r="39" spans="1:10" ht="14.4" x14ac:dyDescent="0.3">
      <c r="A39" t="s">
        <v>20</v>
      </c>
      <c r="B39">
        <v>5</v>
      </c>
      <c r="C39" s="1">
        <v>30</v>
      </c>
      <c r="D39">
        <v>105</v>
      </c>
      <c r="E39">
        <f>E38+Table2[[#This Row],[relatieve_productie]]</f>
        <v>250</v>
      </c>
      <c r="F39" s="2">
        <v>45429</v>
      </c>
      <c r="G39" s="3">
        <v>0.53958333333333297</v>
      </c>
      <c r="H39">
        <v>250</v>
      </c>
      <c r="I39" t="s">
        <v>17</v>
      </c>
      <c r="J39">
        <v>40</v>
      </c>
    </row>
    <row r="40" spans="1:10" ht="14.4" x14ac:dyDescent="0.3">
      <c r="A40" t="s">
        <v>20</v>
      </c>
      <c r="B40">
        <v>6</v>
      </c>
      <c r="C40" s="1">
        <v>30</v>
      </c>
      <c r="D40">
        <v>-4</v>
      </c>
      <c r="E40">
        <f>E39+Table2[[#This Row],[relatieve_productie]]</f>
        <v>246</v>
      </c>
      <c r="F40" s="2">
        <v>45429</v>
      </c>
      <c r="G40" s="3">
        <v>0.5541666666666667</v>
      </c>
      <c r="H40">
        <v>36</v>
      </c>
    </row>
    <row r="41" spans="1:10" ht="14.4" x14ac:dyDescent="0.3">
      <c r="A41" t="s">
        <v>20</v>
      </c>
      <c r="B41">
        <v>7</v>
      </c>
      <c r="C41" s="1">
        <v>30</v>
      </c>
      <c r="D41">
        <v>0</v>
      </c>
      <c r="E41">
        <f>E40+Table2[[#This Row],[relatieve_productie]]</f>
        <v>246</v>
      </c>
      <c r="F41" s="2">
        <v>45429</v>
      </c>
      <c r="G41" s="3">
        <v>0.56527777777777777</v>
      </c>
      <c r="H41">
        <v>36</v>
      </c>
    </row>
    <row r="42" spans="1:10" ht="14.4" x14ac:dyDescent="0.3">
      <c r="A42" t="s">
        <v>20</v>
      </c>
      <c r="B42">
        <v>8</v>
      </c>
      <c r="C42" s="1">
        <v>30</v>
      </c>
      <c r="D42">
        <v>30</v>
      </c>
      <c r="E42">
        <f>E41+Table2[[#This Row],[relatieve_productie]]</f>
        <v>276</v>
      </c>
      <c r="F42" s="2">
        <v>45429</v>
      </c>
      <c r="G42" s="3">
        <v>0.5756944444444444</v>
      </c>
      <c r="H42">
        <v>66</v>
      </c>
    </row>
    <row r="43" spans="1:10" ht="14.4" x14ac:dyDescent="0.3">
      <c r="A43" t="s">
        <v>20</v>
      </c>
      <c r="B43">
        <v>9</v>
      </c>
      <c r="C43" s="1">
        <v>30</v>
      </c>
      <c r="D43">
        <v>30</v>
      </c>
      <c r="E43">
        <f>E42+Table2[[#This Row],[relatieve_productie]]</f>
        <v>306</v>
      </c>
      <c r="F43" s="2">
        <v>45429</v>
      </c>
      <c r="G43" s="3">
        <v>0.58819444444444446</v>
      </c>
      <c r="H43">
        <v>96</v>
      </c>
    </row>
    <row r="44" spans="1:10" ht="15" customHeight="1" x14ac:dyDescent="0.3">
      <c r="A44" t="s">
        <v>20</v>
      </c>
      <c r="B44">
        <v>10</v>
      </c>
      <c r="C44" s="1">
        <v>30</v>
      </c>
      <c r="D44">
        <v>19</v>
      </c>
      <c r="E44">
        <f>E43+Table2[[#This Row],[relatieve_productie]]</f>
        <v>325</v>
      </c>
      <c r="F44" s="2">
        <v>45429</v>
      </c>
      <c r="G44" s="3">
        <v>0.59861111111111109</v>
      </c>
      <c r="H44">
        <v>115</v>
      </c>
    </row>
    <row r="45" spans="1:10" ht="15" customHeight="1" x14ac:dyDescent="0.3">
      <c r="A45" t="s">
        <v>20</v>
      </c>
      <c r="B45">
        <v>11</v>
      </c>
      <c r="C45" s="1">
        <v>30</v>
      </c>
      <c r="D45">
        <v>5</v>
      </c>
      <c r="E45">
        <f>E44+Table2[[#This Row],[relatieve_productie]]</f>
        <v>330</v>
      </c>
      <c r="F45" s="2">
        <v>45429</v>
      </c>
      <c r="G45" s="3">
        <v>0.60902777777777772</v>
      </c>
      <c r="H45">
        <v>120</v>
      </c>
    </row>
    <row r="46" spans="1:10" ht="15" customHeight="1" x14ac:dyDescent="0.3">
      <c r="A46" t="s">
        <v>21</v>
      </c>
      <c r="B46">
        <v>1</v>
      </c>
      <c r="C46" s="1">
        <v>30</v>
      </c>
      <c r="D46">
        <v>0</v>
      </c>
      <c r="E46">
        <f>Table2[[#This Row],[meetniveau]]</f>
        <v>4</v>
      </c>
      <c r="F46" s="2">
        <v>45429</v>
      </c>
      <c r="G46" s="3">
        <v>0.49305555555555558</v>
      </c>
      <c r="H46">
        <v>4</v>
      </c>
    </row>
    <row r="47" spans="1:10" ht="15" customHeight="1" x14ac:dyDescent="0.3">
      <c r="A47" t="s">
        <v>21</v>
      </c>
      <c r="B47">
        <v>2</v>
      </c>
      <c r="C47" s="1">
        <v>30</v>
      </c>
      <c r="D47">
        <v>0</v>
      </c>
      <c r="E47">
        <f>E46+Table2[[#This Row],[relatieve_productie]]</f>
        <v>4</v>
      </c>
      <c r="F47" s="2">
        <v>45429</v>
      </c>
      <c r="G47" s="3">
        <v>0.50347222222222199</v>
      </c>
      <c r="H47">
        <v>4</v>
      </c>
    </row>
    <row r="48" spans="1:10" ht="15" customHeight="1" x14ac:dyDescent="0.3">
      <c r="A48" t="s">
        <v>21</v>
      </c>
      <c r="B48">
        <v>3</v>
      </c>
      <c r="C48" s="1">
        <v>30</v>
      </c>
      <c r="D48">
        <v>16</v>
      </c>
      <c r="E48">
        <f>E47+Table2[[#This Row],[relatieve_productie]]</f>
        <v>20</v>
      </c>
      <c r="F48" s="2">
        <v>45429</v>
      </c>
      <c r="G48" s="3">
        <v>0.51388888888888895</v>
      </c>
      <c r="H48">
        <v>20</v>
      </c>
    </row>
    <row r="49" spans="1:10" ht="15" customHeight="1" x14ac:dyDescent="0.3">
      <c r="A49" t="s">
        <v>21</v>
      </c>
      <c r="B49">
        <v>4</v>
      </c>
      <c r="C49" s="1">
        <v>30</v>
      </c>
      <c r="D49">
        <v>146</v>
      </c>
      <c r="E49">
        <f>E48+Table2[[#This Row],[relatieve_productie]]</f>
        <v>166</v>
      </c>
      <c r="F49" s="2">
        <v>45429</v>
      </c>
      <c r="G49" s="3">
        <v>0.52916666666666701</v>
      </c>
      <c r="H49">
        <v>166</v>
      </c>
    </row>
    <row r="50" spans="1:10" ht="15" customHeight="1" x14ac:dyDescent="0.3">
      <c r="A50" t="s">
        <v>21</v>
      </c>
      <c r="B50">
        <v>5</v>
      </c>
      <c r="C50" s="1">
        <v>30</v>
      </c>
      <c r="D50">
        <v>84</v>
      </c>
      <c r="E50">
        <f>E49+Table2[[#This Row],[relatieve_productie]]</f>
        <v>250</v>
      </c>
      <c r="F50" s="2">
        <v>45429</v>
      </c>
      <c r="G50" s="3">
        <v>0.53958333333333297</v>
      </c>
      <c r="H50">
        <v>250</v>
      </c>
      <c r="I50" t="s">
        <v>17</v>
      </c>
      <c r="J50">
        <v>30</v>
      </c>
    </row>
    <row r="51" spans="1:10" ht="15" customHeight="1" x14ac:dyDescent="0.3">
      <c r="A51" t="s">
        <v>21</v>
      </c>
      <c r="B51">
        <v>6</v>
      </c>
      <c r="C51" s="1">
        <v>30</v>
      </c>
      <c r="D51">
        <v>184</v>
      </c>
      <c r="E51">
        <f>E50+Table2[[#This Row],[relatieve_productie]]</f>
        <v>434</v>
      </c>
      <c r="F51" s="2">
        <v>45429</v>
      </c>
      <c r="G51" s="3">
        <v>0.5541666666666667</v>
      </c>
      <c r="H51">
        <v>214</v>
      </c>
    </row>
    <row r="52" spans="1:10" ht="15" customHeight="1" x14ac:dyDescent="0.3">
      <c r="A52" t="s">
        <v>21</v>
      </c>
      <c r="B52">
        <v>7</v>
      </c>
      <c r="C52" s="1">
        <v>30</v>
      </c>
      <c r="D52">
        <v>36</v>
      </c>
      <c r="E52">
        <f>E51+Table2[[#This Row],[relatieve_productie]]</f>
        <v>470</v>
      </c>
      <c r="F52" s="2">
        <v>45429</v>
      </c>
      <c r="G52" s="3">
        <v>0.56527777777777777</v>
      </c>
      <c r="H52">
        <v>250</v>
      </c>
      <c r="I52" t="s">
        <v>17</v>
      </c>
      <c r="J52">
        <v>26</v>
      </c>
    </row>
    <row r="53" spans="1:10" ht="15" customHeight="1" x14ac:dyDescent="0.3">
      <c r="A53" t="s">
        <v>21</v>
      </c>
      <c r="B53">
        <v>8</v>
      </c>
      <c r="C53" s="1">
        <v>30</v>
      </c>
      <c r="D53">
        <v>23</v>
      </c>
      <c r="E53">
        <f>E52+Table2[[#This Row],[relatieve_productie]]</f>
        <v>493</v>
      </c>
      <c r="F53" s="2">
        <v>45429</v>
      </c>
      <c r="G53" s="3">
        <v>0.5756944444444444</v>
      </c>
      <c r="H53">
        <v>49</v>
      </c>
    </row>
    <row r="54" spans="1:10" ht="15" customHeight="1" x14ac:dyDescent="0.3">
      <c r="A54" t="s">
        <v>21</v>
      </c>
      <c r="B54">
        <v>9</v>
      </c>
      <c r="C54" s="1">
        <v>30</v>
      </c>
      <c r="D54">
        <v>25</v>
      </c>
      <c r="E54">
        <f>E53+Table2[[#This Row],[relatieve_productie]]</f>
        <v>518</v>
      </c>
      <c r="F54" s="2">
        <v>45429</v>
      </c>
      <c r="G54" s="3">
        <v>0.58819444444444446</v>
      </c>
      <c r="H54">
        <v>74</v>
      </c>
    </row>
    <row r="55" spans="1:10" ht="15" customHeight="1" x14ac:dyDescent="0.3">
      <c r="A55" t="s">
        <v>21</v>
      </c>
      <c r="B55">
        <v>10</v>
      </c>
      <c r="C55" s="1">
        <v>30</v>
      </c>
      <c r="D55">
        <v>4</v>
      </c>
      <c r="E55">
        <f>E54+Table2[[#This Row],[relatieve_productie]]</f>
        <v>522</v>
      </c>
      <c r="F55" s="2">
        <v>45429</v>
      </c>
      <c r="G55" s="3">
        <v>0.59861111111111109</v>
      </c>
      <c r="H55">
        <v>78</v>
      </c>
    </row>
    <row r="56" spans="1:10" ht="15" customHeight="1" x14ac:dyDescent="0.3">
      <c r="A56" t="s">
        <v>21</v>
      </c>
      <c r="B56">
        <v>11</v>
      </c>
      <c r="C56" s="1">
        <v>30</v>
      </c>
      <c r="D56">
        <v>1</v>
      </c>
      <c r="E56">
        <f>E55+Table2[[#This Row],[relatieve_productie]]</f>
        <v>523</v>
      </c>
      <c r="F56" s="2">
        <v>45429</v>
      </c>
      <c r="G56" s="3">
        <v>0.60902777777777772</v>
      </c>
      <c r="H56">
        <v>79</v>
      </c>
    </row>
    <row r="57" spans="1:10" ht="15" customHeight="1" x14ac:dyDescent="0.3">
      <c r="A57" t="s">
        <v>22</v>
      </c>
      <c r="B57">
        <v>1</v>
      </c>
      <c r="C57" s="1">
        <v>30</v>
      </c>
      <c r="D57">
        <v>0</v>
      </c>
      <c r="E57">
        <f>Table2[[#This Row],[meetniveau]]</f>
        <v>20</v>
      </c>
      <c r="F57" s="2">
        <v>45429</v>
      </c>
      <c r="G57" s="3">
        <v>0.49305555555555558</v>
      </c>
      <c r="H57">
        <v>20</v>
      </c>
    </row>
    <row r="58" spans="1:10" ht="15" customHeight="1" x14ac:dyDescent="0.3">
      <c r="A58" t="s">
        <v>22</v>
      </c>
      <c r="B58">
        <v>2</v>
      </c>
      <c r="C58" s="1">
        <v>30</v>
      </c>
      <c r="D58">
        <v>-10</v>
      </c>
      <c r="E58">
        <f>E57+Table2[[#This Row],[relatieve_productie]]</f>
        <v>10</v>
      </c>
      <c r="F58" s="2">
        <v>45429</v>
      </c>
      <c r="G58" s="3">
        <v>0.50347222222222199</v>
      </c>
      <c r="H58">
        <v>10</v>
      </c>
    </row>
    <row r="59" spans="1:10" ht="15" customHeight="1" x14ac:dyDescent="0.3">
      <c r="A59" t="s">
        <v>22</v>
      </c>
      <c r="B59">
        <v>3</v>
      </c>
      <c r="C59" s="1">
        <v>30</v>
      </c>
      <c r="D59">
        <v>20</v>
      </c>
      <c r="E59">
        <f>E58+Table2[[#This Row],[relatieve_productie]]</f>
        <v>30</v>
      </c>
      <c r="F59" s="2">
        <v>45429</v>
      </c>
      <c r="G59" s="3">
        <v>0.51388888888888895</v>
      </c>
      <c r="H59">
        <v>30</v>
      </c>
    </row>
    <row r="60" spans="1:10" ht="15" customHeight="1" x14ac:dyDescent="0.3">
      <c r="A60" t="s">
        <v>22</v>
      </c>
      <c r="B60">
        <v>4</v>
      </c>
      <c r="C60" s="1">
        <v>30</v>
      </c>
      <c r="D60">
        <v>195</v>
      </c>
      <c r="E60">
        <f>E59+Table2[[#This Row],[relatieve_productie]]</f>
        <v>225</v>
      </c>
      <c r="F60" s="2">
        <v>45429</v>
      </c>
      <c r="G60" s="3">
        <v>0.52916666666666701</v>
      </c>
      <c r="H60">
        <v>225</v>
      </c>
    </row>
    <row r="61" spans="1:10" ht="15" customHeight="1" x14ac:dyDescent="0.3">
      <c r="A61" t="s">
        <v>22</v>
      </c>
      <c r="B61">
        <v>5</v>
      </c>
      <c r="C61" s="1">
        <v>30</v>
      </c>
      <c r="D61">
        <v>25</v>
      </c>
      <c r="E61">
        <f>E60+Table2[[#This Row],[relatieve_productie]]</f>
        <v>250</v>
      </c>
      <c r="F61" s="2">
        <v>45429</v>
      </c>
      <c r="G61" s="3">
        <v>0.53958333333333297</v>
      </c>
      <c r="H61">
        <v>250</v>
      </c>
      <c r="I61" t="s">
        <v>17</v>
      </c>
      <c r="J61">
        <v>10</v>
      </c>
    </row>
    <row r="62" spans="1:10" ht="15" customHeight="1" x14ac:dyDescent="0.3">
      <c r="A62" t="s">
        <v>22</v>
      </c>
      <c r="B62">
        <v>6</v>
      </c>
      <c r="C62" s="1">
        <v>30</v>
      </c>
      <c r="D62">
        <v>30</v>
      </c>
      <c r="E62">
        <f>E61+Table2[[#This Row],[relatieve_productie]]</f>
        <v>280</v>
      </c>
      <c r="F62" s="2">
        <v>45429</v>
      </c>
      <c r="G62" s="3">
        <v>0.5541666666666667</v>
      </c>
      <c r="H62">
        <v>40</v>
      </c>
    </row>
    <row r="63" spans="1:10" ht="15" customHeight="1" x14ac:dyDescent="0.3">
      <c r="A63" t="s">
        <v>22</v>
      </c>
      <c r="B63">
        <v>7</v>
      </c>
      <c r="C63" s="1">
        <v>30</v>
      </c>
      <c r="D63">
        <v>0</v>
      </c>
      <c r="E63">
        <f>E62+Table2[[#This Row],[relatieve_productie]]</f>
        <v>280</v>
      </c>
      <c r="F63" s="2">
        <v>45429</v>
      </c>
      <c r="G63" s="3">
        <v>0.56527777777777777</v>
      </c>
      <c r="H63">
        <v>40</v>
      </c>
    </row>
    <row r="64" spans="1:10" ht="15" customHeight="1" x14ac:dyDescent="0.3">
      <c r="A64" t="s">
        <v>22</v>
      </c>
      <c r="B64">
        <v>8</v>
      </c>
      <c r="C64" s="1">
        <v>30</v>
      </c>
      <c r="D64">
        <v>20</v>
      </c>
      <c r="E64">
        <f>E63+Table2[[#This Row],[relatieve_productie]]</f>
        <v>300</v>
      </c>
      <c r="F64" s="2">
        <v>45429</v>
      </c>
      <c r="G64" s="3">
        <v>0.5756944444444444</v>
      </c>
      <c r="H64">
        <v>60</v>
      </c>
    </row>
    <row r="65" spans="1:11" ht="15" customHeight="1" x14ac:dyDescent="0.3">
      <c r="A65" t="s">
        <v>22</v>
      </c>
      <c r="B65">
        <v>9</v>
      </c>
      <c r="C65" s="1">
        <v>30</v>
      </c>
      <c r="D65">
        <v>50</v>
      </c>
      <c r="E65">
        <f>E64+Table2[[#This Row],[relatieve_productie]]</f>
        <v>350</v>
      </c>
      <c r="F65" s="2">
        <v>45429</v>
      </c>
      <c r="G65" s="3">
        <v>0.58819444444444446</v>
      </c>
      <c r="H65">
        <v>110</v>
      </c>
    </row>
    <row r="66" spans="1:11" ht="15" customHeight="1" x14ac:dyDescent="0.3">
      <c r="A66" t="s">
        <v>22</v>
      </c>
      <c r="B66">
        <v>10</v>
      </c>
      <c r="C66" s="1">
        <v>30</v>
      </c>
      <c r="D66">
        <v>5</v>
      </c>
      <c r="E66">
        <f>E65+Table2[[#This Row],[relatieve_productie]]</f>
        <v>355</v>
      </c>
      <c r="F66" s="2">
        <v>45429</v>
      </c>
      <c r="G66" s="3">
        <v>0.59861111111111109</v>
      </c>
      <c r="H66">
        <v>115</v>
      </c>
    </row>
    <row r="67" spans="1:11" ht="15" customHeight="1" x14ac:dyDescent="0.3">
      <c r="A67" t="s">
        <v>22</v>
      </c>
      <c r="B67">
        <v>11</v>
      </c>
      <c r="C67" s="1">
        <v>30</v>
      </c>
      <c r="D67">
        <v>5</v>
      </c>
      <c r="E67">
        <f>E66+Table2[[#This Row],[relatieve_productie]]</f>
        <v>360</v>
      </c>
      <c r="F67" s="2">
        <v>45429</v>
      </c>
      <c r="G67" s="3">
        <v>0.60902777777777772</v>
      </c>
      <c r="H67">
        <v>120</v>
      </c>
    </row>
    <row r="68" spans="1:11" ht="15" customHeight="1" x14ac:dyDescent="0.3">
      <c r="F68" s="4"/>
      <c r="G68" s="4"/>
      <c r="H68" s="4"/>
      <c r="I68" s="1"/>
      <c r="K68" s="3"/>
    </row>
    <row r="69" spans="1:11" ht="15" customHeight="1" x14ac:dyDescent="0.3">
      <c r="F69" s="4"/>
      <c r="G69" s="4"/>
      <c r="H69" s="4"/>
      <c r="I69" s="1"/>
      <c r="K69" s="3"/>
    </row>
    <row r="70" spans="1:11" ht="15" customHeight="1" x14ac:dyDescent="0.3">
      <c r="F70" s="4"/>
      <c r="G70" s="4"/>
      <c r="H70" s="4"/>
      <c r="I70" s="1"/>
      <c r="K70" s="3"/>
    </row>
    <row r="71" spans="1:11" ht="15" customHeight="1" x14ac:dyDescent="0.3">
      <c r="F71" s="4"/>
      <c r="G71" s="4"/>
      <c r="H71" s="4"/>
      <c r="I71" s="1"/>
      <c r="K71" s="3"/>
    </row>
    <row r="72" spans="1:11" ht="15" customHeight="1" x14ac:dyDescent="0.3">
      <c r="F72" s="4"/>
      <c r="G72" s="4"/>
      <c r="H72" s="4"/>
      <c r="I72" s="1"/>
      <c r="K72" s="3"/>
    </row>
    <row r="73" spans="1:11" ht="15" customHeight="1" x14ac:dyDescent="0.3">
      <c r="F73" s="4"/>
      <c r="G73" s="4"/>
      <c r="H73" s="4"/>
      <c r="I73" s="1"/>
      <c r="K73" s="3"/>
    </row>
    <row r="74" spans="1:11" ht="15" customHeight="1" x14ac:dyDescent="0.3">
      <c r="F74" s="4"/>
      <c r="G74" s="4"/>
      <c r="H74" s="4"/>
      <c r="I74" s="1"/>
      <c r="K74" s="3"/>
    </row>
    <row r="75" spans="1:11" ht="15" customHeight="1" x14ac:dyDescent="0.3">
      <c r="F75" s="4"/>
      <c r="G75" s="4"/>
      <c r="H75" s="4"/>
      <c r="I75" s="1"/>
      <c r="K75" s="3"/>
    </row>
    <row r="76" spans="1:11" ht="15" customHeight="1" x14ac:dyDescent="0.3">
      <c r="F76" s="4"/>
      <c r="G76" s="4"/>
      <c r="H76" s="4"/>
      <c r="I76" s="1"/>
      <c r="K76" s="3"/>
    </row>
    <row r="77" spans="1:11" ht="15" customHeight="1" x14ac:dyDescent="0.3">
      <c r="F77" s="4"/>
      <c r="G77" s="4"/>
      <c r="H77" s="4"/>
      <c r="I77" s="1"/>
      <c r="K77" s="3"/>
    </row>
    <row r="78" spans="1:11" ht="15" customHeight="1" x14ac:dyDescent="0.3">
      <c r="F78" s="4"/>
      <c r="G78" s="4"/>
      <c r="H78" s="4"/>
      <c r="I78" s="1"/>
      <c r="K78" s="3"/>
    </row>
    <row r="79" spans="1:11" ht="15" customHeight="1" x14ac:dyDescent="0.3">
      <c r="F79" s="4"/>
      <c r="G79" s="4"/>
      <c r="H79" s="4"/>
      <c r="I79" s="1"/>
      <c r="K7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FCC0-DB4B-4B44-A9FD-C9D31672F3C8}">
  <sheetPr codeName="Sheet3"/>
  <dimension ref="A1:F7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9.21875" bestFit="1" customWidth="1"/>
    <col min="3" max="3" width="11.109375" bestFit="1" customWidth="1"/>
    <col min="4" max="4" width="9.44140625" bestFit="1" customWidth="1"/>
    <col min="5" max="5" width="10.77734375" bestFit="1" customWidth="1"/>
    <col min="6" max="6" width="9.5546875" bestFit="1" customWidth="1"/>
  </cols>
  <sheetData>
    <row r="1" spans="1:6" x14ac:dyDescent="0.3">
      <c r="A1" t="s">
        <v>23</v>
      </c>
      <c r="B1" t="s">
        <v>33</v>
      </c>
      <c r="C1" t="s">
        <v>34</v>
      </c>
      <c r="D1" t="s">
        <v>35</v>
      </c>
      <c r="E1" t="s">
        <v>36</v>
      </c>
      <c r="F1" s="9" t="s">
        <v>37</v>
      </c>
    </row>
    <row r="2" spans="1:6" x14ac:dyDescent="0.3">
      <c r="A2" t="s">
        <v>0</v>
      </c>
      <c r="B2" s="1">
        <v>7</v>
      </c>
      <c r="C2" s="1">
        <v>0</v>
      </c>
      <c r="D2" s="1">
        <v>1</v>
      </c>
      <c r="E2" s="1">
        <v>192</v>
      </c>
      <c r="F2" s="8">
        <f>SUM(Table7[[#This Row],[gist]:[water]])</f>
        <v>200</v>
      </c>
    </row>
    <row r="3" spans="1:6" x14ac:dyDescent="0.3">
      <c r="A3" t="s">
        <v>1</v>
      </c>
      <c r="B3" s="1">
        <v>7</v>
      </c>
      <c r="C3" s="1">
        <v>6</v>
      </c>
      <c r="D3" s="1">
        <v>1</v>
      </c>
      <c r="E3" s="1">
        <v>186</v>
      </c>
      <c r="F3" s="8">
        <f>SUM(Table7[[#This Row],[gist]:[water]])</f>
        <v>200</v>
      </c>
    </row>
    <row r="4" spans="1:6" x14ac:dyDescent="0.3">
      <c r="A4" t="s">
        <v>4</v>
      </c>
      <c r="B4" s="1">
        <v>7</v>
      </c>
      <c r="C4" s="1">
        <v>12</v>
      </c>
      <c r="D4" s="1">
        <v>1</v>
      </c>
      <c r="E4" s="1">
        <v>180</v>
      </c>
      <c r="F4" s="8">
        <f>SUM(Table7[[#This Row],[gist]:[water]])</f>
        <v>200</v>
      </c>
    </row>
    <row r="5" spans="1:6" x14ac:dyDescent="0.3">
      <c r="A5" t="s">
        <v>16</v>
      </c>
      <c r="B5" s="1">
        <v>7</v>
      </c>
      <c r="C5" s="1">
        <v>6</v>
      </c>
      <c r="D5" s="1">
        <v>0</v>
      </c>
      <c r="E5" s="1">
        <v>187</v>
      </c>
      <c r="F5" s="8">
        <f>SUM(Table7[[#This Row],[gist]:[water]])</f>
        <v>200</v>
      </c>
    </row>
    <row r="6" spans="1:6" x14ac:dyDescent="0.3">
      <c r="A6" t="s">
        <v>18</v>
      </c>
      <c r="B6" s="1">
        <v>7</v>
      </c>
      <c r="C6" s="1">
        <v>6</v>
      </c>
      <c r="D6" s="1">
        <v>1</v>
      </c>
      <c r="E6" s="1">
        <v>186</v>
      </c>
      <c r="F6" s="8">
        <f>SUM(Table7[[#This Row],[gist]:[water]])</f>
        <v>200</v>
      </c>
    </row>
    <row r="7" spans="1:6" x14ac:dyDescent="0.3">
      <c r="A7" t="s">
        <v>19</v>
      </c>
      <c r="B7" s="1">
        <v>7</v>
      </c>
      <c r="C7" s="1">
        <v>6</v>
      </c>
      <c r="D7" s="1">
        <v>2</v>
      </c>
      <c r="E7" s="1">
        <v>185</v>
      </c>
      <c r="F7" s="8">
        <f>SUM(Table7[[#This Row],[gist]:[water]])</f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0E6-C62C-40C5-8C83-57F4E2E7D745}">
  <sheetPr codeName="Sheet4"/>
  <dimension ref="A1:F1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9.21875" bestFit="1" customWidth="1"/>
    <col min="3" max="3" width="11.109375" bestFit="1" customWidth="1"/>
    <col min="4" max="4" width="9.44140625" bestFit="1" customWidth="1"/>
    <col min="5" max="5" width="10.77734375" bestFit="1" customWidth="1"/>
    <col min="6" max="6" width="9.5546875" bestFit="1" customWidth="1"/>
  </cols>
  <sheetData>
    <row r="1" spans="1:6" x14ac:dyDescent="0.3">
      <c r="A1" t="s">
        <v>23</v>
      </c>
      <c r="B1" t="s">
        <v>33</v>
      </c>
      <c r="C1" t="s">
        <v>34</v>
      </c>
      <c r="D1" t="s">
        <v>35</v>
      </c>
      <c r="E1" t="s">
        <v>36</v>
      </c>
      <c r="F1" s="9" t="s">
        <v>37</v>
      </c>
    </row>
    <row r="2" spans="1:6" x14ac:dyDescent="0.3">
      <c r="A2" t="s">
        <v>0</v>
      </c>
      <c r="B2" s="1">
        <v>7.03</v>
      </c>
      <c r="C2" s="1">
        <v>0</v>
      </c>
      <c r="D2" s="1">
        <v>1.1399999999999999</v>
      </c>
      <c r="E2" s="1">
        <v>192.79</v>
      </c>
      <c r="F2" s="8">
        <f>SUM(Table86[[#This Row],[gist]:[water]])</f>
        <v>200.95999999999998</v>
      </c>
    </row>
    <row r="3" spans="1:6" x14ac:dyDescent="0.3">
      <c r="A3" t="s">
        <v>6</v>
      </c>
      <c r="B3" s="1">
        <v>7.08</v>
      </c>
      <c r="C3" s="1">
        <v>0</v>
      </c>
      <c r="D3" s="1">
        <v>1.02</v>
      </c>
      <c r="E3" s="1">
        <v>191.9</v>
      </c>
      <c r="F3" s="8">
        <f>SUM(Table86[[#This Row],[gist]:[water]])</f>
        <v>200</v>
      </c>
    </row>
    <row r="4" spans="1:6" x14ac:dyDescent="0.3">
      <c r="A4" t="s">
        <v>1</v>
      </c>
      <c r="B4" s="1">
        <v>7.06</v>
      </c>
      <c r="C4" s="1">
        <v>6.06</v>
      </c>
      <c r="D4" s="1">
        <v>1.01</v>
      </c>
      <c r="E4" s="1">
        <v>186.1</v>
      </c>
      <c r="F4" s="8">
        <f>SUM(Table86[[#This Row],[gist]:[water]])</f>
        <v>200.23</v>
      </c>
    </row>
    <row r="5" spans="1:6" x14ac:dyDescent="0.3">
      <c r="A5" t="s">
        <v>7</v>
      </c>
      <c r="B5" s="1">
        <v>7.01</v>
      </c>
      <c r="C5" s="1">
        <v>6.08</v>
      </c>
      <c r="D5" s="1">
        <v>1.06</v>
      </c>
      <c r="E5" s="1">
        <v>186.29</v>
      </c>
      <c r="F5" s="8">
        <f>SUM(Table86[[#This Row],[gist]:[water]])</f>
        <v>200.44</v>
      </c>
    </row>
    <row r="6" spans="1:6" x14ac:dyDescent="0.3">
      <c r="A6" t="s">
        <v>4</v>
      </c>
      <c r="B6" s="1">
        <v>7.06</v>
      </c>
      <c r="C6" s="1">
        <v>12.07</v>
      </c>
      <c r="D6" s="1">
        <v>1.0900000000000001</v>
      </c>
      <c r="E6" s="1">
        <v>180.2</v>
      </c>
      <c r="F6" s="8">
        <f>SUM(Table86[[#This Row],[gist]:[water]])</f>
        <v>200.42</v>
      </c>
    </row>
    <row r="7" spans="1:6" x14ac:dyDescent="0.3">
      <c r="A7" t="s">
        <v>10</v>
      </c>
      <c r="B7" s="1">
        <v>7.02</v>
      </c>
      <c r="C7" s="1">
        <v>12.03</v>
      </c>
      <c r="D7" s="1">
        <v>1</v>
      </c>
      <c r="E7" s="1">
        <v>180.58</v>
      </c>
      <c r="F7" s="8">
        <f>SUM(Table86[[#This Row],[gist]:[water]])</f>
        <v>200.63</v>
      </c>
    </row>
    <row r="8" spans="1:6" x14ac:dyDescent="0.3">
      <c r="A8" t="s">
        <v>16</v>
      </c>
      <c r="B8" s="1">
        <v>7.04</v>
      </c>
      <c r="C8" s="1">
        <v>6.11</v>
      </c>
      <c r="D8" s="1">
        <v>0</v>
      </c>
      <c r="E8" s="1">
        <v>187.32</v>
      </c>
      <c r="F8" s="8">
        <f>SUM(Table86[[#This Row],[gist]:[water]])</f>
        <v>200.47</v>
      </c>
    </row>
    <row r="9" spans="1:6" x14ac:dyDescent="0.3">
      <c r="A9" t="s">
        <v>20</v>
      </c>
      <c r="B9" s="1">
        <v>7.01</v>
      </c>
      <c r="C9" s="1">
        <v>6.09</v>
      </c>
      <c r="D9" s="1">
        <v>0</v>
      </c>
      <c r="E9" s="1">
        <v>186.23</v>
      </c>
      <c r="F9" s="8">
        <f>SUM(Table86[[#This Row],[gist]:[water]])</f>
        <v>199.32999999999998</v>
      </c>
    </row>
    <row r="10" spans="1:6" x14ac:dyDescent="0.3">
      <c r="A10" t="s">
        <v>18</v>
      </c>
      <c r="B10" s="1">
        <v>7.07</v>
      </c>
      <c r="C10" s="1">
        <v>6.18</v>
      </c>
      <c r="D10" s="1">
        <v>1</v>
      </c>
      <c r="E10" s="1">
        <v>187.42</v>
      </c>
      <c r="F10" s="8">
        <f>SUM(Table86[[#This Row],[gist]:[water]])</f>
        <v>201.67</v>
      </c>
    </row>
    <row r="11" spans="1:6" x14ac:dyDescent="0.3">
      <c r="A11" t="s">
        <v>21</v>
      </c>
      <c r="B11" s="1">
        <v>7</v>
      </c>
      <c r="C11" s="1">
        <v>6.16</v>
      </c>
      <c r="D11" s="1">
        <v>1.03</v>
      </c>
      <c r="E11" s="1">
        <v>185.83</v>
      </c>
      <c r="F11" s="8">
        <f>SUM(Table86[[#This Row],[gist]:[water]])</f>
        <v>200.02</v>
      </c>
    </row>
    <row r="12" spans="1:6" x14ac:dyDescent="0.3">
      <c r="A12" t="s">
        <v>19</v>
      </c>
      <c r="B12" s="1">
        <v>7.08</v>
      </c>
      <c r="C12" s="1">
        <v>6.06</v>
      </c>
      <c r="D12" s="1">
        <v>2.04</v>
      </c>
      <c r="E12" s="1">
        <v>186.23</v>
      </c>
      <c r="F12" s="8">
        <f>SUM(Table86[[#This Row],[gist]:[water]])</f>
        <v>201.41</v>
      </c>
    </row>
    <row r="13" spans="1:6" x14ac:dyDescent="0.3">
      <c r="A13" t="s">
        <v>22</v>
      </c>
      <c r="B13" s="1">
        <v>7.02</v>
      </c>
      <c r="C13" s="1">
        <v>6.1</v>
      </c>
      <c r="D13" s="1">
        <v>2.02</v>
      </c>
      <c r="E13" s="1">
        <v>185.11</v>
      </c>
      <c r="F13" s="8">
        <f>SUM(Table86[[#This Row],[gist]:[water]])</f>
        <v>200.25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713A-8A24-447F-90DB-5F9D66D52A6F}">
  <sheetPr codeName="Sheet5"/>
  <dimension ref="A1:H43"/>
  <sheetViews>
    <sheetView workbookViewId="0">
      <selection activeCell="H1" sqref="A1:H1"/>
    </sheetView>
  </sheetViews>
  <sheetFormatPr defaultRowHeight="14.4" x14ac:dyDescent="0.3"/>
  <cols>
    <col min="1" max="1" width="15.33203125" bestFit="1" customWidth="1"/>
    <col min="2" max="2" width="11.44140625" bestFit="1" customWidth="1"/>
    <col min="3" max="3" width="25.44140625" bestFit="1" customWidth="1"/>
    <col min="4" max="4" width="9.21875" bestFit="1" customWidth="1"/>
    <col min="5" max="5" width="17.6640625" bestFit="1" customWidth="1"/>
    <col min="6" max="6" width="15.109375" bestFit="1" customWidth="1"/>
    <col min="7" max="7" width="8.77734375" bestFit="1" customWidth="1"/>
    <col min="8" max="8" width="6.33203125" bestFit="1" customWidth="1"/>
  </cols>
  <sheetData>
    <row r="1" spans="1:8" x14ac:dyDescent="0.3">
      <c r="A1" t="s">
        <v>23</v>
      </c>
      <c r="B1" t="s">
        <v>24</v>
      </c>
      <c r="C1" t="s">
        <v>38</v>
      </c>
      <c r="D1" t="s">
        <v>33</v>
      </c>
      <c r="E1" t="s">
        <v>25</v>
      </c>
      <c r="F1" t="s">
        <v>39</v>
      </c>
      <c r="G1" t="s">
        <v>28</v>
      </c>
      <c r="H1" t="s">
        <v>29</v>
      </c>
    </row>
    <row r="2" spans="1:8" x14ac:dyDescent="0.3">
      <c r="A2" t="s">
        <v>0</v>
      </c>
      <c r="B2" s="4">
        <v>1</v>
      </c>
      <c r="C2" s="4">
        <v>100</v>
      </c>
      <c r="D2" s="1">
        <v>2</v>
      </c>
      <c r="E2">
        <v>21</v>
      </c>
      <c r="F2" s="1">
        <v>3</v>
      </c>
      <c r="G2" s="2"/>
    </row>
    <row r="3" spans="1:8" x14ac:dyDescent="0.3">
      <c r="A3" t="s">
        <v>1</v>
      </c>
      <c r="B3" s="4">
        <v>1</v>
      </c>
      <c r="C3" s="4">
        <v>150</v>
      </c>
      <c r="D3" s="1">
        <v>2</v>
      </c>
      <c r="E3">
        <v>21</v>
      </c>
      <c r="F3" s="1">
        <v>5</v>
      </c>
      <c r="G3" s="2"/>
    </row>
    <row r="4" spans="1:8" x14ac:dyDescent="0.3">
      <c r="A4" t="s">
        <v>4</v>
      </c>
      <c r="B4" s="4">
        <v>1</v>
      </c>
      <c r="C4" s="4">
        <v>200</v>
      </c>
      <c r="D4" s="1">
        <v>2</v>
      </c>
      <c r="E4">
        <v>21</v>
      </c>
      <c r="F4" s="1">
        <v>6</v>
      </c>
      <c r="G4" s="2"/>
    </row>
    <row r="5" spans="1:8" x14ac:dyDescent="0.3">
      <c r="A5" t="s">
        <v>6</v>
      </c>
      <c r="B5" s="4">
        <v>1</v>
      </c>
      <c r="C5" s="4">
        <v>100</v>
      </c>
      <c r="D5" s="1">
        <v>2</v>
      </c>
      <c r="E5">
        <v>21</v>
      </c>
      <c r="F5" s="1">
        <v>3.5</v>
      </c>
      <c r="G5" s="2"/>
    </row>
    <row r="6" spans="1:8" x14ac:dyDescent="0.3">
      <c r="A6" t="s">
        <v>7</v>
      </c>
      <c r="B6" s="4">
        <v>1</v>
      </c>
      <c r="C6" s="4">
        <v>150</v>
      </c>
      <c r="D6" s="1">
        <v>2</v>
      </c>
      <c r="E6">
        <v>21</v>
      </c>
      <c r="F6" s="1">
        <v>5.5</v>
      </c>
      <c r="G6" s="2"/>
    </row>
    <row r="7" spans="1:8" x14ac:dyDescent="0.3">
      <c r="A7" t="s">
        <v>10</v>
      </c>
      <c r="B7" s="4">
        <v>1</v>
      </c>
      <c r="C7" s="4">
        <v>200</v>
      </c>
      <c r="D7" s="1">
        <v>2</v>
      </c>
      <c r="E7">
        <v>21</v>
      </c>
      <c r="F7" s="1">
        <v>6.5</v>
      </c>
      <c r="G7" s="2"/>
    </row>
    <row r="8" spans="1:8" x14ac:dyDescent="0.3">
      <c r="A8" t="s">
        <v>0</v>
      </c>
      <c r="B8" s="4">
        <v>2</v>
      </c>
      <c r="C8" s="4">
        <v>100</v>
      </c>
      <c r="D8" s="1">
        <v>2</v>
      </c>
      <c r="E8">
        <v>21</v>
      </c>
      <c r="F8" s="1">
        <v>4</v>
      </c>
      <c r="G8" s="2"/>
    </row>
    <row r="9" spans="1:8" x14ac:dyDescent="0.3">
      <c r="A9" t="s">
        <v>1</v>
      </c>
      <c r="B9" s="4">
        <v>2</v>
      </c>
      <c r="C9" s="4">
        <v>150</v>
      </c>
      <c r="D9" s="1">
        <v>2</v>
      </c>
      <c r="E9">
        <v>21</v>
      </c>
      <c r="F9" s="1">
        <v>7</v>
      </c>
      <c r="G9" s="2"/>
    </row>
    <row r="10" spans="1:8" x14ac:dyDescent="0.3">
      <c r="A10" t="s">
        <v>4</v>
      </c>
      <c r="B10" s="4">
        <v>2</v>
      </c>
      <c r="C10" s="4">
        <v>200</v>
      </c>
      <c r="D10" s="1">
        <v>2</v>
      </c>
      <c r="E10">
        <v>21</v>
      </c>
      <c r="F10" s="1">
        <v>9</v>
      </c>
      <c r="G10" s="2"/>
    </row>
    <row r="11" spans="1:8" x14ac:dyDescent="0.3">
      <c r="A11" t="s">
        <v>6</v>
      </c>
      <c r="B11" s="4">
        <v>2</v>
      </c>
      <c r="C11" s="4">
        <v>100</v>
      </c>
      <c r="D11" s="1">
        <v>2</v>
      </c>
      <c r="E11">
        <v>21</v>
      </c>
      <c r="F11" s="1">
        <v>4.5</v>
      </c>
      <c r="G11" s="2"/>
    </row>
    <row r="12" spans="1:8" x14ac:dyDescent="0.3">
      <c r="A12" t="s">
        <v>7</v>
      </c>
      <c r="B12" s="4">
        <v>2</v>
      </c>
      <c r="C12" s="4">
        <v>150</v>
      </c>
      <c r="D12" s="1">
        <v>2</v>
      </c>
      <c r="E12">
        <v>21</v>
      </c>
      <c r="F12" s="1">
        <v>7.5</v>
      </c>
      <c r="G12" s="2"/>
    </row>
    <row r="13" spans="1:8" x14ac:dyDescent="0.3">
      <c r="A13" t="s">
        <v>10</v>
      </c>
      <c r="B13" s="4">
        <v>2</v>
      </c>
      <c r="C13" s="4">
        <v>200</v>
      </c>
      <c r="D13" s="1">
        <v>2</v>
      </c>
      <c r="E13">
        <v>21</v>
      </c>
      <c r="F13" s="1">
        <v>9.5</v>
      </c>
      <c r="G13" s="2"/>
    </row>
    <row r="14" spans="1:8" x14ac:dyDescent="0.3">
      <c r="A14" t="s">
        <v>0</v>
      </c>
      <c r="B14" s="4">
        <v>3</v>
      </c>
      <c r="C14" s="4">
        <v>100</v>
      </c>
      <c r="D14" s="1">
        <v>2</v>
      </c>
      <c r="E14">
        <v>21</v>
      </c>
      <c r="F14" s="1">
        <v>8</v>
      </c>
      <c r="G14" s="2"/>
    </row>
    <row r="15" spans="1:8" x14ac:dyDescent="0.3">
      <c r="A15" t="s">
        <v>1</v>
      </c>
      <c r="B15" s="4">
        <v>3</v>
      </c>
      <c r="C15" s="4">
        <v>150</v>
      </c>
      <c r="D15" s="1">
        <v>2</v>
      </c>
      <c r="E15">
        <v>21</v>
      </c>
      <c r="F15" s="1">
        <v>10</v>
      </c>
      <c r="G15" s="2"/>
    </row>
    <row r="16" spans="1:8" x14ac:dyDescent="0.3">
      <c r="A16" t="s">
        <v>4</v>
      </c>
      <c r="B16" s="4">
        <v>3</v>
      </c>
      <c r="C16" s="4">
        <v>200</v>
      </c>
      <c r="D16" s="1">
        <v>2</v>
      </c>
      <c r="E16">
        <v>21</v>
      </c>
      <c r="F16" s="1">
        <v>11</v>
      </c>
      <c r="G16" s="2"/>
    </row>
    <row r="17" spans="1:7" x14ac:dyDescent="0.3">
      <c r="A17" t="s">
        <v>6</v>
      </c>
      <c r="B17" s="4">
        <v>3</v>
      </c>
      <c r="C17" s="4">
        <v>100</v>
      </c>
      <c r="D17" s="1">
        <v>2</v>
      </c>
      <c r="E17">
        <v>21</v>
      </c>
      <c r="F17" s="1">
        <v>8.5</v>
      </c>
      <c r="G17" s="2"/>
    </row>
    <row r="18" spans="1:7" x14ac:dyDescent="0.3">
      <c r="A18" t="s">
        <v>7</v>
      </c>
      <c r="B18" s="4">
        <v>3</v>
      </c>
      <c r="C18" s="4">
        <v>150</v>
      </c>
      <c r="D18" s="1">
        <v>2</v>
      </c>
      <c r="E18">
        <v>21</v>
      </c>
      <c r="F18" s="1">
        <v>10.5</v>
      </c>
      <c r="G18" s="2"/>
    </row>
    <row r="19" spans="1:7" x14ac:dyDescent="0.3">
      <c r="A19" t="s">
        <v>10</v>
      </c>
      <c r="B19" s="4">
        <v>3</v>
      </c>
      <c r="C19" s="4">
        <v>200</v>
      </c>
      <c r="D19" s="1">
        <v>2</v>
      </c>
      <c r="E19">
        <v>21</v>
      </c>
      <c r="F19" s="1">
        <v>11.5</v>
      </c>
      <c r="G19" s="2"/>
    </row>
    <row r="20" spans="1:7" x14ac:dyDescent="0.3">
      <c r="A20" t="s">
        <v>0</v>
      </c>
      <c r="B20" s="4">
        <v>4</v>
      </c>
      <c r="C20" s="4">
        <v>100</v>
      </c>
      <c r="D20" s="1">
        <v>2</v>
      </c>
      <c r="E20">
        <v>21</v>
      </c>
      <c r="F20" s="1">
        <v>8</v>
      </c>
      <c r="G20" s="2"/>
    </row>
    <row r="21" spans="1:7" x14ac:dyDescent="0.3">
      <c r="A21" t="s">
        <v>1</v>
      </c>
      <c r="B21" s="4">
        <v>4</v>
      </c>
      <c r="C21" s="4">
        <v>150</v>
      </c>
      <c r="D21" s="1">
        <v>2</v>
      </c>
      <c r="E21">
        <v>21</v>
      </c>
      <c r="F21" s="1">
        <v>10</v>
      </c>
      <c r="G21" s="2"/>
    </row>
    <row r="22" spans="1:7" x14ac:dyDescent="0.3">
      <c r="A22" t="s">
        <v>4</v>
      </c>
      <c r="B22" s="4">
        <v>4</v>
      </c>
      <c r="C22" s="4">
        <v>200</v>
      </c>
      <c r="D22" s="1">
        <v>2</v>
      </c>
      <c r="E22">
        <v>21</v>
      </c>
      <c r="F22" s="1">
        <v>11</v>
      </c>
      <c r="G22" s="2"/>
    </row>
    <row r="23" spans="1:7" x14ac:dyDescent="0.3">
      <c r="A23" t="s">
        <v>6</v>
      </c>
      <c r="B23" s="4">
        <v>4</v>
      </c>
      <c r="C23" s="4">
        <v>100</v>
      </c>
      <c r="D23" s="1">
        <v>2</v>
      </c>
      <c r="E23">
        <v>21</v>
      </c>
      <c r="F23" s="1">
        <v>8.5</v>
      </c>
      <c r="G23" s="2"/>
    </row>
    <row r="24" spans="1:7" x14ac:dyDescent="0.3">
      <c r="A24" t="s">
        <v>7</v>
      </c>
      <c r="B24" s="4">
        <v>4</v>
      </c>
      <c r="C24" s="4">
        <v>150</v>
      </c>
      <c r="D24" s="1">
        <v>2</v>
      </c>
      <c r="E24">
        <v>21</v>
      </c>
      <c r="F24" s="1">
        <v>10.5</v>
      </c>
      <c r="G24" s="2"/>
    </row>
    <row r="25" spans="1:7" x14ac:dyDescent="0.3">
      <c r="A25" t="s">
        <v>10</v>
      </c>
      <c r="B25" s="4">
        <v>4</v>
      </c>
      <c r="C25" s="4">
        <v>200</v>
      </c>
      <c r="D25" s="1">
        <v>2</v>
      </c>
      <c r="E25">
        <v>21</v>
      </c>
      <c r="F25" s="1">
        <v>11.5</v>
      </c>
      <c r="G25" s="2"/>
    </row>
    <row r="26" spans="1:7" x14ac:dyDescent="0.3">
      <c r="A26" t="s">
        <v>0</v>
      </c>
      <c r="B26" s="4">
        <v>5</v>
      </c>
      <c r="C26" s="4">
        <v>100</v>
      </c>
      <c r="D26" s="1">
        <v>2</v>
      </c>
      <c r="E26">
        <v>21</v>
      </c>
      <c r="F26" s="1">
        <v>7</v>
      </c>
      <c r="G26" s="2"/>
    </row>
    <row r="27" spans="1:7" x14ac:dyDescent="0.3">
      <c r="A27" t="s">
        <v>1</v>
      </c>
      <c r="B27" s="4">
        <v>5</v>
      </c>
      <c r="C27" s="4">
        <v>150</v>
      </c>
      <c r="D27" s="1">
        <v>2</v>
      </c>
      <c r="E27">
        <v>21</v>
      </c>
      <c r="F27" s="1">
        <v>9</v>
      </c>
      <c r="G27" s="2"/>
    </row>
    <row r="28" spans="1:7" x14ac:dyDescent="0.3">
      <c r="A28" t="s">
        <v>4</v>
      </c>
      <c r="B28" s="4">
        <v>5</v>
      </c>
      <c r="C28" s="4">
        <v>200</v>
      </c>
      <c r="D28" s="1">
        <v>2</v>
      </c>
      <c r="E28">
        <v>21</v>
      </c>
      <c r="F28" s="1">
        <v>11</v>
      </c>
      <c r="G28" s="2"/>
    </row>
    <row r="29" spans="1:7" x14ac:dyDescent="0.3">
      <c r="A29" t="s">
        <v>6</v>
      </c>
      <c r="B29" s="4">
        <v>5</v>
      </c>
      <c r="C29" s="4">
        <v>100</v>
      </c>
      <c r="D29" s="1">
        <v>2</v>
      </c>
      <c r="E29">
        <v>21</v>
      </c>
      <c r="F29" s="1">
        <v>7.5</v>
      </c>
      <c r="G29" s="2"/>
    </row>
    <row r="30" spans="1:7" x14ac:dyDescent="0.3">
      <c r="A30" t="s">
        <v>7</v>
      </c>
      <c r="B30" s="4">
        <v>5</v>
      </c>
      <c r="C30" s="4">
        <v>150</v>
      </c>
      <c r="D30" s="1">
        <v>2</v>
      </c>
      <c r="E30">
        <v>21</v>
      </c>
      <c r="F30" s="1">
        <v>9.5</v>
      </c>
      <c r="G30" s="2"/>
    </row>
    <row r="31" spans="1:7" x14ac:dyDescent="0.3">
      <c r="A31" t="s">
        <v>10</v>
      </c>
      <c r="B31" s="4">
        <v>5</v>
      </c>
      <c r="C31" s="4">
        <v>200</v>
      </c>
      <c r="D31" s="1">
        <v>2</v>
      </c>
      <c r="E31">
        <v>21</v>
      </c>
      <c r="F31" s="1">
        <v>11.5</v>
      </c>
      <c r="G31" s="2"/>
    </row>
    <row r="32" spans="1:7" x14ac:dyDescent="0.3">
      <c r="A32" t="s">
        <v>0</v>
      </c>
      <c r="B32" s="4">
        <v>6</v>
      </c>
      <c r="C32" s="4">
        <v>100</v>
      </c>
      <c r="D32" s="1">
        <v>2</v>
      </c>
      <c r="E32">
        <v>21</v>
      </c>
      <c r="F32" s="1">
        <v>6</v>
      </c>
      <c r="G32" s="2"/>
    </row>
    <row r="33" spans="1:7" x14ac:dyDescent="0.3">
      <c r="A33" t="s">
        <v>1</v>
      </c>
      <c r="B33" s="4">
        <v>6</v>
      </c>
      <c r="C33" s="4">
        <v>150</v>
      </c>
      <c r="D33" s="1">
        <v>2</v>
      </c>
      <c r="E33">
        <v>21</v>
      </c>
      <c r="F33" s="1">
        <v>8</v>
      </c>
      <c r="G33" s="2"/>
    </row>
    <row r="34" spans="1:7" x14ac:dyDescent="0.3">
      <c r="A34" t="s">
        <v>4</v>
      </c>
      <c r="B34" s="4">
        <v>6</v>
      </c>
      <c r="C34" s="4">
        <v>200</v>
      </c>
      <c r="D34" s="1">
        <v>2</v>
      </c>
      <c r="E34">
        <v>21</v>
      </c>
      <c r="F34" s="1">
        <v>10</v>
      </c>
      <c r="G34" s="2"/>
    </row>
    <row r="35" spans="1:7" x14ac:dyDescent="0.3">
      <c r="A35" t="s">
        <v>6</v>
      </c>
      <c r="B35" s="4">
        <v>6</v>
      </c>
      <c r="C35" s="4">
        <v>100</v>
      </c>
      <c r="D35" s="1">
        <v>2</v>
      </c>
      <c r="E35">
        <v>21</v>
      </c>
      <c r="F35" s="1">
        <v>6.5</v>
      </c>
      <c r="G35" s="2"/>
    </row>
    <row r="36" spans="1:7" x14ac:dyDescent="0.3">
      <c r="A36" t="s">
        <v>7</v>
      </c>
      <c r="B36" s="4">
        <v>6</v>
      </c>
      <c r="C36" s="4">
        <v>150</v>
      </c>
      <c r="D36" s="1">
        <v>2</v>
      </c>
      <c r="E36">
        <v>21</v>
      </c>
      <c r="F36" s="1">
        <v>8.5</v>
      </c>
      <c r="G36" s="2"/>
    </row>
    <row r="37" spans="1:7" x14ac:dyDescent="0.3">
      <c r="A37" t="s">
        <v>10</v>
      </c>
      <c r="B37" s="4">
        <v>6</v>
      </c>
      <c r="C37" s="4">
        <v>200</v>
      </c>
      <c r="D37" s="1">
        <v>2</v>
      </c>
      <c r="E37">
        <v>21</v>
      </c>
      <c r="F37" s="1">
        <v>10.5</v>
      </c>
      <c r="G37" s="2"/>
    </row>
    <row r="38" spans="1:7" x14ac:dyDescent="0.3">
      <c r="A38" t="s">
        <v>0</v>
      </c>
      <c r="B38" s="4">
        <v>7</v>
      </c>
      <c r="C38" s="4">
        <v>100</v>
      </c>
      <c r="D38" s="1">
        <v>2</v>
      </c>
      <c r="E38">
        <v>21</v>
      </c>
      <c r="F38" s="1">
        <v>5</v>
      </c>
      <c r="G38" s="2"/>
    </row>
    <row r="39" spans="1:7" x14ac:dyDescent="0.3">
      <c r="A39" t="s">
        <v>1</v>
      </c>
      <c r="B39" s="4">
        <v>7</v>
      </c>
      <c r="C39" s="4">
        <v>150</v>
      </c>
      <c r="D39" s="1">
        <v>2</v>
      </c>
      <c r="E39">
        <v>21</v>
      </c>
      <c r="F39" s="1">
        <v>6</v>
      </c>
      <c r="G39" s="2"/>
    </row>
    <row r="40" spans="1:7" x14ac:dyDescent="0.3">
      <c r="A40" t="s">
        <v>4</v>
      </c>
      <c r="B40" s="4">
        <v>7</v>
      </c>
      <c r="C40" s="4">
        <v>200</v>
      </c>
      <c r="D40" s="1">
        <v>2</v>
      </c>
      <c r="E40">
        <v>21</v>
      </c>
      <c r="F40" s="1">
        <v>7</v>
      </c>
      <c r="G40" s="2"/>
    </row>
    <row r="41" spans="1:7" x14ac:dyDescent="0.3">
      <c r="A41" t="s">
        <v>6</v>
      </c>
      <c r="B41" s="4">
        <v>7</v>
      </c>
      <c r="C41" s="4">
        <v>100</v>
      </c>
      <c r="D41" s="1">
        <v>2</v>
      </c>
      <c r="E41">
        <v>21</v>
      </c>
      <c r="F41" s="1">
        <v>5.5</v>
      </c>
      <c r="G41" s="2"/>
    </row>
    <row r="42" spans="1:7" x14ac:dyDescent="0.3">
      <c r="A42" t="s">
        <v>7</v>
      </c>
      <c r="B42" s="4">
        <v>7</v>
      </c>
      <c r="C42" s="4">
        <v>150</v>
      </c>
      <c r="D42" s="1">
        <v>2</v>
      </c>
      <c r="E42">
        <v>21</v>
      </c>
      <c r="F42" s="1">
        <v>6.5</v>
      </c>
      <c r="G42" s="2"/>
    </row>
    <row r="43" spans="1:7" x14ac:dyDescent="0.3">
      <c r="A43" t="s">
        <v>10</v>
      </c>
      <c r="B43" s="4">
        <v>7</v>
      </c>
      <c r="C43" s="4">
        <v>200</v>
      </c>
      <c r="D43" s="1">
        <v>2</v>
      </c>
      <c r="E43">
        <v>21</v>
      </c>
      <c r="F43" s="1">
        <v>7.5</v>
      </c>
      <c r="G4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6B74-E14B-468D-8261-5E95A6BF203E}">
  <sheetPr codeName="Sheet6"/>
  <dimension ref="A1:H43"/>
  <sheetViews>
    <sheetView tabSelected="1" workbookViewId="0">
      <selection activeCell="I1" sqref="I1:I1048576"/>
    </sheetView>
  </sheetViews>
  <sheetFormatPr defaultRowHeight="14.4" x14ac:dyDescent="0.3"/>
  <cols>
    <col min="1" max="1" width="14.77734375" bestFit="1" customWidth="1"/>
    <col min="2" max="2" width="9.77734375" bestFit="1" customWidth="1"/>
    <col min="3" max="3" width="23.33203125" bestFit="1" customWidth="1"/>
    <col min="4" max="4" width="9.21875" bestFit="1" customWidth="1"/>
    <col min="5" max="5" width="17.6640625" bestFit="1" customWidth="1"/>
    <col min="6" max="6" width="10.33203125" bestFit="1" customWidth="1"/>
    <col min="7" max="7" width="9" bestFit="1" customWidth="1"/>
  </cols>
  <sheetData>
    <row r="1" spans="1:8" x14ac:dyDescent="0.3">
      <c r="A1" t="s">
        <v>23</v>
      </c>
      <c r="B1" t="s">
        <v>24</v>
      </c>
      <c r="C1" t="s">
        <v>38</v>
      </c>
      <c r="D1" t="s">
        <v>33</v>
      </c>
      <c r="E1" t="s">
        <v>25</v>
      </c>
      <c r="F1" t="s">
        <v>39</v>
      </c>
      <c r="G1" t="s">
        <v>28</v>
      </c>
      <c r="H1" t="s">
        <v>29</v>
      </c>
    </row>
    <row r="2" spans="1:8" x14ac:dyDescent="0.3">
      <c r="A2" t="s">
        <v>16</v>
      </c>
      <c r="B2">
        <v>1</v>
      </c>
      <c r="C2" s="4">
        <v>1</v>
      </c>
      <c r="D2" s="4">
        <v>2</v>
      </c>
      <c r="E2" s="1">
        <v>21</v>
      </c>
      <c r="F2" s="1">
        <v>4.5</v>
      </c>
      <c r="G2">
        <v>1</v>
      </c>
      <c r="H2" s="3"/>
    </row>
    <row r="3" spans="1:8" x14ac:dyDescent="0.3">
      <c r="A3" t="s">
        <v>18</v>
      </c>
      <c r="B3">
        <v>1</v>
      </c>
      <c r="C3" s="4">
        <v>2</v>
      </c>
      <c r="D3" s="4">
        <v>2</v>
      </c>
      <c r="E3" s="1">
        <v>21</v>
      </c>
      <c r="F3" s="1">
        <v>7.5</v>
      </c>
      <c r="G3">
        <v>1</v>
      </c>
      <c r="H3" s="3"/>
    </row>
    <row r="4" spans="1:8" x14ac:dyDescent="0.3">
      <c r="A4" t="s">
        <v>19</v>
      </c>
      <c r="B4">
        <v>1</v>
      </c>
      <c r="C4" s="4">
        <v>4</v>
      </c>
      <c r="D4" s="4">
        <v>2</v>
      </c>
      <c r="E4" s="1">
        <v>21</v>
      </c>
      <c r="F4" s="1">
        <v>9</v>
      </c>
      <c r="G4">
        <v>1</v>
      </c>
      <c r="H4" s="3"/>
    </row>
    <row r="5" spans="1:8" x14ac:dyDescent="0.3">
      <c r="A5" t="s">
        <v>20</v>
      </c>
      <c r="B5">
        <v>1</v>
      </c>
      <c r="C5" s="4">
        <v>1</v>
      </c>
      <c r="D5" s="4">
        <v>2</v>
      </c>
      <c r="E5" s="1">
        <v>21</v>
      </c>
      <c r="F5" s="1">
        <v>5.25</v>
      </c>
      <c r="G5">
        <v>1</v>
      </c>
      <c r="H5" s="3"/>
    </row>
    <row r="6" spans="1:8" x14ac:dyDescent="0.3">
      <c r="A6" t="s">
        <v>21</v>
      </c>
      <c r="B6">
        <v>1</v>
      </c>
      <c r="C6" s="4">
        <v>2</v>
      </c>
      <c r="D6" s="4">
        <v>2</v>
      </c>
      <c r="E6" s="1">
        <v>21</v>
      </c>
      <c r="F6" s="1">
        <v>8.25</v>
      </c>
      <c r="G6">
        <v>1</v>
      </c>
      <c r="H6" s="3"/>
    </row>
    <row r="7" spans="1:8" x14ac:dyDescent="0.3">
      <c r="A7" t="s">
        <v>22</v>
      </c>
      <c r="B7">
        <v>1</v>
      </c>
      <c r="C7" s="4">
        <v>4</v>
      </c>
      <c r="D7" s="4">
        <v>2</v>
      </c>
      <c r="E7" s="1">
        <v>21</v>
      </c>
      <c r="F7" s="1">
        <v>9.75</v>
      </c>
      <c r="G7">
        <v>1</v>
      </c>
      <c r="H7" s="3"/>
    </row>
    <row r="8" spans="1:8" x14ac:dyDescent="0.3">
      <c r="A8" t="s">
        <v>16</v>
      </c>
      <c r="B8">
        <v>2</v>
      </c>
      <c r="C8" s="4">
        <v>1</v>
      </c>
      <c r="D8" s="4">
        <v>2</v>
      </c>
      <c r="E8" s="1">
        <v>21</v>
      </c>
      <c r="F8" s="1">
        <v>6</v>
      </c>
      <c r="G8">
        <v>2</v>
      </c>
      <c r="H8" s="3"/>
    </row>
    <row r="9" spans="1:8" x14ac:dyDescent="0.3">
      <c r="A9" t="s">
        <v>18</v>
      </c>
      <c r="B9">
        <v>2</v>
      </c>
      <c r="C9" s="4">
        <v>2</v>
      </c>
      <c r="D9" s="4">
        <v>2</v>
      </c>
      <c r="E9" s="1">
        <v>21</v>
      </c>
      <c r="F9" s="1">
        <v>10.5</v>
      </c>
      <c r="G9">
        <v>2</v>
      </c>
      <c r="H9" s="3"/>
    </row>
    <row r="10" spans="1:8" x14ac:dyDescent="0.3">
      <c r="A10" t="s">
        <v>19</v>
      </c>
      <c r="B10">
        <v>2</v>
      </c>
      <c r="C10" s="4">
        <v>4</v>
      </c>
      <c r="D10" s="4">
        <v>2</v>
      </c>
      <c r="E10" s="1">
        <v>21</v>
      </c>
      <c r="F10" s="1">
        <v>13.5</v>
      </c>
      <c r="G10">
        <v>2</v>
      </c>
      <c r="H10" s="3"/>
    </row>
    <row r="11" spans="1:8" x14ac:dyDescent="0.3">
      <c r="A11" t="s">
        <v>20</v>
      </c>
      <c r="B11">
        <v>2</v>
      </c>
      <c r="C11" s="4">
        <v>1</v>
      </c>
      <c r="D11" s="4">
        <v>2</v>
      </c>
      <c r="E11" s="1">
        <v>21</v>
      </c>
      <c r="F11" s="1">
        <v>6.75</v>
      </c>
      <c r="G11">
        <v>2</v>
      </c>
      <c r="H11" s="3"/>
    </row>
    <row r="12" spans="1:8" x14ac:dyDescent="0.3">
      <c r="A12" t="s">
        <v>21</v>
      </c>
      <c r="B12">
        <v>2</v>
      </c>
      <c r="C12" s="4">
        <v>2</v>
      </c>
      <c r="D12" s="4">
        <v>2</v>
      </c>
      <c r="E12" s="1">
        <v>21</v>
      </c>
      <c r="F12" s="1">
        <v>11.25</v>
      </c>
      <c r="G12">
        <v>2</v>
      </c>
      <c r="H12" s="3"/>
    </row>
    <row r="13" spans="1:8" x14ac:dyDescent="0.3">
      <c r="A13" t="s">
        <v>22</v>
      </c>
      <c r="B13">
        <v>2</v>
      </c>
      <c r="C13" s="4">
        <v>4</v>
      </c>
      <c r="D13" s="4">
        <v>2</v>
      </c>
      <c r="E13" s="1">
        <v>21</v>
      </c>
      <c r="F13" s="1">
        <v>14.25</v>
      </c>
      <c r="G13">
        <v>2</v>
      </c>
      <c r="H13" s="3"/>
    </row>
    <row r="14" spans="1:8" x14ac:dyDescent="0.3">
      <c r="A14" t="s">
        <v>16</v>
      </c>
      <c r="B14">
        <v>3</v>
      </c>
      <c r="C14" s="4">
        <v>1</v>
      </c>
      <c r="D14" s="4">
        <v>2</v>
      </c>
      <c r="E14" s="1">
        <v>21</v>
      </c>
      <c r="F14" s="1">
        <v>12</v>
      </c>
      <c r="G14">
        <v>3</v>
      </c>
      <c r="H14" s="3"/>
    </row>
    <row r="15" spans="1:8" x14ac:dyDescent="0.3">
      <c r="A15" t="s">
        <v>18</v>
      </c>
      <c r="B15">
        <v>3</v>
      </c>
      <c r="C15" s="4">
        <v>2</v>
      </c>
      <c r="D15" s="4">
        <v>2</v>
      </c>
      <c r="E15" s="1">
        <v>21</v>
      </c>
      <c r="F15" s="1">
        <v>15</v>
      </c>
      <c r="G15">
        <v>3</v>
      </c>
      <c r="H15" s="3"/>
    </row>
    <row r="16" spans="1:8" x14ac:dyDescent="0.3">
      <c r="A16" t="s">
        <v>19</v>
      </c>
      <c r="B16">
        <v>3</v>
      </c>
      <c r="C16" s="4">
        <v>4</v>
      </c>
      <c r="D16" s="4">
        <v>2</v>
      </c>
      <c r="E16" s="1">
        <v>21</v>
      </c>
      <c r="F16" s="1">
        <v>16.5</v>
      </c>
      <c r="G16">
        <v>3</v>
      </c>
      <c r="H16" s="3"/>
    </row>
    <row r="17" spans="1:8" x14ac:dyDescent="0.3">
      <c r="A17" t="s">
        <v>20</v>
      </c>
      <c r="B17">
        <v>3</v>
      </c>
      <c r="C17" s="4">
        <v>1</v>
      </c>
      <c r="D17" s="4">
        <v>2</v>
      </c>
      <c r="E17" s="1">
        <v>21</v>
      </c>
      <c r="F17" s="1">
        <v>8.5</v>
      </c>
      <c r="G17">
        <v>3</v>
      </c>
      <c r="H17" s="3"/>
    </row>
    <row r="18" spans="1:8" x14ac:dyDescent="0.3">
      <c r="A18" t="s">
        <v>21</v>
      </c>
      <c r="B18">
        <v>3</v>
      </c>
      <c r="C18" s="4">
        <v>2</v>
      </c>
      <c r="D18" s="4">
        <v>2</v>
      </c>
      <c r="E18" s="1">
        <v>21</v>
      </c>
      <c r="F18" s="1">
        <v>15.75</v>
      </c>
      <c r="G18">
        <v>3</v>
      </c>
      <c r="H18" s="3"/>
    </row>
    <row r="19" spans="1:8" x14ac:dyDescent="0.3">
      <c r="A19" t="s">
        <v>22</v>
      </c>
      <c r="B19">
        <v>3</v>
      </c>
      <c r="C19" s="4">
        <v>4</v>
      </c>
      <c r="D19" s="4">
        <v>2</v>
      </c>
      <c r="E19" s="1">
        <v>21</v>
      </c>
      <c r="F19" s="1">
        <v>17.25</v>
      </c>
      <c r="G19">
        <v>3</v>
      </c>
      <c r="H19" s="3"/>
    </row>
    <row r="20" spans="1:8" x14ac:dyDescent="0.3">
      <c r="A20" t="s">
        <v>16</v>
      </c>
      <c r="B20">
        <v>4</v>
      </c>
      <c r="C20" s="4">
        <v>1</v>
      </c>
      <c r="D20" s="4">
        <v>2</v>
      </c>
      <c r="E20" s="1">
        <v>21</v>
      </c>
      <c r="F20" s="1">
        <v>18</v>
      </c>
      <c r="G20">
        <v>4</v>
      </c>
      <c r="H20" s="3"/>
    </row>
    <row r="21" spans="1:8" x14ac:dyDescent="0.3">
      <c r="A21" t="s">
        <v>18</v>
      </c>
      <c r="B21">
        <v>4</v>
      </c>
      <c r="C21" s="4">
        <v>2</v>
      </c>
      <c r="D21" s="4">
        <v>2</v>
      </c>
      <c r="E21" s="1">
        <v>21</v>
      </c>
      <c r="F21" s="1">
        <v>15</v>
      </c>
      <c r="G21">
        <v>4</v>
      </c>
      <c r="H21" s="3"/>
    </row>
    <row r="22" spans="1:8" x14ac:dyDescent="0.3">
      <c r="A22" t="s">
        <v>19</v>
      </c>
      <c r="B22">
        <v>4</v>
      </c>
      <c r="C22" s="4">
        <v>4</v>
      </c>
      <c r="D22" s="4">
        <v>2</v>
      </c>
      <c r="E22" s="1">
        <v>21</v>
      </c>
      <c r="F22" s="1">
        <v>16.5</v>
      </c>
      <c r="G22">
        <v>4</v>
      </c>
      <c r="H22" s="3"/>
    </row>
    <row r="23" spans="1:8" x14ac:dyDescent="0.3">
      <c r="A23" t="s">
        <v>20</v>
      </c>
      <c r="B23">
        <v>4</v>
      </c>
      <c r="C23" s="4">
        <v>1</v>
      </c>
      <c r="D23" s="4">
        <v>2</v>
      </c>
      <c r="E23" s="1">
        <v>21</v>
      </c>
      <c r="F23" s="1">
        <v>12.75</v>
      </c>
      <c r="G23">
        <v>4</v>
      </c>
      <c r="H23" s="3"/>
    </row>
    <row r="24" spans="1:8" x14ac:dyDescent="0.3">
      <c r="A24" t="s">
        <v>21</v>
      </c>
      <c r="B24">
        <v>4</v>
      </c>
      <c r="C24" s="4">
        <v>2</v>
      </c>
      <c r="D24" s="4">
        <v>2</v>
      </c>
      <c r="E24" s="1">
        <v>21</v>
      </c>
      <c r="F24" s="1">
        <v>15.75</v>
      </c>
      <c r="G24">
        <v>4</v>
      </c>
      <c r="H24" s="3"/>
    </row>
    <row r="25" spans="1:8" x14ac:dyDescent="0.3">
      <c r="A25" t="s">
        <v>22</v>
      </c>
      <c r="B25">
        <v>4</v>
      </c>
      <c r="C25" s="4">
        <v>4</v>
      </c>
      <c r="D25" s="4">
        <v>2</v>
      </c>
      <c r="E25" s="1">
        <v>21</v>
      </c>
      <c r="F25" s="1">
        <v>17.25</v>
      </c>
      <c r="G25">
        <v>4</v>
      </c>
      <c r="H25" s="3"/>
    </row>
    <row r="26" spans="1:8" x14ac:dyDescent="0.3">
      <c r="A26" t="s">
        <v>16</v>
      </c>
      <c r="B26">
        <v>5</v>
      </c>
      <c r="C26" s="4">
        <v>1</v>
      </c>
      <c r="D26" s="4">
        <v>2</v>
      </c>
      <c r="E26" s="1">
        <v>21</v>
      </c>
      <c r="F26" s="1">
        <v>3.5</v>
      </c>
      <c r="G26">
        <v>5</v>
      </c>
      <c r="H26" s="3"/>
    </row>
    <row r="27" spans="1:8" x14ac:dyDescent="0.3">
      <c r="A27" t="s">
        <v>18</v>
      </c>
      <c r="B27">
        <v>5</v>
      </c>
      <c r="C27" s="4">
        <v>2</v>
      </c>
      <c r="D27" s="4">
        <v>2</v>
      </c>
      <c r="E27" s="1">
        <v>21</v>
      </c>
      <c r="F27" s="1">
        <v>4.5</v>
      </c>
      <c r="G27">
        <v>5</v>
      </c>
      <c r="H27" s="3"/>
    </row>
    <row r="28" spans="1:8" x14ac:dyDescent="0.3">
      <c r="A28" t="s">
        <v>19</v>
      </c>
      <c r="B28">
        <v>5</v>
      </c>
      <c r="C28" s="4">
        <v>4</v>
      </c>
      <c r="D28" s="4">
        <v>2</v>
      </c>
      <c r="E28" s="1">
        <v>21</v>
      </c>
      <c r="F28" s="1">
        <v>5.5</v>
      </c>
      <c r="G28">
        <v>5</v>
      </c>
      <c r="H28" s="3"/>
    </row>
    <row r="29" spans="1:8" x14ac:dyDescent="0.3">
      <c r="A29" t="s">
        <v>20</v>
      </c>
      <c r="B29">
        <v>5</v>
      </c>
      <c r="C29" s="4">
        <v>1</v>
      </c>
      <c r="D29" s="4">
        <v>2</v>
      </c>
      <c r="E29" s="1">
        <v>21</v>
      </c>
      <c r="F29" s="1">
        <v>3.75</v>
      </c>
      <c r="G29">
        <v>5</v>
      </c>
      <c r="H29" s="3"/>
    </row>
    <row r="30" spans="1:8" x14ac:dyDescent="0.3">
      <c r="A30" t="s">
        <v>21</v>
      </c>
      <c r="B30">
        <v>5</v>
      </c>
      <c r="C30" s="4">
        <v>2</v>
      </c>
      <c r="D30" s="4">
        <v>2</v>
      </c>
      <c r="E30" s="1">
        <v>21</v>
      </c>
      <c r="F30" s="1">
        <v>4.75</v>
      </c>
      <c r="G30">
        <v>5</v>
      </c>
      <c r="H30" s="3"/>
    </row>
    <row r="31" spans="1:8" x14ac:dyDescent="0.3">
      <c r="A31" t="s">
        <v>22</v>
      </c>
      <c r="B31">
        <v>5</v>
      </c>
      <c r="C31" s="4">
        <v>4</v>
      </c>
      <c r="D31" s="4">
        <v>2</v>
      </c>
      <c r="E31" s="1">
        <v>21</v>
      </c>
      <c r="F31" s="1">
        <v>5.75</v>
      </c>
      <c r="G31">
        <v>5</v>
      </c>
      <c r="H31" s="3"/>
    </row>
    <row r="32" spans="1:8" x14ac:dyDescent="0.3">
      <c r="A32" t="s">
        <v>16</v>
      </c>
      <c r="B32">
        <v>6</v>
      </c>
      <c r="C32" s="4">
        <v>1</v>
      </c>
      <c r="D32" s="4">
        <v>2</v>
      </c>
      <c r="E32" s="1">
        <v>21</v>
      </c>
      <c r="F32" s="1">
        <v>3</v>
      </c>
      <c r="G32">
        <v>6</v>
      </c>
      <c r="H32" s="3"/>
    </row>
    <row r="33" spans="1:8" x14ac:dyDescent="0.3">
      <c r="A33" t="s">
        <v>18</v>
      </c>
      <c r="B33">
        <v>6</v>
      </c>
      <c r="C33" s="4">
        <v>2</v>
      </c>
      <c r="D33" s="4">
        <v>2</v>
      </c>
      <c r="E33" s="1">
        <v>21</v>
      </c>
      <c r="F33" s="1">
        <v>4</v>
      </c>
      <c r="G33">
        <v>6</v>
      </c>
      <c r="H33" s="3"/>
    </row>
    <row r="34" spans="1:8" x14ac:dyDescent="0.3">
      <c r="A34" t="s">
        <v>19</v>
      </c>
      <c r="B34">
        <v>6</v>
      </c>
      <c r="C34" s="4">
        <v>4</v>
      </c>
      <c r="D34" s="4">
        <v>2</v>
      </c>
      <c r="E34" s="1">
        <v>21</v>
      </c>
      <c r="F34" s="1">
        <v>5</v>
      </c>
      <c r="G34">
        <v>6</v>
      </c>
      <c r="H34" s="3"/>
    </row>
    <row r="35" spans="1:8" x14ac:dyDescent="0.3">
      <c r="A35" t="s">
        <v>20</v>
      </c>
      <c r="B35">
        <v>6</v>
      </c>
      <c r="C35" s="4">
        <v>1</v>
      </c>
      <c r="D35" s="4">
        <v>2</v>
      </c>
      <c r="E35" s="1">
        <v>21</v>
      </c>
      <c r="F35" s="1">
        <v>3.25</v>
      </c>
      <c r="G35">
        <v>6</v>
      </c>
      <c r="H35" s="3"/>
    </row>
    <row r="36" spans="1:8" x14ac:dyDescent="0.3">
      <c r="A36" t="s">
        <v>21</v>
      </c>
      <c r="B36">
        <v>6</v>
      </c>
      <c r="C36" s="4">
        <v>2</v>
      </c>
      <c r="D36" s="4">
        <v>2</v>
      </c>
      <c r="E36" s="1">
        <v>21</v>
      </c>
      <c r="F36" s="1">
        <v>4.25</v>
      </c>
      <c r="G36">
        <v>6</v>
      </c>
      <c r="H36" s="3"/>
    </row>
    <row r="37" spans="1:8" x14ac:dyDescent="0.3">
      <c r="A37" t="s">
        <v>22</v>
      </c>
      <c r="B37">
        <v>6</v>
      </c>
      <c r="C37" s="4">
        <v>4</v>
      </c>
      <c r="D37" s="4">
        <v>2</v>
      </c>
      <c r="E37" s="1">
        <v>21</v>
      </c>
      <c r="F37" s="1">
        <v>5.25</v>
      </c>
      <c r="G37">
        <v>6</v>
      </c>
      <c r="H37" s="3"/>
    </row>
    <row r="38" spans="1:8" x14ac:dyDescent="0.3">
      <c r="A38" t="s">
        <v>16</v>
      </c>
      <c r="B38">
        <v>7</v>
      </c>
      <c r="C38" s="4">
        <v>1</v>
      </c>
      <c r="D38" s="4">
        <v>2</v>
      </c>
      <c r="E38" s="1">
        <v>21</v>
      </c>
      <c r="F38" s="1">
        <v>2.5</v>
      </c>
      <c r="G38">
        <v>7</v>
      </c>
      <c r="H38" s="3"/>
    </row>
    <row r="39" spans="1:8" x14ac:dyDescent="0.3">
      <c r="A39" t="s">
        <v>18</v>
      </c>
      <c r="B39">
        <v>7</v>
      </c>
      <c r="C39" s="4">
        <v>2</v>
      </c>
      <c r="D39" s="4">
        <v>2</v>
      </c>
      <c r="E39" s="1">
        <v>21</v>
      </c>
      <c r="F39" s="1">
        <v>3</v>
      </c>
      <c r="G39">
        <v>7</v>
      </c>
      <c r="H39" s="3"/>
    </row>
    <row r="40" spans="1:8" x14ac:dyDescent="0.3">
      <c r="A40" t="s">
        <v>19</v>
      </c>
      <c r="B40">
        <v>7</v>
      </c>
      <c r="C40" s="4">
        <v>4</v>
      </c>
      <c r="D40" s="4">
        <v>2</v>
      </c>
      <c r="E40" s="1">
        <v>21</v>
      </c>
      <c r="F40" s="1">
        <v>3.5</v>
      </c>
      <c r="G40">
        <v>7</v>
      </c>
      <c r="H40" s="3"/>
    </row>
    <row r="41" spans="1:8" x14ac:dyDescent="0.3">
      <c r="A41" t="s">
        <v>20</v>
      </c>
      <c r="B41">
        <v>7</v>
      </c>
      <c r="C41" s="4">
        <v>1</v>
      </c>
      <c r="D41" s="4">
        <v>2</v>
      </c>
      <c r="E41" s="1">
        <v>21</v>
      </c>
      <c r="F41" s="1">
        <v>2.75</v>
      </c>
      <c r="G41">
        <v>7</v>
      </c>
      <c r="H41" s="3"/>
    </row>
    <row r="42" spans="1:8" x14ac:dyDescent="0.3">
      <c r="A42" t="s">
        <v>21</v>
      </c>
      <c r="B42">
        <v>7</v>
      </c>
      <c r="C42" s="4">
        <v>2</v>
      </c>
      <c r="D42" s="4">
        <v>2</v>
      </c>
      <c r="E42" s="1">
        <v>21</v>
      </c>
      <c r="F42" s="1">
        <v>3.25</v>
      </c>
      <c r="G42">
        <v>7</v>
      </c>
      <c r="H42" s="3"/>
    </row>
    <row r="43" spans="1:8" x14ac:dyDescent="0.3">
      <c r="A43" t="s">
        <v>22</v>
      </c>
      <c r="B43">
        <v>7</v>
      </c>
      <c r="C43" s="4">
        <v>4</v>
      </c>
      <c r="D43" s="4">
        <v>2</v>
      </c>
      <c r="E43" s="1">
        <v>21</v>
      </c>
      <c r="F43" s="1">
        <v>3.75</v>
      </c>
      <c r="G43">
        <v>7</v>
      </c>
      <c r="H4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2ECF2DBBFA44BB8A0EA13FC11FB11" ma:contentTypeVersion="4" ma:contentTypeDescription="Een nieuw document maken." ma:contentTypeScope="" ma:versionID="961a847f22ae6408d1fdee5208547de0">
  <xsd:schema xmlns:xsd="http://www.w3.org/2001/XMLSchema" xmlns:xs="http://www.w3.org/2001/XMLSchema" xmlns:p="http://schemas.microsoft.com/office/2006/metadata/properties" xmlns:ns2="0a7102b7-afcd-48cb-892f-5463205525bf" targetNamespace="http://schemas.microsoft.com/office/2006/metadata/properties" ma:root="true" ma:fieldsID="454766863796034c8abf80c301bde7ce" ns2:_="">
    <xsd:import namespace="0a7102b7-afcd-48cb-892f-546320552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102b7-afcd-48cb-892f-5463205525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BBE93C-7393-4DE7-8874-20587674E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102b7-afcd-48cb-892f-546320552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E120B-690C-4263-A0B6-A5537BD83523}">
  <ds:schemaRefs>
    <ds:schemaRef ds:uri="http://purl.org/dc/elements/1.1/"/>
    <ds:schemaRef ds:uri="http://www.w3.org/XML/1998/namespace"/>
    <ds:schemaRef ds:uri="0a7102b7-afcd-48cb-892f-5463205525bf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97FC6AE-5E8E-49CB-9B1D-CAB0F8A59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suiker</vt:lpstr>
      <vt:lpstr>zout</vt:lpstr>
      <vt:lpstr>theoretische_concentraties</vt:lpstr>
      <vt:lpstr>werkelijke_concentraties</vt:lpstr>
      <vt:lpstr>testsheet_suiker</vt:lpstr>
      <vt:lpstr>testsheet_zout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Koens AF, Arjan</cp:lastModifiedBy>
  <cp:revision/>
  <dcterms:created xsi:type="dcterms:W3CDTF">2024-05-08T09:26:57Z</dcterms:created>
  <dcterms:modified xsi:type="dcterms:W3CDTF">2024-05-23T07:19:54Z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0x010100ECF2ECF2DBBFA44BB8A0EA13FC11FB11</vt:lpwstr>
  </property>
</Properties>
</file>