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10\Downloads\"/>
    </mc:Choice>
  </mc:AlternateContent>
  <bookViews>
    <workbookView xWindow="1860" yWindow="0" windowWidth="20490" windowHeight="6120" firstSheet="5" activeTab="5"/>
  </bookViews>
  <sheets>
    <sheet name="Fol St&amp; Engemts" sheetId="3" state="hidden" r:id="rId1"/>
    <sheet name="Likes status by Uploads" sheetId="5" state="hidden" r:id="rId2"/>
    <sheet name="Likes to Uploads status &amp; Eng" sheetId="7" state="hidden" r:id="rId3"/>
    <sheet name="RAW" sheetId="1" state="hidden" r:id="rId4"/>
    <sheet name="Followers status by Following " sheetId="4" state="hidden" r:id="rId5"/>
    <sheet name="Top 100 tiktokers in 2025" sheetId="8" r:id="rId6"/>
    <sheet name="Duplicate" sheetId="2" state="hidden" r:id="rId7"/>
  </sheets>
  <definedNames>
    <definedName name="Slicer_Engagement">#N/A</definedName>
    <definedName name="Slicer_Followers_status">#N/A</definedName>
    <definedName name="Slicer_Following">#N/A</definedName>
    <definedName name="Slicer_Likes_Status">#N/A</definedName>
    <definedName name="Slicer_Likes_to_Uploads_Status">#N/A</definedName>
    <definedName name="Slicer_Uploads">#N/A</definedName>
  </definedNames>
  <calcPr calcId="162913"/>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1" l="1"/>
  <c r="M2" i="1" s="1"/>
  <c r="L3" i="1"/>
  <c r="M3" i="1" s="1"/>
  <c r="L4" i="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J2" i="1"/>
  <c r="K2"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M4" i="1" l="1"/>
</calcChain>
</file>

<file path=xl/sharedStrings.xml><?xml version="1.0" encoding="utf-8"?>
<sst xmlns="http://schemas.openxmlformats.org/spreadsheetml/2006/main" count="238" uniqueCount="127">
  <si>
    <t>Username</t>
  </si>
  <si>
    <t>Followers</t>
  </si>
  <si>
    <t>Following</t>
  </si>
  <si>
    <t>Uploads</t>
  </si>
  <si>
    <t>Likes</t>
  </si>
  <si>
    <t>Khabane lame</t>
  </si>
  <si>
    <t>charli d'amelio</t>
  </si>
  <si>
    <t>MrBeast</t>
  </si>
  <si>
    <t>Bella Poarch</t>
  </si>
  <si>
    <t>Addison Rae</t>
  </si>
  <si>
    <t>TikTok</t>
  </si>
  <si>
    <t>Kimberly Loaiza</t>
  </si>
  <si>
    <t>Zach King</t>
  </si>
  <si>
    <t>domelipa</t>
  </si>
  <si>
    <t>The Rock</t>
  </si>
  <si>
    <t>cznburak</t>
  </si>
  <si>
    <t>Will Smith</t>
  </si>
  <si>
    <t>BTS</t>
  </si>
  <si>
    <t>BILLIE EILISH</t>
  </si>
  <si>
    <t>Jason Derulo</t>
  </si>
  <si>
    <t>WILLIE SALIM</t>
  </si>
  <si>
    <t>Selena Gomez</t>
  </si>
  <si>
    <t>Kylie Jenner</t>
  </si>
  <si>
    <t>YZ</t>
  </si>
  <si>
    <t>?????Bayashi</t>
  </si>
  <si>
    <t>dixie</t>
  </si>
  <si>
    <t>VILMEI ?</t>
  </si>
  <si>
    <t>Spencer X</t>
  </si>
  <si>
    <t>Karol G</t>
  </si>
  <si>
    <t>Loren Gray</t>
  </si>
  <si>
    <t>Real Madrid C.F.</t>
  </si>
  <si>
    <t>HOMA</t>
  </si>
  <si>
    <t>Michael Le</t>
  </si>
  <si>
    <t>Kris HC</t>
  </si>
  <si>
    <t>ROSE</t>
  </si>
  <si>
    <t>ESPN</t>
  </si>
  <si>
    <t>blackpinkoficial</t>
  </si>
  <si>
    <t>Brent Rivera</t>
  </si>
  <si>
    <t>Carlos Feria</t>
  </si>
  <si>
    <t>Ria Ricis</t>
  </si>
  <si>
    <t>Champions League</t>
  </si>
  <si>
    <t>JoJo Siwa</t>
  </si>
  <si>
    <t>Pongamoslo a Prueba</t>
  </si>
  <si>
    <t>Netflix</t>
  </si>
  <si>
    <t>Joe Albanese</t>
  </si>
  <si>
    <t>Junya/????</t>
  </si>
  <si>
    <t>Niana Guerrero</t>
  </si>
  <si>
    <t>omari.to</t>
  </si>
  <si>
    <t>fcbarcelona</t>
  </si>
  <si>
    <t>Katteyes</t>
  </si>
  <si>
    <t>ROD</t>
  </si>
  <si>
    <t>Barstool Sports</t>
  </si>
  <si>
    <t>psg</t>
  </si>
  <si>
    <t>noelgoescrazy.</t>
  </si>
  <si>
    <t>XO TEAM</t>
  </si>
  <si>
    <t>Gordon Ramsay</t>
  </si>
  <si>
    <t>Anokhina Liza</t>
  </si>
  <si>
    <t>tuzelity</t>
  </si>
  <si>
    <t>Shakira</t>
  </si>
  <si>
    <t>BigChungus</t>
  </si>
  <si>
    <t>Lucas and Marcus</t>
  </si>
  <si>
    <t>Montpantoja</t>
  </si>
  <si>
    <t>James Charles</t>
  </si>
  <si>
    <t>Mia K.</t>
  </si>
  <si>
    <t>Virginia</t>
  </si>
  <si>
    <t>KEEMOKAZI</t>
  </si>
  <si>
    <t>spursofficial</t>
  </si>
  <si>
    <t>Scott??</t>
  </si>
  <si>
    <t>juventus</t>
  </si>
  <si>
    <t>Its.michhh????</t>
  </si>
  <si>
    <t>arianagrande</t>
  </si>
  <si>
    <t>Q Park</t>
  </si>
  <si>
    <t>spider_slack</t>
  </si>
  <si>
    <t>Kika Kim</t>
  </si>
  <si>
    <t>BabyAriel</t>
  </si>
  <si>
    <t>BRIANDA??</t>
  </si>
  <si>
    <t>ondy mikula</t>
  </si>
  <si>
    <t>wigofellas</t>
  </si>
  <si>
    <t>IShowSpeed</t>
  </si>
  <si>
    <t>Emir Abdul Gani</t>
  </si>
  <si>
    <t>Gil Croes</t>
  </si>
  <si>
    <t>HotSpanish</t>
  </si>
  <si>
    <t>Brooke Monk</t>
  </si>
  <si>
    <t>Kirya Kolesnikov</t>
  </si>
  <si>
    <t>kyle thomas??</t>
  </si>
  <si>
    <t>Kevin Hart</t>
  </si>
  <si>
    <t>Benji krol</t>
  </si>
  <si>
    <t>Sabrina Carpenter</t>
  </si>
  <si>
    <t>Alejandro Nieto</t>
  </si>
  <si>
    <t>Devon Rodriguez</t>
  </si>
  <si>
    <t>noah beck</t>
  </si>
  <si>
    <t>Enejota</t>
  </si>
  <si>
    <t>BORREGO</t>
  </si>
  <si>
    <t>Taylor Swift</t>
  </si>
  <si>
    <t>La Rosalia</t>
  </si>
  <si>
    <t>ThatLittlepuff</t>
  </si>
  <si>
    <t>LALIGA</t>
  </si>
  <si>
    <t xml:space="preserve">Lele Pons </t>
  </si>
  <si>
    <t>Kunno</t>
  </si>
  <si>
    <t>Merrick</t>
  </si>
  <si>
    <t>Arnaldo Mangini</t>
  </si>
  <si>
    <t>Fujiiian</t>
  </si>
  <si>
    <t>Surthycooks</t>
  </si>
  <si>
    <t xml:space="preserve">Faisal shaikh </t>
  </si>
  <si>
    <t>ignacia Antonia??</t>
  </si>
  <si>
    <t>Lele Pons</t>
  </si>
  <si>
    <t>Faisal shaikh</t>
  </si>
  <si>
    <t>Followers status</t>
  </si>
  <si>
    <t>Following Status</t>
  </si>
  <si>
    <t>Uploads status</t>
  </si>
  <si>
    <t>Likes Status</t>
  </si>
  <si>
    <t>Engagement</t>
  </si>
  <si>
    <t>Egagegements Status</t>
  </si>
  <si>
    <t>Likes to Uploads</t>
  </si>
  <si>
    <t>Likes to Uploads Status</t>
  </si>
  <si>
    <t>Row Labels</t>
  </si>
  <si>
    <t>Grand Total</t>
  </si>
  <si>
    <t>High followers</t>
  </si>
  <si>
    <t>Low followers</t>
  </si>
  <si>
    <t>Count of Engagement</t>
  </si>
  <si>
    <t>High Likes</t>
  </si>
  <si>
    <t>Low Likes</t>
  </si>
  <si>
    <t>Sum of Following</t>
  </si>
  <si>
    <t>Sum of Uploads</t>
  </si>
  <si>
    <t>High</t>
  </si>
  <si>
    <t>Low</t>
  </si>
  <si>
    <t>Top 100 Tiktokeurs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</si>
</sst>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tint="0.149998474074526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3" fontId="0" fillId="0" borderId="0" xfId="0" applyNumberFormat="1"/>
    <xf numFmtId="49"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vertical="center"/>
    </xf>
    <xf numFmtId="0" fontId="0" fillId="33" borderId="0" xfId="0" applyFill="1" applyAlignment="1">
      <alignment vertical="center"/>
    </xf>
    <xf numFmtId="0" fontId="0" fillId="0" borderId="0" xfId="0"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0" formatCode="@"/>
    </dxf>
    <dxf>
      <numFmt numFmtId="3" formatCode="#,##0"/>
    </dxf>
    <dxf>
      <numFmt numFmtId="30" formatCode="@"/>
    </dxf>
    <dxf>
      <numFmt numFmtId="164" formatCode="#,##0.0"/>
    </dxf>
    <dxf>
      <numFmt numFmtId="30" formatCode="@"/>
    </dxf>
    <dxf>
      <numFmt numFmtId="3" formatCode="#,##0"/>
    </dxf>
    <dxf>
      <numFmt numFmtId="30" formatCode="@"/>
    </dxf>
    <dxf>
      <numFmt numFmtId="3" formatCode="#,##0"/>
    </dxf>
    <dxf>
      <numFmt numFmtId="30" formatCode="@"/>
    </dxf>
    <dxf>
      <numFmt numFmtId="3" formatCode="#,##0"/>
    </dxf>
    <dxf>
      <numFmt numFmtId="30" formatCode="@"/>
    </dxf>
    <dxf>
      <numFmt numFmtId="3" formatCode="#,##0"/>
    </dxf>
    <dxf>
      <numFmt numFmtId="30" formatCode="@"/>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[Top 100 tiktokers in 2025 (Autosaved).xlsx]Fol St&amp; Engemts!PivotTable1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Connection</a:t>
            </a:r>
            <a:r>
              <a:rPr lang="en-GB" baseline="0"/>
              <a:t> beetwen Followers Status and Engagements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pivotFmt>
    </c:pivotFmts>
    <c:plotArea>
      <c:layout/>
      <c:barChart>
        <c:barDir val="col"/>
        <c:grouping val="clustered"/>
        <c:varyColors val="0"/>
        <c:ser>
          <c:idx val="0"/>
          <c:order val="0"/>
          <c:tx>
            <c:strRef>
              <c:f>'Fol St&amp; Engemts'!$B$3</c:f>
              <c:strCache>
                <c:ptCount val="1"/>
                <c:pt idx="0">
                  <c:v>Total</c:v>
                </c:pt>
              </c:strCache>
            </c:strRef>
          </c:tx>
          <c:spPr>
            <a:solidFill>
              <a:schemeClr val="accent4"/>
            </a:solidFill>
            <a:ln>
              <a:noFill/>
            </a:ln>
            <a:effectLst/>
          </c:spPr>
          <c:invertIfNegative val="0"/>
          <c:dLbls>
            <c:delete val="1"/>
          </c:dLbls>
          <c:cat>
            <c:strRef>
              <c:f>'Fol St&amp; Engemts'!$A$4:$A$6</c:f>
              <c:strCache>
                <c:ptCount val="2"/>
                <c:pt idx="0">
                  <c:v>High followers</c:v>
                </c:pt>
                <c:pt idx="1">
                  <c:v>Low followers</c:v>
                </c:pt>
              </c:strCache>
            </c:strRef>
          </c:cat>
          <c:val>
            <c:numRef>
              <c:f>'Fol St&amp; Engemts'!$B$4:$B$6</c:f>
              <c:numCache>
                <c:formatCode>General</c:formatCode>
                <c:ptCount val="2"/>
                <c:pt idx="0">
                  <c:v>17</c:v>
                </c:pt>
                <c:pt idx="1">
                  <c:v>83</c:v>
                </c:pt>
              </c:numCache>
            </c:numRef>
          </c:val>
          <c:extLst>
            <c:ext xmlns:c16="http://schemas.microsoft.com/office/drawing/2014/chart" uri="{C3380CC4-5D6E-409C-BE32-E72D297353CC}">
              <c16:uniqueId val="{00000000-A8E4-4829-933E-1BB3110891CF}"/>
            </c:ext>
          </c:extLst>
        </c:ser>
        <c:dLbls>
          <c:dLblPos val="outEnd"/>
          <c:showLegendKey val="0"/>
          <c:showVal val="1"/>
          <c:showCatName val="0"/>
          <c:showSerName val="0"/>
          <c:showPercent val="0"/>
          <c:showBubbleSize val="0"/>
        </c:dLbls>
        <c:gapWidth val="219"/>
        <c:overlap val="-27"/>
        <c:axId val="397647072"/>
        <c:axId val="397648056"/>
      </c:barChart>
      <c:catAx>
        <c:axId val="39764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8056"/>
        <c:crosses val="autoZero"/>
        <c:auto val="1"/>
        <c:lblAlgn val="ctr"/>
        <c:lblOffset val="100"/>
        <c:noMultiLvlLbl val="0"/>
      </c:catAx>
      <c:valAx>
        <c:axId val="397648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7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[Top 100 tiktokers in 2025 (Autosaved).xlsx]Likes status by Uploads!PivotTable3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Likes</a:t>
            </a:r>
            <a:r>
              <a:rPr lang="en-GB" baseline="0"/>
              <a:t> status by Uploads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s>
    <c:plotArea>
      <c:layout>
        <c:manualLayout>
          <c:layoutTarget val="inner"/>
          <c:xMode val="edge"/>
          <c:yMode val="edge"/>
          <c:x val="0.15127602799650045"/>
          <c:y val="0.10226851851851854"/>
          <c:w val="0.78850174978127729"/>
          <c:h val="0.72088764946048411"/>
        </c:manualLayout>
      </c:layout>
      <c:barChart>
        <c:barDir val="bar"/>
        <c:grouping val="stacked"/>
        <c:varyColors val="0"/>
        <c:ser>
          <c:idx val="0"/>
          <c:order val="0"/>
          <c:tx>
            <c:strRef>
              <c:f>'Likes status by Uploads'!$B$3</c:f>
              <c:strCache>
                <c:ptCount val="1"/>
                <c:pt idx="0">
                  <c:v>Total</c:v>
                </c:pt>
              </c:strCache>
            </c:strRef>
          </c:tx>
          <c:spPr>
            <a:solidFill>
              <a:schemeClr val="accent4"/>
            </a:solidFill>
            <a:ln>
              <a:noFill/>
            </a:ln>
            <a:effectLst/>
          </c:spPr>
          <c:invertIfNegative val="0"/>
          <c:cat>
            <c:strRef>
              <c:f>'Likes status by Uploads'!$A$4:$A$5</c:f>
              <c:strCache>
                <c:ptCount val="2"/>
                <c:pt idx="0">
                  <c:v>High Likes</c:v>
                </c:pt>
                <c:pt idx="1">
                  <c:v>Low Likes</c:v>
                </c:pt>
              </c:strCache>
            </c:strRef>
          </c:cat>
          <c:val>
            <c:numRef>
              <c:f>'Likes status by Uploads'!$B$4:$B$5</c:f>
              <c:numCache>
                <c:formatCode>General</c:formatCode>
                <c:ptCount val="2"/>
                <c:pt idx="0">
                  <c:v>113051</c:v>
                </c:pt>
                <c:pt idx="1">
                  <c:v>104332</c:v>
                </c:pt>
              </c:numCache>
            </c:numRef>
          </c:val>
          <c:extLst>
            <c:ext xmlns:c16="http://schemas.microsoft.com/office/drawing/2014/chart" uri="{C3380CC4-5D6E-409C-BE32-E72D297353CC}">
              <c16:uniqueId val="{00000000-4F5F-49EB-9B05-3209651D2890}"/>
            </c:ext>
          </c:extLst>
        </c:ser>
        <c:dLbls>
          <c:showLegendKey val="0"/>
          <c:showVal val="0"/>
          <c:showCatName val="0"/>
          <c:showSerName val="0"/>
          <c:showPercent val="0"/>
          <c:showBubbleSize val="0"/>
        </c:dLbls>
        <c:gapWidth val="150"/>
        <c:overlap val="100"/>
        <c:axId val="397649368"/>
        <c:axId val="397642808"/>
      </c:barChart>
      <c:catAx>
        <c:axId val="397649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2808"/>
        <c:crosses val="autoZero"/>
        <c:auto val="1"/>
        <c:lblAlgn val="ctr"/>
        <c:lblOffset val="100"/>
        <c:noMultiLvlLbl val="0"/>
      </c:catAx>
      <c:valAx>
        <c:axId val="397642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9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[Top 100 tiktokers in 2025 (Autosaved).xlsx]Likes to Uploads status &amp; Eng!PivotTable4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Likes</a:t>
            </a:r>
            <a:r>
              <a:rPr lang="en-US" baseline="0"/>
              <a:t> to Uploads status to Engagement</a:t>
            </a:r>
            <a:endParaRPr lang="en-US"/>
          </a:p>
        </c:rich>
      </c:tx>
      <c:layout>
        <c:manualLayout>
          <c:xMode val="edge"/>
          <c:yMode val="edge"/>
          <c:x val="0.1435517043409753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hade val="76000"/>
            </a:schemeClr>
          </a:solidFill>
          <a:ln w="19050">
            <a:solidFill>
              <a:schemeClr val="lt1"/>
            </a:solidFill>
          </a:ln>
          <a:effectLst/>
        </c:spPr>
      </c:pivotFmt>
    </c:pivotFmts>
    <c:plotArea>
      <c:layout/>
      <c:pieChart>
        <c:varyColors val="1"/>
        <c:ser>
          <c:idx val="0"/>
          <c:order val="0"/>
          <c:tx>
            <c:strRef>
              <c:f>'Likes to Uploads status &amp; Eng'!$B$3</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0EBF-4D99-B428-02D202990D4A}"/>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0EBF-4D99-B428-02D202990D4A}"/>
              </c:ext>
            </c:extLst>
          </c:dPt>
          <c:cat>
            <c:strRef>
              <c:f>'Likes to Uploads status &amp; Eng'!$A$4:$A$6</c:f>
              <c:strCache>
                <c:ptCount val="2"/>
                <c:pt idx="0">
                  <c:v>High</c:v>
                </c:pt>
                <c:pt idx="1">
                  <c:v>Low</c:v>
                </c:pt>
              </c:strCache>
            </c:strRef>
          </c:cat>
          <c:val>
            <c:numRef>
              <c:f>'Likes to Uploads status &amp; Eng'!$B$4:$B$6</c:f>
              <c:numCache>
                <c:formatCode>General</c:formatCode>
                <c:ptCount val="2"/>
                <c:pt idx="0">
                  <c:v>26</c:v>
                </c:pt>
                <c:pt idx="1">
                  <c:v>74</c:v>
                </c:pt>
              </c:numCache>
            </c:numRef>
          </c:val>
          <c:extLst>
            <c:ext xmlns:c16="http://schemas.microsoft.com/office/drawing/2014/chart" uri="{C3380CC4-5D6E-409C-BE32-E72D297353CC}">
              <c16:uniqueId val="{00000000-4478-4EFD-9AA4-2AF78DE0E11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[Top 100 tiktokers in 2025 (Autosaved).xlsx]Followers status by Following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a:t>
            </a:r>
            <a:r>
              <a:rPr lang="en-US" baseline="0"/>
              <a:t> status by Following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marker>
          <c:symbol val="none"/>
        </c:marker>
      </c:pivotFmt>
      <c:pivotFmt>
        <c:idx val="3"/>
        <c:spPr>
          <a:solidFill>
            <a:schemeClr val="accent4">
              <a:shade val="76000"/>
            </a:schemeClr>
          </a:solidFill>
          <a:ln w="19050">
            <a:solidFill>
              <a:schemeClr val="lt1"/>
            </a:solidFill>
          </a:ln>
          <a:effectLst/>
        </c:spPr>
      </c:pivotFmt>
    </c:pivotFmts>
    <c:plotArea>
      <c:layout/>
      <c:doughnutChart>
        <c:varyColors val="1"/>
        <c:ser>
          <c:idx val="0"/>
          <c:order val="0"/>
          <c:tx>
            <c:strRef>
              <c:f>'Followers status by Following '!$B$3</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DCF7-4E64-B84B-9FA17FEB6F22}"/>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DCF7-4E64-B84B-9FA17FEB6F22}"/>
              </c:ext>
            </c:extLst>
          </c:dPt>
          <c:cat>
            <c:strRef>
              <c:f>'Followers status by Following '!$A$4:$A$6</c:f>
              <c:strCache>
                <c:ptCount val="2"/>
                <c:pt idx="0">
                  <c:v>High followers</c:v>
                </c:pt>
                <c:pt idx="1">
                  <c:v>Low followers</c:v>
                </c:pt>
              </c:strCache>
            </c:strRef>
          </c:cat>
          <c:val>
            <c:numRef>
              <c:f>'Followers status by Following '!$B$4:$B$6</c:f>
              <c:numCache>
                <c:formatCode>General</c:formatCode>
                <c:ptCount val="2"/>
                <c:pt idx="0">
                  <c:v>4324</c:v>
                </c:pt>
                <c:pt idx="1">
                  <c:v>79060</c:v>
                </c:pt>
              </c:numCache>
            </c:numRef>
          </c:val>
          <c:extLst>
            <c:ext xmlns:c16="http://schemas.microsoft.com/office/drawing/2014/chart" uri="{C3380CC4-5D6E-409C-BE32-E72D297353CC}">
              <c16:uniqueId val="{00000000-DFE0-4D4F-83A3-B406F88D3E8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[Top 100 tiktokers in 2025 (Autosaved).xlsx]Fol St&amp; Engemts!PivotTable1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Connection</a:t>
            </a:r>
            <a:r>
              <a:rPr lang="en-GB" baseline="0"/>
              <a:t> beetwen Followers Status and Engagements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'Fol St&amp; Engemts'!$B$3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'Fol St&amp; Engemts'!$A$4:$A$6</c:f>
              <c:strCache>
                <c:ptCount val="2"/>
                <c:pt idx="0">
                  <c:v>High followers</c:v>
                </c:pt>
                <c:pt idx="1">
                  <c:v>Low followers</c:v>
                </c:pt>
              </c:strCache>
            </c:strRef>
          </c:cat>
          <c:val>
            <c:numRef>
              <c:f>'Fol St&amp; Engemts'!$B$4:$B$6</c:f>
              <c:numCache>
                <c:formatCode>General</c:formatCode>
                <c:ptCount val="2"/>
                <c:pt idx="0">
                  <c:v>17</c:v>
                </c:pt>
                <c:pt idx="1">
                  <c:v>83</c:v>
                </c:pt>
              </c:numCache>
            </c:numRef>
          </c:val>
          <c:extLst>
            <c:ext xmlns:c16="http://schemas.microsoft.com/office/drawing/2014/chart" uri="{C3380CC4-5D6E-409C-BE32-E72D297353CC}">
              <c16:uniqueId val="{00000000-4070-47E4-91A0-42B06EDDD90C}"/>
            </c:ext>
          </c:extLst>
        </c:ser>
        <c:dLbls>
          <c:dLblPos val="outEnd"/>
          <c:showLegendKey val="0"/>
          <c:showVal val="1"/>
          <c:showCatName val="0"/>
          <c:showSerName val="0"/>
          <c:showPercent val="0"/>
          <c:showBubbleSize val="0"/>
        </c:dLbls>
        <c:gapWidth val="219"/>
        <c:overlap val="-27"/>
        <c:axId val="397647072"/>
        <c:axId val="397648056"/>
      </c:barChart>
      <c:catAx>
        <c:axId val="39764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8056"/>
        <c:crosses val="autoZero"/>
        <c:auto val="1"/>
        <c:lblAlgn val="ctr"/>
        <c:lblOffset val="100"/>
        <c:noMultiLvlLbl val="0"/>
      </c:catAx>
      <c:valAx>
        <c:axId val="397648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7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[Top 100 tiktokers in 2025 (Autosaved).xlsx]Likes status by Uploads!PivotTable3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Likes</a:t>
            </a:r>
            <a:r>
              <a:rPr lang="en-GB" baseline="0"/>
              <a:t> status by Uploads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bar"/>
        <c:grouping val="stacked"/>
        <c:varyColors val="0"/>
        <c:ser>
          <c:idx val="0"/>
          <c:order val="0"/>
          <c:tx>
            <c:strRef>
              <c:f>'Likes status by Uploads'!$B$3</c:f>
              <c:strCache>
                <c:ptCount val="1"/>
                <c:pt idx="0">
                  <c:v>Total</c:v>
                </c:pt>
              </c:strCache>
            </c:strRef>
          </c:tx>
          <c:spPr>
            <a:solidFill>
              <a:schemeClr val="accent4"/>
            </a:solidFill>
            <a:ln>
              <a:noFill/>
            </a:ln>
            <a:effectLst/>
          </c:spPr>
          <c:invertIfNegative val="0"/>
          <c:cat>
            <c:strRef>
              <c:f>'Likes status by Uploads'!$A$4:$A$5</c:f>
              <c:strCache>
                <c:ptCount val="2"/>
                <c:pt idx="0">
                  <c:v>High Likes</c:v>
                </c:pt>
                <c:pt idx="1">
                  <c:v>Low Likes</c:v>
                </c:pt>
              </c:strCache>
            </c:strRef>
          </c:cat>
          <c:val>
            <c:numRef>
              <c:f>'Likes status by Uploads'!$B$4:$B$5</c:f>
              <c:numCache>
                <c:formatCode>General</c:formatCode>
                <c:ptCount val="2"/>
                <c:pt idx="0">
                  <c:v>113051</c:v>
                </c:pt>
                <c:pt idx="1">
                  <c:v>104332</c:v>
                </c:pt>
              </c:numCache>
            </c:numRef>
          </c:val>
          <c:extLst>
            <c:ext xmlns:c16="http://schemas.microsoft.com/office/drawing/2014/chart" uri="{C3380CC4-5D6E-409C-BE32-E72D297353CC}">
              <c16:uniqueId val="{00000000-7735-4294-92B8-F5195004500B}"/>
            </c:ext>
          </c:extLst>
        </c:ser>
        <c:dLbls>
          <c:showLegendKey val="0"/>
          <c:showVal val="0"/>
          <c:showCatName val="0"/>
          <c:showSerName val="0"/>
          <c:showPercent val="0"/>
          <c:showBubbleSize val="0"/>
        </c:dLbls>
        <c:gapWidth val="150"/>
        <c:overlap val="100"/>
        <c:axId val="397649368"/>
        <c:axId val="397642808"/>
      </c:barChart>
      <c:catAx>
        <c:axId val="397649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2808"/>
        <c:crosses val="autoZero"/>
        <c:auto val="1"/>
        <c:lblAlgn val="ctr"/>
        <c:lblOffset val="100"/>
        <c:noMultiLvlLbl val="0"/>
      </c:catAx>
      <c:valAx>
        <c:axId val="397642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9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[Top 100 tiktokers in 2025 (Autosaved).xlsx]Likes to Uploads status &amp; Eng!PivotTable4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Likes</a:t>
            </a:r>
            <a:r>
              <a:rPr lang="en-US" baseline="0"/>
              <a:t> to Uploads status to Engagement</a:t>
            </a:r>
            <a:endParaRPr lang="en-US"/>
          </a:p>
        </c:rich>
      </c:tx>
      <c:layout>
        <c:manualLayout>
          <c:xMode val="edge"/>
          <c:yMode val="edge"/>
          <c:x val="0.1435517043409753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marker>
          <c:symbol val="none"/>
        </c:marker>
      </c:pivotFmt>
      <c:pivotFmt>
        <c:idx val="3"/>
        <c:spPr>
          <a:solidFill>
            <a:schemeClr val="accent4">
              <a:shade val="76000"/>
            </a:schemeClr>
          </a:solidFill>
          <a:ln w="19050">
            <a:solidFill>
              <a:schemeClr val="lt1"/>
            </a:solidFill>
          </a:ln>
          <a:effectLst/>
        </c:spPr>
      </c:pivotFmt>
      <c:pivotFmt>
        <c:idx val="4"/>
        <c:spPr>
          <a:solidFill>
            <a:schemeClr val="accent4">
              <a:tint val="77000"/>
            </a:schemeClr>
          </a:solidFill>
          <a:ln w="19050">
            <a:solidFill>
              <a:schemeClr val="lt1"/>
            </a:solidFill>
          </a:ln>
          <a:effectLst/>
        </c:spPr>
      </c:pivotFmt>
      <c:pivotFmt>
        <c:idx val="5"/>
        <c:spPr>
          <a:solidFill>
            <a:schemeClr val="accent4"/>
          </a:solidFill>
          <a:ln w="19050">
            <a:solidFill>
              <a:schemeClr val="lt1"/>
            </a:solidFill>
          </a:ln>
          <a:effectLst/>
        </c:spPr>
        <c:marker>
          <c:symbol val="none"/>
        </c:marker>
      </c:pivotFmt>
      <c:pivotFmt>
        <c:idx val="6"/>
        <c:spPr>
          <a:solidFill>
            <a:schemeClr val="accent4">
              <a:shade val="76000"/>
            </a:schemeClr>
          </a:solidFill>
          <a:ln w="19050">
            <a:solidFill>
              <a:schemeClr val="lt1"/>
            </a:solidFill>
          </a:ln>
          <a:effectLst/>
        </c:spPr>
      </c:pivotFmt>
      <c:pivotFmt>
        <c:idx val="7"/>
        <c:spPr>
          <a:solidFill>
            <a:schemeClr val="accent4">
              <a:tint val="77000"/>
            </a:schemeClr>
          </a:solidFill>
          <a:ln w="19050">
            <a:solidFill>
              <a:schemeClr val="lt1"/>
            </a:solidFill>
          </a:ln>
          <a:effectLst/>
        </c:spPr>
      </c:pivotFmt>
    </c:pivotFmts>
    <c:plotArea>
      <c:layout/>
      <c:pieChart>
        <c:varyColors val="1"/>
        <c:ser>
          <c:idx val="0"/>
          <c:order val="0"/>
          <c:tx>
            <c:strRef>
              <c:f>'Likes to Uploads status &amp; Eng'!$B$3</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A62B-4585-BDCD-F4374BAA9D40}"/>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A62B-4585-BDCD-F4374BAA9D40}"/>
              </c:ext>
            </c:extLst>
          </c:dPt>
          <c:cat>
            <c:strRef>
              <c:f>'Likes to Uploads status &amp; Eng'!$A$4:$A$6</c:f>
              <c:strCache>
                <c:ptCount val="2"/>
                <c:pt idx="0">
                  <c:v>High</c:v>
                </c:pt>
                <c:pt idx="1">
                  <c:v>Low</c:v>
                </c:pt>
              </c:strCache>
            </c:strRef>
          </c:cat>
          <c:val>
            <c:numRef>
              <c:f>'Likes to Uploads status &amp; Eng'!$B$4:$B$6</c:f>
              <c:numCache>
                <c:formatCode>General</c:formatCode>
                <c:ptCount val="2"/>
                <c:pt idx="0">
                  <c:v>26</c:v>
                </c:pt>
                <c:pt idx="1">
                  <c:v>74</c:v>
                </c:pt>
              </c:numCache>
            </c:numRef>
          </c:val>
          <c:extLst>
            <c:ext xmlns:c16="http://schemas.microsoft.com/office/drawing/2014/chart" uri="{C3380CC4-5D6E-409C-BE32-E72D297353CC}">
              <c16:uniqueId val="{00000004-A62B-4585-BDCD-F4374BAA9D4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[Top 100 tiktokers in 2025 (Autosaved).xlsx]Followers status by Following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a:t>
            </a:r>
            <a:r>
              <a:rPr lang="en-US" baseline="0"/>
              <a:t> status by Following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olidFill>
          <a:ln w="19050">
            <a:solidFill>
              <a:schemeClr val="lt1"/>
            </a:solidFill>
          </a:ln>
          <a:effectLst/>
        </c:spPr>
        <c:marker>
          <c:symbol val="none"/>
        </c:marker>
      </c:pivotFmt>
      <c:pivotFmt>
        <c:idx val="3"/>
        <c:spPr>
          <a:solidFill>
            <a:schemeClr val="accent4">
              <a:shade val="76000"/>
            </a:schemeClr>
          </a:solidFill>
          <a:ln w="19050">
            <a:solidFill>
              <a:schemeClr val="lt1"/>
            </a:solidFill>
          </a:ln>
          <a:effectLst/>
        </c:spPr>
      </c:pivotFmt>
      <c:pivotFmt>
        <c:idx val="4"/>
        <c:spPr>
          <a:solidFill>
            <a:schemeClr val="accent4">
              <a:tint val="77000"/>
            </a:schemeClr>
          </a:solidFill>
          <a:ln w="19050">
            <a:solidFill>
              <a:schemeClr val="lt1"/>
            </a:solidFill>
          </a:ln>
          <a:effectLst/>
        </c:spPr>
      </c:pivotFmt>
      <c:pivotFmt>
        <c:idx val="5"/>
        <c:spPr>
          <a:solidFill>
            <a:schemeClr val="accent4"/>
          </a:solidFill>
          <a:ln w="19050">
            <a:solidFill>
              <a:schemeClr val="lt1"/>
            </a:solidFill>
          </a:ln>
          <a:effectLst/>
        </c:spPr>
        <c:marker>
          <c:symbol val="none"/>
        </c:marker>
      </c:pivotFmt>
      <c:pivotFmt>
        <c:idx val="6"/>
        <c:spPr>
          <a:solidFill>
            <a:schemeClr val="accent4">
              <a:shade val="76000"/>
            </a:schemeClr>
          </a:solidFill>
          <a:ln w="19050">
            <a:solidFill>
              <a:schemeClr val="lt1"/>
            </a:solidFill>
          </a:ln>
          <a:effectLst/>
        </c:spPr>
      </c:pivotFmt>
      <c:pivotFmt>
        <c:idx val="7"/>
        <c:spPr>
          <a:solidFill>
            <a:schemeClr val="accent4">
              <a:tint val="77000"/>
            </a:schemeClr>
          </a:solidFill>
          <a:ln w="19050">
            <a:solidFill>
              <a:schemeClr val="lt1"/>
            </a:solidFill>
          </a:ln>
          <a:effectLst/>
        </c:spPr>
      </c:pivotFmt>
    </c:pivotFmts>
    <c:plotArea>
      <c:layout/>
      <c:doughnutChart>
        <c:varyColors val="1"/>
        <c:ser>
          <c:idx val="0"/>
          <c:order val="0"/>
          <c:tx>
            <c:strRef>
              <c:f>'Followers status by Following '!$B$3</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8A0A-46F6-ADC7-5FB8CF1BDC10}"/>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8A0A-46F6-ADC7-5FB8CF1BDC10}"/>
              </c:ext>
            </c:extLst>
          </c:dPt>
          <c:cat>
            <c:strRef>
              <c:f>'Followers status by Following '!$A$4:$A$6</c:f>
              <c:strCache>
                <c:ptCount val="2"/>
                <c:pt idx="0">
                  <c:v>High followers</c:v>
                </c:pt>
                <c:pt idx="1">
                  <c:v>Low followers</c:v>
                </c:pt>
              </c:strCache>
            </c:strRef>
          </c:cat>
          <c:val>
            <c:numRef>
              <c:f>'Followers status by Following '!$B$4:$B$6</c:f>
              <c:numCache>
                <c:formatCode>General</c:formatCode>
                <c:ptCount val="2"/>
                <c:pt idx="0">
                  <c:v>4324</c:v>
                </c:pt>
                <c:pt idx="1">
                  <c:v>79060</c:v>
                </c:pt>
              </c:numCache>
            </c:numRef>
          </c:val>
          <c:extLst>
            <c:ext xmlns:c16="http://schemas.microsoft.com/office/drawing/2014/chart" uri="{C3380CC4-5D6E-409C-BE32-E72D297353CC}">
              <c16:uniqueId val="{00000004-8A0A-46F6-ADC7-5FB8CF1BDC1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14287</xdr:colOff>
      <xdr:row>2</xdr:row>
      <xdr:rowOff>0</xdr:rowOff>
    </xdr:from>
    <xdr:to>
      <xdr:col>7</xdr:col>
      <xdr:colOff>242887</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581025</xdr:colOff>
      <xdr:row>2</xdr:row>
      <xdr:rowOff>1</xdr:rowOff>
    </xdr:from>
    <xdr:to>
      <xdr:col>9</xdr:col>
      <xdr:colOff>238125</xdr:colOff>
      <xdr:row>7</xdr:row>
      <xdr:rowOff>57151</xdr:rowOff>
    </xdr:to>
    <mc:AlternateContent xmlns:mc="http://schemas.openxmlformats.org/markup-compatibility/2006" xmlns:a14="http://schemas.microsoft.com/office/drawing/2010/main">
      <mc:Choice Requires="a14">
        <xdr:graphicFrame macro="">
          <xdr:nvGraphicFramePr>
            <xdr:cNvPr id="3" name="Followers status"/>
            <xdr:cNvGraphicFramePr/>
          </xdr:nvGraphicFramePr>
          <xdr:xfrm>
            <a:off x="0" y="0"/>
            <a:ext cx="0" cy="0"/>
          </xdr:xfrm>
          <a:graphic>
            <a:graphicData uri="http://schemas.microsoft.com/office/drawing/2010/slicer">
              <sle:slicer xmlns:sle="http://schemas.microsoft.com/office/drawing/2010/slicer" name="Followers status"/>
            </a:graphicData>
          </a:graphic>
        </xdr:graphicFrame>
      </mc:Choice>
      <mc:Fallback xmlns="">
        <xdr:sp macro="" textlink="">
          <xdr:nvSpPr>
            <xdr:cNvPr id="0" name=""/>
            <xdr:cNvSpPr>
              <a:spLocks noTextEdit="1"/>
            </xdr:cNvSpPr>
          </xdr:nvSpPr>
          <xdr:spPr>
            <a:xfrm>
              <a:off x="8296275" y="381001"/>
              <a:ext cx="1828800" cy="1009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561975</xdr:colOff>
      <xdr:row>8</xdr:row>
      <xdr:rowOff>161925</xdr:rowOff>
    </xdr:from>
    <xdr:to>
      <xdr:col>9</xdr:col>
      <xdr:colOff>219075</xdr:colOff>
      <xdr:row>22</xdr:row>
      <xdr:rowOff>19050</xdr:rowOff>
    </xdr:to>
    <mc:AlternateContent xmlns:mc="http://schemas.openxmlformats.org/markup-compatibility/2006" xmlns:a14="http://schemas.microsoft.com/office/drawing/2010/main">
      <mc:Choice Requires="a14">
        <xdr:graphicFrame macro="">
          <xdr:nvGraphicFramePr>
            <xdr:cNvPr id="4" name="Engagement"/>
            <xdr:cNvGraphicFramePr/>
          </xdr:nvGraphicFramePr>
          <xdr:xfrm>
            <a:off x="0" y="0"/>
            <a:ext cx="0" cy="0"/>
          </xdr:xfrm>
          <a:graphic>
            <a:graphicData uri="http://schemas.microsoft.com/office/drawing/2010/slicer">
              <sle:slicer xmlns:sle="http://schemas.microsoft.com/office/drawing/2010/slicer" name="Engagement"/>
            </a:graphicData>
          </a:graphic>
        </xdr:graphicFrame>
      </mc:Choice>
      <mc:Fallback xmlns="">
        <xdr:sp macro="" textlink="">
          <xdr:nvSpPr>
            <xdr:cNvPr id="0" name=""/>
            <xdr:cNvSpPr>
              <a:spLocks noTextEdit="1"/>
            </xdr:cNvSpPr>
          </xdr:nvSpPr>
          <xdr:spPr>
            <a:xfrm>
              <a:off x="8277225" y="16859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42862</xdr:colOff>
      <xdr:row>2</xdr:row>
      <xdr:rowOff>33337</xdr:rowOff>
    </xdr:from>
    <xdr:to>
      <xdr:col>10</xdr:col>
      <xdr:colOff>347662</xdr:colOff>
      <xdr:row>16</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xdr:colOff>
      <xdr:row>3</xdr:row>
      <xdr:rowOff>9525</xdr:rowOff>
    </xdr:from>
    <xdr:to>
      <xdr:col>14</xdr:col>
      <xdr:colOff>19050</xdr:colOff>
      <xdr:row>16</xdr:row>
      <xdr:rowOff>57150</xdr:rowOff>
    </xdr:to>
    <mc:AlternateContent xmlns:mc="http://schemas.openxmlformats.org/markup-compatibility/2006" xmlns:a14="http://schemas.microsoft.com/office/drawing/2010/main">
      <mc:Choice Requires="a14">
        <xdr:graphicFrame macro="">
          <xdr:nvGraphicFramePr>
            <xdr:cNvPr id="4" name="Uploads"/>
            <xdr:cNvGraphicFramePr/>
          </xdr:nvGraphicFramePr>
          <xdr:xfrm>
            <a:off x="0" y="0"/>
            <a:ext cx="0" cy="0"/>
          </xdr:xfrm>
          <a:graphic>
            <a:graphicData uri="http://schemas.microsoft.com/office/drawing/2010/slicer">
              <sle:slicer xmlns:sle="http://schemas.microsoft.com/office/drawing/2010/slicer" name="Uploads"/>
            </a:graphicData>
          </a:graphic>
        </xdr:graphicFrame>
      </mc:Choice>
      <mc:Fallback xmlns="">
        <xdr:sp macro="" textlink="">
          <xdr:nvSpPr>
            <xdr:cNvPr id="0" name=""/>
            <xdr:cNvSpPr>
              <a:spLocks noTextEdit="1"/>
            </xdr:cNvSpPr>
          </xdr:nvSpPr>
          <xdr:spPr>
            <a:xfrm>
              <a:off x="7381875" y="581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257175</xdr:colOff>
      <xdr:row>3</xdr:row>
      <xdr:rowOff>28576</xdr:rowOff>
    </xdr:from>
    <xdr:to>
      <xdr:col>17</xdr:col>
      <xdr:colOff>114299</xdr:colOff>
      <xdr:row>7</xdr:row>
      <xdr:rowOff>171450</xdr:rowOff>
    </xdr:to>
    <mc:AlternateContent xmlns:mc="http://schemas.openxmlformats.org/markup-compatibility/2006" xmlns:a14="http://schemas.microsoft.com/office/drawing/2010/main">
      <mc:Choice Requires="a14">
        <xdr:graphicFrame macro="">
          <xdr:nvGraphicFramePr>
            <xdr:cNvPr id="5" name="Likes Status"/>
            <xdr:cNvGraphicFramePr/>
          </xdr:nvGraphicFramePr>
          <xdr:xfrm>
            <a:off x="0" y="0"/>
            <a:ext cx="0" cy="0"/>
          </xdr:xfrm>
          <a:graphic>
            <a:graphicData uri="http://schemas.microsoft.com/office/drawing/2010/slicer">
              <sle:slicer xmlns:sle="http://schemas.microsoft.com/office/drawing/2010/slicer" name="Likes Status"/>
            </a:graphicData>
          </a:graphic>
        </xdr:graphicFrame>
      </mc:Choice>
      <mc:Fallback xmlns="">
        <xdr:sp macro="" textlink="">
          <xdr:nvSpPr>
            <xdr:cNvPr id="0" name=""/>
            <xdr:cNvSpPr>
              <a:spLocks noTextEdit="1"/>
            </xdr:cNvSpPr>
          </xdr:nvSpPr>
          <xdr:spPr>
            <a:xfrm>
              <a:off x="9448800" y="600076"/>
              <a:ext cx="1685924" cy="904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119062</xdr:colOff>
      <xdr:row>0</xdr:row>
      <xdr:rowOff>152400</xdr:rowOff>
    </xdr:from>
    <xdr:to>
      <xdr:col>9</xdr:col>
      <xdr:colOff>457200</xdr:colOff>
      <xdr:row>15</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123825</xdr:colOff>
      <xdr:row>1</xdr:row>
      <xdr:rowOff>123825</xdr:rowOff>
    </xdr:from>
    <xdr:to>
      <xdr:col>13</xdr:col>
      <xdr:colOff>133350</xdr:colOff>
      <xdr:row>7</xdr:row>
      <xdr:rowOff>38100</xdr:rowOff>
    </xdr:to>
    <mc:AlternateContent xmlns:mc="http://schemas.openxmlformats.org/markup-compatibility/2006" xmlns:a14="http://schemas.microsoft.com/office/drawing/2010/main">
      <mc:Choice Requires="a14">
        <xdr:graphicFrame macro="">
          <xdr:nvGraphicFramePr>
            <xdr:cNvPr id="3" name="Likes to Uploads Status"/>
            <xdr:cNvGraphicFramePr/>
          </xdr:nvGraphicFramePr>
          <xdr:xfrm>
            <a:off x="0" y="0"/>
            <a:ext cx="0" cy="0"/>
          </xdr:xfrm>
          <a:graphic>
            <a:graphicData uri="http://schemas.microsoft.com/office/drawing/2010/slicer">
              <sle:slicer xmlns:sle="http://schemas.microsoft.com/office/drawing/2010/slicer" name="Likes to Uploads Status"/>
            </a:graphicData>
          </a:graphic>
        </xdr:graphicFrame>
      </mc:Choice>
      <mc:Fallback xmlns="">
        <xdr:sp macro="" textlink="">
          <xdr:nvSpPr>
            <xdr:cNvPr id="0" name=""/>
            <xdr:cNvSpPr>
              <a:spLocks noTextEdit="1"/>
            </xdr:cNvSpPr>
          </xdr:nvSpPr>
          <xdr:spPr>
            <a:xfrm>
              <a:off x="7229475" y="314325"/>
              <a:ext cx="1838325" cy="1057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442912</xdr:colOff>
      <xdr:row>2</xdr:row>
      <xdr:rowOff>23812</xdr:rowOff>
    </xdr:from>
    <xdr:to>
      <xdr:col>9</xdr:col>
      <xdr:colOff>561975</xdr:colOff>
      <xdr:row>16</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266700</xdr:colOff>
      <xdr:row>1</xdr:row>
      <xdr:rowOff>152400</xdr:rowOff>
    </xdr:from>
    <xdr:to>
      <xdr:col>13</xdr:col>
      <xdr:colOff>266700</xdr:colOff>
      <xdr:row>15</xdr:row>
      <xdr:rowOff>9525</xdr:rowOff>
    </xdr:to>
    <mc:AlternateContent xmlns:mc="http://schemas.openxmlformats.org/markup-compatibility/2006" xmlns:a14="http://schemas.microsoft.com/office/drawing/2010/main">
      <mc:Choice Requires="a14">
        <xdr:graphicFrame macro="">
          <xdr:nvGraphicFramePr>
            <xdr:cNvPr id="3" name="Following"/>
            <xdr:cNvGraphicFramePr/>
          </xdr:nvGraphicFramePr>
          <xdr:xfrm>
            <a:off x="0" y="0"/>
            <a:ext cx="0" cy="0"/>
          </xdr:xfrm>
          <a:graphic>
            <a:graphicData uri="http://schemas.microsoft.com/office/drawing/2010/slicer">
              <sle:slicer xmlns:sle="http://schemas.microsoft.com/office/drawing/2010/slicer" name="Following"/>
            </a:graphicData>
          </a:graphic>
        </xdr:graphicFrame>
      </mc:Choice>
      <mc:Fallback xmlns="">
        <xdr:sp macro="" textlink="">
          <xdr:nvSpPr>
            <xdr:cNvPr id="0" name=""/>
            <xdr:cNvSpPr>
              <a:spLocks noTextEdit="1"/>
            </xdr:cNvSpPr>
          </xdr:nvSpPr>
          <xdr:spPr>
            <a:xfrm>
              <a:off x="7172325" y="342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3</xdr:row>
      <xdr:rowOff>19049</xdr:rowOff>
    </xdr:from>
    <xdr:to>
      <xdr:col>7</xdr:col>
      <xdr:colOff>337984</xdr:colOff>
      <xdr:row>17</xdr:row>
      <xdr:rowOff>122902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15363</xdr:colOff>
      <xdr:row>17</xdr:row>
      <xdr:rowOff>122903</xdr:rowOff>
    </xdr:from>
    <xdr:to>
      <xdr:col>7</xdr:col>
      <xdr:colOff>320163</xdr:colOff>
      <xdr:row>32</xdr:row>
      <xdr:rowOff>14748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353347</xdr:colOff>
      <xdr:row>3</xdr:row>
      <xdr:rowOff>19050</xdr:rowOff>
    </xdr:from>
    <xdr:to>
      <xdr:col>14</xdr:col>
      <xdr:colOff>75585</xdr:colOff>
      <xdr:row>17</xdr:row>
      <xdr:rowOff>107540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337983</xdr:colOff>
      <xdr:row>17</xdr:row>
      <xdr:rowOff>125360</xdr:rowOff>
    </xdr:from>
    <xdr:to>
      <xdr:col>14</xdr:col>
      <xdr:colOff>76813</xdr:colOff>
      <xdr:row>32</xdr:row>
      <xdr:rowOff>61450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107540</xdr:colOff>
      <xdr:row>3</xdr:row>
      <xdr:rowOff>25811</xdr:rowOff>
    </xdr:from>
    <xdr:to>
      <xdr:col>17</xdr:col>
      <xdr:colOff>76815</xdr:colOff>
      <xdr:row>7</xdr:row>
      <xdr:rowOff>153629</xdr:rowOff>
    </xdr:to>
    <mc:AlternateContent xmlns:mc="http://schemas.openxmlformats.org/markup-compatibility/2006">
      <mc:Choice xmlns:a14="http://schemas.microsoft.com/office/drawing/2010/main" Requires="a14">
        <xdr:graphicFrame macro="">
          <xdr:nvGraphicFramePr>
            <xdr:cNvPr id="12" name="Followers status 1"/>
            <xdr:cNvGraphicFramePr/>
          </xdr:nvGraphicFramePr>
          <xdr:xfrm>
            <a:off x="0" y="0"/>
            <a:ext cx="0" cy="0"/>
          </xdr:xfrm>
          <a:graphic>
            <a:graphicData uri="http://schemas.microsoft.com/office/drawing/2010/slicer">
              <sle:slicer xmlns:sle="http://schemas.microsoft.com/office/drawing/2010/slicer" name="Followers status 1"/>
            </a:graphicData>
          </a:graphic>
        </xdr:graphicFrame>
      </mc:Choice>
      <mc:Fallback>
        <xdr:sp macro="" textlink="">
          <xdr:nvSpPr>
            <xdr:cNvPr id="0" name=""/>
            <xdr:cNvSpPr>
              <a:spLocks noTextEdit="1"/>
            </xdr:cNvSpPr>
          </xdr:nvSpPr>
          <xdr:spPr>
            <a:xfrm>
              <a:off x="8710766" y="763230"/>
              <a:ext cx="1812823" cy="8652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104775</xdr:colOff>
      <xdr:row>18</xdr:row>
      <xdr:rowOff>39021</xdr:rowOff>
    </xdr:from>
    <xdr:to>
      <xdr:col>17</xdr:col>
      <xdr:colOff>104775</xdr:colOff>
      <xdr:row>32</xdr:row>
      <xdr:rowOff>50053</xdr:rowOff>
    </xdr:to>
    <mc:AlternateContent xmlns:mc="http://schemas.openxmlformats.org/markup-compatibility/2006">
      <mc:Choice xmlns:a14="http://schemas.microsoft.com/office/drawing/2010/main" Requires="a14">
        <xdr:graphicFrame macro="">
          <xdr:nvGraphicFramePr>
            <xdr:cNvPr id="14" name="Engagement 1"/>
            <xdr:cNvGraphicFramePr/>
          </xdr:nvGraphicFramePr>
          <xdr:xfrm>
            <a:off x="0" y="0"/>
            <a:ext cx="0" cy="0"/>
          </xdr:xfrm>
          <a:graphic>
            <a:graphicData uri="http://schemas.microsoft.com/office/drawing/2010/slicer">
              <sle:slicer xmlns:sle="http://schemas.microsoft.com/office/drawing/2010/slicer" name="Engagement 1"/>
            </a:graphicData>
          </a:graphic>
        </xdr:graphicFrame>
      </mc:Choice>
      <mc:Fallback>
        <xdr:sp macro="" textlink="">
          <xdr:nvSpPr>
            <xdr:cNvPr id="0" name=""/>
            <xdr:cNvSpPr>
              <a:spLocks noTextEdit="1"/>
            </xdr:cNvSpPr>
          </xdr:nvSpPr>
          <xdr:spPr>
            <a:xfrm>
              <a:off x="8708001" y="3541763"/>
              <a:ext cx="1843548" cy="259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95865</xdr:colOff>
      <xdr:row>3</xdr:row>
      <xdr:rowOff>15364</xdr:rowOff>
    </xdr:from>
    <xdr:to>
      <xdr:col>20</xdr:col>
      <xdr:colOff>30725</xdr:colOff>
      <xdr:row>16</xdr:row>
      <xdr:rowOff>107540</xdr:rowOff>
    </xdr:to>
    <mc:AlternateContent xmlns:mc="http://schemas.openxmlformats.org/markup-compatibility/2006">
      <mc:Choice xmlns:a14="http://schemas.microsoft.com/office/drawing/2010/main" Requires="a14">
        <xdr:graphicFrame macro="">
          <xdr:nvGraphicFramePr>
            <xdr:cNvPr id="16" name="Uploads 1"/>
            <xdr:cNvGraphicFramePr/>
          </xdr:nvGraphicFramePr>
          <xdr:xfrm>
            <a:off x="0" y="0"/>
            <a:ext cx="0" cy="0"/>
          </xdr:xfrm>
          <a:graphic>
            <a:graphicData uri="http://schemas.microsoft.com/office/drawing/2010/slicer">
              <sle:slicer xmlns:sle="http://schemas.microsoft.com/office/drawing/2010/slicer" name="Uploads 1"/>
            </a:graphicData>
          </a:graphic>
        </xdr:graphicFrame>
      </mc:Choice>
      <mc:Fallback>
        <xdr:sp macro="" textlink="">
          <xdr:nvSpPr>
            <xdr:cNvPr id="0" name=""/>
            <xdr:cNvSpPr>
              <a:spLocks noTextEdit="1"/>
            </xdr:cNvSpPr>
          </xdr:nvSpPr>
          <xdr:spPr>
            <a:xfrm>
              <a:off x="10542639" y="752783"/>
              <a:ext cx="1778409" cy="24887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117066</xdr:colOff>
      <xdr:row>16</xdr:row>
      <xdr:rowOff>122903</xdr:rowOff>
    </xdr:from>
    <xdr:to>
      <xdr:col>20</xdr:col>
      <xdr:colOff>15363</xdr:colOff>
      <xdr:row>32</xdr:row>
      <xdr:rowOff>61572</xdr:rowOff>
    </xdr:to>
    <mc:AlternateContent xmlns:mc="http://schemas.openxmlformats.org/markup-compatibility/2006">
      <mc:Choice xmlns:a14="http://schemas.microsoft.com/office/drawing/2010/main" Requires="a14">
        <xdr:graphicFrame macro="">
          <xdr:nvGraphicFramePr>
            <xdr:cNvPr id="18" name="Following 1"/>
            <xdr:cNvGraphicFramePr/>
          </xdr:nvGraphicFramePr>
          <xdr:xfrm>
            <a:off x="0" y="0"/>
            <a:ext cx="0" cy="0"/>
          </xdr:xfrm>
          <a:graphic>
            <a:graphicData uri="http://schemas.microsoft.com/office/drawing/2010/slicer">
              <sle:slicer xmlns:sle="http://schemas.microsoft.com/office/drawing/2010/slicer" name="Following 1"/>
            </a:graphicData>
          </a:graphic>
        </xdr:graphicFrame>
      </mc:Choice>
      <mc:Fallback>
        <xdr:sp macro="" textlink="">
          <xdr:nvSpPr>
            <xdr:cNvPr id="0" name=""/>
            <xdr:cNvSpPr>
              <a:spLocks noTextEdit="1"/>
            </xdr:cNvSpPr>
          </xdr:nvSpPr>
          <xdr:spPr>
            <a:xfrm>
              <a:off x="10563840" y="3256935"/>
              <a:ext cx="1741846" cy="28883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104776</xdr:colOff>
      <xdr:row>7</xdr:row>
      <xdr:rowOff>173600</xdr:rowOff>
    </xdr:from>
    <xdr:to>
      <xdr:col>17</xdr:col>
      <xdr:colOff>104776</xdr:colOff>
      <xdr:row>13</xdr:row>
      <xdr:rowOff>30725</xdr:rowOff>
    </xdr:to>
    <mc:AlternateContent xmlns:mc="http://schemas.openxmlformats.org/markup-compatibility/2006">
      <mc:Choice xmlns:a14="http://schemas.microsoft.com/office/drawing/2010/main" Requires="a14">
        <xdr:graphicFrame macro="">
          <xdr:nvGraphicFramePr>
            <xdr:cNvPr id="20" name="Likes Status 1"/>
            <xdr:cNvGraphicFramePr/>
          </xdr:nvGraphicFramePr>
          <xdr:xfrm>
            <a:off x="0" y="0"/>
            <a:ext cx="0" cy="0"/>
          </xdr:xfrm>
          <a:graphic>
            <a:graphicData uri="http://schemas.microsoft.com/office/drawing/2010/slicer">
              <sle:slicer xmlns:sle="http://schemas.microsoft.com/office/drawing/2010/slicer" name="Likes Status 1"/>
            </a:graphicData>
          </a:graphic>
        </xdr:graphicFrame>
      </mc:Choice>
      <mc:Fallback>
        <xdr:sp macro="" textlink="">
          <xdr:nvSpPr>
            <xdr:cNvPr id="0" name=""/>
            <xdr:cNvSpPr>
              <a:spLocks noTextEdit="1"/>
            </xdr:cNvSpPr>
          </xdr:nvSpPr>
          <xdr:spPr>
            <a:xfrm>
              <a:off x="8708002" y="1648439"/>
              <a:ext cx="1843548" cy="9632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98938</xdr:colOff>
      <xdr:row>13</xdr:row>
      <xdr:rowOff>54384</xdr:rowOff>
    </xdr:from>
    <xdr:to>
      <xdr:col>17</xdr:col>
      <xdr:colOff>98937</xdr:colOff>
      <xdr:row>18</xdr:row>
      <xdr:rowOff>16285</xdr:rowOff>
    </xdr:to>
    <mc:AlternateContent xmlns:mc="http://schemas.openxmlformats.org/markup-compatibility/2006">
      <mc:Choice xmlns:a14="http://schemas.microsoft.com/office/drawing/2010/main" Requires="a14">
        <xdr:graphicFrame macro="">
          <xdr:nvGraphicFramePr>
            <xdr:cNvPr id="21" name="Likes to Uploads Status 1"/>
            <xdr:cNvGraphicFramePr/>
          </xdr:nvGraphicFramePr>
          <xdr:xfrm>
            <a:off x="0" y="0"/>
            <a:ext cx="0" cy="0"/>
          </xdr:xfrm>
          <a:graphic>
            <a:graphicData uri="http://schemas.microsoft.com/office/drawing/2010/slicer">
              <sle:slicer xmlns:sle="http://schemas.microsoft.com/office/drawing/2010/slicer" name="Likes to Uploads Status 1"/>
            </a:graphicData>
          </a:graphic>
        </xdr:graphicFrame>
      </mc:Choice>
      <mc:Fallback>
        <xdr:sp macro="" textlink="">
          <xdr:nvSpPr>
            <xdr:cNvPr id="0" name=""/>
            <xdr:cNvSpPr>
              <a:spLocks noTextEdit="1"/>
            </xdr:cNvSpPr>
          </xdr:nvSpPr>
          <xdr:spPr>
            <a:xfrm>
              <a:off x="8702164" y="2635352"/>
              <a:ext cx="1843547" cy="883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10" refreshedDate="45709.361047916667" createdVersion="6" refreshedVersion="6" minRefreshableVersion="3" recordCount="100">
  <cacheSource type="worksheet">
    <worksheetSource name="Table1"/>
  </cacheSource>
  <cacheFields count="13">
    <cacheField name="Username" numFmtId="49">
      <sharedItems/>
    </cacheField>
    <cacheField name="Followers" numFmtId="3">
      <sharedItems containsSemiMixedTypes="0" containsString="0" containsNumber="1" containsInteger="1" minValue="3200000" maxValue="652200000" count="83">
        <n v="162400000"/>
        <n v="155700000"/>
        <n v="107500000"/>
        <n v="94300000"/>
        <n v="88500000"/>
        <n v="83800000"/>
        <n v="83100000"/>
        <n v="82100000"/>
        <n v="76700000"/>
        <n v="75600000"/>
        <n v="74900000"/>
        <n v="74700000"/>
        <n v="71200000"/>
        <n v="69400000"/>
        <n v="652200000"/>
        <n v="63800000"/>
        <n v="58100000"/>
        <n v="56800000"/>
        <n v="56300000"/>
        <n v="55400000"/>
        <n v="55000000"/>
        <n v="54800000"/>
        <n v="53500000"/>
        <n v="53300000"/>
        <n v="53000000"/>
        <n v="51000000"/>
        <n v="50800000"/>
        <n v="49900000"/>
        <n v="49500000"/>
        <n v="49300000"/>
        <n v="48600000"/>
        <n v="468000003"/>
        <n v="46200000"/>
        <n v="45900000"/>
        <n v="45800000"/>
        <n v="45700000"/>
        <n v="44700000"/>
        <n v="44200000"/>
        <n v="44100000"/>
        <n v="43600000"/>
        <n v="43000000"/>
        <n v="42900000"/>
        <n v="42700000"/>
        <n v="42600000"/>
        <n v="41900000"/>
        <n v="40900000"/>
        <n v="40800000"/>
        <n v="40300000"/>
        <n v="40100000"/>
        <n v="39600000"/>
        <n v="39500000"/>
        <n v="39400000"/>
        <n v="38900000"/>
        <n v="38100000"/>
        <n v="37900000"/>
        <n v="37800000"/>
        <n v="37700000"/>
        <n v="37500000"/>
        <n v="37400000"/>
        <n v="37100000"/>
        <n v="37000000"/>
        <n v="36800000"/>
        <n v="36700000"/>
        <n v="36600000"/>
        <n v="36300000"/>
        <n v="36100000"/>
        <n v="35800000"/>
        <n v="35000000"/>
        <n v="34700000"/>
        <n v="34600000"/>
        <n v="34500000"/>
        <n v="34100000"/>
        <n v="34000000"/>
        <n v="33900000"/>
        <n v="33400000"/>
        <n v="33200000"/>
        <n v="32800000"/>
        <n v="32700000"/>
        <n v="32600000"/>
        <n v="32400000"/>
        <n v="32300000"/>
        <n v="3200000"/>
        <n v="31700000"/>
      </sharedItems>
    </cacheField>
    <cacheField name="Followers status" numFmtId="49">
      <sharedItems count="2">
        <s v="High followers"/>
        <s v="Low followers"/>
      </sharedItems>
    </cacheField>
    <cacheField name="Following" numFmtId="3">
      <sharedItems containsSemiMixedTypes="0" containsString="0" containsNumber="1" containsInteger="1" minValue="0" maxValue="9960" count="86">
        <n v="78"/>
        <n v="1304"/>
        <n v="362"/>
        <n v="649"/>
        <n v="1"/>
        <n v="378"/>
        <n v="144"/>
        <n v="179"/>
        <n v="0"/>
        <n v="42"/>
        <n v="65"/>
        <n v="34"/>
        <n v="969"/>
        <n v="76"/>
        <n v="29"/>
        <n v="211"/>
        <n v="314"/>
        <n v="166"/>
        <n v="936"/>
        <n v="9854"/>
        <n v="274"/>
        <n v="26"/>
        <n v="97"/>
        <n v="456"/>
        <n v="1792"/>
        <n v="174"/>
        <n v="7"/>
        <n v="598"/>
        <n v="117"/>
        <n v="40"/>
        <n v="101"/>
        <n v="1101"/>
        <n v="354"/>
        <n v="6251"/>
        <n v="5881"/>
        <n v="440"/>
        <n v="19"/>
        <n v="288"/>
        <n v="771"/>
        <n v="1482"/>
        <n v="213"/>
        <n v="5"/>
        <n v="566"/>
        <n v="48"/>
        <n v="336"/>
        <n v="64"/>
        <n v="46"/>
        <n v="5491"/>
        <n v="763"/>
        <n v="455"/>
        <n v="2892"/>
        <n v="13"/>
        <n v="10"/>
        <n v="45"/>
        <n v="2482"/>
        <n v="35"/>
        <n v="2526"/>
        <n v="17"/>
        <n v="1059"/>
        <n v="81"/>
        <n v="873"/>
        <n v="348"/>
        <n v="9960"/>
        <n v="25"/>
        <n v="36"/>
        <n v="468"/>
        <n v="552"/>
        <n v="63"/>
        <n v="2217"/>
        <n v="94"/>
        <n v="4919"/>
        <n v="1061"/>
        <n v="340"/>
        <n v="93"/>
        <n v="2611"/>
        <n v="686"/>
        <n v="411"/>
        <n v="1573"/>
        <n v="352"/>
        <n v="595"/>
        <n v="851"/>
        <n v="825"/>
        <n v="105"/>
        <n v="464"/>
        <n v="176"/>
        <n v="269"/>
      </sharedItems>
    </cacheField>
    <cacheField name="Following Status" numFmtId="49">
      <sharedItems count="2">
        <s v="Low Following"/>
        <s v="High Following"/>
      </sharedItems>
    </cacheField>
    <cacheField name="Uploads" numFmtId="3">
      <sharedItems containsSemiMixedTypes="0" containsString="0" containsNumber="1" containsInteger="1" minValue="26" maxValue="31600" count="99">
        <n v="1251"/>
        <n v="2812"/>
        <n v="394"/>
        <n v="771"/>
        <n v="318"/>
        <n v="1117"/>
        <n v="2070"/>
        <n v="533"/>
        <n v="2408"/>
        <n v="399"/>
        <n v="2800"/>
        <n v="337"/>
        <n v="232"/>
        <n v="70"/>
        <n v="1007"/>
        <n v="2135"/>
        <n v="223"/>
        <n v="489"/>
        <n v="2213"/>
        <n v="1309"/>
        <n v="879"/>
        <n v="3541"/>
        <n v="1281"/>
        <n v="144"/>
        <n v="3308"/>
        <n v="2223"/>
        <n v="2101"/>
        <n v="1435"/>
        <n v="1874"/>
        <n v="98"/>
        <n v="31600"/>
        <n v="268"/>
        <n v="1562"/>
        <n v="5906"/>
        <n v="3698"/>
        <n v="1629"/>
        <n v="2578"/>
        <n v="932"/>
        <n v="6978"/>
        <n v="2674"/>
        <n v="3187"/>
        <n v="1055"/>
        <n v="5952"/>
        <n v="3685"/>
        <n v="1189"/>
        <n v="2936"/>
        <n v="6971"/>
        <n v="1789"/>
        <n v="1861"/>
        <n v="3977"/>
        <n v="579"/>
        <n v="171"/>
        <n v="1058"/>
        <n v="331"/>
        <n v="350"/>
        <n v="1641"/>
        <n v="1677"/>
        <n v="985"/>
        <n v="711"/>
        <n v="1502"/>
        <n v="3115"/>
        <n v="1901"/>
        <n v="1101"/>
        <n v="3268"/>
        <n v="2385"/>
        <n v="294"/>
        <n v="344"/>
        <n v="1043"/>
        <n v="1446"/>
        <n v="2775"/>
        <n v="4176"/>
        <n v="13200"/>
        <n v="1779"/>
        <n v="26"/>
        <n v="2402"/>
        <n v="805"/>
        <n v="1267"/>
        <n v="4049"/>
        <n v="437"/>
        <n v="134"/>
        <n v="3859"/>
        <n v="214"/>
        <n v="3666"/>
        <n v="1033"/>
        <n v="3290"/>
        <n v="76"/>
        <n v="948"/>
        <n v="71"/>
        <n v="231"/>
        <n v="1108"/>
        <n v="3893"/>
        <n v="652"/>
        <n v="4455"/>
        <n v="1862"/>
        <n v="2052"/>
        <n v="1571"/>
        <n v="1242"/>
        <n v="456"/>
        <n v="1409"/>
      </sharedItems>
    </cacheField>
    <cacheField name="Uploads status" numFmtId="49">
      <sharedItems/>
    </cacheField>
    <cacheField name="Likes" numFmtId="3">
      <sharedItems containsSemiMixedTypes="0" containsString="0" containsNumber="1" containsInteger="1" minValue="65700000" maxValue="11800000000" count="70">
        <n v="2500000000"/>
        <n v="11800000000"/>
        <n v="1100000000"/>
        <n v="2400000000"/>
        <n v="5200000000"/>
        <n v="337200000"/>
        <n v="4100000000"/>
        <n v="1200000000"/>
        <n v="5000000000"/>
        <n v="578500000"/>
        <n v="1500000000"/>
        <n v="561900000"/>
        <n v="453000000"/>
        <n v="1300000000"/>
        <n v="646900000"/>
        <n v="1700000000"/>
        <n v="3300000000"/>
        <n v="473700000"/>
        <n v="3000000000"/>
        <n v="594200000"/>
        <n v="6400000000"/>
        <n v="597900000"/>
        <n v="1600000000"/>
        <n v="2600000000"/>
        <n v="2000000000"/>
        <n v="1800000000"/>
        <n v="714700000"/>
        <n v="1000000000"/>
        <n v="479100000"/>
        <n v="8200000000"/>
        <n v="677200000"/>
        <n v="723900000"/>
        <n v="702300000"/>
        <n v="1400000000"/>
        <n v="496500000"/>
        <n v="291300000"/>
        <n v="529800000"/>
        <n v="2300000000"/>
        <n v="644500000"/>
        <n v="2100000000"/>
        <n v="281900000"/>
        <n v="934000000"/>
        <n v="667100000"/>
        <n v="2800000000"/>
        <n v="295900000"/>
        <n v="462200000"/>
        <n v="712400000"/>
        <n v="1900000000"/>
        <n v="594800000"/>
        <n v="896900000"/>
        <n v="271100000"/>
        <n v="755300000"/>
        <n v="867700000"/>
        <n v="964700000"/>
        <n v="3100000000"/>
        <n v="786400000"/>
        <n v="184000000"/>
        <n v="400600000"/>
        <n v="2700000000"/>
        <n v="498300000"/>
        <n v="205000000"/>
        <n v="246700000"/>
        <n v="396500000"/>
        <n v="824400000"/>
        <n v="439700000"/>
        <n v="794200000"/>
        <n v="3200000000"/>
        <n v="65700000"/>
        <n v="251800000"/>
        <n v="918400000"/>
      </sharedItems>
    </cacheField>
    <cacheField name="Likes Status" numFmtId="49">
      <sharedItems count="2">
        <s v="High Likes"/>
        <s v="Low Likes"/>
      </sharedItems>
    </cacheField>
    <cacheField name="Engagement" numFmtId="164">
      <sharedItems containsSemiMixedTypes="0" containsString="0" containsNumber="1" minValue="1.9932536031892059" maxValue="625" count="99">
        <n v="15.394088669950738"/>
        <n v="75.786769428387927"/>
        <n v="10.232558139534884"/>
        <n v="25.450689289501589"/>
        <n v="58.757062146892657"/>
        <n v="4.0238663484486876"/>
        <n v="49.338146811070999"/>
        <n v="14.616321559074299"/>
        <n v="65.189048239895698"/>
        <n v="7.6521164021164019"/>
        <n v="20.026702269692922"/>
        <n v="7.5220883534136549"/>
        <n v="21.067415730337078"/>
        <n v="6.5273775216138326"/>
        <n v="1.9932536031892059"/>
        <n v="18.808777429467085"/>
        <n v="11.134251290877797"/>
        <n v="26.408450704225352"/>
        <n v="23.090586145648313"/>
        <n v="30.685920577617328"/>
        <n v="59.566787003610109"/>
        <n v="23.636363636363637"/>
        <n v="8.6441605839416056"/>
        <n v="56.074766355140184"/>
        <n v="22.514071294559098"/>
        <n v="24.528301886792452"/>
        <n v="29.411764705882351"/>
        <n v="47.244094488188978"/>
        <n v="11.907815631262524"/>
        <n v="129.2929292929293"/>
        <n v="12.127789046653144"/>
        <n v="32.921810699588477"/>
        <n v="5.5555555199430202"/>
        <n v="34.632034632034632"/>
        <n v="37.037037037037038"/>
        <n v="43.668122270742359"/>
        <n v="35.010940919037196"/>
        <n v="26.845637583892618"/>
        <n v="40.723981900452486"/>
        <n v="16.169683257918553"/>
        <n v="22.675736961451246"/>
        <n v="10.988532110091743"/>
        <n v="30.232558139534884"/>
        <n v="76.92307692307692"/>
        <n v="58.548009367681502"/>
        <n v="192.03747072599532"/>
        <n v="15.896713615023474"/>
        <n v="17.276849642004773"/>
        <n v="31.78484107579462"/>
        <n v="17.213235294117649"/>
        <n v="34.313725490196077"/>
        <n v="12.320099255583127"/>
        <n v="7.2643391521197005"/>
        <n v="13.211970074812967"/>
        <n v="27.777777777777779"/>
        <n v="58.22784810126582"/>
        <n v="35.532994923857871"/>
        <n v="16.568123393316196"/>
        <n v="28.277634961439588"/>
        <n v="55.118110236220474"/>
        <n v="7.4379947229551453"/>
        <n v="24.643799472295516"/>
        <n v="17.648148148148149"/>
        <n v="74.270557029177724"/>
        <n v="7.8906666666666663"/>
        <n v="12.358288770053475"/>
        <n v="19.202156334231805"/>
        <n v="29.72972972972973"/>
        <n v="51.630434782608695"/>
        <n v="76.294277929155314"/>
        <n v="16.251366120218581"/>
        <n v="24.707988980716255"/>
        <n v="7.4683195592286502"/>
        <n v="20.922437673130194"/>
        <n v="24.237430167597765"/>
        <n v="26.946927374301676"/>
        <n v="88.571428571428569"/>
        <n v="22.662824207492797"/>
        <n v="49.132947976878611"/>
        <n v="5.333333333333333"/>
        <n v="55.072463768115945"/>
        <n v="11.747800586510264"/>
        <n v="79.411764705882348"/>
        <n v="14.699115044247788"/>
        <n v="74.850299401197603"/>
        <n v="6.1746987951807233"/>
        <n v="33.536585365853661"/>
        <n v="7.5443425076452604"/>
        <n v="12.125382262996942"/>
        <n v="25.211009174311926"/>
        <n v="13.446483180428135"/>
        <n v="24.361963190184049"/>
        <n v="98.76543209876543"/>
        <n v="2.0277777777777777"/>
        <n v="7.7956656346749229"/>
        <n v="58.823529411764703"/>
        <n v="28.433436532507741"/>
        <n v="625"/>
        <n v="78.864353312302839"/>
      </sharedItems>
    </cacheField>
    <cacheField name="Egagegements Status" numFmtId="49">
      <sharedItems/>
    </cacheField>
    <cacheField name="Likes to Uploads" numFmtId="3">
      <sharedItems containsSemiMixedTypes="0" containsString="0" containsNumber="1" minValue="35284.64017185822" maxValue="16352201.257861635"/>
    </cacheField>
    <cacheField name="Likes to Uploads Status" numFmtId="49">
      <sharedItems count="2">
        <s v="High"/>
        <s v="Low"/>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s v="Khabane lame"/>
    <x v="0"/>
    <x v="0"/>
    <x v="0"/>
    <x v="0"/>
    <x v="0"/>
    <s v="Low Uploads"/>
    <x v="0"/>
    <x v="0"/>
    <x v="0"/>
    <s v="Low Engagements"/>
    <n v="1998401.2789768185"/>
    <x v="0"/>
  </r>
  <r>
    <s v="charli d'amelio"/>
    <x v="1"/>
    <x v="0"/>
    <x v="1"/>
    <x v="1"/>
    <x v="1"/>
    <s v="High Uploads"/>
    <x v="1"/>
    <x v="0"/>
    <x v="1"/>
    <s v="High Engagements"/>
    <n v="4196301.5647226172"/>
    <x v="0"/>
  </r>
  <r>
    <s v="MrBeast"/>
    <x v="2"/>
    <x v="0"/>
    <x v="2"/>
    <x v="0"/>
    <x v="2"/>
    <s v="Low Uploads"/>
    <x v="2"/>
    <x v="1"/>
    <x v="2"/>
    <s v="Low Engagements"/>
    <n v="2791878.1725888327"/>
    <x v="0"/>
  </r>
  <r>
    <s v="Bella Poarch"/>
    <x v="3"/>
    <x v="0"/>
    <x v="3"/>
    <x v="0"/>
    <x v="3"/>
    <s v="Low Uploads"/>
    <x v="3"/>
    <x v="0"/>
    <x v="3"/>
    <s v="Low Engagements"/>
    <n v="3112840.4669260699"/>
    <x v="0"/>
  </r>
  <r>
    <s v="Addison Rae"/>
    <x v="4"/>
    <x v="0"/>
    <x v="4"/>
    <x v="0"/>
    <x v="4"/>
    <s v="Low Uploads"/>
    <x v="4"/>
    <x v="0"/>
    <x v="4"/>
    <s v="High Engagements"/>
    <n v="16352201.257861635"/>
    <x v="0"/>
  </r>
  <r>
    <s v="TikTok"/>
    <x v="5"/>
    <x v="0"/>
    <x v="4"/>
    <x v="0"/>
    <x v="5"/>
    <s v="Low Uploads"/>
    <x v="5"/>
    <x v="1"/>
    <x v="5"/>
    <s v="Low Engagements"/>
    <n v="301880.03581020591"/>
    <x v="1"/>
  </r>
  <r>
    <s v="Kimberly Loaiza"/>
    <x v="6"/>
    <x v="0"/>
    <x v="5"/>
    <x v="0"/>
    <x v="6"/>
    <s v="Low Uploads"/>
    <x v="6"/>
    <x v="0"/>
    <x v="6"/>
    <s v="High Engagements"/>
    <n v="1980676.3285024154"/>
    <x v="0"/>
  </r>
  <r>
    <s v="Zach King"/>
    <x v="7"/>
    <x v="0"/>
    <x v="6"/>
    <x v="0"/>
    <x v="7"/>
    <s v="Low Uploads"/>
    <x v="7"/>
    <x v="1"/>
    <x v="7"/>
    <s v="Low Engagements"/>
    <n v="2251407.1294559101"/>
    <x v="0"/>
  </r>
  <r>
    <s v="domelipa"/>
    <x v="8"/>
    <x v="0"/>
    <x v="7"/>
    <x v="0"/>
    <x v="8"/>
    <s v="High Uploads"/>
    <x v="8"/>
    <x v="0"/>
    <x v="8"/>
    <s v="High Engagements"/>
    <n v="2076411.9601328904"/>
    <x v="0"/>
  </r>
  <r>
    <s v="The Rock"/>
    <x v="9"/>
    <x v="0"/>
    <x v="8"/>
    <x v="0"/>
    <x v="9"/>
    <s v="Low Uploads"/>
    <x v="9"/>
    <x v="1"/>
    <x v="9"/>
    <s v="Low Engagements"/>
    <n v="1449874.6867167919"/>
    <x v="1"/>
  </r>
  <r>
    <s v="cznburak"/>
    <x v="10"/>
    <x v="0"/>
    <x v="8"/>
    <x v="0"/>
    <x v="10"/>
    <s v="High Uploads"/>
    <x v="10"/>
    <x v="1"/>
    <x v="10"/>
    <s v="Low Engagements"/>
    <n v="535714.28571428568"/>
    <x v="1"/>
  </r>
  <r>
    <s v="Will Smith"/>
    <x v="11"/>
    <x v="0"/>
    <x v="9"/>
    <x v="0"/>
    <x v="11"/>
    <s v="Low Uploads"/>
    <x v="11"/>
    <x v="1"/>
    <x v="11"/>
    <s v="Low Engagements"/>
    <n v="1667359.0504451038"/>
    <x v="1"/>
  </r>
  <r>
    <s v="BTS"/>
    <x v="12"/>
    <x v="0"/>
    <x v="4"/>
    <x v="0"/>
    <x v="12"/>
    <s v="Low Uploads"/>
    <x v="10"/>
    <x v="1"/>
    <x v="12"/>
    <s v="Low Engagements"/>
    <n v="6465517.2413793104"/>
    <x v="0"/>
  </r>
  <r>
    <s v="BILLIE EILISH"/>
    <x v="13"/>
    <x v="0"/>
    <x v="10"/>
    <x v="0"/>
    <x v="13"/>
    <s v="Low Uploads"/>
    <x v="12"/>
    <x v="1"/>
    <x v="13"/>
    <s v="Low Engagements"/>
    <n v="6471428.5714285718"/>
    <x v="0"/>
  </r>
  <r>
    <s v="Jason Derulo"/>
    <x v="14"/>
    <x v="0"/>
    <x v="11"/>
    <x v="0"/>
    <x v="14"/>
    <s v="Low Uploads"/>
    <x v="13"/>
    <x v="1"/>
    <x v="14"/>
    <s v="Low Engagements"/>
    <n v="1290963.2571996027"/>
    <x v="1"/>
  </r>
  <r>
    <s v="WILLIE SALIM"/>
    <x v="15"/>
    <x v="0"/>
    <x v="12"/>
    <x v="1"/>
    <x v="15"/>
    <s v="Low Uploads"/>
    <x v="7"/>
    <x v="1"/>
    <x v="15"/>
    <s v="Low Engagements"/>
    <n v="562060.88992974244"/>
    <x v="1"/>
  </r>
  <r>
    <s v="Selena Gomez"/>
    <x v="16"/>
    <x v="1"/>
    <x v="13"/>
    <x v="0"/>
    <x v="16"/>
    <s v="Low Uploads"/>
    <x v="14"/>
    <x v="1"/>
    <x v="16"/>
    <s v="Low Engagements"/>
    <n v="2900896.8609865471"/>
    <x v="0"/>
  </r>
  <r>
    <s v="Kylie Jenner"/>
    <x v="17"/>
    <x v="1"/>
    <x v="14"/>
    <x v="0"/>
    <x v="17"/>
    <s v="Low Uploads"/>
    <x v="10"/>
    <x v="1"/>
    <x v="17"/>
    <s v="Low Engagements"/>
    <n v="3067484.6625766871"/>
    <x v="0"/>
  </r>
  <r>
    <s v="YZ"/>
    <x v="18"/>
    <x v="1"/>
    <x v="15"/>
    <x v="0"/>
    <x v="18"/>
    <s v="High Uploads"/>
    <x v="13"/>
    <x v="1"/>
    <x v="18"/>
    <s v="Low Engagements"/>
    <n v="587437.86714866699"/>
    <x v="1"/>
  </r>
  <r>
    <s v="?????Bayashi"/>
    <x v="19"/>
    <x v="1"/>
    <x v="16"/>
    <x v="0"/>
    <x v="19"/>
    <s v="Low Uploads"/>
    <x v="15"/>
    <x v="0"/>
    <x v="19"/>
    <s v="Low Engagements"/>
    <n v="1298701.2987012987"/>
    <x v="1"/>
  </r>
  <r>
    <s v="dixie"/>
    <x v="19"/>
    <x v="1"/>
    <x v="17"/>
    <x v="0"/>
    <x v="20"/>
    <s v="Low Uploads"/>
    <x v="16"/>
    <x v="0"/>
    <x v="20"/>
    <s v="High Engagements"/>
    <n v="3754266.2116040955"/>
    <x v="0"/>
  </r>
  <r>
    <s v="VILMEI ?"/>
    <x v="19"/>
    <x v="1"/>
    <x v="18"/>
    <x v="1"/>
    <x v="21"/>
    <s v="High Uploads"/>
    <x v="15"/>
    <x v="0"/>
    <x v="19"/>
    <s v="Low Engagements"/>
    <n v="480090.36995199096"/>
    <x v="1"/>
  </r>
  <r>
    <s v="Spencer X"/>
    <x v="20"/>
    <x v="1"/>
    <x v="19"/>
    <x v="1"/>
    <x v="22"/>
    <s v="Low Uploads"/>
    <x v="13"/>
    <x v="1"/>
    <x v="21"/>
    <s v="Low Engagements"/>
    <n v="1014832.1623731459"/>
    <x v="1"/>
  </r>
  <r>
    <s v="Karol G"/>
    <x v="21"/>
    <x v="1"/>
    <x v="8"/>
    <x v="0"/>
    <x v="23"/>
    <s v="Low Uploads"/>
    <x v="17"/>
    <x v="1"/>
    <x v="22"/>
    <s v="Low Engagements"/>
    <n v="3289583.3333333335"/>
    <x v="0"/>
  </r>
  <r>
    <s v="Loren Gray"/>
    <x v="22"/>
    <x v="1"/>
    <x v="20"/>
    <x v="0"/>
    <x v="24"/>
    <s v="High Uploads"/>
    <x v="18"/>
    <x v="0"/>
    <x v="23"/>
    <s v="High Engagements"/>
    <n v="906892.3821039903"/>
    <x v="1"/>
  </r>
  <r>
    <s v="Real Madrid C.F."/>
    <x v="23"/>
    <x v="1"/>
    <x v="21"/>
    <x v="0"/>
    <x v="25"/>
    <s v="High Uploads"/>
    <x v="7"/>
    <x v="1"/>
    <x v="24"/>
    <s v="Low Engagements"/>
    <n v="539811.06612685556"/>
    <x v="1"/>
  </r>
  <r>
    <s v="HOMA"/>
    <x v="24"/>
    <x v="1"/>
    <x v="22"/>
    <x v="0"/>
    <x v="26"/>
    <s v="Low Uploads"/>
    <x v="13"/>
    <x v="1"/>
    <x v="25"/>
    <s v="Low Engagements"/>
    <n v="618752.97477391723"/>
    <x v="1"/>
  </r>
  <r>
    <s v="Michael Le"/>
    <x v="25"/>
    <x v="1"/>
    <x v="23"/>
    <x v="0"/>
    <x v="27"/>
    <s v="Low Uploads"/>
    <x v="10"/>
    <x v="1"/>
    <x v="26"/>
    <s v="Low Engagements"/>
    <n v="1045296.1672473868"/>
    <x v="1"/>
  </r>
  <r>
    <s v="Kris HC"/>
    <x v="26"/>
    <x v="1"/>
    <x v="24"/>
    <x v="1"/>
    <x v="28"/>
    <s v="Low Uploads"/>
    <x v="3"/>
    <x v="0"/>
    <x v="27"/>
    <s v="High Engagements"/>
    <n v="1280683.0309498399"/>
    <x v="1"/>
  </r>
  <r>
    <s v="ROSE"/>
    <x v="27"/>
    <x v="1"/>
    <x v="8"/>
    <x v="0"/>
    <x v="29"/>
    <s v="Low Uploads"/>
    <x v="19"/>
    <x v="1"/>
    <x v="28"/>
    <s v="Low Engagements"/>
    <n v="6063265.3061224492"/>
    <x v="0"/>
  </r>
  <r>
    <s v="ESPN"/>
    <x v="28"/>
    <x v="1"/>
    <x v="25"/>
    <x v="0"/>
    <x v="30"/>
    <s v="High Uploads"/>
    <x v="20"/>
    <x v="0"/>
    <x v="29"/>
    <s v="High Engagements"/>
    <n v="202531.64556962025"/>
    <x v="1"/>
  </r>
  <r>
    <s v="blackpinkoficial"/>
    <x v="29"/>
    <x v="1"/>
    <x v="26"/>
    <x v="0"/>
    <x v="31"/>
    <s v="Low Uploads"/>
    <x v="21"/>
    <x v="1"/>
    <x v="30"/>
    <s v="Low Engagements"/>
    <n v="2230970.1492537311"/>
    <x v="0"/>
  </r>
  <r>
    <s v="Brent Rivera"/>
    <x v="30"/>
    <x v="1"/>
    <x v="27"/>
    <x v="0"/>
    <x v="32"/>
    <s v="Low Uploads"/>
    <x v="22"/>
    <x v="1"/>
    <x v="31"/>
    <s v="Low Engagements"/>
    <n v="1024327.7848911652"/>
    <x v="1"/>
  </r>
  <r>
    <s v="Carlos Feria"/>
    <x v="31"/>
    <x v="0"/>
    <x v="28"/>
    <x v="0"/>
    <x v="33"/>
    <s v="High Uploads"/>
    <x v="23"/>
    <x v="0"/>
    <x v="32"/>
    <s v="Low Engagements"/>
    <n v="440230.27429732477"/>
    <x v="1"/>
  </r>
  <r>
    <s v="Ria Ricis"/>
    <x v="32"/>
    <x v="1"/>
    <x v="8"/>
    <x v="0"/>
    <x v="34"/>
    <s v="High Uploads"/>
    <x v="22"/>
    <x v="1"/>
    <x v="33"/>
    <s v="Low Engagements"/>
    <n v="432666.3061114116"/>
    <x v="1"/>
  </r>
  <r>
    <s v="Champions League"/>
    <x v="33"/>
    <x v="1"/>
    <x v="29"/>
    <x v="0"/>
    <x v="35"/>
    <s v="Low Uploads"/>
    <x v="15"/>
    <x v="0"/>
    <x v="34"/>
    <s v="Low Engagements"/>
    <n v="1043585.021485574"/>
    <x v="1"/>
  </r>
  <r>
    <s v="JoJo Siwa"/>
    <x v="34"/>
    <x v="1"/>
    <x v="30"/>
    <x v="0"/>
    <x v="36"/>
    <s v="High Uploads"/>
    <x v="24"/>
    <x v="0"/>
    <x v="35"/>
    <s v="High Engagements"/>
    <n v="775795.19006982155"/>
    <x v="1"/>
  </r>
  <r>
    <s v="Pongamoslo a Prueba"/>
    <x v="35"/>
    <x v="1"/>
    <x v="31"/>
    <x v="1"/>
    <x v="37"/>
    <s v="Low Uploads"/>
    <x v="22"/>
    <x v="1"/>
    <x v="36"/>
    <s v="Low Engagements"/>
    <n v="1716738.1974248928"/>
    <x v="1"/>
  </r>
  <r>
    <s v="Netflix"/>
    <x v="36"/>
    <x v="1"/>
    <x v="32"/>
    <x v="0"/>
    <x v="38"/>
    <s v="High Uploads"/>
    <x v="7"/>
    <x v="1"/>
    <x v="37"/>
    <s v="Low Engagements"/>
    <n v="171969.04557179709"/>
    <x v="1"/>
  </r>
  <r>
    <s v="Joe Albanese"/>
    <x v="37"/>
    <x v="1"/>
    <x v="33"/>
    <x v="1"/>
    <x v="39"/>
    <s v="High Uploads"/>
    <x v="25"/>
    <x v="0"/>
    <x v="38"/>
    <s v="High Engagements"/>
    <n v="673148.84068810765"/>
    <x v="1"/>
  </r>
  <r>
    <s v="Junya/????"/>
    <x v="37"/>
    <x v="1"/>
    <x v="34"/>
    <x v="1"/>
    <x v="40"/>
    <s v="High Uploads"/>
    <x v="26"/>
    <x v="1"/>
    <x v="39"/>
    <s v="Low Engagements"/>
    <n v="224254.78506432381"/>
    <x v="1"/>
  </r>
  <r>
    <s v="Niana Guerrero"/>
    <x v="38"/>
    <x v="1"/>
    <x v="35"/>
    <x v="0"/>
    <x v="41"/>
    <s v="Low Uploads"/>
    <x v="27"/>
    <x v="1"/>
    <x v="40"/>
    <s v="Low Engagements"/>
    <n v="947867.298578199"/>
    <x v="1"/>
  </r>
  <r>
    <s v="omari.to"/>
    <x v="39"/>
    <x v="1"/>
    <x v="36"/>
    <x v="0"/>
    <x v="42"/>
    <s v="High Uploads"/>
    <x v="28"/>
    <x v="1"/>
    <x v="41"/>
    <s v="Low Engagements"/>
    <n v="80493.951612903227"/>
    <x v="1"/>
  </r>
  <r>
    <s v="fcbarcelona"/>
    <x v="40"/>
    <x v="1"/>
    <x v="21"/>
    <x v="0"/>
    <x v="43"/>
    <s v="High Uploads"/>
    <x v="13"/>
    <x v="1"/>
    <x v="42"/>
    <s v="Low Engagements"/>
    <n v="352781.54681139754"/>
    <x v="1"/>
  </r>
  <r>
    <s v="Katteyes"/>
    <x v="41"/>
    <x v="1"/>
    <x v="37"/>
    <x v="0"/>
    <x v="44"/>
    <s v="Low Uploads"/>
    <x v="16"/>
    <x v="0"/>
    <x v="43"/>
    <s v="High Engagements"/>
    <n v="2775441.5475189234"/>
    <x v="0"/>
  </r>
  <r>
    <s v="ROD"/>
    <x v="42"/>
    <x v="1"/>
    <x v="38"/>
    <x v="0"/>
    <x v="45"/>
    <s v="High Uploads"/>
    <x v="0"/>
    <x v="0"/>
    <x v="44"/>
    <s v="High Engagements"/>
    <n v="851498.63760217989"/>
    <x v="1"/>
  </r>
  <r>
    <s v="Barstool Sports"/>
    <x v="42"/>
    <x v="1"/>
    <x v="39"/>
    <x v="1"/>
    <x v="46"/>
    <s v="High Uploads"/>
    <x v="29"/>
    <x v="0"/>
    <x v="45"/>
    <s v="High Engagements"/>
    <n v="1176301.8218333095"/>
    <x v="1"/>
  </r>
  <r>
    <s v="psg"/>
    <x v="43"/>
    <x v="1"/>
    <x v="9"/>
    <x v="0"/>
    <x v="47"/>
    <s v="Low Uploads"/>
    <x v="30"/>
    <x v="1"/>
    <x v="46"/>
    <s v="Low Engagements"/>
    <n v="378535.4946897708"/>
    <x v="1"/>
  </r>
  <r>
    <s v="noelgoescrazy."/>
    <x v="44"/>
    <x v="1"/>
    <x v="40"/>
    <x v="0"/>
    <x v="48"/>
    <s v="Low Uploads"/>
    <x v="31"/>
    <x v="1"/>
    <x v="47"/>
    <s v="Low Engagements"/>
    <n v="388984.4169801182"/>
    <x v="1"/>
  </r>
  <r>
    <s v="XO TEAM"/>
    <x v="45"/>
    <x v="1"/>
    <x v="41"/>
    <x v="0"/>
    <x v="49"/>
    <s v="High Uploads"/>
    <x v="13"/>
    <x v="1"/>
    <x v="48"/>
    <s v="Low Engagements"/>
    <n v="326879.55745536834"/>
    <x v="1"/>
  </r>
  <r>
    <s v="Gordon Ramsay"/>
    <x v="46"/>
    <x v="1"/>
    <x v="42"/>
    <x v="0"/>
    <x v="50"/>
    <s v="Low Uploads"/>
    <x v="32"/>
    <x v="1"/>
    <x v="49"/>
    <s v="Low Engagements"/>
    <n v="1212953.3678756477"/>
    <x v="1"/>
  </r>
  <r>
    <s v="Anokhina Liza"/>
    <x v="46"/>
    <x v="1"/>
    <x v="43"/>
    <x v="0"/>
    <x v="51"/>
    <s v="Low Uploads"/>
    <x v="33"/>
    <x v="1"/>
    <x v="50"/>
    <s v="Low Engagements"/>
    <n v="8187134.5029239766"/>
    <x v="0"/>
  </r>
  <r>
    <s v="tuzelity"/>
    <x v="47"/>
    <x v="1"/>
    <x v="44"/>
    <x v="0"/>
    <x v="52"/>
    <s v="Low Uploads"/>
    <x v="34"/>
    <x v="1"/>
    <x v="51"/>
    <s v="Low Engagements"/>
    <n v="469281.66351606807"/>
    <x v="1"/>
  </r>
  <r>
    <s v="Shakira"/>
    <x v="48"/>
    <x v="1"/>
    <x v="45"/>
    <x v="0"/>
    <x v="53"/>
    <s v="Low Uploads"/>
    <x v="35"/>
    <x v="1"/>
    <x v="52"/>
    <s v="Low Engagements"/>
    <n v="880060.42296072503"/>
    <x v="1"/>
  </r>
  <r>
    <s v="BigChungus"/>
    <x v="48"/>
    <x v="1"/>
    <x v="46"/>
    <x v="0"/>
    <x v="54"/>
    <s v="Low Uploads"/>
    <x v="36"/>
    <x v="1"/>
    <x v="53"/>
    <s v="Low Engagements"/>
    <n v="1513714.2857142857"/>
    <x v="1"/>
  </r>
  <r>
    <s v="Lucas and Marcus"/>
    <x v="49"/>
    <x v="1"/>
    <x v="47"/>
    <x v="1"/>
    <x v="55"/>
    <s v="Low Uploads"/>
    <x v="2"/>
    <x v="1"/>
    <x v="54"/>
    <s v="Low Engagements"/>
    <n v="670322.97379646555"/>
    <x v="1"/>
  </r>
  <r>
    <s v="Montpantoja"/>
    <x v="50"/>
    <x v="1"/>
    <x v="48"/>
    <x v="0"/>
    <x v="56"/>
    <s v="Low Uploads"/>
    <x v="37"/>
    <x v="0"/>
    <x v="55"/>
    <s v="High Engagements"/>
    <n v="1371496.7203339296"/>
    <x v="1"/>
  </r>
  <r>
    <s v="James Charles"/>
    <x v="51"/>
    <x v="1"/>
    <x v="49"/>
    <x v="0"/>
    <x v="57"/>
    <s v="Low Uploads"/>
    <x v="33"/>
    <x v="1"/>
    <x v="56"/>
    <s v="Low Engagements"/>
    <n v="1421319.7969543147"/>
    <x v="1"/>
  </r>
  <r>
    <s v="Mia K."/>
    <x v="52"/>
    <x v="1"/>
    <x v="50"/>
    <x v="1"/>
    <x v="58"/>
    <s v="Low Uploads"/>
    <x v="38"/>
    <x v="1"/>
    <x v="57"/>
    <s v="Low Engagements"/>
    <n v="906469.76090014062"/>
    <x v="1"/>
  </r>
  <r>
    <s v="Virginia"/>
    <x v="52"/>
    <x v="1"/>
    <x v="51"/>
    <x v="0"/>
    <x v="59"/>
    <s v="Low Uploads"/>
    <x v="2"/>
    <x v="1"/>
    <x v="58"/>
    <s v="Low Engagements"/>
    <n v="732356.85752330231"/>
    <x v="1"/>
  </r>
  <r>
    <s v="KEEMOKAZI"/>
    <x v="53"/>
    <x v="1"/>
    <x v="52"/>
    <x v="0"/>
    <x v="60"/>
    <s v="High Uploads"/>
    <x v="39"/>
    <x v="0"/>
    <x v="59"/>
    <s v="High Engagements"/>
    <n v="674157.30337078648"/>
    <x v="1"/>
  </r>
  <r>
    <s v="spursofficial"/>
    <x v="54"/>
    <x v="1"/>
    <x v="53"/>
    <x v="0"/>
    <x v="61"/>
    <s v="Low Uploads"/>
    <x v="40"/>
    <x v="1"/>
    <x v="60"/>
    <s v="Low Engagements"/>
    <n v="148290.37348763808"/>
    <x v="1"/>
  </r>
  <r>
    <s v="Scott??"/>
    <x v="54"/>
    <x v="1"/>
    <x v="54"/>
    <x v="1"/>
    <x v="62"/>
    <s v="Low Uploads"/>
    <x v="41"/>
    <x v="1"/>
    <x v="61"/>
    <s v="Low Engagements"/>
    <n v="848319.70935513172"/>
    <x v="1"/>
  </r>
  <r>
    <s v="juventus"/>
    <x v="55"/>
    <x v="1"/>
    <x v="55"/>
    <x v="0"/>
    <x v="63"/>
    <s v="High Uploads"/>
    <x v="42"/>
    <x v="1"/>
    <x v="62"/>
    <s v="Low Engagements"/>
    <n v="204130.9669522644"/>
    <x v="1"/>
  </r>
  <r>
    <s v="Its.michhh????"/>
    <x v="56"/>
    <x v="1"/>
    <x v="56"/>
    <x v="1"/>
    <x v="64"/>
    <s v="High Uploads"/>
    <x v="43"/>
    <x v="0"/>
    <x v="63"/>
    <s v="High Engagements"/>
    <n v="1174004.1928721175"/>
    <x v="1"/>
  </r>
  <r>
    <s v="arianagrande"/>
    <x v="57"/>
    <x v="1"/>
    <x v="57"/>
    <x v="0"/>
    <x v="65"/>
    <s v="Low Uploads"/>
    <x v="44"/>
    <x v="1"/>
    <x v="64"/>
    <s v="Low Engagements"/>
    <n v="1006462.5850340136"/>
    <x v="1"/>
  </r>
  <r>
    <s v="Q Park"/>
    <x v="58"/>
    <x v="1"/>
    <x v="41"/>
    <x v="0"/>
    <x v="66"/>
    <s v="Low Uploads"/>
    <x v="45"/>
    <x v="1"/>
    <x v="65"/>
    <s v="Low Engagements"/>
    <n v="1343604.6511627906"/>
    <x v="1"/>
  </r>
  <r>
    <s v="spider_slack"/>
    <x v="59"/>
    <x v="1"/>
    <x v="58"/>
    <x v="1"/>
    <x v="67"/>
    <s v="Low Uploads"/>
    <x v="46"/>
    <x v="1"/>
    <x v="66"/>
    <s v="Low Engagements"/>
    <n v="683029.72195589647"/>
    <x v="1"/>
  </r>
  <r>
    <s v="Kika Kim"/>
    <x v="60"/>
    <x v="1"/>
    <x v="59"/>
    <x v="0"/>
    <x v="68"/>
    <s v="Low Uploads"/>
    <x v="2"/>
    <x v="1"/>
    <x v="67"/>
    <s v="Low Engagements"/>
    <n v="760719.22544951586"/>
    <x v="1"/>
  </r>
  <r>
    <s v="BabyAriel"/>
    <x v="61"/>
    <x v="1"/>
    <x v="60"/>
    <x v="1"/>
    <x v="69"/>
    <s v="High Uploads"/>
    <x v="47"/>
    <x v="0"/>
    <x v="68"/>
    <s v="High Engagements"/>
    <n v="684684.68468468473"/>
    <x v="1"/>
  </r>
  <r>
    <s v="BRIANDA??"/>
    <x v="62"/>
    <x v="1"/>
    <x v="61"/>
    <x v="0"/>
    <x v="70"/>
    <s v="High Uploads"/>
    <x v="43"/>
    <x v="0"/>
    <x v="69"/>
    <s v="High Engagements"/>
    <n v="670498.0842911877"/>
    <x v="1"/>
  </r>
  <r>
    <s v="ondy mikula"/>
    <x v="63"/>
    <x v="1"/>
    <x v="62"/>
    <x v="1"/>
    <x v="71"/>
    <s v="High Uploads"/>
    <x v="48"/>
    <x v="1"/>
    <x v="70"/>
    <s v="Low Engagements"/>
    <n v="45060.606060606064"/>
    <x v="1"/>
  </r>
  <r>
    <s v="wigofellas"/>
    <x v="64"/>
    <x v="1"/>
    <x v="63"/>
    <x v="0"/>
    <x v="72"/>
    <s v="Low Uploads"/>
    <x v="49"/>
    <x v="1"/>
    <x v="71"/>
    <s v="Low Engagements"/>
    <n v="504159.64024732995"/>
    <x v="1"/>
  </r>
  <r>
    <s v="IShowSpeed"/>
    <x v="64"/>
    <x v="1"/>
    <x v="64"/>
    <x v="0"/>
    <x v="73"/>
    <s v="Low Uploads"/>
    <x v="50"/>
    <x v="1"/>
    <x v="72"/>
    <s v="Low Engagements"/>
    <n v="10426923.076923076"/>
    <x v="0"/>
  </r>
  <r>
    <s v="Emir Abdul Gani"/>
    <x v="65"/>
    <x v="1"/>
    <x v="65"/>
    <x v="0"/>
    <x v="74"/>
    <s v="High Uploads"/>
    <x v="51"/>
    <x v="1"/>
    <x v="73"/>
    <s v="Low Engagements"/>
    <n v="314446.29475437134"/>
    <x v="1"/>
  </r>
  <r>
    <s v="Gil Croes"/>
    <x v="66"/>
    <x v="1"/>
    <x v="66"/>
    <x v="0"/>
    <x v="75"/>
    <s v="Low Uploads"/>
    <x v="52"/>
    <x v="1"/>
    <x v="74"/>
    <s v="Low Engagements"/>
    <n v="1077888.198757764"/>
    <x v="1"/>
  </r>
  <r>
    <s v="HotSpanish"/>
    <x v="66"/>
    <x v="1"/>
    <x v="67"/>
    <x v="0"/>
    <x v="76"/>
    <s v="Low Uploads"/>
    <x v="53"/>
    <x v="1"/>
    <x v="75"/>
    <s v="Low Engagements"/>
    <n v="761404.8934490924"/>
    <x v="1"/>
  </r>
  <r>
    <s v="Brooke Monk"/>
    <x v="67"/>
    <x v="1"/>
    <x v="68"/>
    <x v="1"/>
    <x v="77"/>
    <s v="High Uploads"/>
    <x v="54"/>
    <x v="0"/>
    <x v="76"/>
    <s v="High Engagements"/>
    <n v="765621.14102247474"/>
    <x v="1"/>
  </r>
  <r>
    <s v="Kirya Kolesnikov"/>
    <x v="68"/>
    <x v="1"/>
    <x v="69"/>
    <x v="0"/>
    <x v="78"/>
    <s v="Low Uploads"/>
    <x v="55"/>
    <x v="1"/>
    <x v="77"/>
    <s v="Low Engagements"/>
    <n v="1799542.3340961097"/>
    <x v="0"/>
  </r>
  <r>
    <s v="kyle thomas??"/>
    <x v="69"/>
    <x v="1"/>
    <x v="70"/>
    <x v="1"/>
    <x v="23"/>
    <s v="Low Uploads"/>
    <x v="15"/>
    <x v="0"/>
    <x v="78"/>
    <s v="High Engagements"/>
    <n v="11805555.555555556"/>
    <x v="0"/>
  </r>
  <r>
    <s v="Kevin Hart"/>
    <x v="70"/>
    <x v="1"/>
    <x v="57"/>
    <x v="0"/>
    <x v="79"/>
    <s v="Low Uploads"/>
    <x v="56"/>
    <x v="1"/>
    <x v="79"/>
    <s v="Low Engagements"/>
    <n v="1373134.328358209"/>
    <x v="1"/>
  </r>
  <r>
    <s v="Benji krol"/>
    <x v="70"/>
    <x v="1"/>
    <x v="71"/>
    <x v="1"/>
    <x v="80"/>
    <s v="High Uploads"/>
    <x v="47"/>
    <x v="0"/>
    <x v="80"/>
    <s v="High Engagements"/>
    <n v="492355.5325213786"/>
    <x v="1"/>
  </r>
  <r>
    <s v="Sabrina Carpenter"/>
    <x v="71"/>
    <x v="1"/>
    <x v="4"/>
    <x v="0"/>
    <x v="81"/>
    <s v="Low Uploads"/>
    <x v="57"/>
    <x v="1"/>
    <x v="81"/>
    <s v="Low Engagements"/>
    <n v="1871962.6168224299"/>
    <x v="0"/>
  </r>
  <r>
    <s v="Alejandro Nieto"/>
    <x v="72"/>
    <x v="1"/>
    <x v="72"/>
    <x v="0"/>
    <x v="82"/>
    <s v="High Uploads"/>
    <x v="58"/>
    <x v="0"/>
    <x v="82"/>
    <s v="High Engagements"/>
    <n v="736497.54500818334"/>
    <x v="1"/>
  </r>
  <r>
    <s v="Devon Rodriguez"/>
    <x v="73"/>
    <x v="1"/>
    <x v="73"/>
    <x v="0"/>
    <x v="83"/>
    <s v="Low Uploads"/>
    <x v="59"/>
    <x v="1"/>
    <x v="83"/>
    <s v="Low Engagements"/>
    <n v="482381.41335914814"/>
    <x v="1"/>
  </r>
  <r>
    <s v="noah beck"/>
    <x v="74"/>
    <x v="1"/>
    <x v="74"/>
    <x v="1"/>
    <x v="84"/>
    <s v="High Uploads"/>
    <x v="0"/>
    <x v="0"/>
    <x v="84"/>
    <s v="High Engagements"/>
    <n v="759878.41945288749"/>
    <x v="1"/>
  </r>
  <r>
    <s v="Enejota"/>
    <x v="75"/>
    <x v="1"/>
    <x v="75"/>
    <x v="0"/>
    <x v="85"/>
    <s v="Low Uploads"/>
    <x v="60"/>
    <x v="1"/>
    <x v="85"/>
    <s v="Low Engagements"/>
    <n v="2697368.4210526315"/>
    <x v="0"/>
  </r>
  <r>
    <s v="BORREGO"/>
    <x v="76"/>
    <x v="1"/>
    <x v="76"/>
    <x v="0"/>
    <x v="86"/>
    <s v="Low Uploads"/>
    <x v="2"/>
    <x v="1"/>
    <x v="86"/>
    <s v="Low Engagements"/>
    <n v="1160337.552742616"/>
    <x v="1"/>
  </r>
  <r>
    <s v="Taylor Swift"/>
    <x v="77"/>
    <x v="1"/>
    <x v="8"/>
    <x v="0"/>
    <x v="87"/>
    <s v="Low Uploads"/>
    <x v="61"/>
    <x v="1"/>
    <x v="87"/>
    <s v="Low Engagements"/>
    <n v="3474647.8873239434"/>
    <x v="0"/>
  </r>
  <r>
    <s v="La Rosalia"/>
    <x v="77"/>
    <x v="1"/>
    <x v="77"/>
    <x v="1"/>
    <x v="88"/>
    <s v="Low Uploads"/>
    <x v="62"/>
    <x v="1"/>
    <x v="88"/>
    <s v="Low Engagements"/>
    <n v="1716450.2164502165"/>
    <x v="1"/>
  </r>
  <r>
    <s v="ThatLittlepuff"/>
    <x v="77"/>
    <x v="1"/>
    <x v="78"/>
    <x v="0"/>
    <x v="89"/>
    <s v="Low Uploads"/>
    <x v="63"/>
    <x v="1"/>
    <x v="89"/>
    <s v="Low Engagements"/>
    <n v="744043.32129963895"/>
    <x v="1"/>
  </r>
  <r>
    <s v="LALIGA"/>
    <x v="77"/>
    <x v="1"/>
    <x v="28"/>
    <x v="0"/>
    <x v="90"/>
    <s v="High Uploads"/>
    <x v="64"/>
    <x v="1"/>
    <x v="90"/>
    <s v="Low Engagements"/>
    <n v="112946.31389673773"/>
    <x v="1"/>
  </r>
  <r>
    <s v="Lele Pons"/>
    <x v="78"/>
    <x v="1"/>
    <x v="79"/>
    <x v="0"/>
    <x v="91"/>
    <s v="Low Uploads"/>
    <x v="65"/>
    <x v="1"/>
    <x v="91"/>
    <s v="Low Engagements"/>
    <n v="1218098.1595092025"/>
    <x v="1"/>
  </r>
  <r>
    <s v="Kunno"/>
    <x v="79"/>
    <x v="1"/>
    <x v="80"/>
    <x v="1"/>
    <x v="92"/>
    <s v="High Uploads"/>
    <x v="66"/>
    <x v="0"/>
    <x v="92"/>
    <s v="High Engagements"/>
    <n v="718294.05162738496"/>
    <x v="1"/>
  </r>
  <r>
    <s v="Merrick"/>
    <x v="79"/>
    <x v="1"/>
    <x v="81"/>
    <x v="0"/>
    <x v="93"/>
    <s v="Low Uploads"/>
    <x v="67"/>
    <x v="1"/>
    <x v="93"/>
    <s v="Low Engagements"/>
    <n v="35284.64017185822"/>
    <x v="1"/>
  </r>
  <r>
    <s v="Arnaldo Mangini"/>
    <x v="80"/>
    <x v="1"/>
    <x v="82"/>
    <x v="0"/>
    <x v="94"/>
    <s v="Low Uploads"/>
    <x v="68"/>
    <x v="1"/>
    <x v="94"/>
    <s v="Low Engagements"/>
    <n v="122709.55165692008"/>
    <x v="1"/>
  </r>
  <r>
    <s v="Fujiiian"/>
    <x v="80"/>
    <x v="1"/>
    <x v="83"/>
    <x v="0"/>
    <x v="95"/>
    <s v="Low Uploads"/>
    <x v="47"/>
    <x v="0"/>
    <x v="95"/>
    <s v="High Engagements"/>
    <n v="1209420.7511139403"/>
    <x v="1"/>
  </r>
  <r>
    <s v="Surthycooks"/>
    <x v="80"/>
    <x v="1"/>
    <x v="84"/>
    <x v="0"/>
    <x v="96"/>
    <s v="Low Uploads"/>
    <x v="69"/>
    <x v="1"/>
    <x v="96"/>
    <s v="Low Engagements"/>
    <n v="739452.49597423512"/>
    <x v="1"/>
  </r>
  <r>
    <s v="Faisal shaikh"/>
    <x v="81"/>
    <x v="1"/>
    <x v="8"/>
    <x v="0"/>
    <x v="97"/>
    <s v="Low Uploads"/>
    <x v="24"/>
    <x v="0"/>
    <x v="97"/>
    <s v="High Engagements"/>
    <n v="4385964.912280702"/>
    <x v="0"/>
  </r>
  <r>
    <s v="ignacia Antonia??"/>
    <x v="82"/>
    <x v="1"/>
    <x v="85"/>
    <x v="0"/>
    <x v="98"/>
    <s v="Low Uploads"/>
    <x v="0"/>
    <x v="0"/>
    <x v="98"/>
    <s v="High Engagements"/>
    <n v="1774308.019872249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3">
    <pivotField showAll="0"/>
    <pivotField numFmtId="3" showAll="0">
      <items count="84">
        <item x="81"/>
        <item x="82"/>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0"/>
        <item x="29"/>
        <item x="28"/>
        <item x="27"/>
        <item x="26"/>
        <item x="25"/>
        <item x="24"/>
        <item x="23"/>
        <item x="22"/>
        <item x="21"/>
        <item x="20"/>
        <item x="19"/>
        <item x="18"/>
        <item x="17"/>
        <item x="16"/>
        <item x="15"/>
        <item x="13"/>
        <item x="12"/>
        <item x="11"/>
        <item x="10"/>
        <item x="9"/>
        <item x="8"/>
        <item x="7"/>
        <item x="6"/>
        <item x="5"/>
        <item x="4"/>
        <item x="3"/>
        <item x="2"/>
        <item x="1"/>
        <item x="0"/>
        <item x="31"/>
        <item x="14"/>
        <item t="default"/>
      </items>
    </pivotField>
    <pivotField axis="axisRow" showAll="0">
      <items count="3">
        <item x="0"/>
        <item x="1"/>
        <item t="default"/>
      </items>
    </pivotField>
    <pivotField numFmtId="3" showAll="0">
      <items count="87">
        <item x="8"/>
        <item x="4"/>
        <item x="41"/>
        <item x="26"/>
        <item x="52"/>
        <item x="51"/>
        <item x="57"/>
        <item x="36"/>
        <item x="63"/>
        <item x="21"/>
        <item x="14"/>
        <item x="11"/>
        <item x="55"/>
        <item x="64"/>
        <item x="29"/>
        <item x="9"/>
        <item x="53"/>
        <item x="46"/>
        <item x="43"/>
        <item x="67"/>
        <item x="45"/>
        <item x="10"/>
        <item x="13"/>
        <item x="0"/>
        <item x="59"/>
        <item x="73"/>
        <item x="69"/>
        <item x="22"/>
        <item x="30"/>
        <item x="82"/>
        <item x="28"/>
        <item x="6"/>
        <item x="17"/>
        <item x="25"/>
        <item x="84"/>
        <item x="7"/>
        <item x="15"/>
        <item x="40"/>
        <item x="85"/>
        <item x="20"/>
        <item x="37"/>
        <item x="16"/>
        <item x="44"/>
        <item x="72"/>
        <item x="61"/>
        <item x="78"/>
        <item x="32"/>
        <item x="2"/>
        <item x="5"/>
        <item x="76"/>
        <item x="35"/>
        <item x="49"/>
        <item x="23"/>
        <item x="83"/>
        <item x="65"/>
        <item x="66"/>
        <item x="42"/>
        <item x="79"/>
        <item x="27"/>
        <item x="3"/>
        <item x="75"/>
        <item x="48"/>
        <item x="38"/>
        <item x="81"/>
        <item x="80"/>
        <item x="60"/>
        <item x="18"/>
        <item x="12"/>
        <item x="58"/>
        <item x="71"/>
        <item x="31"/>
        <item x="1"/>
        <item x="39"/>
        <item x="77"/>
        <item x="24"/>
        <item x="68"/>
        <item x="54"/>
        <item x="56"/>
        <item x="74"/>
        <item x="50"/>
        <item x="70"/>
        <item x="47"/>
        <item x="34"/>
        <item x="33"/>
        <item x="19"/>
        <item x="62"/>
        <item t="default"/>
      </items>
    </pivotField>
    <pivotField showAll="0"/>
    <pivotField numFmtId="3" showAll="0">
      <items count="100">
        <item x="73"/>
        <item x="13"/>
        <item x="87"/>
        <item x="85"/>
        <item x="29"/>
        <item x="79"/>
        <item x="23"/>
        <item x="51"/>
        <item x="81"/>
        <item x="16"/>
        <item x="88"/>
        <item x="12"/>
        <item x="31"/>
        <item x="65"/>
        <item x="4"/>
        <item x="53"/>
        <item x="11"/>
        <item x="66"/>
        <item x="54"/>
        <item x="2"/>
        <item x="9"/>
        <item x="78"/>
        <item x="97"/>
        <item x="17"/>
        <item x="7"/>
        <item x="50"/>
        <item x="91"/>
        <item x="58"/>
        <item x="3"/>
        <item x="75"/>
        <item x="20"/>
        <item x="37"/>
        <item x="86"/>
        <item x="57"/>
        <item x="14"/>
        <item x="83"/>
        <item x="67"/>
        <item x="41"/>
        <item x="52"/>
        <item x="62"/>
        <item x="89"/>
        <item x="5"/>
        <item x="44"/>
        <item x="96"/>
        <item x="0"/>
        <item x="76"/>
        <item x="22"/>
        <item x="19"/>
        <item x="98"/>
        <item x="27"/>
        <item x="68"/>
        <item x="59"/>
        <item x="32"/>
        <item x="95"/>
        <item x="35"/>
        <item x="55"/>
        <item x="56"/>
        <item x="72"/>
        <item x="47"/>
        <item x="48"/>
        <item x="93"/>
        <item x="28"/>
        <item x="61"/>
        <item x="94"/>
        <item x="6"/>
        <item x="26"/>
        <item x="15"/>
        <item x="18"/>
        <item x="25"/>
        <item x="64"/>
        <item x="74"/>
        <item x="8"/>
        <item x="36"/>
        <item x="39"/>
        <item x="69"/>
        <item x="10"/>
        <item x="1"/>
        <item x="45"/>
        <item x="60"/>
        <item x="40"/>
        <item x="63"/>
        <item x="84"/>
        <item x="24"/>
        <item x="21"/>
        <item x="82"/>
        <item x="43"/>
        <item x="34"/>
        <item x="80"/>
        <item x="90"/>
        <item x="49"/>
        <item x="77"/>
        <item x="70"/>
        <item x="92"/>
        <item x="33"/>
        <item x="42"/>
        <item x="46"/>
        <item x="38"/>
        <item x="71"/>
        <item x="30"/>
        <item t="default"/>
      </items>
    </pivotField>
    <pivotField showAll="0"/>
    <pivotField numFmtId="3" showAll="0">
      <items count="71">
        <item x="67"/>
        <item x="56"/>
        <item x="60"/>
        <item x="61"/>
        <item x="68"/>
        <item x="50"/>
        <item x="40"/>
        <item x="35"/>
        <item x="44"/>
        <item x="5"/>
        <item x="62"/>
        <item x="57"/>
        <item x="64"/>
        <item x="12"/>
        <item x="45"/>
        <item x="17"/>
        <item x="28"/>
        <item x="34"/>
        <item x="59"/>
        <item x="36"/>
        <item x="11"/>
        <item x="9"/>
        <item x="19"/>
        <item x="48"/>
        <item x="21"/>
        <item x="38"/>
        <item x="14"/>
        <item x="42"/>
        <item x="30"/>
        <item x="32"/>
        <item x="46"/>
        <item x="26"/>
        <item x="31"/>
        <item x="51"/>
        <item x="55"/>
        <item x="65"/>
        <item x="63"/>
        <item x="52"/>
        <item x="49"/>
        <item x="69"/>
        <item x="41"/>
        <item x="53"/>
        <item x="27"/>
        <item x="2"/>
        <item x="7"/>
        <item x="13"/>
        <item x="33"/>
        <item x="10"/>
        <item x="22"/>
        <item x="15"/>
        <item x="25"/>
        <item x="47"/>
        <item x="24"/>
        <item x="39"/>
        <item x="37"/>
        <item x="3"/>
        <item x="0"/>
        <item x="23"/>
        <item x="58"/>
        <item x="43"/>
        <item x="18"/>
        <item x="54"/>
        <item x="66"/>
        <item x="16"/>
        <item x="6"/>
        <item x="8"/>
        <item x="4"/>
        <item x="20"/>
        <item x="29"/>
        <item x="1"/>
        <item t="default"/>
      </items>
    </pivotField>
    <pivotField showAll="0">
      <items count="3">
        <item x="0"/>
        <item x="1"/>
        <item t="default"/>
      </items>
    </pivotField>
    <pivotField dataField="1" numFmtId="164" showAll="0">
      <items count="100">
        <item x="14"/>
        <item x="93"/>
        <item x="5"/>
        <item x="79"/>
        <item x="32"/>
        <item x="85"/>
        <item x="13"/>
        <item x="52"/>
        <item x="60"/>
        <item x="72"/>
        <item x="11"/>
        <item x="87"/>
        <item x="9"/>
        <item x="94"/>
        <item x="64"/>
        <item x="22"/>
        <item x="2"/>
        <item x="41"/>
        <item x="16"/>
        <item x="81"/>
        <item x="28"/>
        <item x="88"/>
        <item x="30"/>
        <item x="51"/>
        <item x="65"/>
        <item x="53"/>
        <item x="90"/>
        <item x="7"/>
        <item x="83"/>
        <item x="0"/>
        <item x="46"/>
        <item x="39"/>
        <item x="70"/>
        <item x="57"/>
        <item x="49"/>
        <item x="47"/>
        <item x="62"/>
        <item x="15"/>
        <item x="66"/>
        <item x="10"/>
        <item x="73"/>
        <item x="12"/>
        <item x="24"/>
        <item x="77"/>
        <item x="40"/>
        <item x="18"/>
        <item x="21"/>
        <item x="74"/>
        <item x="91"/>
        <item x="25"/>
        <item x="61"/>
        <item x="71"/>
        <item x="89"/>
        <item x="3"/>
        <item x="17"/>
        <item x="37"/>
        <item x="75"/>
        <item x="54"/>
        <item x="58"/>
        <item x="96"/>
        <item x="26"/>
        <item x="67"/>
        <item x="42"/>
        <item x="19"/>
        <item x="48"/>
        <item x="31"/>
        <item x="86"/>
        <item x="50"/>
        <item x="33"/>
        <item x="36"/>
        <item x="56"/>
        <item x="34"/>
        <item x="38"/>
        <item x="35"/>
        <item x="27"/>
        <item x="78"/>
        <item x="6"/>
        <item x="68"/>
        <item x="80"/>
        <item x="59"/>
        <item x="23"/>
        <item x="55"/>
        <item x="44"/>
        <item x="4"/>
        <item x="95"/>
        <item x="20"/>
        <item x="8"/>
        <item x="63"/>
        <item x="84"/>
        <item x="1"/>
        <item x="69"/>
        <item x="43"/>
        <item x="98"/>
        <item x="82"/>
        <item x="76"/>
        <item x="92"/>
        <item x="29"/>
        <item x="45"/>
        <item x="97"/>
        <item t="default"/>
      </items>
    </pivotField>
    <pivotField showAll="0"/>
    <pivotField numFmtId="3" showAll="0"/>
    <pivotField showAll="0">
      <items count="3">
        <item x="0"/>
        <item x="1"/>
        <item t="default"/>
      </items>
    </pivotField>
  </pivotFields>
  <rowFields count="1">
    <field x="2"/>
  </rowFields>
  <rowItems count="3">
    <i>
      <x/>
    </i>
    <i>
      <x v="1"/>
    </i>
    <i t="grand">
      <x/>
    </i>
  </rowItems>
  <colItems count="1">
    <i/>
  </colItems>
  <dataFields count="1">
    <dataField name="Count of Engagement" fld="9" subtotal="count" baseField="2" baseItem="0"/>
  </dataFields>
  <chartFormats count="2">
    <chartFormat chart="5"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A3:B5" firstHeaderRow="1" firstDataRow="1" firstDataCol="1"/>
  <pivotFields count="13">
    <pivotField showAll="0"/>
    <pivotField numFmtId="3" showAll="0"/>
    <pivotField showAll="0">
      <items count="3">
        <item x="0"/>
        <item x="1"/>
        <item t="default"/>
      </items>
    </pivotField>
    <pivotField numFmtId="3" showAll="0">
      <items count="87">
        <item x="8"/>
        <item x="4"/>
        <item x="41"/>
        <item x="26"/>
        <item x="52"/>
        <item x="51"/>
        <item x="57"/>
        <item x="36"/>
        <item x="63"/>
        <item x="21"/>
        <item x="14"/>
        <item x="11"/>
        <item x="55"/>
        <item x="64"/>
        <item x="29"/>
        <item x="9"/>
        <item x="53"/>
        <item x="46"/>
        <item x="43"/>
        <item x="67"/>
        <item x="45"/>
        <item x="10"/>
        <item x="13"/>
        <item x="0"/>
        <item x="59"/>
        <item x="73"/>
        <item x="69"/>
        <item x="22"/>
        <item x="30"/>
        <item x="82"/>
        <item x="28"/>
        <item x="6"/>
        <item x="17"/>
        <item x="25"/>
        <item x="84"/>
        <item x="7"/>
        <item x="15"/>
        <item x="40"/>
        <item x="85"/>
        <item x="20"/>
        <item x="37"/>
        <item x="16"/>
        <item x="44"/>
        <item x="72"/>
        <item x="61"/>
        <item x="78"/>
        <item x="32"/>
        <item x="2"/>
        <item x="5"/>
        <item x="76"/>
        <item x="35"/>
        <item x="49"/>
        <item x="23"/>
        <item x="83"/>
        <item x="65"/>
        <item x="66"/>
        <item x="42"/>
        <item x="79"/>
        <item x="27"/>
        <item x="3"/>
        <item x="75"/>
        <item x="48"/>
        <item x="38"/>
        <item x="81"/>
        <item x="80"/>
        <item x="60"/>
        <item x="18"/>
        <item x="12"/>
        <item x="58"/>
        <item x="71"/>
        <item x="31"/>
        <item x="1"/>
        <item x="39"/>
        <item x="77"/>
        <item x="24"/>
        <item x="68"/>
        <item x="54"/>
        <item x="56"/>
        <item x="74"/>
        <item x="50"/>
        <item x="70"/>
        <item x="47"/>
        <item x="34"/>
        <item x="33"/>
        <item x="19"/>
        <item x="62"/>
        <item t="default"/>
      </items>
    </pivotField>
    <pivotField showAll="0"/>
    <pivotField dataField="1" numFmtId="3" showAll="0">
      <items count="100">
        <item x="73"/>
        <item x="13"/>
        <item x="87"/>
        <item x="85"/>
        <item x="29"/>
        <item x="79"/>
        <item x="23"/>
        <item x="51"/>
        <item x="81"/>
        <item x="16"/>
        <item x="88"/>
        <item x="12"/>
        <item x="31"/>
        <item x="65"/>
        <item x="4"/>
        <item x="53"/>
        <item x="11"/>
        <item x="66"/>
        <item x="54"/>
        <item x="2"/>
        <item x="9"/>
        <item x="78"/>
        <item x="97"/>
        <item x="17"/>
        <item x="7"/>
        <item x="50"/>
        <item x="91"/>
        <item x="58"/>
        <item x="3"/>
        <item x="75"/>
        <item x="20"/>
        <item x="37"/>
        <item x="86"/>
        <item x="57"/>
        <item x="14"/>
        <item x="83"/>
        <item x="67"/>
        <item x="41"/>
        <item x="52"/>
        <item x="62"/>
        <item x="89"/>
        <item x="5"/>
        <item x="44"/>
        <item x="96"/>
        <item x="0"/>
        <item x="76"/>
        <item x="22"/>
        <item x="19"/>
        <item x="98"/>
        <item x="27"/>
        <item x="68"/>
        <item x="59"/>
        <item x="32"/>
        <item x="95"/>
        <item x="35"/>
        <item x="55"/>
        <item x="56"/>
        <item x="72"/>
        <item x="47"/>
        <item x="48"/>
        <item x="93"/>
        <item x="28"/>
        <item x="61"/>
        <item x="94"/>
        <item x="6"/>
        <item x="26"/>
        <item x="15"/>
        <item x="18"/>
        <item x="25"/>
        <item x="64"/>
        <item x="74"/>
        <item x="8"/>
        <item x="36"/>
        <item x="39"/>
        <item x="69"/>
        <item x="10"/>
        <item x="1"/>
        <item x="45"/>
        <item x="60"/>
        <item x="40"/>
        <item x="63"/>
        <item x="84"/>
        <item x="24"/>
        <item x="21"/>
        <item x="82"/>
        <item x="43"/>
        <item x="34"/>
        <item x="80"/>
        <item x="90"/>
        <item x="49"/>
        <item x="77"/>
        <item x="70"/>
        <item x="92"/>
        <item x="33"/>
        <item x="42"/>
        <item x="46"/>
        <item x="38"/>
        <item x="71"/>
        <item x="30"/>
        <item t="default"/>
      </items>
    </pivotField>
    <pivotField showAll="0"/>
    <pivotField numFmtId="3" showAll="0"/>
    <pivotField axis="axisRow" showAll="0">
      <items count="3">
        <item x="0"/>
        <item x="1"/>
        <item t="default"/>
      </items>
    </pivotField>
    <pivotField numFmtId="164" showAll="0">
      <items count="100">
        <item x="14"/>
        <item x="93"/>
        <item x="5"/>
        <item x="79"/>
        <item x="32"/>
        <item x="85"/>
        <item x="13"/>
        <item x="52"/>
        <item x="60"/>
        <item x="72"/>
        <item x="11"/>
        <item x="87"/>
        <item x="9"/>
        <item x="94"/>
        <item x="64"/>
        <item x="22"/>
        <item x="2"/>
        <item x="41"/>
        <item x="16"/>
        <item x="81"/>
        <item x="28"/>
        <item x="88"/>
        <item x="30"/>
        <item x="51"/>
        <item x="65"/>
        <item x="53"/>
        <item x="90"/>
        <item x="7"/>
        <item x="83"/>
        <item x="0"/>
        <item x="46"/>
        <item x="39"/>
        <item x="70"/>
        <item x="57"/>
        <item x="49"/>
        <item x="47"/>
        <item x="62"/>
        <item x="15"/>
        <item x="66"/>
        <item x="10"/>
        <item x="73"/>
        <item x="12"/>
        <item x="24"/>
        <item x="77"/>
        <item x="40"/>
        <item x="18"/>
        <item x="21"/>
        <item x="74"/>
        <item x="91"/>
        <item x="25"/>
        <item x="61"/>
        <item x="71"/>
        <item x="89"/>
        <item x="3"/>
        <item x="17"/>
        <item x="37"/>
        <item x="75"/>
        <item x="54"/>
        <item x="58"/>
        <item x="96"/>
        <item x="26"/>
        <item x="67"/>
        <item x="42"/>
        <item x="19"/>
        <item x="48"/>
        <item x="31"/>
        <item x="86"/>
        <item x="50"/>
        <item x="33"/>
        <item x="36"/>
        <item x="56"/>
        <item x="34"/>
        <item x="38"/>
        <item x="35"/>
        <item x="27"/>
        <item x="78"/>
        <item x="6"/>
        <item x="68"/>
        <item x="80"/>
        <item x="59"/>
        <item x="23"/>
        <item x="55"/>
        <item x="44"/>
        <item x="4"/>
        <item x="95"/>
        <item x="20"/>
        <item x="8"/>
        <item x="63"/>
        <item x="84"/>
        <item x="1"/>
        <item x="69"/>
        <item x="43"/>
        <item x="98"/>
        <item x="82"/>
        <item x="76"/>
        <item x="92"/>
        <item x="29"/>
        <item x="45"/>
        <item x="97"/>
        <item t="default"/>
      </items>
    </pivotField>
    <pivotField showAll="0"/>
    <pivotField numFmtId="3" showAll="0"/>
    <pivotField showAll="0">
      <items count="3">
        <item x="0"/>
        <item x="1"/>
        <item t="default"/>
      </items>
    </pivotField>
  </pivotFields>
  <rowFields count="1">
    <field x="8"/>
  </rowFields>
  <rowItems count="2">
    <i>
      <x/>
    </i>
    <i>
      <x v="1"/>
    </i>
  </rowItems>
  <colItems count="1">
    <i/>
  </colItems>
  <dataFields count="1">
    <dataField name="Sum of Uploads" fld="5" baseField="8" baseItem="0"/>
  </dataFields>
  <chartFormats count="2">
    <chartFormat chart="7"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13">
    <pivotField showAll="0"/>
    <pivotField numFmtId="3" showAll="0"/>
    <pivotField showAll="0">
      <items count="3">
        <item x="0"/>
        <item x="1"/>
        <item t="default"/>
      </items>
    </pivotField>
    <pivotField numFmtId="3" showAll="0">
      <items count="87">
        <item x="8"/>
        <item x="4"/>
        <item x="41"/>
        <item x="26"/>
        <item x="52"/>
        <item x="51"/>
        <item x="57"/>
        <item x="36"/>
        <item x="63"/>
        <item x="21"/>
        <item x="14"/>
        <item x="11"/>
        <item x="55"/>
        <item x="64"/>
        <item x="29"/>
        <item x="9"/>
        <item x="53"/>
        <item x="46"/>
        <item x="43"/>
        <item x="67"/>
        <item x="45"/>
        <item x="10"/>
        <item x="13"/>
        <item x="0"/>
        <item x="59"/>
        <item x="73"/>
        <item x="69"/>
        <item x="22"/>
        <item x="30"/>
        <item x="82"/>
        <item x="28"/>
        <item x="6"/>
        <item x="17"/>
        <item x="25"/>
        <item x="84"/>
        <item x="7"/>
        <item x="15"/>
        <item x="40"/>
        <item x="85"/>
        <item x="20"/>
        <item x="37"/>
        <item x="16"/>
        <item x="44"/>
        <item x="72"/>
        <item x="61"/>
        <item x="78"/>
        <item x="32"/>
        <item x="2"/>
        <item x="5"/>
        <item x="76"/>
        <item x="35"/>
        <item x="49"/>
        <item x="23"/>
        <item x="83"/>
        <item x="65"/>
        <item x="66"/>
        <item x="42"/>
        <item x="79"/>
        <item x="27"/>
        <item x="3"/>
        <item x="75"/>
        <item x="48"/>
        <item x="38"/>
        <item x="81"/>
        <item x="80"/>
        <item x="60"/>
        <item x="18"/>
        <item x="12"/>
        <item x="58"/>
        <item x="71"/>
        <item x="31"/>
        <item x="1"/>
        <item x="39"/>
        <item x="77"/>
        <item x="24"/>
        <item x="68"/>
        <item x="54"/>
        <item x="56"/>
        <item x="74"/>
        <item x="50"/>
        <item x="70"/>
        <item x="47"/>
        <item x="34"/>
        <item x="33"/>
        <item x="19"/>
        <item x="62"/>
        <item t="default"/>
      </items>
    </pivotField>
    <pivotField showAll="0"/>
    <pivotField numFmtId="3" showAll="0">
      <items count="100">
        <item x="73"/>
        <item x="13"/>
        <item x="87"/>
        <item x="85"/>
        <item x="29"/>
        <item x="79"/>
        <item x="23"/>
        <item x="51"/>
        <item x="81"/>
        <item x="16"/>
        <item x="88"/>
        <item x="12"/>
        <item x="31"/>
        <item x="65"/>
        <item x="4"/>
        <item x="53"/>
        <item x="11"/>
        <item x="66"/>
        <item x="54"/>
        <item x="2"/>
        <item x="9"/>
        <item x="78"/>
        <item x="97"/>
        <item x="17"/>
        <item x="7"/>
        <item x="50"/>
        <item x="91"/>
        <item x="58"/>
        <item x="3"/>
        <item x="75"/>
        <item x="20"/>
        <item x="37"/>
        <item x="86"/>
        <item x="57"/>
        <item x="14"/>
        <item x="83"/>
        <item x="67"/>
        <item x="41"/>
        <item x="52"/>
        <item x="62"/>
        <item x="89"/>
        <item x="5"/>
        <item x="44"/>
        <item x="96"/>
        <item x="0"/>
        <item x="76"/>
        <item x="22"/>
        <item x="19"/>
        <item x="98"/>
        <item x="27"/>
        <item x="68"/>
        <item x="59"/>
        <item x="32"/>
        <item x="95"/>
        <item x="35"/>
        <item x="55"/>
        <item x="56"/>
        <item x="72"/>
        <item x="47"/>
        <item x="48"/>
        <item x="93"/>
        <item x="28"/>
        <item x="61"/>
        <item x="94"/>
        <item x="6"/>
        <item x="26"/>
        <item x="15"/>
        <item x="18"/>
        <item x="25"/>
        <item x="64"/>
        <item x="74"/>
        <item x="8"/>
        <item x="36"/>
        <item x="39"/>
        <item x="69"/>
        <item x="10"/>
        <item x="1"/>
        <item x="45"/>
        <item x="60"/>
        <item x="40"/>
        <item x="63"/>
        <item x="84"/>
        <item x="24"/>
        <item x="21"/>
        <item x="82"/>
        <item x="43"/>
        <item x="34"/>
        <item x="80"/>
        <item x="90"/>
        <item x="49"/>
        <item x="77"/>
        <item x="70"/>
        <item x="92"/>
        <item x="33"/>
        <item x="42"/>
        <item x="46"/>
        <item x="38"/>
        <item x="71"/>
        <item x="30"/>
        <item t="default"/>
      </items>
    </pivotField>
    <pivotField showAll="0"/>
    <pivotField numFmtId="3" showAll="0"/>
    <pivotField showAll="0">
      <items count="3">
        <item x="0"/>
        <item x="1"/>
        <item t="default"/>
      </items>
    </pivotField>
    <pivotField dataField="1" numFmtId="164" showAll="0">
      <items count="100">
        <item x="14"/>
        <item x="93"/>
        <item x="5"/>
        <item x="79"/>
        <item x="32"/>
        <item x="85"/>
        <item x="13"/>
        <item x="52"/>
        <item x="60"/>
        <item x="72"/>
        <item x="11"/>
        <item x="87"/>
        <item x="9"/>
        <item x="94"/>
        <item x="64"/>
        <item x="22"/>
        <item x="2"/>
        <item x="41"/>
        <item x="16"/>
        <item x="81"/>
        <item x="28"/>
        <item x="88"/>
        <item x="30"/>
        <item x="51"/>
        <item x="65"/>
        <item x="53"/>
        <item x="90"/>
        <item x="7"/>
        <item x="83"/>
        <item x="0"/>
        <item x="46"/>
        <item x="39"/>
        <item x="70"/>
        <item x="57"/>
        <item x="49"/>
        <item x="47"/>
        <item x="62"/>
        <item x="15"/>
        <item x="66"/>
        <item x="10"/>
        <item x="73"/>
        <item x="12"/>
        <item x="24"/>
        <item x="77"/>
        <item x="40"/>
        <item x="18"/>
        <item x="21"/>
        <item x="74"/>
        <item x="91"/>
        <item x="25"/>
        <item x="61"/>
        <item x="71"/>
        <item x="89"/>
        <item x="3"/>
        <item x="17"/>
        <item x="37"/>
        <item x="75"/>
        <item x="54"/>
        <item x="58"/>
        <item x="96"/>
        <item x="26"/>
        <item x="67"/>
        <item x="42"/>
        <item x="19"/>
        <item x="48"/>
        <item x="31"/>
        <item x="86"/>
        <item x="50"/>
        <item x="33"/>
        <item x="36"/>
        <item x="56"/>
        <item x="34"/>
        <item x="38"/>
        <item x="35"/>
        <item x="27"/>
        <item x="78"/>
        <item x="6"/>
        <item x="68"/>
        <item x="80"/>
        <item x="59"/>
        <item x="23"/>
        <item x="55"/>
        <item x="44"/>
        <item x="4"/>
        <item x="95"/>
        <item x="20"/>
        <item x="8"/>
        <item x="63"/>
        <item x="84"/>
        <item x="1"/>
        <item x="69"/>
        <item x="43"/>
        <item x="98"/>
        <item x="82"/>
        <item x="76"/>
        <item x="92"/>
        <item x="29"/>
        <item x="45"/>
        <item x="97"/>
        <item t="default"/>
      </items>
    </pivotField>
    <pivotField showAll="0"/>
    <pivotField numFmtId="3" showAll="0"/>
    <pivotField axis="axisRow" showAll="0">
      <items count="3">
        <item x="0"/>
        <item x="1"/>
        <item t="default"/>
      </items>
    </pivotField>
  </pivotFields>
  <rowFields count="1">
    <field x="12"/>
  </rowFields>
  <rowItems count="3">
    <i>
      <x/>
    </i>
    <i>
      <x v="1"/>
    </i>
    <i t="grand">
      <x/>
    </i>
  </rowItems>
  <colItems count="1">
    <i/>
  </colItems>
  <dataFields count="1">
    <dataField name="Count of Engagement" fld="9" subtotal="count" baseField="12" baseItem="0"/>
  </dataFields>
  <chartFormats count="5">
    <chartFormat chart="3"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2" count="1" selected="0">
            <x v="0"/>
          </reference>
        </references>
      </pivotArea>
    </chartFormat>
    <chartFormat chart="6" format="7">
      <pivotArea type="data" outline="0" fieldPosition="0">
        <references count="2">
          <reference field="4294967294" count="1" selected="0">
            <x v="0"/>
          </reference>
          <reference field="12" count="1" selected="0">
            <x v="1"/>
          </reference>
        </references>
      </pivotArea>
    </chartFormat>
    <chartFormat chart="3" format="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3">
    <pivotField showAll="0"/>
    <pivotField numFmtId="3" showAll="0"/>
    <pivotField axis="axisRow" showAll="0">
      <items count="3">
        <item x="0"/>
        <item x="1"/>
        <item t="default"/>
      </items>
    </pivotField>
    <pivotField dataField="1" numFmtId="3" showAll="0">
      <items count="87">
        <item x="8"/>
        <item x="4"/>
        <item x="41"/>
        <item x="26"/>
        <item x="52"/>
        <item x="51"/>
        <item x="57"/>
        <item x="36"/>
        <item x="63"/>
        <item x="21"/>
        <item x="14"/>
        <item x="11"/>
        <item x="55"/>
        <item x="64"/>
        <item x="29"/>
        <item x="9"/>
        <item x="53"/>
        <item x="46"/>
        <item x="43"/>
        <item x="67"/>
        <item x="45"/>
        <item x="10"/>
        <item x="13"/>
        <item x="0"/>
        <item x="59"/>
        <item x="73"/>
        <item x="69"/>
        <item x="22"/>
        <item x="30"/>
        <item x="82"/>
        <item x="28"/>
        <item x="6"/>
        <item x="17"/>
        <item x="25"/>
        <item x="84"/>
        <item x="7"/>
        <item x="15"/>
        <item x="40"/>
        <item x="85"/>
        <item x="20"/>
        <item x="37"/>
        <item x="16"/>
        <item x="44"/>
        <item x="72"/>
        <item x="61"/>
        <item x="78"/>
        <item x="32"/>
        <item x="2"/>
        <item x="5"/>
        <item x="76"/>
        <item x="35"/>
        <item x="49"/>
        <item x="23"/>
        <item x="83"/>
        <item x="65"/>
        <item x="66"/>
        <item x="42"/>
        <item x="79"/>
        <item x="27"/>
        <item x="3"/>
        <item x="75"/>
        <item x="48"/>
        <item x="38"/>
        <item x="81"/>
        <item x="80"/>
        <item x="60"/>
        <item x="18"/>
        <item x="12"/>
        <item x="58"/>
        <item x="71"/>
        <item x="31"/>
        <item x="1"/>
        <item x="39"/>
        <item x="77"/>
        <item x="24"/>
        <item x="68"/>
        <item x="54"/>
        <item x="56"/>
        <item x="74"/>
        <item x="50"/>
        <item x="70"/>
        <item x="47"/>
        <item x="34"/>
        <item x="33"/>
        <item x="19"/>
        <item x="62"/>
        <item t="default"/>
      </items>
    </pivotField>
    <pivotField showAll="0">
      <items count="3">
        <item x="1"/>
        <item x="0"/>
        <item t="default"/>
      </items>
    </pivotField>
    <pivotField numFmtId="3" showAll="0">
      <items count="100">
        <item x="73"/>
        <item x="13"/>
        <item x="87"/>
        <item x="85"/>
        <item x="29"/>
        <item x="79"/>
        <item x="23"/>
        <item x="51"/>
        <item x="81"/>
        <item x="16"/>
        <item x="88"/>
        <item x="12"/>
        <item x="31"/>
        <item x="65"/>
        <item x="4"/>
        <item x="53"/>
        <item x="11"/>
        <item x="66"/>
        <item x="54"/>
        <item x="2"/>
        <item x="9"/>
        <item x="78"/>
        <item x="97"/>
        <item x="17"/>
        <item x="7"/>
        <item x="50"/>
        <item x="91"/>
        <item x="58"/>
        <item x="3"/>
        <item x="75"/>
        <item x="20"/>
        <item x="37"/>
        <item x="86"/>
        <item x="57"/>
        <item x="14"/>
        <item x="83"/>
        <item x="67"/>
        <item x="41"/>
        <item x="52"/>
        <item x="62"/>
        <item x="89"/>
        <item x="5"/>
        <item x="44"/>
        <item x="96"/>
        <item x="0"/>
        <item x="76"/>
        <item x="22"/>
        <item x="19"/>
        <item x="98"/>
        <item x="27"/>
        <item x="68"/>
        <item x="59"/>
        <item x="32"/>
        <item x="95"/>
        <item x="35"/>
        <item x="55"/>
        <item x="56"/>
        <item x="72"/>
        <item x="47"/>
        <item x="48"/>
        <item x="93"/>
        <item x="28"/>
        <item x="61"/>
        <item x="94"/>
        <item x="6"/>
        <item x="26"/>
        <item x="15"/>
        <item x="18"/>
        <item x="25"/>
        <item x="64"/>
        <item x="74"/>
        <item x="8"/>
        <item x="36"/>
        <item x="39"/>
        <item x="69"/>
        <item x="10"/>
        <item x="1"/>
        <item x="45"/>
        <item x="60"/>
        <item x="40"/>
        <item x="63"/>
        <item x="84"/>
        <item x="24"/>
        <item x="21"/>
        <item x="82"/>
        <item x="43"/>
        <item x="34"/>
        <item x="80"/>
        <item x="90"/>
        <item x="49"/>
        <item x="77"/>
        <item x="70"/>
        <item x="92"/>
        <item x="33"/>
        <item x="42"/>
        <item x="46"/>
        <item x="38"/>
        <item x="71"/>
        <item x="30"/>
        <item t="default"/>
      </items>
    </pivotField>
    <pivotField showAll="0"/>
    <pivotField numFmtId="3" showAll="0"/>
    <pivotField showAll="0">
      <items count="3">
        <item x="0"/>
        <item x="1"/>
        <item t="default"/>
      </items>
    </pivotField>
    <pivotField numFmtId="164" showAll="0">
      <items count="100">
        <item x="14"/>
        <item x="93"/>
        <item x="5"/>
        <item x="79"/>
        <item x="32"/>
        <item x="85"/>
        <item x="13"/>
        <item x="52"/>
        <item x="60"/>
        <item x="72"/>
        <item x="11"/>
        <item x="87"/>
        <item x="9"/>
        <item x="94"/>
        <item x="64"/>
        <item x="22"/>
        <item x="2"/>
        <item x="41"/>
        <item x="16"/>
        <item x="81"/>
        <item x="28"/>
        <item x="88"/>
        <item x="30"/>
        <item x="51"/>
        <item x="65"/>
        <item x="53"/>
        <item x="90"/>
        <item x="7"/>
        <item x="83"/>
        <item x="0"/>
        <item x="46"/>
        <item x="39"/>
        <item x="70"/>
        <item x="57"/>
        <item x="49"/>
        <item x="47"/>
        <item x="62"/>
        <item x="15"/>
        <item x="66"/>
        <item x="10"/>
        <item x="73"/>
        <item x="12"/>
        <item x="24"/>
        <item x="77"/>
        <item x="40"/>
        <item x="18"/>
        <item x="21"/>
        <item x="74"/>
        <item x="91"/>
        <item x="25"/>
        <item x="61"/>
        <item x="71"/>
        <item x="89"/>
        <item x="3"/>
        <item x="17"/>
        <item x="37"/>
        <item x="75"/>
        <item x="54"/>
        <item x="58"/>
        <item x="96"/>
        <item x="26"/>
        <item x="67"/>
        <item x="42"/>
        <item x="19"/>
        <item x="48"/>
        <item x="31"/>
        <item x="86"/>
        <item x="50"/>
        <item x="33"/>
        <item x="36"/>
        <item x="56"/>
        <item x="34"/>
        <item x="38"/>
        <item x="35"/>
        <item x="27"/>
        <item x="78"/>
        <item x="6"/>
        <item x="68"/>
        <item x="80"/>
        <item x="59"/>
        <item x="23"/>
        <item x="55"/>
        <item x="44"/>
        <item x="4"/>
        <item x="95"/>
        <item x="20"/>
        <item x="8"/>
        <item x="63"/>
        <item x="84"/>
        <item x="1"/>
        <item x="69"/>
        <item x="43"/>
        <item x="98"/>
        <item x="82"/>
        <item x="76"/>
        <item x="92"/>
        <item x="29"/>
        <item x="45"/>
        <item x="97"/>
        <item t="default"/>
      </items>
    </pivotField>
    <pivotField showAll="0"/>
    <pivotField numFmtId="3" showAll="0"/>
    <pivotField showAll="0">
      <items count="3">
        <item x="0"/>
        <item x="1"/>
        <item t="default"/>
      </items>
    </pivotField>
  </pivotFields>
  <rowFields count="1">
    <field x="2"/>
  </rowFields>
  <rowItems count="3">
    <i>
      <x/>
    </i>
    <i>
      <x v="1"/>
    </i>
    <i t="grand">
      <x/>
    </i>
  </rowItems>
  <colItems count="1">
    <i/>
  </colItems>
  <dataFields count="1">
    <dataField name="Sum of Following" fld="3" baseField="2" baseItem="1"/>
  </dataFields>
  <chartFormats count="5">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ollowers_status" sourceName="Followers status">
  <pivotTables>
    <pivotTable tabId="3" name="PivotTable1"/>
    <pivotTable tabId="4" name="PivotTable2"/>
    <pivotTable tabId="5" name="PivotTable3"/>
    <pivotTable tabId="7"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ngagement" sourceName="Engagement">
  <pivotTables>
    <pivotTable tabId="3" name="PivotTable1"/>
    <pivotTable tabId="4" name="PivotTable2"/>
    <pivotTable tabId="5" name="PivotTable3"/>
    <pivotTable tabId="7" name="PivotTable4"/>
  </pivotTables>
  <data>
    <tabular pivotCacheId="1">
      <items count="99">
        <i x="14" s="1"/>
        <i x="93" s="1"/>
        <i x="5" s="1"/>
        <i x="79" s="1"/>
        <i x="32" s="1"/>
        <i x="85" s="1"/>
        <i x="13" s="1"/>
        <i x="52" s="1"/>
        <i x="60" s="1"/>
        <i x="72" s="1"/>
        <i x="11" s="1"/>
        <i x="87" s="1"/>
        <i x="9" s="1"/>
        <i x="94" s="1"/>
        <i x="64" s="1"/>
        <i x="22" s="1"/>
        <i x="2" s="1"/>
        <i x="41" s="1"/>
        <i x="16" s="1"/>
        <i x="81" s="1"/>
        <i x="28" s="1"/>
        <i x="88" s="1"/>
        <i x="30" s="1"/>
        <i x="51" s="1"/>
        <i x="65" s="1"/>
        <i x="53" s="1"/>
        <i x="90" s="1"/>
        <i x="7" s="1"/>
        <i x="83" s="1"/>
        <i x="0" s="1"/>
        <i x="46" s="1"/>
        <i x="39" s="1"/>
        <i x="70" s="1"/>
        <i x="57" s="1"/>
        <i x="49" s="1"/>
        <i x="47" s="1"/>
        <i x="62" s="1"/>
        <i x="15" s="1"/>
        <i x="66" s="1"/>
        <i x="10" s="1"/>
        <i x="73" s="1"/>
        <i x="12" s="1"/>
        <i x="24" s="1"/>
        <i x="77" s="1"/>
        <i x="40" s="1"/>
        <i x="18" s="1"/>
        <i x="21" s="1"/>
        <i x="74" s="1"/>
        <i x="91" s="1"/>
        <i x="25" s="1"/>
        <i x="61" s="1"/>
        <i x="71" s="1"/>
        <i x="89" s="1"/>
        <i x="3" s="1"/>
        <i x="17" s="1"/>
        <i x="37" s="1"/>
        <i x="75" s="1"/>
        <i x="54" s="1"/>
        <i x="58" s="1"/>
        <i x="96" s="1"/>
        <i x="26" s="1"/>
        <i x="67" s="1"/>
        <i x="42" s="1"/>
        <i x="19" s="1"/>
        <i x="48" s="1"/>
        <i x="31" s="1"/>
        <i x="86" s="1"/>
        <i x="50" s="1"/>
        <i x="33" s="1"/>
        <i x="36" s="1"/>
        <i x="56" s="1"/>
        <i x="34" s="1"/>
        <i x="38" s="1"/>
        <i x="35" s="1"/>
        <i x="27" s="1"/>
        <i x="78" s="1"/>
        <i x="6" s="1"/>
        <i x="68" s="1"/>
        <i x="80" s="1"/>
        <i x="59" s="1"/>
        <i x="23" s="1"/>
        <i x="55" s="1"/>
        <i x="44" s="1"/>
        <i x="4" s="1"/>
        <i x="95" s="1"/>
        <i x="20" s="1"/>
        <i x="8" s="1"/>
        <i x="63" s="1"/>
        <i x="84" s="1"/>
        <i x="1" s="1"/>
        <i x="69" s="1"/>
        <i x="43" s="1"/>
        <i x="98" s="1"/>
        <i x="82" s="1"/>
        <i x="76" s="1"/>
        <i x="92" s="1"/>
        <i x="29" s="1"/>
        <i x="45" s="1"/>
        <i x="9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Uploads" sourceName="Uploads">
  <pivotTables>
    <pivotTable tabId="5" name="PivotTable3"/>
    <pivotTable tabId="3" name="PivotTable1"/>
    <pivotTable tabId="4" name="PivotTable2"/>
    <pivotTable tabId="7" name="PivotTable4"/>
  </pivotTables>
  <data>
    <tabular pivotCacheId="1">
      <items count="99">
        <i x="73" s="1"/>
        <i x="13" s="1"/>
        <i x="87" s="1"/>
        <i x="85" s="1"/>
        <i x="29" s="1"/>
        <i x="79" s="1"/>
        <i x="23" s="1"/>
        <i x="51" s="1"/>
        <i x="81" s="1"/>
        <i x="16" s="1"/>
        <i x="88" s="1"/>
        <i x="12" s="1"/>
        <i x="31" s="1"/>
        <i x="65" s="1"/>
        <i x="4" s="1"/>
        <i x="53" s="1"/>
        <i x="11" s="1"/>
        <i x="66" s="1"/>
        <i x="54" s="1"/>
        <i x="2" s="1"/>
        <i x="9" s="1"/>
        <i x="78" s="1"/>
        <i x="97" s="1"/>
        <i x="17" s="1"/>
        <i x="7" s="1"/>
        <i x="50" s="1"/>
        <i x="91" s="1"/>
        <i x="58" s="1"/>
        <i x="3" s="1"/>
        <i x="75" s="1"/>
        <i x="20" s="1"/>
        <i x="37" s="1"/>
        <i x="86" s="1"/>
        <i x="57" s="1"/>
        <i x="14" s="1"/>
        <i x="83" s="1"/>
        <i x="67" s="1"/>
        <i x="41" s="1"/>
        <i x="52" s="1"/>
        <i x="62" s="1"/>
        <i x="89" s="1"/>
        <i x="5" s="1"/>
        <i x="44" s="1"/>
        <i x="96" s="1"/>
        <i x="0" s="1"/>
        <i x="76" s="1"/>
        <i x="22" s="1"/>
        <i x="19" s="1"/>
        <i x="98" s="1"/>
        <i x="27" s="1"/>
        <i x="68" s="1"/>
        <i x="59" s="1"/>
        <i x="32" s="1"/>
        <i x="95" s="1"/>
        <i x="35" s="1"/>
        <i x="55" s="1"/>
        <i x="56" s="1"/>
        <i x="72" s="1"/>
        <i x="47" s="1"/>
        <i x="48" s="1"/>
        <i x="93" s="1"/>
        <i x="28" s="1"/>
        <i x="61" s="1"/>
        <i x="94" s="1"/>
        <i x="6" s="1"/>
        <i x="26" s="1"/>
        <i x="15" s="1"/>
        <i x="18" s="1"/>
        <i x="25" s="1"/>
        <i x="64" s="1"/>
        <i x="74" s="1"/>
        <i x="8" s="1"/>
        <i x="36" s="1"/>
        <i x="39" s="1"/>
        <i x="69" s="1"/>
        <i x="10" s="1"/>
        <i x="1" s="1"/>
        <i x="45" s="1"/>
        <i x="60" s="1"/>
        <i x="40" s="1"/>
        <i x="63" s="1"/>
        <i x="84" s="1"/>
        <i x="24" s="1"/>
        <i x="21" s="1"/>
        <i x="82" s="1"/>
        <i x="43" s="1"/>
        <i x="34" s="1"/>
        <i x="80" s="1"/>
        <i x="90" s="1"/>
        <i x="49" s="1"/>
        <i x="77" s="1"/>
        <i x="70" s="1"/>
        <i x="92" s="1"/>
        <i x="33" s="1"/>
        <i x="42" s="1"/>
        <i x="46" s="1"/>
        <i x="38" s="1"/>
        <i x="71" s="1"/>
        <i x="3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ollowing" sourceName="Following">
  <pivotTables>
    <pivotTable tabId="4" name="PivotTable2"/>
    <pivotTable tabId="3" name="PivotTable1"/>
    <pivotTable tabId="5" name="PivotTable3"/>
    <pivotTable tabId="7" name="PivotTable4"/>
  </pivotTables>
  <data>
    <tabular pivotCacheId="1">
      <items count="86">
        <i x="8" s="1"/>
        <i x="4" s="1"/>
        <i x="41" s="1"/>
        <i x="26" s="1"/>
        <i x="52" s="1"/>
        <i x="51" s="1"/>
        <i x="57" s="1"/>
        <i x="36" s="1"/>
        <i x="63" s="1"/>
        <i x="21" s="1"/>
        <i x="14" s="1"/>
        <i x="11" s="1"/>
        <i x="55" s="1"/>
        <i x="64" s="1"/>
        <i x="29" s="1"/>
        <i x="9" s="1"/>
        <i x="53" s="1"/>
        <i x="46" s="1"/>
        <i x="43" s="1"/>
        <i x="67" s="1"/>
        <i x="45" s="1"/>
        <i x="10" s="1"/>
        <i x="13" s="1"/>
        <i x="0" s="1"/>
        <i x="59" s="1"/>
        <i x="73" s="1"/>
        <i x="69" s="1"/>
        <i x="22" s="1"/>
        <i x="30" s="1"/>
        <i x="82" s="1"/>
        <i x="28" s="1"/>
        <i x="6" s="1"/>
        <i x="17" s="1"/>
        <i x="25" s="1"/>
        <i x="84" s="1"/>
        <i x="7" s="1"/>
        <i x="15" s="1"/>
        <i x="40" s="1"/>
        <i x="85" s="1"/>
        <i x="20" s="1"/>
        <i x="37" s="1"/>
        <i x="16" s="1"/>
        <i x="44" s="1"/>
        <i x="72" s="1"/>
        <i x="61" s="1"/>
        <i x="78" s="1"/>
        <i x="32" s="1"/>
        <i x="2" s="1"/>
        <i x="5" s="1"/>
        <i x="76" s="1"/>
        <i x="35" s="1"/>
        <i x="49" s="1"/>
        <i x="23" s="1"/>
        <i x="83" s="1"/>
        <i x="65" s="1"/>
        <i x="66" s="1"/>
        <i x="42" s="1"/>
        <i x="79" s="1"/>
        <i x="27" s="1"/>
        <i x="3" s="1"/>
        <i x="75" s="1"/>
        <i x="48" s="1"/>
        <i x="38" s="1"/>
        <i x="81" s="1"/>
        <i x="80" s="1"/>
        <i x="60" s="1"/>
        <i x="18" s="1"/>
        <i x="12" s="1"/>
        <i x="58" s="1"/>
        <i x="71" s="1"/>
        <i x="31" s="1"/>
        <i x="1" s="1"/>
        <i x="39" s="1"/>
        <i x="77" s="1"/>
        <i x="24" s="1"/>
        <i x="68" s="1"/>
        <i x="54" s="1"/>
        <i x="56" s="1"/>
        <i x="74" s="1"/>
        <i x="50" s="1"/>
        <i x="70" s="1"/>
        <i x="47" s="1"/>
        <i x="34" s="1"/>
        <i x="33" s="1"/>
        <i x="19" s="1"/>
        <i x="6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ikes_Status" sourceName="Likes Status">
  <pivotTables>
    <pivotTable tabId="5" name="PivotTable3"/>
    <pivotTable tabId="3" name="PivotTable1"/>
    <pivotTable tabId="4" name="PivotTable2"/>
    <pivotTable tabId="7" name="PivotTable4"/>
  </pivotTables>
  <data>
    <tabular pivotCacheId="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ikes_to_Uploads_Status" sourceName="Likes to Uploads Status">
  <pivotTables>
    <pivotTable tabId="7" name="PivotTable4"/>
    <pivotTable tabId="3" name="PivotTable1"/>
    <pivotTable tabId="4" name="PivotTable2"/>
    <pivotTable tabId="5"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ollowers status" cache="Slicer_Followers_status" caption="Followers status" rowHeight="241300"/>
  <slicer name="Engagement" cache="Slicer_Engagement" caption="Engagemen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Uploads" cache="Slicer_Uploads" caption="Uploads" rowHeight="241300"/>
  <slicer name="Likes Status" cache="Slicer_Likes_Status" caption="Likes Statu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Likes to Uploads Status" cache="Slicer_Likes_to_Uploads_Status" caption="Likes to Uploads Status"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Following" cache="Slicer_Following" caption="Following"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Followers status 1" cache="Slicer_Followers_status" caption="Followers status" style="SlicerStyleLight4" rowHeight="241300"/>
  <slicer name="Engagement 1" cache="Slicer_Engagement" caption="Engagement" style="SlicerStyleLight4" rowHeight="241300"/>
  <slicer name="Uploads 1" cache="Slicer_Uploads" caption="Uploads" startItem="14" style="SlicerStyleLight4" rowHeight="241300"/>
  <slicer name="Following 1" cache="Slicer_Following" caption="Following" style="SlicerStyleLight4" rowHeight="241300"/>
  <slicer name="Likes Status 1" cache="Slicer_Likes_Status" caption="Likes Status" style="SlicerStyleLight4" rowHeight="241300"/>
  <slicer name="Likes to Uploads Status 1" cache="Slicer_Likes_to_Uploads_Status" caption="Likes to Uploads Status" style="SlicerStyleLight4" rowHeight="241300"/>
</slicers>
</file>

<file path=xl/tables/table1.xml><?xml version="1.0" encoding="utf-8"?>
<table xmlns="http://schemas.openxmlformats.org/spreadsheetml/2006/main" id="1" name="Table1" displayName="Table1" ref="A1:M101" totalsRowShown="0" headerRowDxfId="13">
  <autoFilter ref="A1:M101"/>
  <tableColumns count="13">
    <tableColumn id="1" name="Username" dataDxfId="12"/>
    <tableColumn id="2" name="Followers" dataDxfId="11"/>
    <tableColumn id="6" name="Followers status" dataDxfId="10">
      <calculatedColumnFormula>IF(Table1[[#This Row],[Followers]]&lt;=58600000,"Low followers","High followers")</calculatedColumnFormula>
    </tableColumn>
    <tableColumn id="3" name="Following" dataDxfId="9"/>
    <tableColumn id="7" name="Following Status" dataDxfId="8">
      <calculatedColumnFormula>IF(Table1[[#This Row],[Following]]&lt;=850,"Low Following","High Following")</calculatedColumnFormula>
    </tableColumn>
    <tableColumn id="4" name="Uploads" dataDxfId="7"/>
    <tableColumn id="8" name="Uploads status" dataDxfId="6">
      <calculatedColumnFormula>IF(Table1[[#This Row],[Uploads]]&lt;=2175,"Low Uploads","High Uploads")</calculatedColumnFormula>
    </tableColumn>
    <tableColumn id="5" name="Likes" dataDxfId="5"/>
    <tableColumn id="9" name="Likes Status" dataDxfId="4">
      <calculatedColumnFormula>IF(Table1[[#This Row],[Likes]]&lt;=1610000000,"Low Likes","High Likes")</calculatedColumnFormula>
    </tableColumn>
    <tableColumn id="10" name="Engagement" dataDxfId="3">
      <calculatedColumnFormula>Table1[[#This Row],[Likes]]/Table1[[#This Row],[Followers]]</calculatedColumnFormula>
    </tableColumn>
    <tableColumn id="11" name="Egagegements Status" dataDxfId="2">
      <calculatedColumnFormula>IF(Table1[[#This Row],[Engagement]]&lt;=40,"Low Engagements","High Engagements")</calculatedColumnFormula>
    </tableColumn>
    <tableColumn id="12" name="Likes to Uploads" dataDxfId="1">
      <calculatedColumnFormula>Table1[[#This Row],[Likes]]/Table1[[#This Row],[Uploads]]</calculatedColumnFormula>
    </tableColumn>
    <tableColumn id="13" name="Likes to Uploads Status" dataDxfId="0">
      <calculatedColumnFormula>IF(Table1[[#This Row],[Likes to Uploads]]&lt;=1760000,"Low","High")</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11" sqref="J11"/>
    </sheetView>
  </sheetViews>
  <sheetFormatPr defaultRowHeight="15" x14ac:dyDescent="0.25"/>
  <cols>
    <col min="1" max="1" width="14" customWidth="1"/>
    <col min="2" max="2" width="20.28515625" bestFit="1" customWidth="1"/>
    <col min="3" max="70" width="16.28515625" bestFit="1" customWidth="1"/>
    <col min="71" max="71" width="11.28515625" bestFit="1" customWidth="1"/>
  </cols>
  <sheetData>
    <row r="3" spans="1:2" x14ac:dyDescent="0.25">
      <c r="A3" s="5" t="s">
        <v>115</v>
      </c>
      <c r="B3" t="s">
        <v>119</v>
      </c>
    </row>
    <row r="4" spans="1:2" x14ac:dyDescent="0.25">
      <c r="A4" s="6" t="s">
        <v>117</v>
      </c>
      <c r="B4" s="4">
        <v>17</v>
      </c>
    </row>
    <row r="5" spans="1:2" x14ac:dyDescent="0.25">
      <c r="A5" s="6" t="s">
        <v>118</v>
      </c>
      <c r="B5" s="4">
        <v>83</v>
      </c>
    </row>
    <row r="6" spans="1:2" x14ac:dyDescent="0.25">
      <c r="A6" s="6" t="s">
        <v>116</v>
      </c>
      <c r="B6" s="4">
        <v>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topLeftCell="D1" workbookViewId="0">
      <selection activeCell="S9" sqref="S9"/>
    </sheetView>
  </sheetViews>
  <sheetFormatPr defaultRowHeight="15" x14ac:dyDescent="0.25"/>
  <cols>
    <col min="1" max="1" width="13.140625" bestFit="1" customWidth="1"/>
    <col min="2" max="2" width="15" customWidth="1"/>
  </cols>
  <sheetData>
    <row r="3" spans="1:2" x14ac:dyDescent="0.25">
      <c r="A3" s="5" t="s">
        <v>115</v>
      </c>
      <c r="B3" t="s">
        <v>123</v>
      </c>
    </row>
    <row r="4" spans="1:2" x14ac:dyDescent="0.25">
      <c r="A4" s="6" t="s">
        <v>120</v>
      </c>
      <c r="B4" s="4">
        <v>113051</v>
      </c>
    </row>
    <row r="5" spans="1:2" x14ac:dyDescent="0.25">
      <c r="A5" s="6" t="s">
        <v>121</v>
      </c>
      <c r="B5" s="4">
        <v>104332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M31" sqref="M31"/>
    </sheetView>
  </sheetViews>
  <sheetFormatPr defaultRowHeight="15" x14ac:dyDescent="0.25"/>
  <cols>
    <col min="1" max="1" width="13.140625" bestFit="1" customWidth="1"/>
    <col min="2" max="2" width="20.28515625" bestFit="1" customWidth="1"/>
  </cols>
  <sheetData>
    <row r="3" spans="1:2" x14ac:dyDescent="0.25">
      <c r="A3" s="5" t="s">
        <v>115</v>
      </c>
      <c r="B3" t="s">
        <v>119</v>
      </c>
    </row>
    <row r="4" spans="1:2" x14ac:dyDescent="0.25">
      <c r="A4" s="6" t="s">
        <v>124</v>
      </c>
      <c r="B4" s="4">
        <v>26</v>
      </c>
    </row>
    <row r="5" spans="1:2" x14ac:dyDescent="0.25">
      <c r="A5" s="6" t="s">
        <v>125</v>
      </c>
      <c r="B5" s="4">
        <v>74</v>
      </c>
    </row>
    <row r="6" spans="1:2" x14ac:dyDescent="0.25">
      <c r="A6" s="6" t="s">
        <v>116</v>
      </c>
      <c r="B6" s="4">
        <v>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opLeftCell="A2" workbookViewId="0">
      <selection activeCell="J16" sqref="J16"/>
    </sheetView>
  </sheetViews>
  <sheetFormatPr defaultRowHeight="15" x14ac:dyDescent="0.25"/>
  <cols>
    <col min="1" max="1" width="20.28515625" style="2" bestFit="1" customWidth="1"/>
    <col min="2" max="2" width="12" style="1" bestFit="1" customWidth="1"/>
    <col min="3" max="3" width="17.85546875" style="2" bestFit="1" customWidth="1"/>
    <col min="4" max="4" width="12" style="1" bestFit="1" customWidth="1"/>
    <col min="5" max="5" width="18" style="2" bestFit="1" customWidth="1"/>
    <col min="6" max="6" width="10.5703125" style="1" bestFit="1" customWidth="1"/>
    <col min="7" max="7" width="16.42578125" style="2" bestFit="1" customWidth="1"/>
    <col min="8" max="8" width="13.85546875" style="1" bestFit="1" customWidth="1"/>
    <col min="9" max="9" width="13.5703125" style="2" bestFit="1" customWidth="1"/>
    <col min="10" max="10" width="14.28515625" style="3" bestFit="1" customWidth="1"/>
    <col min="11" max="11" width="22.28515625" bestFit="1" customWidth="1"/>
    <col min="12" max="12" width="17.85546875" bestFit="1" customWidth="1"/>
    <col min="13" max="13" width="24" style="2" bestFit="1" customWidth="1"/>
    <col min="15" max="15" width="12" bestFit="1" customWidth="1"/>
  </cols>
  <sheetData>
    <row r="1" spans="1:13" x14ac:dyDescent="0.25">
      <c r="A1" s="2" t="s">
        <v>0</v>
      </c>
      <c r="B1" s="1" t="s">
        <v>1</v>
      </c>
      <c r="C1" s="2" t="s">
        <v>107</v>
      </c>
      <c r="D1" s="1" t="s">
        <v>2</v>
      </c>
      <c r="E1" s="2" t="s">
        <v>108</v>
      </c>
      <c r="F1" s="1" t="s">
        <v>3</v>
      </c>
      <c r="G1" s="2" t="s">
        <v>109</v>
      </c>
      <c r="H1" s="1" t="s">
        <v>4</v>
      </c>
      <c r="I1" s="2" t="s">
        <v>110</v>
      </c>
      <c r="J1" s="3" t="s">
        <v>111</v>
      </c>
      <c r="K1" s="1" t="s">
        <v>112</v>
      </c>
      <c r="L1" s="1" t="s">
        <v>113</v>
      </c>
      <c r="M1" s="2" t="s">
        <v>114</v>
      </c>
    </row>
    <row r="2" spans="1:13" x14ac:dyDescent="0.25">
      <c r="A2" s="2" t="s">
        <v>5</v>
      </c>
      <c r="B2" s="1">
        <v>162400000</v>
      </c>
      <c r="C2" s="2" t="str">
        <f>IF(Table1[[#This Row],[Followers]]&lt;=58600000,"Low followers","High followers")</f>
        <v>High followers</v>
      </c>
      <c r="D2" s="1">
        <v>78</v>
      </c>
      <c r="E2" s="2" t="str">
        <f>IF(Table1[[#This Row],[Following]]&lt;=850,"Low Following","High Following")</f>
        <v>Low Following</v>
      </c>
      <c r="F2" s="1">
        <v>1251</v>
      </c>
      <c r="G2" s="2" t="str">
        <f>IF(Table1[[#This Row],[Uploads]]&lt;=2175,"Low Uploads","High Uploads")</f>
        <v>Low Uploads</v>
      </c>
      <c r="H2" s="1">
        <v>2500000000</v>
      </c>
      <c r="I2" s="2" t="str">
        <f>IF(Table1[[#This Row],[Likes]]&lt;=1610000000,"Low Likes","High Likes")</f>
        <v>High Likes</v>
      </c>
      <c r="J2" s="3">
        <f>Table1[[#This Row],[Likes]]/Table1[[#This Row],[Followers]]</f>
        <v>15.394088669950738</v>
      </c>
      <c r="K2" s="2" t="str">
        <f>IF(Table1[[#This Row],[Engagement]]&lt;=40,"Low Engagements","High Engagements")</f>
        <v>Low Engagements</v>
      </c>
      <c r="L2" s="1">
        <f>Table1[[#This Row],[Likes]]/Table1[[#This Row],[Uploads]]</f>
        <v>1998401.2789768185</v>
      </c>
      <c r="M2" s="2" t="str">
        <f>IF(Table1[[#This Row],[Likes to Uploads]]&lt;=1760000,"Low","High")</f>
        <v>High</v>
      </c>
    </row>
    <row r="3" spans="1:13" x14ac:dyDescent="0.25">
      <c r="A3" s="2" t="s">
        <v>6</v>
      </c>
      <c r="B3" s="1">
        <v>155700000</v>
      </c>
      <c r="C3" s="2" t="str">
        <f>IF(Table1[[#This Row],[Followers]]&lt;=58600000,"Low followers","High followers")</f>
        <v>High followers</v>
      </c>
      <c r="D3" s="1">
        <v>1304</v>
      </c>
      <c r="E3" s="2" t="str">
        <f>IF(Table1[[#This Row],[Following]]&lt;=850,"Low Following","High Following")</f>
        <v>High Following</v>
      </c>
      <c r="F3" s="1">
        <v>2812</v>
      </c>
      <c r="G3" s="2" t="str">
        <f>IF(Table1[[#This Row],[Uploads]]&lt;=2175,"Low Uploads","High Uploads")</f>
        <v>High Uploads</v>
      </c>
      <c r="H3" s="1">
        <v>11800000000</v>
      </c>
      <c r="I3" s="2" t="str">
        <f>IF(Table1[[#This Row],[Likes]]&lt;=1610000000,"Low Likes","High Likes")</f>
        <v>High Likes</v>
      </c>
      <c r="J3" s="3">
        <f>Table1[[#This Row],[Likes]]/Table1[[#This Row],[Followers]]</f>
        <v>75.786769428387927</v>
      </c>
      <c r="K3" s="2" t="str">
        <f>IF(Table1[[#This Row],[Engagement]]&lt;=40,"Low Engagements","High Engagements")</f>
        <v>High Engagements</v>
      </c>
      <c r="L3" s="1">
        <f>Table1[[#This Row],[Likes]]/Table1[[#This Row],[Uploads]]</f>
        <v>4196301.5647226172</v>
      </c>
      <c r="M3" s="2" t="str">
        <f>IF(Table1[[#This Row],[Likes to Uploads]]&lt;=1760000,"Low","High")</f>
        <v>High</v>
      </c>
    </row>
    <row r="4" spans="1:13" x14ac:dyDescent="0.25">
      <c r="A4" s="2" t="s">
        <v>7</v>
      </c>
      <c r="B4" s="1">
        <v>107500000</v>
      </c>
      <c r="C4" s="2" t="str">
        <f>IF(Table1[[#This Row],[Followers]]&lt;=58600000,"Low followers","High followers")</f>
        <v>High followers</v>
      </c>
      <c r="D4" s="1">
        <v>362</v>
      </c>
      <c r="E4" s="2" t="str">
        <f>IF(Table1[[#This Row],[Following]]&lt;=850,"Low Following","High Following")</f>
        <v>Low Following</v>
      </c>
      <c r="F4" s="1">
        <v>394</v>
      </c>
      <c r="G4" s="2" t="str">
        <f>IF(Table1[[#This Row],[Uploads]]&lt;=2175,"Low Uploads","High Uploads")</f>
        <v>Low Uploads</v>
      </c>
      <c r="H4" s="1">
        <v>1100000000</v>
      </c>
      <c r="I4" s="2" t="str">
        <f>IF(Table1[[#This Row],[Likes]]&lt;=1610000000,"Low Likes","High Likes")</f>
        <v>Low Likes</v>
      </c>
      <c r="J4" s="3">
        <f>Table1[[#This Row],[Likes]]/Table1[[#This Row],[Followers]]</f>
        <v>10.232558139534884</v>
      </c>
      <c r="K4" s="2" t="str">
        <f>IF(Table1[[#This Row],[Engagement]]&lt;=40,"Low Engagements","High Engagements")</f>
        <v>Low Engagements</v>
      </c>
      <c r="L4" s="1">
        <f>Table1[[#This Row],[Likes]]/Table1[[#This Row],[Uploads]]</f>
        <v>2791878.1725888327</v>
      </c>
      <c r="M4" s="2" t="str">
        <f>IF(Table1[[#This Row],[Likes to Uploads]]&lt;=1760000,"Low","High")</f>
        <v>High</v>
      </c>
    </row>
    <row r="5" spans="1:13" x14ac:dyDescent="0.25">
      <c r="A5" s="2" t="s">
        <v>8</v>
      </c>
      <c r="B5" s="1">
        <v>94300000</v>
      </c>
      <c r="C5" s="2" t="str">
        <f>IF(Table1[[#This Row],[Followers]]&lt;=58600000,"Low followers","High followers")</f>
        <v>High followers</v>
      </c>
      <c r="D5" s="1">
        <v>649</v>
      </c>
      <c r="E5" s="2" t="str">
        <f>IF(Table1[[#This Row],[Following]]&lt;=850,"Low Following","High Following")</f>
        <v>Low Following</v>
      </c>
      <c r="F5" s="1">
        <v>771</v>
      </c>
      <c r="G5" s="2" t="str">
        <f>IF(Table1[[#This Row],[Uploads]]&lt;=2175,"Low Uploads","High Uploads")</f>
        <v>Low Uploads</v>
      </c>
      <c r="H5" s="1">
        <v>2400000000</v>
      </c>
      <c r="I5" s="2" t="str">
        <f>IF(Table1[[#This Row],[Likes]]&lt;=1610000000,"Low Likes","High Likes")</f>
        <v>High Likes</v>
      </c>
      <c r="J5" s="3">
        <f>Table1[[#This Row],[Likes]]/Table1[[#This Row],[Followers]]</f>
        <v>25.450689289501589</v>
      </c>
      <c r="K5" s="2" t="str">
        <f>IF(Table1[[#This Row],[Engagement]]&lt;=40,"Low Engagements","High Engagements")</f>
        <v>Low Engagements</v>
      </c>
      <c r="L5" s="1">
        <f>Table1[[#This Row],[Likes]]/Table1[[#This Row],[Uploads]]</f>
        <v>3112840.4669260699</v>
      </c>
      <c r="M5" s="2" t="str">
        <f>IF(Table1[[#This Row],[Likes to Uploads]]&lt;=1760000,"Low","High")</f>
        <v>High</v>
      </c>
    </row>
    <row r="6" spans="1:13" x14ac:dyDescent="0.25">
      <c r="A6" s="2" t="s">
        <v>9</v>
      </c>
      <c r="B6" s="1">
        <v>88500000</v>
      </c>
      <c r="C6" s="2" t="str">
        <f>IF(Table1[[#This Row],[Followers]]&lt;=58600000,"Low followers","High followers")</f>
        <v>High followers</v>
      </c>
      <c r="D6" s="1">
        <v>1</v>
      </c>
      <c r="E6" s="2" t="str">
        <f>IF(Table1[[#This Row],[Following]]&lt;=850,"Low Following","High Following")</f>
        <v>Low Following</v>
      </c>
      <c r="F6" s="1">
        <v>318</v>
      </c>
      <c r="G6" s="2" t="str">
        <f>IF(Table1[[#This Row],[Uploads]]&lt;=2175,"Low Uploads","High Uploads")</f>
        <v>Low Uploads</v>
      </c>
      <c r="H6" s="1">
        <v>5200000000</v>
      </c>
      <c r="I6" s="2" t="str">
        <f>IF(Table1[[#This Row],[Likes]]&lt;=1610000000,"Low Likes","High Likes")</f>
        <v>High Likes</v>
      </c>
      <c r="J6" s="3">
        <f>Table1[[#This Row],[Likes]]/Table1[[#This Row],[Followers]]</f>
        <v>58.757062146892657</v>
      </c>
      <c r="K6" s="2" t="str">
        <f>IF(Table1[[#This Row],[Engagement]]&lt;=40,"Low Engagements","High Engagements")</f>
        <v>High Engagements</v>
      </c>
      <c r="L6" s="1">
        <f>Table1[[#This Row],[Likes]]/Table1[[#This Row],[Uploads]]</f>
        <v>16352201.257861635</v>
      </c>
      <c r="M6" s="2" t="str">
        <f>IF(Table1[[#This Row],[Likes to Uploads]]&lt;=1760000,"Low","High")</f>
        <v>High</v>
      </c>
    </row>
    <row r="7" spans="1:13" x14ac:dyDescent="0.25">
      <c r="A7" s="2" t="s">
        <v>10</v>
      </c>
      <c r="B7" s="1">
        <v>83800000</v>
      </c>
      <c r="C7" s="2" t="str">
        <f>IF(Table1[[#This Row],[Followers]]&lt;=58600000,"Low followers","High followers")</f>
        <v>High followers</v>
      </c>
      <c r="D7" s="1">
        <v>1</v>
      </c>
      <c r="E7" s="2" t="str">
        <f>IF(Table1[[#This Row],[Following]]&lt;=850,"Low Following","High Following")</f>
        <v>Low Following</v>
      </c>
      <c r="F7" s="1">
        <v>1117</v>
      </c>
      <c r="G7" s="2" t="str">
        <f>IF(Table1[[#This Row],[Uploads]]&lt;=2175,"Low Uploads","High Uploads")</f>
        <v>Low Uploads</v>
      </c>
      <c r="H7" s="1">
        <v>337200000</v>
      </c>
      <c r="I7" s="2" t="str">
        <f>IF(Table1[[#This Row],[Likes]]&lt;=1610000000,"Low Likes","High Likes")</f>
        <v>Low Likes</v>
      </c>
      <c r="J7" s="3">
        <f>Table1[[#This Row],[Likes]]/Table1[[#This Row],[Followers]]</f>
        <v>4.0238663484486876</v>
      </c>
      <c r="K7" s="2" t="str">
        <f>IF(Table1[[#This Row],[Engagement]]&lt;=40,"Low Engagements","High Engagements")</f>
        <v>Low Engagements</v>
      </c>
      <c r="L7" s="1">
        <f>Table1[[#This Row],[Likes]]/Table1[[#This Row],[Uploads]]</f>
        <v>301880.03581020591</v>
      </c>
      <c r="M7" s="2" t="str">
        <f>IF(Table1[[#This Row],[Likes to Uploads]]&lt;=1760000,"Low","High")</f>
        <v>Low</v>
      </c>
    </row>
    <row r="8" spans="1:13" x14ac:dyDescent="0.25">
      <c r="A8" s="2" t="s">
        <v>11</v>
      </c>
      <c r="B8" s="1">
        <v>83100000</v>
      </c>
      <c r="C8" s="2" t="str">
        <f>IF(Table1[[#This Row],[Followers]]&lt;=58600000,"Low followers","High followers")</f>
        <v>High followers</v>
      </c>
      <c r="D8" s="1">
        <v>378</v>
      </c>
      <c r="E8" s="2" t="str">
        <f>IF(Table1[[#This Row],[Following]]&lt;=850,"Low Following","High Following")</f>
        <v>Low Following</v>
      </c>
      <c r="F8" s="1">
        <v>2070</v>
      </c>
      <c r="G8" s="2" t="str">
        <f>IF(Table1[[#This Row],[Uploads]]&lt;=2175,"Low Uploads","High Uploads")</f>
        <v>Low Uploads</v>
      </c>
      <c r="H8" s="1">
        <v>4100000000</v>
      </c>
      <c r="I8" s="2" t="str">
        <f>IF(Table1[[#This Row],[Likes]]&lt;=1610000000,"Low Likes","High Likes")</f>
        <v>High Likes</v>
      </c>
      <c r="J8" s="3">
        <f>Table1[[#This Row],[Likes]]/Table1[[#This Row],[Followers]]</f>
        <v>49.338146811070999</v>
      </c>
      <c r="K8" s="2" t="str">
        <f>IF(Table1[[#This Row],[Engagement]]&lt;=40,"Low Engagements","High Engagements")</f>
        <v>High Engagements</v>
      </c>
      <c r="L8" s="1">
        <f>Table1[[#This Row],[Likes]]/Table1[[#This Row],[Uploads]]</f>
        <v>1980676.3285024154</v>
      </c>
      <c r="M8" s="2" t="str">
        <f>IF(Table1[[#This Row],[Likes to Uploads]]&lt;=1760000,"Low","High")</f>
        <v>High</v>
      </c>
    </row>
    <row r="9" spans="1:13" x14ac:dyDescent="0.25">
      <c r="A9" s="2" t="s">
        <v>12</v>
      </c>
      <c r="B9" s="1">
        <v>82100000</v>
      </c>
      <c r="C9" s="2" t="str">
        <f>IF(Table1[[#This Row],[Followers]]&lt;=58600000,"Low followers","High followers")</f>
        <v>High followers</v>
      </c>
      <c r="D9" s="1">
        <v>144</v>
      </c>
      <c r="E9" s="2" t="str">
        <f>IF(Table1[[#This Row],[Following]]&lt;=850,"Low Following","High Following")</f>
        <v>Low Following</v>
      </c>
      <c r="F9" s="1">
        <v>533</v>
      </c>
      <c r="G9" s="2" t="str">
        <f>IF(Table1[[#This Row],[Uploads]]&lt;=2175,"Low Uploads","High Uploads")</f>
        <v>Low Uploads</v>
      </c>
      <c r="H9" s="1">
        <v>1200000000</v>
      </c>
      <c r="I9" s="2" t="str">
        <f>IF(Table1[[#This Row],[Likes]]&lt;=1610000000,"Low Likes","High Likes")</f>
        <v>Low Likes</v>
      </c>
      <c r="J9" s="3">
        <f>Table1[[#This Row],[Likes]]/Table1[[#This Row],[Followers]]</f>
        <v>14.616321559074299</v>
      </c>
      <c r="K9" s="2" t="str">
        <f>IF(Table1[[#This Row],[Engagement]]&lt;=40,"Low Engagements","High Engagements")</f>
        <v>Low Engagements</v>
      </c>
      <c r="L9" s="1">
        <f>Table1[[#This Row],[Likes]]/Table1[[#This Row],[Uploads]]</f>
        <v>2251407.1294559101</v>
      </c>
      <c r="M9" s="2" t="str">
        <f>IF(Table1[[#This Row],[Likes to Uploads]]&lt;=1760000,"Low","High")</f>
        <v>High</v>
      </c>
    </row>
    <row r="10" spans="1:13" x14ac:dyDescent="0.25">
      <c r="A10" s="2" t="s">
        <v>13</v>
      </c>
      <c r="B10" s="1">
        <v>76700000</v>
      </c>
      <c r="C10" s="2" t="str">
        <f>IF(Table1[[#This Row],[Followers]]&lt;=58600000,"Low followers","High followers")</f>
        <v>High followers</v>
      </c>
      <c r="D10" s="1">
        <v>179</v>
      </c>
      <c r="E10" s="2" t="str">
        <f>IF(Table1[[#This Row],[Following]]&lt;=850,"Low Following","High Following")</f>
        <v>Low Following</v>
      </c>
      <c r="F10" s="1">
        <v>2408</v>
      </c>
      <c r="G10" s="2" t="str">
        <f>IF(Table1[[#This Row],[Uploads]]&lt;=2175,"Low Uploads","High Uploads")</f>
        <v>High Uploads</v>
      </c>
      <c r="H10" s="1">
        <v>5000000000</v>
      </c>
      <c r="I10" s="2" t="str">
        <f>IF(Table1[[#This Row],[Likes]]&lt;=1610000000,"Low Likes","High Likes")</f>
        <v>High Likes</v>
      </c>
      <c r="J10" s="3">
        <f>Table1[[#This Row],[Likes]]/Table1[[#This Row],[Followers]]</f>
        <v>65.189048239895698</v>
      </c>
      <c r="K10" s="2" t="str">
        <f>IF(Table1[[#This Row],[Engagement]]&lt;=40,"Low Engagements","High Engagements")</f>
        <v>High Engagements</v>
      </c>
      <c r="L10" s="1">
        <f>Table1[[#This Row],[Likes]]/Table1[[#This Row],[Uploads]]</f>
        <v>2076411.9601328904</v>
      </c>
      <c r="M10" s="2" t="str">
        <f>IF(Table1[[#This Row],[Likes to Uploads]]&lt;=1760000,"Low","High")</f>
        <v>High</v>
      </c>
    </row>
    <row r="11" spans="1:13" x14ac:dyDescent="0.25">
      <c r="A11" s="2" t="s">
        <v>14</v>
      </c>
      <c r="B11" s="1">
        <v>75600000</v>
      </c>
      <c r="C11" s="2" t="str">
        <f>IF(Table1[[#This Row],[Followers]]&lt;=58600000,"Low followers","High followers")</f>
        <v>High followers</v>
      </c>
      <c r="D11" s="1">
        <v>0</v>
      </c>
      <c r="E11" s="2" t="str">
        <f>IF(Table1[[#This Row],[Following]]&lt;=850,"Low Following","High Following")</f>
        <v>Low Following</v>
      </c>
      <c r="F11" s="1">
        <v>399</v>
      </c>
      <c r="G11" s="2" t="str">
        <f>IF(Table1[[#This Row],[Uploads]]&lt;=2175,"Low Uploads","High Uploads")</f>
        <v>Low Uploads</v>
      </c>
      <c r="H11" s="1">
        <v>578500000</v>
      </c>
      <c r="I11" s="2" t="str">
        <f>IF(Table1[[#This Row],[Likes]]&lt;=1610000000,"Low Likes","High Likes")</f>
        <v>Low Likes</v>
      </c>
      <c r="J11" s="3">
        <f>Table1[[#This Row],[Likes]]/Table1[[#This Row],[Followers]]</f>
        <v>7.6521164021164019</v>
      </c>
      <c r="K11" s="2" t="str">
        <f>IF(Table1[[#This Row],[Engagement]]&lt;=40,"Low Engagements","High Engagements")</f>
        <v>Low Engagements</v>
      </c>
      <c r="L11" s="1">
        <f>Table1[[#This Row],[Likes]]/Table1[[#This Row],[Uploads]]</f>
        <v>1449874.6867167919</v>
      </c>
      <c r="M11" s="2" t="str">
        <f>IF(Table1[[#This Row],[Likes to Uploads]]&lt;=1760000,"Low","High")</f>
        <v>Low</v>
      </c>
    </row>
    <row r="12" spans="1:13" x14ac:dyDescent="0.25">
      <c r="A12" s="2" t="s">
        <v>15</v>
      </c>
      <c r="B12" s="1">
        <v>74900000</v>
      </c>
      <c r="C12" s="2" t="str">
        <f>IF(Table1[[#This Row],[Followers]]&lt;=58600000,"Low followers","High followers")</f>
        <v>High followers</v>
      </c>
      <c r="D12" s="1">
        <v>0</v>
      </c>
      <c r="E12" s="2" t="str">
        <f>IF(Table1[[#This Row],[Following]]&lt;=850,"Low Following","High Following")</f>
        <v>Low Following</v>
      </c>
      <c r="F12" s="1">
        <v>2800</v>
      </c>
      <c r="G12" s="2" t="str">
        <f>IF(Table1[[#This Row],[Uploads]]&lt;=2175,"Low Uploads","High Uploads")</f>
        <v>High Uploads</v>
      </c>
      <c r="H12" s="1">
        <v>1500000000</v>
      </c>
      <c r="I12" s="2" t="str">
        <f>IF(Table1[[#This Row],[Likes]]&lt;=1610000000,"Low Likes","High Likes")</f>
        <v>Low Likes</v>
      </c>
      <c r="J12" s="3">
        <f>Table1[[#This Row],[Likes]]/Table1[[#This Row],[Followers]]</f>
        <v>20.026702269692922</v>
      </c>
      <c r="K12" s="2" t="str">
        <f>IF(Table1[[#This Row],[Engagement]]&lt;=40,"Low Engagements","High Engagements")</f>
        <v>Low Engagements</v>
      </c>
      <c r="L12" s="1">
        <f>Table1[[#This Row],[Likes]]/Table1[[#This Row],[Uploads]]</f>
        <v>535714.28571428568</v>
      </c>
      <c r="M12" s="2" t="str">
        <f>IF(Table1[[#This Row],[Likes to Uploads]]&lt;=1760000,"Low","High")</f>
        <v>Low</v>
      </c>
    </row>
    <row r="13" spans="1:13" x14ac:dyDescent="0.25">
      <c r="A13" s="2" t="s">
        <v>16</v>
      </c>
      <c r="B13" s="1">
        <v>74700000</v>
      </c>
      <c r="C13" s="2" t="str">
        <f>IF(Table1[[#This Row],[Followers]]&lt;=58600000,"Low followers","High followers")</f>
        <v>High followers</v>
      </c>
      <c r="D13" s="1">
        <v>42</v>
      </c>
      <c r="E13" s="2" t="str">
        <f>IF(Table1[[#This Row],[Following]]&lt;=850,"Low Following","High Following")</f>
        <v>Low Following</v>
      </c>
      <c r="F13" s="1">
        <v>337</v>
      </c>
      <c r="G13" s="2" t="str">
        <f>IF(Table1[[#This Row],[Uploads]]&lt;=2175,"Low Uploads","High Uploads")</f>
        <v>Low Uploads</v>
      </c>
      <c r="H13" s="1">
        <v>561900000</v>
      </c>
      <c r="I13" s="2" t="str">
        <f>IF(Table1[[#This Row],[Likes]]&lt;=1610000000,"Low Likes","High Likes")</f>
        <v>Low Likes</v>
      </c>
      <c r="J13" s="3">
        <f>Table1[[#This Row],[Likes]]/Table1[[#This Row],[Followers]]</f>
        <v>7.5220883534136549</v>
      </c>
      <c r="K13" s="2" t="str">
        <f>IF(Table1[[#This Row],[Engagement]]&lt;=40,"Low Engagements","High Engagements")</f>
        <v>Low Engagements</v>
      </c>
      <c r="L13" s="1">
        <f>Table1[[#This Row],[Likes]]/Table1[[#This Row],[Uploads]]</f>
        <v>1667359.0504451038</v>
      </c>
      <c r="M13" s="2" t="str">
        <f>IF(Table1[[#This Row],[Likes to Uploads]]&lt;=1760000,"Low","High")</f>
        <v>Low</v>
      </c>
    </row>
    <row r="14" spans="1:13" x14ac:dyDescent="0.25">
      <c r="A14" s="2" t="s">
        <v>17</v>
      </c>
      <c r="B14" s="1">
        <v>71200000</v>
      </c>
      <c r="C14" s="2" t="str">
        <f>IF(Table1[[#This Row],[Followers]]&lt;=58600000,"Low followers","High followers")</f>
        <v>High followers</v>
      </c>
      <c r="D14" s="1">
        <v>1</v>
      </c>
      <c r="E14" s="2" t="str">
        <f>IF(Table1[[#This Row],[Following]]&lt;=850,"Low Following","High Following")</f>
        <v>Low Following</v>
      </c>
      <c r="F14" s="1">
        <v>232</v>
      </c>
      <c r="G14" s="2" t="str">
        <f>IF(Table1[[#This Row],[Uploads]]&lt;=2175,"Low Uploads","High Uploads")</f>
        <v>Low Uploads</v>
      </c>
      <c r="H14" s="1">
        <v>1500000000</v>
      </c>
      <c r="I14" s="2" t="str">
        <f>IF(Table1[[#This Row],[Likes]]&lt;=1610000000,"Low Likes","High Likes")</f>
        <v>Low Likes</v>
      </c>
      <c r="J14" s="3">
        <f>Table1[[#This Row],[Likes]]/Table1[[#This Row],[Followers]]</f>
        <v>21.067415730337078</v>
      </c>
      <c r="K14" s="2" t="str">
        <f>IF(Table1[[#This Row],[Engagement]]&lt;=40,"Low Engagements","High Engagements")</f>
        <v>Low Engagements</v>
      </c>
      <c r="L14" s="1">
        <f>Table1[[#This Row],[Likes]]/Table1[[#This Row],[Uploads]]</f>
        <v>6465517.2413793104</v>
      </c>
      <c r="M14" s="2" t="str">
        <f>IF(Table1[[#This Row],[Likes to Uploads]]&lt;=1760000,"Low","High")</f>
        <v>High</v>
      </c>
    </row>
    <row r="15" spans="1:13" x14ac:dyDescent="0.25">
      <c r="A15" s="2" t="s">
        <v>18</v>
      </c>
      <c r="B15" s="1">
        <v>69400000</v>
      </c>
      <c r="C15" s="2" t="str">
        <f>IF(Table1[[#This Row],[Followers]]&lt;=58600000,"Low followers","High followers")</f>
        <v>High followers</v>
      </c>
      <c r="D15" s="1">
        <v>65</v>
      </c>
      <c r="E15" s="2" t="str">
        <f>IF(Table1[[#This Row],[Following]]&lt;=850,"Low Following","High Following")</f>
        <v>Low Following</v>
      </c>
      <c r="F15" s="1">
        <v>70</v>
      </c>
      <c r="G15" s="2" t="str">
        <f>IF(Table1[[#This Row],[Uploads]]&lt;=2175,"Low Uploads","High Uploads")</f>
        <v>Low Uploads</v>
      </c>
      <c r="H15" s="1">
        <v>453000000</v>
      </c>
      <c r="I15" s="2" t="str">
        <f>IF(Table1[[#This Row],[Likes]]&lt;=1610000000,"Low Likes","High Likes")</f>
        <v>Low Likes</v>
      </c>
      <c r="J15" s="3">
        <f>Table1[[#This Row],[Likes]]/Table1[[#This Row],[Followers]]</f>
        <v>6.5273775216138326</v>
      </c>
      <c r="K15" s="2" t="str">
        <f>IF(Table1[[#This Row],[Engagement]]&lt;=40,"Low Engagements","High Engagements")</f>
        <v>Low Engagements</v>
      </c>
      <c r="L15" s="1">
        <f>Table1[[#This Row],[Likes]]/Table1[[#This Row],[Uploads]]</f>
        <v>6471428.5714285718</v>
      </c>
      <c r="M15" s="2" t="str">
        <f>IF(Table1[[#This Row],[Likes to Uploads]]&lt;=1760000,"Low","High")</f>
        <v>High</v>
      </c>
    </row>
    <row r="16" spans="1:13" x14ac:dyDescent="0.25">
      <c r="A16" s="2" t="s">
        <v>19</v>
      </c>
      <c r="B16" s="1">
        <v>652200000</v>
      </c>
      <c r="C16" s="2" t="str">
        <f>IF(Table1[[#This Row],[Followers]]&lt;=58600000,"Low followers","High followers")</f>
        <v>High followers</v>
      </c>
      <c r="D16" s="1">
        <v>34</v>
      </c>
      <c r="E16" s="2" t="str">
        <f>IF(Table1[[#This Row],[Following]]&lt;=850,"Low Following","High Following")</f>
        <v>Low Following</v>
      </c>
      <c r="F16" s="1">
        <v>1007</v>
      </c>
      <c r="G16" s="2" t="str">
        <f>IF(Table1[[#This Row],[Uploads]]&lt;=2175,"Low Uploads","High Uploads")</f>
        <v>Low Uploads</v>
      </c>
      <c r="H16" s="1">
        <v>1300000000</v>
      </c>
      <c r="I16" s="2" t="str">
        <f>IF(Table1[[#This Row],[Likes]]&lt;=1610000000,"Low Likes","High Likes")</f>
        <v>Low Likes</v>
      </c>
      <c r="J16" s="3">
        <f>Table1[[#This Row],[Likes]]/Table1[[#This Row],[Followers]]</f>
        <v>1.9932536031892059</v>
      </c>
      <c r="K16" s="2" t="str">
        <f>IF(Table1[[#This Row],[Engagement]]&lt;=40,"Low Engagements","High Engagements")</f>
        <v>Low Engagements</v>
      </c>
      <c r="L16" s="1">
        <f>Table1[[#This Row],[Likes]]/Table1[[#This Row],[Uploads]]</f>
        <v>1290963.2571996027</v>
      </c>
      <c r="M16" s="2" t="str">
        <f>IF(Table1[[#This Row],[Likes to Uploads]]&lt;=1760000,"Low","High")</f>
        <v>Low</v>
      </c>
    </row>
    <row r="17" spans="1:13" x14ac:dyDescent="0.25">
      <c r="A17" s="2" t="s">
        <v>20</v>
      </c>
      <c r="B17" s="1">
        <v>63800000</v>
      </c>
      <c r="C17" s="2" t="str">
        <f>IF(Table1[[#This Row],[Followers]]&lt;=58600000,"Low followers","High followers")</f>
        <v>High followers</v>
      </c>
      <c r="D17" s="1">
        <v>969</v>
      </c>
      <c r="E17" s="2" t="str">
        <f>IF(Table1[[#This Row],[Following]]&lt;=850,"Low Following","High Following")</f>
        <v>High Following</v>
      </c>
      <c r="F17" s="1">
        <v>2135</v>
      </c>
      <c r="G17" s="2" t="str">
        <f>IF(Table1[[#This Row],[Uploads]]&lt;=2175,"Low Uploads","High Uploads")</f>
        <v>Low Uploads</v>
      </c>
      <c r="H17" s="1">
        <v>1200000000</v>
      </c>
      <c r="I17" s="2" t="str">
        <f>IF(Table1[[#This Row],[Likes]]&lt;=1610000000,"Low Likes","High Likes")</f>
        <v>Low Likes</v>
      </c>
      <c r="J17" s="3">
        <f>Table1[[#This Row],[Likes]]/Table1[[#This Row],[Followers]]</f>
        <v>18.808777429467085</v>
      </c>
      <c r="K17" s="2" t="str">
        <f>IF(Table1[[#This Row],[Engagement]]&lt;=40,"Low Engagements","High Engagements")</f>
        <v>Low Engagements</v>
      </c>
      <c r="L17" s="1">
        <f>Table1[[#This Row],[Likes]]/Table1[[#This Row],[Uploads]]</f>
        <v>562060.88992974244</v>
      </c>
      <c r="M17" s="2" t="str">
        <f>IF(Table1[[#This Row],[Likes to Uploads]]&lt;=1760000,"Low","High")</f>
        <v>Low</v>
      </c>
    </row>
    <row r="18" spans="1:13" x14ac:dyDescent="0.25">
      <c r="A18" s="2" t="s">
        <v>21</v>
      </c>
      <c r="B18" s="1">
        <v>58100000</v>
      </c>
      <c r="C18" s="2" t="str">
        <f>IF(Table1[[#This Row],[Followers]]&lt;=58600000,"Low followers","High followers")</f>
        <v>Low followers</v>
      </c>
      <c r="D18" s="1">
        <v>76</v>
      </c>
      <c r="E18" s="2" t="str">
        <f>IF(Table1[[#This Row],[Following]]&lt;=850,"Low Following","High Following")</f>
        <v>Low Following</v>
      </c>
      <c r="F18" s="1">
        <v>223</v>
      </c>
      <c r="G18" s="2" t="str">
        <f>IF(Table1[[#This Row],[Uploads]]&lt;=2175,"Low Uploads","High Uploads")</f>
        <v>Low Uploads</v>
      </c>
      <c r="H18" s="1">
        <v>646900000</v>
      </c>
      <c r="I18" s="2" t="str">
        <f>IF(Table1[[#This Row],[Likes]]&lt;=1610000000,"Low Likes","High Likes")</f>
        <v>Low Likes</v>
      </c>
      <c r="J18" s="3">
        <f>Table1[[#This Row],[Likes]]/Table1[[#This Row],[Followers]]</f>
        <v>11.134251290877797</v>
      </c>
      <c r="K18" s="2" t="str">
        <f>IF(Table1[[#This Row],[Engagement]]&lt;=40,"Low Engagements","High Engagements")</f>
        <v>Low Engagements</v>
      </c>
      <c r="L18" s="1">
        <f>Table1[[#This Row],[Likes]]/Table1[[#This Row],[Uploads]]</f>
        <v>2900896.8609865471</v>
      </c>
      <c r="M18" s="2" t="str">
        <f>IF(Table1[[#This Row],[Likes to Uploads]]&lt;=1760000,"Low","High")</f>
        <v>High</v>
      </c>
    </row>
    <row r="19" spans="1:13" x14ac:dyDescent="0.25">
      <c r="A19" s="2" t="s">
        <v>22</v>
      </c>
      <c r="B19" s="1">
        <v>56800000</v>
      </c>
      <c r="C19" s="2" t="str">
        <f>IF(Table1[[#This Row],[Followers]]&lt;=58600000,"Low followers","High followers")</f>
        <v>Low followers</v>
      </c>
      <c r="D19" s="1">
        <v>29</v>
      </c>
      <c r="E19" s="2" t="str">
        <f>IF(Table1[[#This Row],[Following]]&lt;=850,"Low Following","High Following")</f>
        <v>Low Following</v>
      </c>
      <c r="F19" s="1">
        <v>489</v>
      </c>
      <c r="G19" s="2" t="str">
        <f>IF(Table1[[#This Row],[Uploads]]&lt;=2175,"Low Uploads","High Uploads")</f>
        <v>Low Uploads</v>
      </c>
      <c r="H19" s="1">
        <v>1500000000</v>
      </c>
      <c r="I19" s="2" t="str">
        <f>IF(Table1[[#This Row],[Likes]]&lt;=1610000000,"Low Likes","High Likes")</f>
        <v>Low Likes</v>
      </c>
      <c r="J19" s="3">
        <f>Table1[[#This Row],[Likes]]/Table1[[#This Row],[Followers]]</f>
        <v>26.408450704225352</v>
      </c>
      <c r="K19" s="2" t="str">
        <f>IF(Table1[[#This Row],[Engagement]]&lt;=40,"Low Engagements","High Engagements")</f>
        <v>Low Engagements</v>
      </c>
      <c r="L19" s="1">
        <f>Table1[[#This Row],[Likes]]/Table1[[#This Row],[Uploads]]</f>
        <v>3067484.6625766871</v>
      </c>
      <c r="M19" s="2" t="str">
        <f>IF(Table1[[#This Row],[Likes to Uploads]]&lt;=1760000,"Low","High")</f>
        <v>High</v>
      </c>
    </row>
    <row r="20" spans="1:13" x14ac:dyDescent="0.25">
      <c r="A20" s="2" t="s">
        <v>23</v>
      </c>
      <c r="B20" s="1">
        <v>56300000</v>
      </c>
      <c r="C20" s="2" t="str">
        <f>IF(Table1[[#This Row],[Followers]]&lt;=58600000,"Low followers","High followers")</f>
        <v>Low followers</v>
      </c>
      <c r="D20" s="1">
        <v>211</v>
      </c>
      <c r="E20" s="2" t="str">
        <f>IF(Table1[[#This Row],[Following]]&lt;=850,"Low Following","High Following")</f>
        <v>Low Following</v>
      </c>
      <c r="F20" s="1">
        <v>2213</v>
      </c>
      <c r="G20" s="2" t="str">
        <f>IF(Table1[[#This Row],[Uploads]]&lt;=2175,"Low Uploads","High Uploads")</f>
        <v>High Uploads</v>
      </c>
      <c r="H20" s="1">
        <v>1300000000</v>
      </c>
      <c r="I20" s="2" t="str">
        <f>IF(Table1[[#This Row],[Likes]]&lt;=1610000000,"Low Likes","High Likes")</f>
        <v>Low Likes</v>
      </c>
      <c r="J20" s="3">
        <f>Table1[[#This Row],[Likes]]/Table1[[#This Row],[Followers]]</f>
        <v>23.090586145648313</v>
      </c>
      <c r="K20" s="2" t="str">
        <f>IF(Table1[[#This Row],[Engagement]]&lt;=40,"Low Engagements","High Engagements")</f>
        <v>Low Engagements</v>
      </c>
      <c r="L20" s="1">
        <f>Table1[[#This Row],[Likes]]/Table1[[#This Row],[Uploads]]</f>
        <v>587437.86714866699</v>
      </c>
      <c r="M20" s="2" t="str">
        <f>IF(Table1[[#This Row],[Likes to Uploads]]&lt;=1760000,"Low","High")</f>
        <v>Low</v>
      </c>
    </row>
    <row r="21" spans="1:13" x14ac:dyDescent="0.25">
      <c r="A21" s="2" t="s">
        <v>24</v>
      </c>
      <c r="B21" s="1">
        <v>55400000</v>
      </c>
      <c r="C21" s="2" t="str">
        <f>IF(Table1[[#This Row],[Followers]]&lt;=58600000,"Low followers","High followers")</f>
        <v>Low followers</v>
      </c>
      <c r="D21" s="1">
        <v>314</v>
      </c>
      <c r="E21" s="2" t="str">
        <f>IF(Table1[[#This Row],[Following]]&lt;=850,"Low Following","High Following")</f>
        <v>Low Following</v>
      </c>
      <c r="F21" s="1">
        <v>1309</v>
      </c>
      <c r="G21" s="2" t="str">
        <f>IF(Table1[[#This Row],[Uploads]]&lt;=2175,"Low Uploads","High Uploads")</f>
        <v>Low Uploads</v>
      </c>
      <c r="H21" s="1">
        <v>1700000000</v>
      </c>
      <c r="I21" s="2" t="str">
        <f>IF(Table1[[#This Row],[Likes]]&lt;=1610000000,"Low Likes","High Likes")</f>
        <v>High Likes</v>
      </c>
      <c r="J21" s="3">
        <f>Table1[[#This Row],[Likes]]/Table1[[#This Row],[Followers]]</f>
        <v>30.685920577617328</v>
      </c>
      <c r="K21" s="2" t="str">
        <f>IF(Table1[[#This Row],[Engagement]]&lt;=40,"Low Engagements","High Engagements")</f>
        <v>Low Engagements</v>
      </c>
      <c r="L21" s="1">
        <f>Table1[[#This Row],[Likes]]/Table1[[#This Row],[Uploads]]</f>
        <v>1298701.2987012987</v>
      </c>
      <c r="M21" s="2" t="str">
        <f>IF(Table1[[#This Row],[Likes to Uploads]]&lt;=1760000,"Low","High")</f>
        <v>Low</v>
      </c>
    </row>
    <row r="22" spans="1:13" x14ac:dyDescent="0.25">
      <c r="A22" s="2" t="s">
        <v>25</v>
      </c>
      <c r="B22" s="1">
        <v>55400000</v>
      </c>
      <c r="C22" s="2" t="str">
        <f>IF(Table1[[#This Row],[Followers]]&lt;=58600000,"Low followers","High followers")</f>
        <v>Low followers</v>
      </c>
      <c r="D22" s="1">
        <v>166</v>
      </c>
      <c r="E22" s="2" t="str">
        <f>IF(Table1[[#This Row],[Following]]&lt;=850,"Low Following","High Following")</f>
        <v>Low Following</v>
      </c>
      <c r="F22" s="1">
        <v>879</v>
      </c>
      <c r="G22" s="2" t="str">
        <f>IF(Table1[[#This Row],[Uploads]]&lt;=2175,"Low Uploads","High Uploads")</f>
        <v>Low Uploads</v>
      </c>
      <c r="H22" s="1">
        <v>3300000000</v>
      </c>
      <c r="I22" s="2" t="str">
        <f>IF(Table1[[#This Row],[Likes]]&lt;=1610000000,"Low Likes","High Likes")</f>
        <v>High Likes</v>
      </c>
      <c r="J22" s="3">
        <f>Table1[[#This Row],[Likes]]/Table1[[#This Row],[Followers]]</f>
        <v>59.566787003610109</v>
      </c>
      <c r="K22" s="2" t="str">
        <f>IF(Table1[[#This Row],[Engagement]]&lt;=40,"Low Engagements","High Engagements")</f>
        <v>High Engagements</v>
      </c>
      <c r="L22" s="1">
        <f>Table1[[#This Row],[Likes]]/Table1[[#This Row],[Uploads]]</f>
        <v>3754266.2116040955</v>
      </c>
      <c r="M22" s="2" t="str">
        <f>IF(Table1[[#This Row],[Likes to Uploads]]&lt;=1760000,"Low","High")</f>
        <v>High</v>
      </c>
    </row>
    <row r="23" spans="1:13" x14ac:dyDescent="0.25">
      <c r="A23" s="2" t="s">
        <v>26</v>
      </c>
      <c r="B23" s="1">
        <v>55400000</v>
      </c>
      <c r="C23" s="2" t="str">
        <f>IF(Table1[[#This Row],[Followers]]&lt;=58600000,"Low followers","High followers")</f>
        <v>Low followers</v>
      </c>
      <c r="D23" s="1">
        <v>936</v>
      </c>
      <c r="E23" s="2" t="str">
        <f>IF(Table1[[#This Row],[Following]]&lt;=850,"Low Following","High Following")</f>
        <v>High Following</v>
      </c>
      <c r="F23" s="1">
        <v>3541</v>
      </c>
      <c r="G23" s="2" t="str">
        <f>IF(Table1[[#This Row],[Uploads]]&lt;=2175,"Low Uploads","High Uploads")</f>
        <v>High Uploads</v>
      </c>
      <c r="H23" s="1">
        <v>1700000000</v>
      </c>
      <c r="I23" s="2" t="str">
        <f>IF(Table1[[#This Row],[Likes]]&lt;=1610000000,"Low Likes","High Likes")</f>
        <v>High Likes</v>
      </c>
      <c r="J23" s="3">
        <f>Table1[[#This Row],[Likes]]/Table1[[#This Row],[Followers]]</f>
        <v>30.685920577617328</v>
      </c>
      <c r="K23" s="2" t="str">
        <f>IF(Table1[[#This Row],[Engagement]]&lt;=40,"Low Engagements","High Engagements")</f>
        <v>Low Engagements</v>
      </c>
      <c r="L23" s="1">
        <f>Table1[[#This Row],[Likes]]/Table1[[#This Row],[Uploads]]</f>
        <v>480090.36995199096</v>
      </c>
      <c r="M23" s="2" t="str">
        <f>IF(Table1[[#This Row],[Likes to Uploads]]&lt;=1760000,"Low","High")</f>
        <v>Low</v>
      </c>
    </row>
    <row r="24" spans="1:13" x14ac:dyDescent="0.25">
      <c r="A24" s="2" t="s">
        <v>27</v>
      </c>
      <c r="B24" s="1">
        <v>55000000</v>
      </c>
      <c r="C24" s="2" t="str">
        <f>IF(Table1[[#This Row],[Followers]]&lt;=58600000,"Low followers","High followers")</f>
        <v>Low followers</v>
      </c>
      <c r="D24" s="1">
        <v>9854</v>
      </c>
      <c r="E24" s="2" t="str">
        <f>IF(Table1[[#This Row],[Following]]&lt;=850,"Low Following","High Following")</f>
        <v>High Following</v>
      </c>
      <c r="F24" s="1">
        <v>1281</v>
      </c>
      <c r="G24" s="2" t="str">
        <f>IF(Table1[[#This Row],[Uploads]]&lt;=2175,"Low Uploads","High Uploads")</f>
        <v>Low Uploads</v>
      </c>
      <c r="H24" s="1">
        <v>1300000000</v>
      </c>
      <c r="I24" s="2" t="str">
        <f>IF(Table1[[#This Row],[Likes]]&lt;=1610000000,"Low Likes","High Likes")</f>
        <v>Low Likes</v>
      </c>
      <c r="J24" s="3">
        <f>Table1[[#This Row],[Likes]]/Table1[[#This Row],[Followers]]</f>
        <v>23.636363636363637</v>
      </c>
      <c r="K24" s="2" t="str">
        <f>IF(Table1[[#This Row],[Engagement]]&lt;=40,"Low Engagements","High Engagements")</f>
        <v>Low Engagements</v>
      </c>
      <c r="L24" s="1">
        <f>Table1[[#This Row],[Likes]]/Table1[[#This Row],[Uploads]]</f>
        <v>1014832.1623731459</v>
      </c>
      <c r="M24" s="2" t="str">
        <f>IF(Table1[[#This Row],[Likes to Uploads]]&lt;=1760000,"Low","High")</f>
        <v>Low</v>
      </c>
    </row>
    <row r="25" spans="1:13" x14ac:dyDescent="0.25">
      <c r="A25" s="2" t="s">
        <v>28</v>
      </c>
      <c r="B25" s="1">
        <v>54800000</v>
      </c>
      <c r="C25" s="2" t="str">
        <f>IF(Table1[[#This Row],[Followers]]&lt;=58600000,"Low followers","High followers")</f>
        <v>Low followers</v>
      </c>
      <c r="D25" s="1">
        <v>0</v>
      </c>
      <c r="E25" s="2" t="str">
        <f>IF(Table1[[#This Row],[Following]]&lt;=850,"Low Following","High Following")</f>
        <v>Low Following</v>
      </c>
      <c r="F25" s="1">
        <v>144</v>
      </c>
      <c r="G25" s="2" t="str">
        <f>IF(Table1[[#This Row],[Uploads]]&lt;=2175,"Low Uploads","High Uploads")</f>
        <v>Low Uploads</v>
      </c>
      <c r="H25" s="1">
        <v>473700000</v>
      </c>
      <c r="I25" s="2" t="str">
        <f>IF(Table1[[#This Row],[Likes]]&lt;=1610000000,"Low Likes","High Likes")</f>
        <v>Low Likes</v>
      </c>
      <c r="J25" s="3">
        <f>Table1[[#This Row],[Likes]]/Table1[[#This Row],[Followers]]</f>
        <v>8.6441605839416056</v>
      </c>
      <c r="K25" s="2" t="str">
        <f>IF(Table1[[#This Row],[Engagement]]&lt;=40,"Low Engagements","High Engagements")</f>
        <v>Low Engagements</v>
      </c>
      <c r="L25" s="1">
        <f>Table1[[#This Row],[Likes]]/Table1[[#This Row],[Uploads]]</f>
        <v>3289583.3333333335</v>
      </c>
      <c r="M25" s="2" t="str">
        <f>IF(Table1[[#This Row],[Likes to Uploads]]&lt;=1760000,"Low","High")</f>
        <v>High</v>
      </c>
    </row>
    <row r="26" spans="1:13" x14ac:dyDescent="0.25">
      <c r="A26" s="2" t="s">
        <v>29</v>
      </c>
      <c r="B26" s="1">
        <v>53500000</v>
      </c>
      <c r="C26" s="2" t="str">
        <f>IF(Table1[[#This Row],[Followers]]&lt;=58600000,"Low followers","High followers")</f>
        <v>Low followers</v>
      </c>
      <c r="D26" s="1">
        <v>274</v>
      </c>
      <c r="E26" s="2" t="str">
        <f>IF(Table1[[#This Row],[Following]]&lt;=850,"Low Following","High Following")</f>
        <v>Low Following</v>
      </c>
      <c r="F26" s="1">
        <v>3308</v>
      </c>
      <c r="G26" s="2" t="str">
        <f>IF(Table1[[#This Row],[Uploads]]&lt;=2175,"Low Uploads","High Uploads")</f>
        <v>High Uploads</v>
      </c>
      <c r="H26" s="1">
        <v>3000000000</v>
      </c>
      <c r="I26" s="2" t="str">
        <f>IF(Table1[[#This Row],[Likes]]&lt;=1610000000,"Low Likes","High Likes")</f>
        <v>High Likes</v>
      </c>
      <c r="J26" s="3">
        <f>Table1[[#This Row],[Likes]]/Table1[[#This Row],[Followers]]</f>
        <v>56.074766355140184</v>
      </c>
      <c r="K26" s="2" t="str">
        <f>IF(Table1[[#This Row],[Engagement]]&lt;=40,"Low Engagements","High Engagements")</f>
        <v>High Engagements</v>
      </c>
      <c r="L26" s="1">
        <f>Table1[[#This Row],[Likes]]/Table1[[#This Row],[Uploads]]</f>
        <v>906892.3821039903</v>
      </c>
      <c r="M26" s="2" t="str">
        <f>IF(Table1[[#This Row],[Likes to Uploads]]&lt;=1760000,"Low","High")</f>
        <v>Low</v>
      </c>
    </row>
    <row r="27" spans="1:13" x14ac:dyDescent="0.25">
      <c r="A27" s="2" t="s">
        <v>30</v>
      </c>
      <c r="B27" s="1">
        <v>53300000</v>
      </c>
      <c r="C27" s="2" t="str">
        <f>IF(Table1[[#This Row],[Followers]]&lt;=58600000,"Low followers","High followers")</f>
        <v>Low followers</v>
      </c>
      <c r="D27" s="1">
        <v>26</v>
      </c>
      <c r="E27" s="2" t="str">
        <f>IF(Table1[[#This Row],[Following]]&lt;=850,"Low Following","High Following")</f>
        <v>Low Following</v>
      </c>
      <c r="F27" s="1">
        <v>2223</v>
      </c>
      <c r="G27" s="2" t="str">
        <f>IF(Table1[[#This Row],[Uploads]]&lt;=2175,"Low Uploads","High Uploads")</f>
        <v>High Uploads</v>
      </c>
      <c r="H27" s="1">
        <v>1200000000</v>
      </c>
      <c r="I27" s="2" t="str">
        <f>IF(Table1[[#This Row],[Likes]]&lt;=1610000000,"Low Likes","High Likes")</f>
        <v>Low Likes</v>
      </c>
      <c r="J27" s="3">
        <f>Table1[[#This Row],[Likes]]/Table1[[#This Row],[Followers]]</f>
        <v>22.514071294559098</v>
      </c>
      <c r="K27" s="2" t="str">
        <f>IF(Table1[[#This Row],[Engagement]]&lt;=40,"Low Engagements","High Engagements")</f>
        <v>Low Engagements</v>
      </c>
      <c r="L27" s="1">
        <f>Table1[[#This Row],[Likes]]/Table1[[#This Row],[Uploads]]</f>
        <v>539811.06612685556</v>
      </c>
      <c r="M27" s="2" t="str">
        <f>IF(Table1[[#This Row],[Likes to Uploads]]&lt;=1760000,"Low","High")</f>
        <v>Low</v>
      </c>
    </row>
    <row r="28" spans="1:13" x14ac:dyDescent="0.25">
      <c r="A28" s="2" t="s">
        <v>31</v>
      </c>
      <c r="B28" s="1">
        <v>53000000</v>
      </c>
      <c r="C28" s="2" t="str">
        <f>IF(Table1[[#This Row],[Followers]]&lt;=58600000,"Low followers","High followers")</f>
        <v>Low followers</v>
      </c>
      <c r="D28" s="1">
        <v>97</v>
      </c>
      <c r="E28" s="2" t="str">
        <f>IF(Table1[[#This Row],[Following]]&lt;=850,"Low Following","High Following")</f>
        <v>Low Following</v>
      </c>
      <c r="F28" s="1">
        <v>2101</v>
      </c>
      <c r="G28" s="2" t="str">
        <f>IF(Table1[[#This Row],[Uploads]]&lt;=2175,"Low Uploads","High Uploads")</f>
        <v>Low Uploads</v>
      </c>
      <c r="H28" s="1">
        <v>1300000000</v>
      </c>
      <c r="I28" s="2" t="str">
        <f>IF(Table1[[#This Row],[Likes]]&lt;=1610000000,"Low Likes","High Likes")</f>
        <v>Low Likes</v>
      </c>
      <c r="J28" s="3">
        <f>Table1[[#This Row],[Likes]]/Table1[[#This Row],[Followers]]</f>
        <v>24.528301886792452</v>
      </c>
      <c r="K28" s="2" t="str">
        <f>IF(Table1[[#This Row],[Engagement]]&lt;=40,"Low Engagements","High Engagements")</f>
        <v>Low Engagements</v>
      </c>
      <c r="L28" s="1">
        <f>Table1[[#This Row],[Likes]]/Table1[[#This Row],[Uploads]]</f>
        <v>618752.97477391723</v>
      </c>
      <c r="M28" s="2" t="str">
        <f>IF(Table1[[#This Row],[Likes to Uploads]]&lt;=1760000,"Low","High")</f>
        <v>Low</v>
      </c>
    </row>
    <row r="29" spans="1:13" x14ac:dyDescent="0.25">
      <c r="A29" s="2" t="s">
        <v>32</v>
      </c>
      <c r="B29" s="1">
        <v>51000000</v>
      </c>
      <c r="C29" s="2" t="str">
        <f>IF(Table1[[#This Row],[Followers]]&lt;=58600000,"Low followers","High followers")</f>
        <v>Low followers</v>
      </c>
      <c r="D29" s="1">
        <v>456</v>
      </c>
      <c r="E29" s="2" t="str">
        <f>IF(Table1[[#This Row],[Following]]&lt;=850,"Low Following","High Following")</f>
        <v>Low Following</v>
      </c>
      <c r="F29" s="1">
        <v>1435</v>
      </c>
      <c r="G29" s="2" t="str">
        <f>IF(Table1[[#This Row],[Uploads]]&lt;=2175,"Low Uploads","High Uploads")</f>
        <v>Low Uploads</v>
      </c>
      <c r="H29" s="1">
        <v>1500000000</v>
      </c>
      <c r="I29" s="2" t="str">
        <f>IF(Table1[[#This Row],[Likes]]&lt;=1610000000,"Low Likes","High Likes")</f>
        <v>Low Likes</v>
      </c>
      <c r="J29" s="3">
        <f>Table1[[#This Row],[Likes]]/Table1[[#This Row],[Followers]]</f>
        <v>29.411764705882351</v>
      </c>
      <c r="K29" s="2" t="str">
        <f>IF(Table1[[#This Row],[Engagement]]&lt;=40,"Low Engagements","High Engagements")</f>
        <v>Low Engagements</v>
      </c>
      <c r="L29" s="1">
        <f>Table1[[#This Row],[Likes]]/Table1[[#This Row],[Uploads]]</f>
        <v>1045296.1672473868</v>
      </c>
      <c r="M29" s="2" t="str">
        <f>IF(Table1[[#This Row],[Likes to Uploads]]&lt;=1760000,"Low","High")</f>
        <v>Low</v>
      </c>
    </row>
    <row r="30" spans="1:13" x14ac:dyDescent="0.25">
      <c r="A30" s="2" t="s">
        <v>33</v>
      </c>
      <c r="B30" s="1">
        <v>50800000</v>
      </c>
      <c r="C30" s="2" t="str">
        <f>IF(Table1[[#This Row],[Followers]]&lt;=58600000,"Low followers","High followers")</f>
        <v>Low followers</v>
      </c>
      <c r="D30" s="1">
        <v>1792</v>
      </c>
      <c r="E30" s="2" t="str">
        <f>IF(Table1[[#This Row],[Following]]&lt;=850,"Low Following","High Following")</f>
        <v>High Following</v>
      </c>
      <c r="F30" s="1">
        <v>1874</v>
      </c>
      <c r="G30" s="2" t="str">
        <f>IF(Table1[[#This Row],[Uploads]]&lt;=2175,"Low Uploads","High Uploads")</f>
        <v>Low Uploads</v>
      </c>
      <c r="H30" s="1">
        <v>2400000000</v>
      </c>
      <c r="I30" s="2" t="str">
        <f>IF(Table1[[#This Row],[Likes]]&lt;=1610000000,"Low Likes","High Likes")</f>
        <v>High Likes</v>
      </c>
      <c r="J30" s="3">
        <f>Table1[[#This Row],[Likes]]/Table1[[#This Row],[Followers]]</f>
        <v>47.244094488188978</v>
      </c>
      <c r="K30" s="2" t="str">
        <f>IF(Table1[[#This Row],[Engagement]]&lt;=40,"Low Engagements","High Engagements")</f>
        <v>High Engagements</v>
      </c>
      <c r="L30" s="1">
        <f>Table1[[#This Row],[Likes]]/Table1[[#This Row],[Uploads]]</f>
        <v>1280683.0309498399</v>
      </c>
      <c r="M30" s="2" t="str">
        <f>IF(Table1[[#This Row],[Likes to Uploads]]&lt;=1760000,"Low","High")</f>
        <v>Low</v>
      </c>
    </row>
    <row r="31" spans="1:13" x14ac:dyDescent="0.25">
      <c r="A31" s="2" t="s">
        <v>34</v>
      </c>
      <c r="B31" s="1">
        <v>49900000</v>
      </c>
      <c r="C31" s="2" t="str">
        <f>IF(Table1[[#This Row],[Followers]]&lt;=58600000,"Low followers","High followers")</f>
        <v>Low followers</v>
      </c>
      <c r="D31" s="1">
        <v>0</v>
      </c>
      <c r="E31" s="2" t="str">
        <f>IF(Table1[[#This Row],[Following]]&lt;=850,"Low Following","High Following")</f>
        <v>Low Following</v>
      </c>
      <c r="F31" s="1">
        <v>98</v>
      </c>
      <c r="G31" s="2" t="str">
        <f>IF(Table1[[#This Row],[Uploads]]&lt;=2175,"Low Uploads","High Uploads")</f>
        <v>Low Uploads</v>
      </c>
      <c r="H31" s="1">
        <v>594200000</v>
      </c>
      <c r="I31" s="2" t="str">
        <f>IF(Table1[[#This Row],[Likes]]&lt;=1610000000,"Low Likes","High Likes")</f>
        <v>Low Likes</v>
      </c>
      <c r="J31" s="3">
        <f>Table1[[#This Row],[Likes]]/Table1[[#This Row],[Followers]]</f>
        <v>11.907815631262524</v>
      </c>
      <c r="K31" s="2" t="str">
        <f>IF(Table1[[#This Row],[Engagement]]&lt;=40,"Low Engagements","High Engagements")</f>
        <v>Low Engagements</v>
      </c>
      <c r="L31" s="1">
        <f>Table1[[#This Row],[Likes]]/Table1[[#This Row],[Uploads]]</f>
        <v>6063265.3061224492</v>
      </c>
      <c r="M31" s="2" t="str">
        <f>IF(Table1[[#This Row],[Likes to Uploads]]&lt;=1760000,"Low","High")</f>
        <v>High</v>
      </c>
    </row>
    <row r="32" spans="1:13" x14ac:dyDescent="0.25">
      <c r="A32" s="2" t="s">
        <v>35</v>
      </c>
      <c r="B32" s="1">
        <v>49500000</v>
      </c>
      <c r="C32" s="2" t="str">
        <f>IF(Table1[[#This Row],[Followers]]&lt;=58600000,"Low followers","High followers")</f>
        <v>Low followers</v>
      </c>
      <c r="D32" s="1">
        <v>174</v>
      </c>
      <c r="E32" s="2" t="str">
        <f>IF(Table1[[#This Row],[Following]]&lt;=850,"Low Following","High Following")</f>
        <v>Low Following</v>
      </c>
      <c r="F32" s="1">
        <v>31600</v>
      </c>
      <c r="G32" s="2" t="str">
        <f>IF(Table1[[#This Row],[Uploads]]&lt;=2175,"Low Uploads","High Uploads")</f>
        <v>High Uploads</v>
      </c>
      <c r="H32" s="1">
        <v>6400000000</v>
      </c>
      <c r="I32" s="2" t="str">
        <f>IF(Table1[[#This Row],[Likes]]&lt;=1610000000,"Low Likes","High Likes")</f>
        <v>High Likes</v>
      </c>
      <c r="J32" s="3">
        <f>Table1[[#This Row],[Likes]]/Table1[[#This Row],[Followers]]</f>
        <v>129.2929292929293</v>
      </c>
      <c r="K32" s="2" t="str">
        <f>IF(Table1[[#This Row],[Engagement]]&lt;=40,"Low Engagements","High Engagements")</f>
        <v>High Engagements</v>
      </c>
      <c r="L32" s="1">
        <f>Table1[[#This Row],[Likes]]/Table1[[#This Row],[Uploads]]</f>
        <v>202531.64556962025</v>
      </c>
      <c r="M32" s="2" t="str">
        <f>IF(Table1[[#This Row],[Likes to Uploads]]&lt;=1760000,"Low","High")</f>
        <v>Low</v>
      </c>
    </row>
    <row r="33" spans="1:13" x14ac:dyDescent="0.25">
      <c r="A33" s="2" t="s">
        <v>36</v>
      </c>
      <c r="B33" s="1">
        <v>49300000</v>
      </c>
      <c r="C33" s="2" t="str">
        <f>IF(Table1[[#This Row],[Followers]]&lt;=58600000,"Low followers","High followers")</f>
        <v>Low followers</v>
      </c>
      <c r="D33" s="1">
        <v>7</v>
      </c>
      <c r="E33" s="2" t="str">
        <f>IF(Table1[[#This Row],[Following]]&lt;=850,"Low Following","High Following")</f>
        <v>Low Following</v>
      </c>
      <c r="F33" s="1">
        <v>268</v>
      </c>
      <c r="G33" s="2" t="str">
        <f>IF(Table1[[#This Row],[Uploads]]&lt;=2175,"Low Uploads","High Uploads")</f>
        <v>Low Uploads</v>
      </c>
      <c r="H33" s="1">
        <v>597900000</v>
      </c>
      <c r="I33" s="2" t="str">
        <f>IF(Table1[[#This Row],[Likes]]&lt;=1610000000,"Low Likes","High Likes")</f>
        <v>Low Likes</v>
      </c>
      <c r="J33" s="3">
        <f>Table1[[#This Row],[Likes]]/Table1[[#This Row],[Followers]]</f>
        <v>12.127789046653144</v>
      </c>
      <c r="K33" s="2" t="str">
        <f>IF(Table1[[#This Row],[Engagement]]&lt;=40,"Low Engagements","High Engagements")</f>
        <v>Low Engagements</v>
      </c>
      <c r="L33" s="1">
        <f>Table1[[#This Row],[Likes]]/Table1[[#This Row],[Uploads]]</f>
        <v>2230970.1492537311</v>
      </c>
      <c r="M33" s="2" t="str">
        <f>IF(Table1[[#This Row],[Likes to Uploads]]&lt;=1760000,"Low","High")</f>
        <v>High</v>
      </c>
    </row>
    <row r="34" spans="1:13" x14ac:dyDescent="0.25">
      <c r="A34" s="2" t="s">
        <v>37</v>
      </c>
      <c r="B34" s="1">
        <v>48600000</v>
      </c>
      <c r="C34" s="2" t="str">
        <f>IF(Table1[[#This Row],[Followers]]&lt;=58600000,"Low followers","High followers")</f>
        <v>Low followers</v>
      </c>
      <c r="D34" s="1">
        <v>598</v>
      </c>
      <c r="E34" s="2" t="str">
        <f>IF(Table1[[#This Row],[Following]]&lt;=850,"Low Following","High Following")</f>
        <v>Low Following</v>
      </c>
      <c r="F34" s="1">
        <v>1562</v>
      </c>
      <c r="G34" s="2" t="str">
        <f>IF(Table1[[#This Row],[Uploads]]&lt;=2175,"Low Uploads","High Uploads")</f>
        <v>Low Uploads</v>
      </c>
      <c r="H34" s="1">
        <v>1600000000</v>
      </c>
      <c r="I34" s="2" t="str">
        <f>IF(Table1[[#This Row],[Likes]]&lt;=1610000000,"Low Likes","High Likes")</f>
        <v>Low Likes</v>
      </c>
      <c r="J34" s="3">
        <f>Table1[[#This Row],[Likes]]/Table1[[#This Row],[Followers]]</f>
        <v>32.921810699588477</v>
      </c>
      <c r="K34" s="2" t="str">
        <f>IF(Table1[[#This Row],[Engagement]]&lt;=40,"Low Engagements","High Engagements")</f>
        <v>Low Engagements</v>
      </c>
      <c r="L34" s="1">
        <f>Table1[[#This Row],[Likes]]/Table1[[#This Row],[Uploads]]</f>
        <v>1024327.7848911652</v>
      </c>
      <c r="M34" s="2" t="str">
        <f>IF(Table1[[#This Row],[Likes to Uploads]]&lt;=1760000,"Low","High")</f>
        <v>Low</v>
      </c>
    </row>
    <row r="35" spans="1:13" x14ac:dyDescent="0.25">
      <c r="A35" s="2" t="s">
        <v>38</v>
      </c>
      <c r="B35" s="1">
        <v>468000003</v>
      </c>
      <c r="C35" s="2" t="str">
        <f>IF(Table1[[#This Row],[Followers]]&lt;=58600000,"Low followers","High followers")</f>
        <v>High followers</v>
      </c>
      <c r="D35" s="1">
        <v>117</v>
      </c>
      <c r="E35" s="2" t="str">
        <f>IF(Table1[[#This Row],[Following]]&lt;=850,"Low Following","High Following")</f>
        <v>Low Following</v>
      </c>
      <c r="F35" s="1">
        <v>5906</v>
      </c>
      <c r="G35" s="2" t="str">
        <f>IF(Table1[[#This Row],[Uploads]]&lt;=2175,"Low Uploads","High Uploads")</f>
        <v>High Uploads</v>
      </c>
      <c r="H35" s="1">
        <v>2600000000</v>
      </c>
      <c r="I35" s="2" t="str">
        <f>IF(Table1[[#This Row],[Likes]]&lt;=1610000000,"Low Likes","High Likes")</f>
        <v>High Likes</v>
      </c>
      <c r="J35" s="3">
        <f>Table1[[#This Row],[Likes]]/Table1[[#This Row],[Followers]]</f>
        <v>5.5555555199430202</v>
      </c>
      <c r="K35" s="2" t="str">
        <f>IF(Table1[[#This Row],[Engagement]]&lt;=40,"Low Engagements","High Engagements")</f>
        <v>Low Engagements</v>
      </c>
      <c r="L35" s="1">
        <f>Table1[[#This Row],[Likes]]/Table1[[#This Row],[Uploads]]</f>
        <v>440230.27429732477</v>
      </c>
      <c r="M35" s="2" t="str">
        <f>IF(Table1[[#This Row],[Likes to Uploads]]&lt;=1760000,"Low","High")</f>
        <v>Low</v>
      </c>
    </row>
    <row r="36" spans="1:13" x14ac:dyDescent="0.25">
      <c r="A36" s="2" t="s">
        <v>39</v>
      </c>
      <c r="B36" s="1">
        <v>46200000</v>
      </c>
      <c r="C36" s="2" t="str">
        <f>IF(Table1[[#This Row],[Followers]]&lt;=58600000,"Low followers","High followers")</f>
        <v>Low followers</v>
      </c>
      <c r="D36" s="1">
        <v>0</v>
      </c>
      <c r="E36" s="2" t="str">
        <f>IF(Table1[[#This Row],[Following]]&lt;=850,"Low Following","High Following")</f>
        <v>Low Following</v>
      </c>
      <c r="F36" s="1">
        <v>3698</v>
      </c>
      <c r="G36" s="2" t="str">
        <f>IF(Table1[[#This Row],[Uploads]]&lt;=2175,"Low Uploads","High Uploads")</f>
        <v>High Uploads</v>
      </c>
      <c r="H36" s="1">
        <v>1600000000</v>
      </c>
      <c r="I36" s="2" t="str">
        <f>IF(Table1[[#This Row],[Likes]]&lt;=1610000000,"Low Likes","High Likes")</f>
        <v>Low Likes</v>
      </c>
      <c r="J36" s="3">
        <f>Table1[[#This Row],[Likes]]/Table1[[#This Row],[Followers]]</f>
        <v>34.632034632034632</v>
      </c>
      <c r="K36" s="2" t="str">
        <f>IF(Table1[[#This Row],[Engagement]]&lt;=40,"Low Engagements","High Engagements")</f>
        <v>Low Engagements</v>
      </c>
      <c r="L36" s="1">
        <f>Table1[[#This Row],[Likes]]/Table1[[#This Row],[Uploads]]</f>
        <v>432666.3061114116</v>
      </c>
      <c r="M36" s="2" t="str">
        <f>IF(Table1[[#This Row],[Likes to Uploads]]&lt;=1760000,"Low","High")</f>
        <v>Low</v>
      </c>
    </row>
    <row r="37" spans="1:13" x14ac:dyDescent="0.25">
      <c r="A37" s="2" t="s">
        <v>40</v>
      </c>
      <c r="B37" s="1">
        <v>45900000</v>
      </c>
      <c r="C37" s="2" t="str">
        <f>IF(Table1[[#This Row],[Followers]]&lt;=58600000,"Low followers","High followers")</f>
        <v>Low followers</v>
      </c>
      <c r="D37" s="1">
        <v>40</v>
      </c>
      <c r="E37" s="2" t="str">
        <f>IF(Table1[[#This Row],[Following]]&lt;=850,"Low Following","High Following")</f>
        <v>Low Following</v>
      </c>
      <c r="F37" s="1">
        <v>1629</v>
      </c>
      <c r="G37" s="2" t="str">
        <f>IF(Table1[[#This Row],[Uploads]]&lt;=2175,"Low Uploads","High Uploads")</f>
        <v>Low Uploads</v>
      </c>
      <c r="H37" s="1">
        <v>1700000000</v>
      </c>
      <c r="I37" s="2" t="str">
        <f>IF(Table1[[#This Row],[Likes]]&lt;=1610000000,"Low Likes","High Likes")</f>
        <v>High Likes</v>
      </c>
      <c r="J37" s="3">
        <f>Table1[[#This Row],[Likes]]/Table1[[#This Row],[Followers]]</f>
        <v>37.037037037037038</v>
      </c>
      <c r="K37" s="2" t="str">
        <f>IF(Table1[[#This Row],[Engagement]]&lt;=40,"Low Engagements","High Engagements")</f>
        <v>Low Engagements</v>
      </c>
      <c r="L37" s="1">
        <f>Table1[[#This Row],[Likes]]/Table1[[#This Row],[Uploads]]</f>
        <v>1043585.021485574</v>
      </c>
      <c r="M37" s="2" t="str">
        <f>IF(Table1[[#This Row],[Likes to Uploads]]&lt;=1760000,"Low","High")</f>
        <v>Low</v>
      </c>
    </row>
    <row r="38" spans="1:13" x14ac:dyDescent="0.25">
      <c r="A38" s="2" t="s">
        <v>41</v>
      </c>
      <c r="B38" s="1">
        <v>45800000</v>
      </c>
      <c r="C38" s="2" t="str">
        <f>IF(Table1[[#This Row],[Followers]]&lt;=58600000,"Low followers","High followers")</f>
        <v>Low followers</v>
      </c>
      <c r="D38" s="1">
        <v>101</v>
      </c>
      <c r="E38" s="2" t="str">
        <f>IF(Table1[[#This Row],[Following]]&lt;=850,"Low Following","High Following")</f>
        <v>Low Following</v>
      </c>
      <c r="F38" s="1">
        <v>2578</v>
      </c>
      <c r="G38" s="2" t="str">
        <f>IF(Table1[[#This Row],[Uploads]]&lt;=2175,"Low Uploads","High Uploads")</f>
        <v>High Uploads</v>
      </c>
      <c r="H38" s="1">
        <v>2000000000</v>
      </c>
      <c r="I38" s="2" t="str">
        <f>IF(Table1[[#This Row],[Likes]]&lt;=1610000000,"Low Likes","High Likes")</f>
        <v>High Likes</v>
      </c>
      <c r="J38" s="3">
        <f>Table1[[#This Row],[Likes]]/Table1[[#This Row],[Followers]]</f>
        <v>43.668122270742359</v>
      </c>
      <c r="K38" s="2" t="str">
        <f>IF(Table1[[#This Row],[Engagement]]&lt;=40,"Low Engagements","High Engagements")</f>
        <v>High Engagements</v>
      </c>
      <c r="L38" s="1">
        <f>Table1[[#This Row],[Likes]]/Table1[[#This Row],[Uploads]]</f>
        <v>775795.19006982155</v>
      </c>
      <c r="M38" s="2" t="str">
        <f>IF(Table1[[#This Row],[Likes to Uploads]]&lt;=1760000,"Low","High")</f>
        <v>Low</v>
      </c>
    </row>
    <row r="39" spans="1:13" x14ac:dyDescent="0.25">
      <c r="A39" s="2" t="s">
        <v>42</v>
      </c>
      <c r="B39" s="1">
        <v>45700000</v>
      </c>
      <c r="C39" s="2" t="str">
        <f>IF(Table1[[#This Row],[Followers]]&lt;=58600000,"Low followers","High followers")</f>
        <v>Low followers</v>
      </c>
      <c r="D39" s="1">
        <v>1101</v>
      </c>
      <c r="E39" s="2" t="str">
        <f>IF(Table1[[#This Row],[Following]]&lt;=850,"Low Following","High Following")</f>
        <v>High Following</v>
      </c>
      <c r="F39" s="1">
        <v>932</v>
      </c>
      <c r="G39" s="2" t="str">
        <f>IF(Table1[[#This Row],[Uploads]]&lt;=2175,"Low Uploads","High Uploads")</f>
        <v>Low Uploads</v>
      </c>
      <c r="H39" s="1">
        <v>1600000000</v>
      </c>
      <c r="I39" s="2" t="str">
        <f>IF(Table1[[#This Row],[Likes]]&lt;=1610000000,"Low Likes","High Likes")</f>
        <v>Low Likes</v>
      </c>
      <c r="J39" s="3">
        <f>Table1[[#This Row],[Likes]]/Table1[[#This Row],[Followers]]</f>
        <v>35.010940919037196</v>
      </c>
      <c r="K39" s="2" t="str">
        <f>IF(Table1[[#This Row],[Engagement]]&lt;=40,"Low Engagements","High Engagements")</f>
        <v>Low Engagements</v>
      </c>
      <c r="L39" s="1">
        <f>Table1[[#This Row],[Likes]]/Table1[[#This Row],[Uploads]]</f>
        <v>1716738.1974248928</v>
      </c>
      <c r="M39" s="2" t="str">
        <f>IF(Table1[[#This Row],[Likes to Uploads]]&lt;=1760000,"Low","High")</f>
        <v>Low</v>
      </c>
    </row>
    <row r="40" spans="1:13" x14ac:dyDescent="0.25">
      <c r="A40" s="2" t="s">
        <v>43</v>
      </c>
      <c r="B40" s="1">
        <v>44700000</v>
      </c>
      <c r="C40" s="2" t="str">
        <f>IF(Table1[[#This Row],[Followers]]&lt;=58600000,"Low followers","High followers")</f>
        <v>Low followers</v>
      </c>
      <c r="D40" s="1">
        <v>354</v>
      </c>
      <c r="E40" s="2" t="str">
        <f>IF(Table1[[#This Row],[Following]]&lt;=850,"Low Following","High Following")</f>
        <v>Low Following</v>
      </c>
      <c r="F40" s="1">
        <v>6978</v>
      </c>
      <c r="G40" s="2" t="str">
        <f>IF(Table1[[#This Row],[Uploads]]&lt;=2175,"Low Uploads","High Uploads")</f>
        <v>High Uploads</v>
      </c>
      <c r="H40" s="1">
        <v>1200000000</v>
      </c>
      <c r="I40" s="2" t="str">
        <f>IF(Table1[[#This Row],[Likes]]&lt;=1610000000,"Low Likes","High Likes")</f>
        <v>Low Likes</v>
      </c>
      <c r="J40" s="3">
        <f>Table1[[#This Row],[Likes]]/Table1[[#This Row],[Followers]]</f>
        <v>26.845637583892618</v>
      </c>
      <c r="K40" s="2" t="str">
        <f>IF(Table1[[#This Row],[Engagement]]&lt;=40,"Low Engagements","High Engagements")</f>
        <v>Low Engagements</v>
      </c>
      <c r="L40" s="1">
        <f>Table1[[#This Row],[Likes]]/Table1[[#This Row],[Uploads]]</f>
        <v>171969.04557179709</v>
      </c>
      <c r="M40" s="2" t="str">
        <f>IF(Table1[[#This Row],[Likes to Uploads]]&lt;=1760000,"Low","High")</f>
        <v>Low</v>
      </c>
    </row>
    <row r="41" spans="1:13" x14ac:dyDescent="0.25">
      <c r="A41" s="2" t="s">
        <v>44</v>
      </c>
      <c r="B41" s="1">
        <v>44200000</v>
      </c>
      <c r="C41" s="2" t="str">
        <f>IF(Table1[[#This Row],[Followers]]&lt;=58600000,"Low followers","High followers")</f>
        <v>Low followers</v>
      </c>
      <c r="D41" s="1">
        <v>6251</v>
      </c>
      <c r="E41" s="2" t="str">
        <f>IF(Table1[[#This Row],[Following]]&lt;=850,"Low Following","High Following")</f>
        <v>High Following</v>
      </c>
      <c r="F41" s="1">
        <v>2674</v>
      </c>
      <c r="G41" s="2" t="str">
        <f>IF(Table1[[#This Row],[Uploads]]&lt;=2175,"Low Uploads","High Uploads")</f>
        <v>High Uploads</v>
      </c>
      <c r="H41" s="1">
        <v>1800000000</v>
      </c>
      <c r="I41" s="2" t="str">
        <f>IF(Table1[[#This Row],[Likes]]&lt;=1610000000,"Low Likes","High Likes")</f>
        <v>High Likes</v>
      </c>
      <c r="J41" s="3">
        <f>Table1[[#This Row],[Likes]]/Table1[[#This Row],[Followers]]</f>
        <v>40.723981900452486</v>
      </c>
      <c r="K41" s="2" t="str">
        <f>IF(Table1[[#This Row],[Engagement]]&lt;=40,"Low Engagements","High Engagements")</f>
        <v>High Engagements</v>
      </c>
      <c r="L41" s="1">
        <f>Table1[[#This Row],[Likes]]/Table1[[#This Row],[Uploads]]</f>
        <v>673148.84068810765</v>
      </c>
      <c r="M41" s="2" t="str">
        <f>IF(Table1[[#This Row],[Likes to Uploads]]&lt;=1760000,"Low","High")</f>
        <v>Low</v>
      </c>
    </row>
    <row r="42" spans="1:13" x14ac:dyDescent="0.25">
      <c r="A42" s="2" t="s">
        <v>45</v>
      </c>
      <c r="B42" s="1">
        <v>44200000</v>
      </c>
      <c r="C42" s="2" t="str">
        <f>IF(Table1[[#This Row],[Followers]]&lt;=58600000,"Low followers","High followers")</f>
        <v>Low followers</v>
      </c>
      <c r="D42" s="1">
        <v>5881</v>
      </c>
      <c r="E42" s="2" t="str">
        <f>IF(Table1[[#This Row],[Following]]&lt;=850,"Low Following","High Following")</f>
        <v>High Following</v>
      </c>
      <c r="F42" s="1">
        <v>3187</v>
      </c>
      <c r="G42" s="2" t="str">
        <f>IF(Table1[[#This Row],[Uploads]]&lt;=2175,"Low Uploads","High Uploads")</f>
        <v>High Uploads</v>
      </c>
      <c r="H42" s="1">
        <v>714700000</v>
      </c>
      <c r="I42" s="2" t="str">
        <f>IF(Table1[[#This Row],[Likes]]&lt;=1610000000,"Low Likes","High Likes")</f>
        <v>Low Likes</v>
      </c>
      <c r="J42" s="3">
        <f>Table1[[#This Row],[Likes]]/Table1[[#This Row],[Followers]]</f>
        <v>16.169683257918553</v>
      </c>
      <c r="K42" s="2" t="str">
        <f>IF(Table1[[#This Row],[Engagement]]&lt;=40,"Low Engagements","High Engagements")</f>
        <v>Low Engagements</v>
      </c>
      <c r="L42" s="1">
        <f>Table1[[#This Row],[Likes]]/Table1[[#This Row],[Uploads]]</f>
        <v>224254.78506432381</v>
      </c>
      <c r="M42" s="2" t="str">
        <f>IF(Table1[[#This Row],[Likes to Uploads]]&lt;=1760000,"Low","High")</f>
        <v>Low</v>
      </c>
    </row>
    <row r="43" spans="1:13" x14ac:dyDescent="0.25">
      <c r="A43" s="2" t="s">
        <v>46</v>
      </c>
      <c r="B43" s="1">
        <v>44100000</v>
      </c>
      <c r="C43" s="2" t="str">
        <f>IF(Table1[[#This Row],[Followers]]&lt;=58600000,"Low followers","High followers")</f>
        <v>Low followers</v>
      </c>
      <c r="D43" s="1">
        <v>440</v>
      </c>
      <c r="E43" s="2" t="str">
        <f>IF(Table1[[#This Row],[Following]]&lt;=850,"Low Following","High Following")</f>
        <v>Low Following</v>
      </c>
      <c r="F43" s="1">
        <v>1055</v>
      </c>
      <c r="G43" s="2" t="str">
        <f>IF(Table1[[#This Row],[Uploads]]&lt;=2175,"Low Uploads","High Uploads")</f>
        <v>Low Uploads</v>
      </c>
      <c r="H43" s="1">
        <v>1000000000</v>
      </c>
      <c r="I43" s="2" t="str">
        <f>IF(Table1[[#This Row],[Likes]]&lt;=1610000000,"Low Likes","High Likes")</f>
        <v>Low Likes</v>
      </c>
      <c r="J43" s="3">
        <f>Table1[[#This Row],[Likes]]/Table1[[#This Row],[Followers]]</f>
        <v>22.675736961451246</v>
      </c>
      <c r="K43" s="2" t="str">
        <f>IF(Table1[[#This Row],[Engagement]]&lt;=40,"Low Engagements","High Engagements")</f>
        <v>Low Engagements</v>
      </c>
      <c r="L43" s="1">
        <f>Table1[[#This Row],[Likes]]/Table1[[#This Row],[Uploads]]</f>
        <v>947867.298578199</v>
      </c>
      <c r="M43" s="2" t="str">
        <f>IF(Table1[[#This Row],[Likes to Uploads]]&lt;=1760000,"Low","High")</f>
        <v>Low</v>
      </c>
    </row>
    <row r="44" spans="1:13" x14ac:dyDescent="0.25">
      <c r="A44" s="2" t="s">
        <v>47</v>
      </c>
      <c r="B44" s="1">
        <v>43600000</v>
      </c>
      <c r="C44" s="2" t="str">
        <f>IF(Table1[[#This Row],[Followers]]&lt;=58600000,"Low followers","High followers")</f>
        <v>Low followers</v>
      </c>
      <c r="D44" s="1">
        <v>19</v>
      </c>
      <c r="E44" s="2" t="str">
        <f>IF(Table1[[#This Row],[Following]]&lt;=850,"Low Following","High Following")</f>
        <v>Low Following</v>
      </c>
      <c r="F44" s="1">
        <v>5952</v>
      </c>
      <c r="G44" s="2" t="str">
        <f>IF(Table1[[#This Row],[Uploads]]&lt;=2175,"Low Uploads","High Uploads")</f>
        <v>High Uploads</v>
      </c>
      <c r="H44" s="1">
        <v>479100000</v>
      </c>
      <c r="I44" s="2" t="str">
        <f>IF(Table1[[#This Row],[Likes]]&lt;=1610000000,"Low Likes","High Likes")</f>
        <v>Low Likes</v>
      </c>
      <c r="J44" s="3">
        <f>Table1[[#This Row],[Likes]]/Table1[[#This Row],[Followers]]</f>
        <v>10.988532110091743</v>
      </c>
      <c r="K44" s="2" t="str">
        <f>IF(Table1[[#This Row],[Engagement]]&lt;=40,"Low Engagements","High Engagements")</f>
        <v>Low Engagements</v>
      </c>
      <c r="L44" s="1">
        <f>Table1[[#This Row],[Likes]]/Table1[[#This Row],[Uploads]]</f>
        <v>80493.951612903227</v>
      </c>
      <c r="M44" s="2" t="str">
        <f>IF(Table1[[#This Row],[Likes to Uploads]]&lt;=1760000,"Low","High")</f>
        <v>Low</v>
      </c>
    </row>
    <row r="45" spans="1:13" x14ac:dyDescent="0.25">
      <c r="A45" s="2" t="s">
        <v>48</v>
      </c>
      <c r="B45" s="1">
        <v>43000000</v>
      </c>
      <c r="C45" s="2" t="str">
        <f>IF(Table1[[#This Row],[Followers]]&lt;=58600000,"Low followers","High followers")</f>
        <v>Low followers</v>
      </c>
      <c r="D45" s="1">
        <v>26</v>
      </c>
      <c r="E45" s="2" t="str">
        <f>IF(Table1[[#This Row],[Following]]&lt;=850,"Low Following","High Following")</f>
        <v>Low Following</v>
      </c>
      <c r="F45" s="1">
        <v>3685</v>
      </c>
      <c r="G45" s="2" t="str">
        <f>IF(Table1[[#This Row],[Uploads]]&lt;=2175,"Low Uploads","High Uploads")</f>
        <v>High Uploads</v>
      </c>
      <c r="H45" s="1">
        <v>1300000000</v>
      </c>
      <c r="I45" s="2" t="str">
        <f>IF(Table1[[#This Row],[Likes]]&lt;=1610000000,"Low Likes","High Likes")</f>
        <v>Low Likes</v>
      </c>
      <c r="J45" s="3">
        <f>Table1[[#This Row],[Likes]]/Table1[[#This Row],[Followers]]</f>
        <v>30.232558139534884</v>
      </c>
      <c r="K45" s="2" t="str">
        <f>IF(Table1[[#This Row],[Engagement]]&lt;=40,"Low Engagements","High Engagements")</f>
        <v>Low Engagements</v>
      </c>
      <c r="L45" s="1">
        <f>Table1[[#This Row],[Likes]]/Table1[[#This Row],[Uploads]]</f>
        <v>352781.54681139754</v>
      </c>
      <c r="M45" s="2" t="str">
        <f>IF(Table1[[#This Row],[Likes to Uploads]]&lt;=1760000,"Low","High")</f>
        <v>Low</v>
      </c>
    </row>
    <row r="46" spans="1:13" x14ac:dyDescent="0.25">
      <c r="A46" s="2" t="s">
        <v>49</v>
      </c>
      <c r="B46" s="1">
        <v>42900000</v>
      </c>
      <c r="C46" s="2" t="str">
        <f>IF(Table1[[#This Row],[Followers]]&lt;=58600000,"Low followers","High followers")</f>
        <v>Low followers</v>
      </c>
      <c r="D46" s="1">
        <v>288</v>
      </c>
      <c r="E46" s="2" t="str">
        <f>IF(Table1[[#This Row],[Following]]&lt;=850,"Low Following","High Following")</f>
        <v>Low Following</v>
      </c>
      <c r="F46" s="1">
        <v>1189</v>
      </c>
      <c r="G46" s="2" t="str">
        <f>IF(Table1[[#This Row],[Uploads]]&lt;=2175,"Low Uploads","High Uploads")</f>
        <v>Low Uploads</v>
      </c>
      <c r="H46" s="1">
        <v>3300000000</v>
      </c>
      <c r="I46" s="2" t="str">
        <f>IF(Table1[[#This Row],[Likes]]&lt;=1610000000,"Low Likes","High Likes")</f>
        <v>High Likes</v>
      </c>
      <c r="J46" s="3">
        <f>Table1[[#This Row],[Likes]]/Table1[[#This Row],[Followers]]</f>
        <v>76.92307692307692</v>
      </c>
      <c r="K46" s="2" t="str">
        <f>IF(Table1[[#This Row],[Engagement]]&lt;=40,"Low Engagements","High Engagements")</f>
        <v>High Engagements</v>
      </c>
      <c r="L46" s="1">
        <f>Table1[[#This Row],[Likes]]/Table1[[#This Row],[Uploads]]</f>
        <v>2775441.5475189234</v>
      </c>
      <c r="M46" s="2" t="str">
        <f>IF(Table1[[#This Row],[Likes to Uploads]]&lt;=1760000,"Low","High")</f>
        <v>High</v>
      </c>
    </row>
    <row r="47" spans="1:13" x14ac:dyDescent="0.25">
      <c r="A47" s="2" t="s">
        <v>50</v>
      </c>
      <c r="B47" s="1">
        <v>42700000</v>
      </c>
      <c r="C47" s="2" t="str">
        <f>IF(Table1[[#This Row],[Followers]]&lt;=58600000,"Low followers","High followers")</f>
        <v>Low followers</v>
      </c>
      <c r="D47" s="1">
        <v>771</v>
      </c>
      <c r="E47" s="2" t="str">
        <f>IF(Table1[[#This Row],[Following]]&lt;=850,"Low Following","High Following")</f>
        <v>Low Following</v>
      </c>
      <c r="F47" s="1">
        <v>2936</v>
      </c>
      <c r="G47" s="2" t="str">
        <f>IF(Table1[[#This Row],[Uploads]]&lt;=2175,"Low Uploads","High Uploads")</f>
        <v>High Uploads</v>
      </c>
      <c r="H47" s="1">
        <v>2500000000</v>
      </c>
      <c r="I47" s="2" t="str">
        <f>IF(Table1[[#This Row],[Likes]]&lt;=1610000000,"Low Likes","High Likes")</f>
        <v>High Likes</v>
      </c>
      <c r="J47" s="3">
        <f>Table1[[#This Row],[Likes]]/Table1[[#This Row],[Followers]]</f>
        <v>58.548009367681502</v>
      </c>
      <c r="K47" s="2" t="str">
        <f>IF(Table1[[#This Row],[Engagement]]&lt;=40,"Low Engagements","High Engagements")</f>
        <v>High Engagements</v>
      </c>
      <c r="L47" s="1">
        <f>Table1[[#This Row],[Likes]]/Table1[[#This Row],[Uploads]]</f>
        <v>851498.63760217989</v>
      </c>
      <c r="M47" s="2" t="str">
        <f>IF(Table1[[#This Row],[Likes to Uploads]]&lt;=1760000,"Low","High")</f>
        <v>Low</v>
      </c>
    </row>
    <row r="48" spans="1:13" x14ac:dyDescent="0.25">
      <c r="A48" s="2" t="s">
        <v>51</v>
      </c>
      <c r="B48" s="1">
        <v>42700000</v>
      </c>
      <c r="C48" s="2" t="str">
        <f>IF(Table1[[#This Row],[Followers]]&lt;=58600000,"Low followers","High followers")</f>
        <v>Low followers</v>
      </c>
      <c r="D48" s="1">
        <v>1482</v>
      </c>
      <c r="E48" s="2" t="str">
        <f>IF(Table1[[#This Row],[Following]]&lt;=850,"Low Following","High Following")</f>
        <v>High Following</v>
      </c>
      <c r="F48" s="1">
        <v>6971</v>
      </c>
      <c r="G48" s="2" t="str">
        <f>IF(Table1[[#This Row],[Uploads]]&lt;=2175,"Low Uploads","High Uploads")</f>
        <v>High Uploads</v>
      </c>
      <c r="H48" s="1">
        <v>8200000000</v>
      </c>
      <c r="I48" s="2" t="str">
        <f>IF(Table1[[#This Row],[Likes]]&lt;=1610000000,"Low Likes","High Likes")</f>
        <v>High Likes</v>
      </c>
      <c r="J48" s="3">
        <f>Table1[[#This Row],[Likes]]/Table1[[#This Row],[Followers]]</f>
        <v>192.03747072599532</v>
      </c>
      <c r="K48" s="2" t="str">
        <f>IF(Table1[[#This Row],[Engagement]]&lt;=40,"Low Engagements","High Engagements")</f>
        <v>High Engagements</v>
      </c>
      <c r="L48" s="1">
        <f>Table1[[#This Row],[Likes]]/Table1[[#This Row],[Uploads]]</f>
        <v>1176301.8218333095</v>
      </c>
      <c r="M48" s="2" t="str">
        <f>IF(Table1[[#This Row],[Likes to Uploads]]&lt;=1760000,"Low","High")</f>
        <v>Low</v>
      </c>
    </row>
    <row r="49" spans="1:13" x14ac:dyDescent="0.25">
      <c r="A49" s="2" t="s">
        <v>52</v>
      </c>
      <c r="B49" s="1">
        <v>42600000</v>
      </c>
      <c r="C49" s="2" t="str">
        <f>IF(Table1[[#This Row],[Followers]]&lt;=58600000,"Low followers","High followers")</f>
        <v>Low followers</v>
      </c>
      <c r="D49" s="1">
        <v>42</v>
      </c>
      <c r="E49" s="2" t="str">
        <f>IF(Table1[[#This Row],[Following]]&lt;=850,"Low Following","High Following")</f>
        <v>Low Following</v>
      </c>
      <c r="F49" s="1">
        <v>1789</v>
      </c>
      <c r="G49" s="2" t="str">
        <f>IF(Table1[[#This Row],[Uploads]]&lt;=2175,"Low Uploads","High Uploads")</f>
        <v>Low Uploads</v>
      </c>
      <c r="H49" s="1">
        <v>677200000</v>
      </c>
      <c r="I49" s="2" t="str">
        <f>IF(Table1[[#This Row],[Likes]]&lt;=1610000000,"Low Likes","High Likes")</f>
        <v>Low Likes</v>
      </c>
      <c r="J49" s="3">
        <f>Table1[[#This Row],[Likes]]/Table1[[#This Row],[Followers]]</f>
        <v>15.896713615023474</v>
      </c>
      <c r="K49" s="2" t="str">
        <f>IF(Table1[[#This Row],[Engagement]]&lt;=40,"Low Engagements","High Engagements")</f>
        <v>Low Engagements</v>
      </c>
      <c r="L49" s="1">
        <f>Table1[[#This Row],[Likes]]/Table1[[#This Row],[Uploads]]</f>
        <v>378535.4946897708</v>
      </c>
      <c r="M49" s="2" t="str">
        <f>IF(Table1[[#This Row],[Likes to Uploads]]&lt;=1760000,"Low","High")</f>
        <v>Low</v>
      </c>
    </row>
    <row r="50" spans="1:13" x14ac:dyDescent="0.25">
      <c r="A50" s="2" t="s">
        <v>53</v>
      </c>
      <c r="B50" s="1">
        <v>41900000</v>
      </c>
      <c r="C50" s="2" t="str">
        <f>IF(Table1[[#This Row],[Followers]]&lt;=58600000,"Low followers","High followers")</f>
        <v>Low followers</v>
      </c>
      <c r="D50" s="1">
        <v>213</v>
      </c>
      <c r="E50" s="2" t="str">
        <f>IF(Table1[[#This Row],[Following]]&lt;=850,"Low Following","High Following")</f>
        <v>Low Following</v>
      </c>
      <c r="F50" s="1">
        <v>1861</v>
      </c>
      <c r="G50" s="2" t="str">
        <f>IF(Table1[[#This Row],[Uploads]]&lt;=2175,"Low Uploads","High Uploads")</f>
        <v>Low Uploads</v>
      </c>
      <c r="H50" s="1">
        <v>723900000</v>
      </c>
      <c r="I50" s="2" t="str">
        <f>IF(Table1[[#This Row],[Likes]]&lt;=1610000000,"Low Likes","High Likes")</f>
        <v>Low Likes</v>
      </c>
      <c r="J50" s="3">
        <f>Table1[[#This Row],[Likes]]/Table1[[#This Row],[Followers]]</f>
        <v>17.276849642004773</v>
      </c>
      <c r="K50" s="2" t="str">
        <f>IF(Table1[[#This Row],[Engagement]]&lt;=40,"Low Engagements","High Engagements")</f>
        <v>Low Engagements</v>
      </c>
      <c r="L50" s="1">
        <f>Table1[[#This Row],[Likes]]/Table1[[#This Row],[Uploads]]</f>
        <v>388984.4169801182</v>
      </c>
      <c r="M50" s="2" t="str">
        <f>IF(Table1[[#This Row],[Likes to Uploads]]&lt;=1760000,"Low","High")</f>
        <v>Low</v>
      </c>
    </row>
    <row r="51" spans="1:13" x14ac:dyDescent="0.25">
      <c r="A51" s="2" t="s">
        <v>54</v>
      </c>
      <c r="B51" s="1">
        <v>40900000</v>
      </c>
      <c r="C51" s="2" t="str">
        <f>IF(Table1[[#This Row],[Followers]]&lt;=58600000,"Low followers","High followers")</f>
        <v>Low followers</v>
      </c>
      <c r="D51" s="1">
        <v>5</v>
      </c>
      <c r="E51" s="2" t="str">
        <f>IF(Table1[[#This Row],[Following]]&lt;=850,"Low Following","High Following")</f>
        <v>Low Following</v>
      </c>
      <c r="F51" s="1">
        <v>3977</v>
      </c>
      <c r="G51" s="2" t="str">
        <f>IF(Table1[[#This Row],[Uploads]]&lt;=2175,"Low Uploads","High Uploads")</f>
        <v>High Uploads</v>
      </c>
      <c r="H51" s="1">
        <v>1300000000</v>
      </c>
      <c r="I51" s="2" t="str">
        <f>IF(Table1[[#This Row],[Likes]]&lt;=1610000000,"Low Likes","High Likes")</f>
        <v>Low Likes</v>
      </c>
      <c r="J51" s="3">
        <f>Table1[[#This Row],[Likes]]/Table1[[#This Row],[Followers]]</f>
        <v>31.78484107579462</v>
      </c>
      <c r="K51" s="2" t="str">
        <f>IF(Table1[[#This Row],[Engagement]]&lt;=40,"Low Engagements","High Engagements")</f>
        <v>Low Engagements</v>
      </c>
      <c r="L51" s="1">
        <f>Table1[[#This Row],[Likes]]/Table1[[#This Row],[Uploads]]</f>
        <v>326879.55745536834</v>
      </c>
      <c r="M51" s="2" t="str">
        <f>IF(Table1[[#This Row],[Likes to Uploads]]&lt;=1760000,"Low","High")</f>
        <v>Low</v>
      </c>
    </row>
    <row r="52" spans="1:13" x14ac:dyDescent="0.25">
      <c r="A52" s="2" t="s">
        <v>55</v>
      </c>
      <c r="B52" s="1">
        <v>40800000</v>
      </c>
      <c r="C52" s="2" t="str">
        <f>IF(Table1[[#This Row],[Followers]]&lt;=58600000,"Low followers","High followers")</f>
        <v>Low followers</v>
      </c>
      <c r="D52" s="1">
        <v>566</v>
      </c>
      <c r="E52" s="2" t="str">
        <f>IF(Table1[[#This Row],[Following]]&lt;=850,"Low Following","High Following")</f>
        <v>Low Following</v>
      </c>
      <c r="F52" s="1">
        <v>579</v>
      </c>
      <c r="G52" s="2" t="str">
        <f>IF(Table1[[#This Row],[Uploads]]&lt;=2175,"Low Uploads","High Uploads")</f>
        <v>Low Uploads</v>
      </c>
      <c r="H52" s="1">
        <v>702300000</v>
      </c>
      <c r="I52" s="2" t="str">
        <f>IF(Table1[[#This Row],[Likes]]&lt;=1610000000,"Low Likes","High Likes")</f>
        <v>Low Likes</v>
      </c>
      <c r="J52" s="3">
        <f>Table1[[#This Row],[Likes]]/Table1[[#This Row],[Followers]]</f>
        <v>17.213235294117649</v>
      </c>
      <c r="K52" s="2" t="str">
        <f>IF(Table1[[#This Row],[Engagement]]&lt;=40,"Low Engagements","High Engagements")</f>
        <v>Low Engagements</v>
      </c>
      <c r="L52" s="1">
        <f>Table1[[#This Row],[Likes]]/Table1[[#This Row],[Uploads]]</f>
        <v>1212953.3678756477</v>
      </c>
      <c r="M52" s="2" t="str">
        <f>IF(Table1[[#This Row],[Likes to Uploads]]&lt;=1760000,"Low","High")</f>
        <v>Low</v>
      </c>
    </row>
    <row r="53" spans="1:13" x14ac:dyDescent="0.25">
      <c r="A53" s="2" t="s">
        <v>56</v>
      </c>
      <c r="B53" s="1">
        <v>40800000</v>
      </c>
      <c r="C53" s="2" t="str">
        <f>IF(Table1[[#This Row],[Followers]]&lt;=58600000,"Low followers","High followers")</f>
        <v>Low followers</v>
      </c>
      <c r="D53" s="1">
        <v>48</v>
      </c>
      <c r="E53" s="2" t="str">
        <f>IF(Table1[[#This Row],[Following]]&lt;=850,"Low Following","High Following")</f>
        <v>Low Following</v>
      </c>
      <c r="F53" s="1">
        <v>171</v>
      </c>
      <c r="G53" s="2" t="str">
        <f>IF(Table1[[#This Row],[Uploads]]&lt;=2175,"Low Uploads","High Uploads")</f>
        <v>Low Uploads</v>
      </c>
      <c r="H53" s="1">
        <v>1400000000</v>
      </c>
      <c r="I53" s="2" t="str">
        <f>IF(Table1[[#This Row],[Likes]]&lt;=1610000000,"Low Likes","High Likes")</f>
        <v>Low Likes</v>
      </c>
      <c r="J53" s="3">
        <f>Table1[[#This Row],[Likes]]/Table1[[#This Row],[Followers]]</f>
        <v>34.313725490196077</v>
      </c>
      <c r="K53" s="2" t="str">
        <f>IF(Table1[[#This Row],[Engagement]]&lt;=40,"Low Engagements","High Engagements")</f>
        <v>Low Engagements</v>
      </c>
      <c r="L53" s="1">
        <f>Table1[[#This Row],[Likes]]/Table1[[#This Row],[Uploads]]</f>
        <v>8187134.5029239766</v>
      </c>
      <c r="M53" s="2" t="str">
        <f>IF(Table1[[#This Row],[Likes to Uploads]]&lt;=1760000,"Low","High")</f>
        <v>High</v>
      </c>
    </row>
    <row r="54" spans="1:13" x14ac:dyDescent="0.25">
      <c r="A54" s="2" t="s">
        <v>57</v>
      </c>
      <c r="B54" s="1">
        <v>40300000</v>
      </c>
      <c r="C54" s="2" t="str">
        <f>IF(Table1[[#This Row],[Followers]]&lt;=58600000,"Low followers","High followers")</f>
        <v>Low followers</v>
      </c>
      <c r="D54" s="1">
        <v>336</v>
      </c>
      <c r="E54" s="2" t="str">
        <f>IF(Table1[[#This Row],[Following]]&lt;=850,"Low Following","High Following")</f>
        <v>Low Following</v>
      </c>
      <c r="F54" s="1">
        <v>1058</v>
      </c>
      <c r="G54" s="2" t="str">
        <f>IF(Table1[[#This Row],[Uploads]]&lt;=2175,"Low Uploads","High Uploads")</f>
        <v>Low Uploads</v>
      </c>
      <c r="H54" s="1">
        <v>496500000</v>
      </c>
      <c r="I54" s="2" t="str">
        <f>IF(Table1[[#This Row],[Likes]]&lt;=1610000000,"Low Likes","High Likes")</f>
        <v>Low Likes</v>
      </c>
      <c r="J54" s="3">
        <f>Table1[[#This Row],[Likes]]/Table1[[#This Row],[Followers]]</f>
        <v>12.320099255583127</v>
      </c>
      <c r="K54" s="2" t="str">
        <f>IF(Table1[[#This Row],[Engagement]]&lt;=40,"Low Engagements","High Engagements")</f>
        <v>Low Engagements</v>
      </c>
      <c r="L54" s="1">
        <f>Table1[[#This Row],[Likes]]/Table1[[#This Row],[Uploads]]</f>
        <v>469281.66351606807</v>
      </c>
      <c r="M54" s="2" t="str">
        <f>IF(Table1[[#This Row],[Likes to Uploads]]&lt;=1760000,"Low","High")</f>
        <v>Low</v>
      </c>
    </row>
    <row r="55" spans="1:13" x14ac:dyDescent="0.25">
      <c r="A55" s="2" t="s">
        <v>58</v>
      </c>
      <c r="B55" s="1">
        <v>40100000</v>
      </c>
      <c r="C55" s="2" t="str">
        <f>IF(Table1[[#This Row],[Followers]]&lt;=58600000,"Low followers","High followers")</f>
        <v>Low followers</v>
      </c>
      <c r="D55" s="1">
        <v>64</v>
      </c>
      <c r="E55" s="2" t="str">
        <f>IF(Table1[[#This Row],[Following]]&lt;=850,"Low Following","High Following")</f>
        <v>Low Following</v>
      </c>
      <c r="F55" s="1">
        <v>331</v>
      </c>
      <c r="G55" s="2" t="str">
        <f>IF(Table1[[#This Row],[Uploads]]&lt;=2175,"Low Uploads","High Uploads")</f>
        <v>Low Uploads</v>
      </c>
      <c r="H55" s="1">
        <v>291300000</v>
      </c>
      <c r="I55" s="2" t="str">
        <f>IF(Table1[[#This Row],[Likes]]&lt;=1610000000,"Low Likes","High Likes")</f>
        <v>Low Likes</v>
      </c>
      <c r="J55" s="3">
        <f>Table1[[#This Row],[Likes]]/Table1[[#This Row],[Followers]]</f>
        <v>7.2643391521197005</v>
      </c>
      <c r="K55" s="2" t="str">
        <f>IF(Table1[[#This Row],[Engagement]]&lt;=40,"Low Engagements","High Engagements")</f>
        <v>Low Engagements</v>
      </c>
      <c r="L55" s="1">
        <f>Table1[[#This Row],[Likes]]/Table1[[#This Row],[Uploads]]</f>
        <v>880060.42296072503</v>
      </c>
      <c r="M55" s="2" t="str">
        <f>IF(Table1[[#This Row],[Likes to Uploads]]&lt;=1760000,"Low","High")</f>
        <v>Low</v>
      </c>
    </row>
    <row r="56" spans="1:13" x14ac:dyDescent="0.25">
      <c r="A56" s="2" t="s">
        <v>59</v>
      </c>
      <c r="B56" s="1">
        <v>40100000</v>
      </c>
      <c r="C56" s="2" t="str">
        <f>IF(Table1[[#This Row],[Followers]]&lt;=58600000,"Low followers","High followers")</f>
        <v>Low followers</v>
      </c>
      <c r="D56" s="1">
        <v>46</v>
      </c>
      <c r="E56" s="2" t="str">
        <f>IF(Table1[[#This Row],[Following]]&lt;=850,"Low Following","High Following")</f>
        <v>Low Following</v>
      </c>
      <c r="F56" s="1">
        <v>350</v>
      </c>
      <c r="G56" s="2" t="str">
        <f>IF(Table1[[#This Row],[Uploads]]&lt;=2175,"Low Uploads","High Uploads")</f>
        <v>Low Uploads</v>
      </c>
      <c r="H56" s="1">
        <v>529800000</v>
      </c>
      <c r="I56" s="2" t="str">
        <f>IF(Table1[[#This Row],[Likes]]&lt;=1610000000,"Low Likes","High Likes")</f>
        <v>Low Likes</v>
      </c>
      <c r="J56" s="3">
        <f>Table1[[#This Row],[Likes]]/Table1[[#This Row],[Followers]]</f>
        <v>13.211970074812967</v>
      </c>
      <c r="K56" s="2" t="str">
        <f>IF(Table1[[#This Row],[Engagement]]&lt;=40,"Low Engagements","High Engagements")</f>
        <v>Low Engagements</v>
      </c>
      <c r="L56" s="1">
        <f>Table1[[#This Row],[Likes]]/Table1[[#This Row],[Uploads]]</f>
        <v>1513714.2857142857</v>
      </c>
      <c r="M56" s="2" t="str">
        <f>IF(Table1[[#This Row],[Likes to Uploads]]&lt;=1760000,"Low","High")</f>
        <v>Low</v>
      </c>
    </row>
    <row r="57" spans="1:13" x14ac:dyDescent="0.25">
      <c r="A57" s="2" t="s">
        <v>60</v>
      </c>
      <c r="B57" s="1">
        <v>39600000</v>
      </c>
      <c r="C57" s="2" t="str">
        <f>IF(Table1[[#This Row],[Followers]]&lt;=58600000,"Low followers","High followers")</f>
        <v>Low followers</v>
      </c>
      <c r="D57" s="1">
        <v>5491</v>
      </c>
      <c r="E57" s="2" t="str">
        <f>IF(Table1[[#This Row],[Following]]&lt;=850,"Low Following","High Following")</f>
        <v>High Following</v>
      </c>
      <c r="F57" s="1">
        <v>1641</v>
      </c>
      <c r="G57" s="2" t="str">
        <f>IF(Table1[[#This Row],[Uploads]]&lt;=2175,"Low Uploads","High Uploads")</f>
        <v>Low Uploads</v>
      </c>
      <c r="H57" s="1">
        <v>1100000000</v>
      </c>
      <c r="I57" s="2" t="str">
        <f>IF(Table1[[#This Row],[Likes]]&lt;=1610000000,"Low Likes","High Likes")</f>
        <v>Low Likes</v>
      </c>
      <c r="J57" s="3">
        <f>Table1[[#This Row],[Likes]]/Table1[[#This Row],[Followers]]</f>
        <v>27.777777777777779</v>
      </c>
      <c r="K57" s="2" t="str">
        <f>IF(Table1[[#This Row],[Engagement]]&lt;=40,"Low Engagements","High Engagements")</f>
        <v>Low Engagements</v>
      </c>
      <c r="L57" s="1">
        <f>Table1[[#This Row],[Likes]]/Table1[[#This Row],[Uploads]]</f>
        <v>670322.97379646555</v>
      </c>
      <c r="M57" s="2" t="str">
        <f>IF(Table1[[#This Row],[Likes to Uploads]]&lt;=1760000,"Low","High")</f>
        <v>Low</v>
      </c>
    </row>
    <row r="58" spans="1:13" x14ac:dyDescent="0.25">
      <c r="A58" s="2" t="s">
        <v>61</v>
      </c>
      <c r="B58" s="1">
        <v>39500000</v>
      </c>
      <c r="C58" s="2" t="str">
        <f>IF(Table1[[#This Row],[Followers]]&lt;=58600000,"Low followers","High followers")</f>
        <v>Low followers</v>
      </c>
      <c r="D58" s="1">
        <v>763</v>
      </c>
      <c r="E58" s="2" t="str">
        <f>IF(Table1[[#This Row],[Following]]&lt;=850,"Low Following","High Following")</f>
        <v>Low Following</v>
      </c>
      <c r="F58" s="1">
        <v>1677</v>
      </c>
      <c r="G58" s="2" t="str">
        <f>IF(Table1[[#This Row],[Uploads]]&lt;=2175,"Low Uploads","High Uploads")</f>
        <v>Low Uploads</v>
      </c>
      <c r="H58" s="1">
        <v>2300000000</v>
      </c>
      <c r="I58" s="2" t="str">
        <f>IF(Table1[[#This Row],[Likes]]&lt;=1610000000,"Low Likes","High Likes")</f>
        <v>High Likes</v>
      </c>
      <c r="J58" s="3">
        <f>Table1[[#This Row],[Likes]]/Table1[[#This Row],[Followers]]</f>
        <v>58.22784810126582</v>
      </c>
      <c r="K58" s="2" t="str">
        <f>IF(Table1[[#This Row],[Engagement]]&lt;=40,"Low Engagements","High Engagements")</f>
        <v>High Engagements</v>
      </c>
      <c r="L58" s="1">
        <f>Table1[[#This Row],[Likes]]/Table1[[#This Row],[Uploads]]</f>
        <v>1371496.7203339296</v>
      </c>
      <c r="M58" s="2" t="str">
        <f>IF(Table1[[#This Row],[Likes to Uploads]]&lt;=1760000,"Low","High")</f>
        <v>Low</v>
      </c>
    </row>
    <row r="59" spans="1:13" x14ac:dyDescent="0.25">
      <c r="A59" s="2" t="s">
        <v>62</v>
      </c>
      <c r="B59" s="1">
        <v>39400000</v>
      </c>
      <c r="C59" s="2" t="str">
        <f>IF(Table1[[#This Row],[Followers]]&lt;=58600000,"Low followers","High followers")</f>
        <v>Low followers</v>
      </c>
      <c r="D59" s="1">
        <v>455</v>
      </c>
      <c r="E59" s="2" t="str">
        <f>IF(Table1[[#This Row],[Following]]&lt;=850,"Low Following","High Following")</f>
        <v>Low Following</v>
      </c>
      <c r="F59" s="1">
        <v>985</v>
      </c>
      <c r="G59" s="2" t="str">
        <f>IF(Table1[[#This Row],[Uploads]]&lt;=2175,"Low Uploads","High Uploads")</f>
        <v>Low Uploads</v>
      </c>
      <c r="H59" s="1">
        <v>1400000000</v>
      </c>
      <c r="I59" s="2" t="str">
        <f>IF(Table1[[#This Row],[Likes]]&lt;=1610000000,"Low Likes","High Likes")</f>
        <v>Low Likes</v>
      </c>
      <c r="J59" s="3">
        <f>Table1[[#This Row],[Likes]]/Table1[[#This Row],[Followers]]</f>
        <v>35.532994923857871</v>
      </c>
      <c r="K59" s="2" t="str">
        <f>IF(Table1[[#This Row],[Engagement]]&lt;=40,"Low Engagements","High Engagements")</f>
        <v>Low Engagements</v>
      </c>
      <c r="L59" s="1">
        <f>Table1[[#This Row],[Likes]]/Table1[[#This Row],[Uploads]]</f>
        <v>1421319.7969543147</v>
      </c>
      <c r="M59" s="2" t="str">
        <f>IF(Table1[[#This Row],[Likes to Uploads]]&lt;=1760000,"Low","High")</f>
        <v>Low</v>
      </c>
    </row>
    <row r="60" spans="1:13" x14ac:dyDescent="0.25">
      <c r="A60" s="2" t="s">
        <v>63</v>
      </c>
      <c r="B60" s="1">
        <v>38900000</v>
      </c>
      <c r="C60" s="2" t="str">
        <f>IF(Table1[[#This Row],[Followers]]&lt;=58600000,"Low followers","High followers")</f>
        <v>Low followers</v>
      </c>
      <c r="D60" s="1">
        <v>2892</v>
      </c>
      <c r="E60" s="2" t="str">
        <f>IF(Table1[[#This Row],[Following]]&lt;=850,"Low Following","High Following")</f>
        <v>High Following</v>
      </c>
      <c r="F60" s="1">
        <v>711</v>
      </c>
      <c r="G60" s="2" t="str">
        <f>IF(Table1[[#This Row],[Uploads]]&lt;=2175,"Low Uploads","High Uploads")</f>
        <v>Low Uploads</v>
      </c>
      <c r="H60" s="1">
        <v>644500000</v>
      </c>
      <c r="I60" s="2" t="str">
        <f>IF(Table1[[#This Row],[Likes]]&lt;=1610000000,"Low Likes","High Likes")</f>
        <v>Low Likes</v>
      </c>
      <c r="J60" s="3">
        <f>Table1[[#This Row],[Likes]]/Table1[[#This Row],[Followers]]</f>
        <v>16.568123393316196</v>
      </c>
      <c r="K60" s="2" t="str">
        <f>IF(Table1[[#This Row],[Engagement]]&lt;=40,"Low Engagements","High Engagements")</f>
        <v>Low Engagements</v>
      </c>
      <c r="L60" s="1">
        <f>Table1[[#This Row],[Likes]]/Table1[[#This Row],[Uploads]]</f>
        <v>906469.76090014062</v>
      </c>
      <c r="M60" s="2" t="str">
        <f>IF(Table1[[#This Row],[Likes to Uploads]]&lt;=1760000,"Low","High")</f>
        <v>Low</v>
      </c>
    </row>
    <row r="61" spans="1:13" x14ac:dyDescent="0.25">
      <c r="A61" s="2" t="s">
        <v>64</v>
      </c>
      <c r="B61" s="1">
        <v>38900000</v>
      </c>
      <c r="C61" s="2" t="str">
        <f>IF(Table1[[#This Row],[Followers]]&lt;=58600000,"Low followers","High followers")</f>
        <v>Low followers</v>
      </c>
      <c r="D61" s="1">
        <v>13</v>
      </c>
      <c r="E61" s="2" t="str">
        <f>IF(Table1[[#This Row],[Following]]&lt;=850,"Low Following","High Following")</f>
        <v>Low Following</v>
      </c>
      <c r="F61" s="1">
        <v>1502</v>
      </c>
      <c r="G61" s="2" t="str">
        <f>IF(Table1[[#This Row],[Uploads]]&lt;=2175,"Low Uploads","High Uploads")</f>
        <v>Low Uploads</v>
      </c>
      <c r="H61" s="1">
        <v>1100000000</v>
      </c>
      <c r="I61" s="2" t="str">
        <f>IF(Table1[[#This Row],[Likes]]&lt;=1610000000,"Low Likes","High Likes")</f>
        <v>Low Likes</v>
      </c>
      <c r="J61" s="3">
        <f>Table1[[#This Row],[Likes]]/Table1[[#This Row],[Followers]]</f>
        <v>28.277634961439588</v>
      </c>
      <c r="K61" s="2" t="str">
        <f>IF(Table1[[#This Row],[Engagement]]&lt;=40,"Low Engagements","High Engagements")</f>
        <v>Low Engagements</v>
      </c>
      <c r="L61" s="1">
        <f>Table1[[#This Row],[Likes]]/Table1[[#This Row],[Uploads]]</f>
        <v>732356.85752330231</v>
      </c>
      <c r="M61" s="2" t="str">
        <f>IF(Table1[[#This Row],[Likes to Uploads]]&lt;=1760000,"Low","High")</f>
        <v>Low</v>
      </c>
    </row>
    <row r="62" spans="1:13" x14ac:dyDescent="0.25">
      <c r="A62" s="2" t="s">
        <v>65</v>
      </c>
      <c r="B62" s="1">
        <v>38100000</v>
      </c>
      <c r="C62" s="2" t="str">
        <f>IF(Table1[[#This Row],[Followers]]&lt;=58600000,"Low followers","High followers")</f>
        <v>Low followers</v>
      </c>
      <c r="D62" s="1">
        <v>10</v>
      </c>
      <c r="E62" s="2" t="str">
        <f>IF(Table1[[#This Row],[Following]]&lt;=850,"Low Following","High Following")</f>
        <v>Low Following</v>
      </c>
      <c r="F62" s="1">
        <v>3115</v>
      </c>
      <c r="G62" s="2" t="str">
        <f>IF(Table1[[#This Row],[Uploads]]&lt;=2175,"Low Uploads","High Uploads")</f>
        <v>High Uploads</v>
      </c>
      <c r="H62" s="1">
        <v>2100000000</v>
      </c>
      <c r="I62" s="2" t="str">
        <f>IF(Table1[[#This Row],[Likes]]&lt;=1610000000,"Low Likes","High Likes")</f>
        <v>High Likes</v>
      </c>
      <c r="J62" s="3">
        <f>Table1[[#This Row],[Likes]]/Table1[[#This Row],[Followers]]</f>
        <v>55.118110236220474</v>
      </c>
      <c r="K62" s="2" t="str">
        <f>IF(Table1[[#This Row],[Engagement]]&lt;=40,"Low Engagements","High Engagements")</f>
        <v>High Engagements</v>
      </c>
      <c r="L62" s="1">
        <f>Table1[[#This Row],[Likes]]/Table1[[#This Row],[Uploads]]</f>
        <v>674157.30337078648</v>
      </c>
      <c r="M62" s="2" t="str">
        <f>IF(Table1[[#This Row],[Likes to Uploads]]&lt;=1760000,"Low","High")</f>
        <v>Low</v>
      </c>
    </row>
    <row r="63" spans="1:13" x14ac:dyDescent="0.25">
      <c r="A63" s="2" t="s">
        <v>66</v>
      </c>
      <c r="B63" s="1">
        <v>37900000</v>
      </c>
      <c r="C63" s="2" t="str">
        <f>IF(Table1[[#This Row],[Followers]]&lt;=58600000,"Low followers","High followers")</f>
        <v>Low followers</v>
      </c>
      <c r="D63" s="1">
        <v>45</v>
      </c>
      <c r="E63" s="2" t="str">
        <f>IF(Table1[[#This Row],[Following]]&lt;=850,"Low Following","High Following")</f>
        <v>Low Following</v>
      </c>
      <c r="F63" s="1">
        <v>1901</v>
      </c>
      <c r="G63" s="2" t="str">
        <f>IF(Table1[[#This Row],[Uploads]]&lt;=2175,"Low Uploads","High Uploads")</f>
        <v>Low Uploads</v>
      </c>
      <c r="H63" s="1">
        <v>281900000</v>
      </c>
      <c r="I63" s="2" t="str">
        <f>IF(Table1[[#This Row],[Likes]]&lt;=1610000000,"Low Likes","High Likes")</f>
        <v>Low Likes</v>
      </c>
      <c r="J63" s="3">
        <f>Table1[[#This Row],[Likes]]/Table1[[#This Row],[Followers]]</f>
        <v>7.4379947229551453</v>
      </c>
      <c r="K63" s="2" t="str">
        <f>IF(Table1[[#This Row],[Engagement]]&lt;=40,"Low Engagements","High Engagements")</f>
        <v>Low Engagements</v>
      </c>
      <c r="L63" s="1">
        <f>Table1[[#This Row],[Likes]]/Table1[[#This Row],[Uploads]]</f>
        <v>148290.37348763808</v>
      </c>
      <c r="M63" s="2" t="str">
        <f>IF(Table1[[#This Row],[Likes to Uploads]]&lt;=1760000,"Low","High")</f>
        <v>Low</v>
      </c>
    </row>
    <row r="64" spans="1:13" x14ac:dyDescent="0.25">
      <c r="A64" s="2" t="s">
        <v>67</v>
      </c>
      <c r="B64" s="1">
        <v>37900000</v>
      </c>
      <c r="C64" s="2" t="str">
        <f>IF(Table1[[#This Row],[Followers]]&lt;=58600000,"Low followers","High followers")</f>
        <v>Low followers</v>
      </c>
      <c r="D64" s="1">
        <v>2482</v>
      </c>
      <c r="E64" s="2" t="str">
        <f>IF(Table1[[#This Row],[Following]]&lt;=850,"Low Following","High Following")</f>
        <v>High Following</v>
      </c>
      <c r="F64" s="1">
        <v>1101</v>
      </c>
      <c r="G64" s="2" t="str">
        <f>IF(Table1[[#This Row],[Uploads]]&lt;=2175,"Low Uploads","High Uploads")</f>
        <v>Low Uploads</v>
      </c>
      <c r="H64" s="1">
        <v>934000000</v>
      </c>
      <c r="I64" s="2" t="str">
        <f>IF(Table1[[#This Row],[Likes]]&lt;=1610000000,"Low Likes","High Likes")</f>
        <v>Low Likes</v>
      </c>
      <c r="J64" s="3">
        <f>Table1[[#This Row],[Likes]]/Table1[[#This Row],[Followers]]</f>
        <v>24.643799472295516</v>
      </c>
      <c r="K64" s="2" t="str">
        <f>IF(Table1[[#This Row],[Engagement]]&lt;=40,"Low Engagements","High Engagements")</f>
        <v>Low Engagements</v>
      </c>
      <c r="L64" s="1">
        <f>Table1[[#This Row],[Likes]]/Table1[[#This Row],[Uploads]]</f>
        <v>848319.70935513172</v>
      </c>
      <c r="M64" s="2" t="str">
        <f>IF(Table1[[#This Row],[Likes to Uploads]]&lt;=1760000,"Low","High")</f>
        <v>Low</v>
      </c>
    </row>
    <row r="65" spans="1:13" x14ac:dyDescent="0.25">
      <c r="A65" s="2" t="s">
        <v>68</v>
      </c>
      <c r="B65" s="1">
        <v>37800000</v>
      </c>
      <c r="C65" s="2" t="str">
        <f>IF(Table1[[#This Row],[Followers]]&lt;=58600000,"Low followers","High followers")</f>
        <v>Low followers</v>
      </c>
      <c r="D65" s="1">
        <v>35</v>
      </c>
      <c r="E65" s="2" t="str">
        <f>IF(Table1[[#This Row],[Following]]&lt;=850,"Low Following","High Following")</f>
        <v>Low Following</v>
      </c>
      <c r="F65" s="1">
        <v>3268</v>
      </c>
      <c r="G65" s="2" t="str">
        <f>IF(Table1[[#This Row],[Uploads]]&lt;=2175,"Low Uploads","High Uploads")</f>
        <v>High Uploads</v>
      </c>
      <c r="H65" s="1">
        <v>667100000</v>
      </c>
      <c r="I65" s="2" t="str">
        <f>IF(Table1[[#This Row],[Likes]]&lt;=1610000000,"Low Likes","High Likes")</f>
        <v>Low Likes</v>
      </c>
      <c r="J65" s="3">
        <f>Table1[[#This Row],[Likes]]/Table1[[#This Row],[Followers]]</f>
        <v>17.648148148148149</v>
      </c>
      <c r="K65" s="2" t="str">
        <f>IF(Table1[[#This Row],[Engagement]]&lt;=40,"Low Engagements","High Engagements")</f>
        <v>Low Engagements</v>
      </c>
      <c r="L65" s="1">
        <f>Table1[[#This Row],[Likes]]/Table1[[#This Row],[Uploads]]</f>
        <v>204130.9669522644</v>
      </c>
      <c r="M65" s="2" t="str">
        <f>IF(Table1[[#This Row],[Likes to Uploads]]&lt;=1760000,"Low","High")</f>
        <v>Low</v>
      </c>
    </row>
    <row r="66" spans="1:13" x14ac:dyDescent="0.25">
      <c r="A66" s="2" t="s">
        <v>69</v>
      </c>
      <c r="B66" s="1">
        <v>37700000</v>
      </c>
      <c r="C66" s="2" t="str">
        <f>IF(Table1[[#This Row],[Followers]]&lt;=58600000,"Low followers","High followers")</f>
        <v>Low followers</v>
      </c>
      <c r="D66" s="1">
        <v>2526</v>
      </c>
      <c r="E66" s="2" t="str">
        <f>IF(Table1[[#This Row],[Following]]&lt;=850,"Low Following","High Following")</f>
        <v>High Following</v>
      </c>
      <c r="F66" s="1">
        <v>2385</v>
      </c>
      <c r="G66" s="2" t="str">
        <f>IF(Table1[[#This Row],[Uploads]]&lt;=2175,"Low Uploads","High Uploads")</f>
        <v>High Uploads</v>
      </c>
      <c r="H66" s="1">
        <v>2800000000</v>
      </c>
      <c r="I66" s="2" t="str">
        <f>IF(Table1[[#This Row],[Likes]]&lt;=1610000000,"Low Likes","High Likes")</f>
        <v>High Likes</v>
      </c>
      <c r="J66" s="3">
        <f>Table1[[#This Row],[Likes]]/Table1[[#This Row],[Followers]]</f>
        <v>74.270557029177724</v>
      </c>
      <c r="K66" s="2" t="str">
        <f>IF(Table1[[#This Row],[Engagement]]&lt;=40,"Low Engagements","High Engagements")</f>
        <v>High Engagements</v>
      </c>
      <c r="L66" s="1">
        <f>Table1[[#This Row],[Likes]]/Table1[[#This Row],[Uploads]]</f>
        <v>1174004.1928721175</v>
      </c>
      <c r="M66" s="2" t="str">
        <f>IF(Table1[[#This Row],[Likes to Uploads]]&lt;=1760000,"Low","High")</f>
        <v>Low</v>
      </c>
    </row>
    <row r="67" spans="1:13" x14ac:dyDescent="0.25">
      <c r="A67" s="2" t="s">
        <v>70</v>
      </c>
      <c r="B67" s="1">
        <v>37500000</v>
      </c>
      <c r="C67" s="2" t="str">
        <f>IF(Table1[[#This Row],[Followers]]&lt;=58600000,"Low followers","High followers")</f>
        <v>Low followers</v>
      </c>
      <c r="D67" s="1">
        <v>17</v>
      </c>
      <c r="E67" s="2" t="str">
        <f>IF(Table1[[#This Row],[Following]]&lt;=850,"Low Following","High Following")</f>
        <v>Low Following</v>
      </c>
      <c r="F67" s="1">
        <v>294</v>
      </c>
      <c r="G67" s="2" t="str">
        <f>IF(Table1[[#This Row],[Uploads]]&lt;=2175,"Low Uploads","High Uploads")</f>
        <v>Low Uploads</v>
      </c>
      <c r="H67" s="1">
        <v>295900000</v>
      </c>
      <c r="I67" s="2" t="str">
        <f>IF(Table1[[#This Row],[Likes]]&lt;=1610000000,"Low Likes","High Likes")</f>
        <v>Low Likes</v>
      </c>
      <c r="J67" s="3">
        <f>Table1[[#This Row],[Likes]]/Table1[[#This Row],[Followers]]</f>
        <v>7.8906666666666663</v>
      </c>
      <c r="K67" s="2" t="str">
        <f>IF(Table1[[#This Row],[Engagement]]&lt;=40,"Low Engagements","High Engagements")</f>
        <v>Low Engagements</v>
      </c>
      <c r="L67" s="1">
        <f>Table1[[#This Row],[Likes]]/Table1[[#This Row],[Uploads]]</f>
        <v>1006462.5850340136</v>
      </c>
      <c r="M67" s="2" t="str">
        <f>IF(Table1[[#This Row],[Likes to Uploads]]&lt;=1760000,"Low","High")</f>
        <v>Low</v>
      </c>
    </row>
    <row r="68" spans="1:13" x14ac:dyDescent="0.25">
      <c r="A68" s="2" t="s">
        <v>71</v>
      </c>
      <c r="B68" s="1">
        <v>37400000</v>
      </c>
      <c r="C68" s="2" t="str">
        <f>IF(Table1[[#This Row],[Followers]]&lt;=58600000,"Low followers","High followers")</f>
        <v>Low followers</v>
      </c>
      <c r="D68" s="1">
        <v>5</v>
      </c>
      <c r="E68" s="2" t="str">
        <f>IF(Table1[[#This Row],[Following]]&lt;=850,"Low Following","High Following")</f>
        <v>Low Following</v>
      </c>
      <c r="F68" s="1">
        <v>344</v>
      </c>
      <c r="G68" s="2" t="str">
        <f>IF(Table1[[#This Row],[Uploads]]&lt;=2175,"Low Uploads","High Uploads")</f>
        <v>Low Uploads</v>
      </c>
      <c r="H68" s="1">
        <v>462200000</v>
      </c>
      <c r="I68" s="2" t="str">
        <f>IF(Table1[[#This Row],[Likes]]&lt;=1610000000,"Low Likes","High Likes")</f>
        <v>Low Likes</v>
      </c>
      <c r="J68" s="3">
        <f>Table1[[#This Row],[Likes]]/Table1[[#This Row],[Followers]]</f>
        <v>12.358288770053475</v>
      </c>
      <c r="K68" s="2" t="str">
        <f>IF(Table1[[#This Row],[Engagement]]&lt;=40,"Low Engagements","High Engagements")</f>
        <v>Low Engagements</v>
      </c>
      <c r="L68" s="1">
        <f>Table1[[#This Row],[Likes]]/Table1[[#This Row],[Uploads]]</f>
        <v>1343604.6511627906</v>
      </c>
      <c r="M68" s="2" t="str">
        <f>IF(Table1[[#This Row],[Likes to Uploads]]&lt;=1760000,"Low","High")</f>
        <v>Low</v>
      </c>
    </row>
    <row r="69" spans="1:13" x14ac:dyDescent="0.25">
      <c r="A69" s="2" t="s">
        <v>72</v>
      </c>
      <c r="B69" s="1">
        <v>37100000</v>
      </c>
      <c r="C69" s="2" t="str">
        <f>IF(Table1[[#This Row],[Followers]]&lt;=58600000,"Low followers","High followers")</f>
        <v>Low followers</v>
      </c>
      <c r="D69" s="1">
        <v>1059</v>
      </c>
      <c r="E69" s="2" t="str">
        <f>IF(Table1[[#This Row],[Following]]&lt;=850,"Low Following","High Following")</f>
        <v>High Following</v>
      </c>
      <c r="F69" s="1">
        <v>1043</v>
      </c>
      <c r="G69" s="2" t="str">
        <f>IF(Table1[[#This Row],[Uploads]]&lt;=2175,"Low Uploads","High Uploads")</f>
        <v>Low Uploads</v>
      </c>
      <c r="H69" s="1">
        <v>712400000</v>
      </c>
      <c r="I69" s="2" t="str">
        <f>IF(Table1[[#This Row],[Likes]]&lt;=1610000000,"Low Likes","High Likes")</f>
        <v>Low Likes</v>
      </c>
      <c r="J69" s="3">
        <f>Table1[[#This Row],[Likes]]/Table1[[#This Row],[Followers]]</f>
        <v>19.202156334231805</v>
      </c>
      <c r="K69" s="2" t="str">
        <f>IF(Table1[[#This Row],[Engagement]]&lt;=40,"Low Engagements","High Engagements")</f>
        <v>Low Engagements</v>
      </c>
      <c r="L69" s="1">
        <f>Table1[[#This Row],[Likes]]/Table1[[#This Row],[Uploads]]</f>
        <v>683029.72195589647</v>
      </c>
      <c r="M69" s="2" t="str">
        <f>IF(Table1[[#This Row],[Likes to Uploads]]&lt;=1760000,"Low","High")</f>
        <v>Low</v>
      </c>
    </row>
    <row r="70" spans="1:13" x14ac:dyDescent="0.25">
      <c r="A70" s="2" t="s">
        <v>73</v>
      </c>
      <c r="B70" s="1">
        <v>37000000</v>
      </c>
      <c r="C70" s="2" t="str">
        <f>IF(Table1[[#This Row],[Followers]]&lt;=58600000,"Low followers","High followers")</f>
        <v>Low followers</v>
      </c>
      <c r="D70" s="1">
        <v>81</v>
      </c>
      <c r="E70" s="2" t="str">
        <f>IF(Table1[[#This Row],[Following]]&lt;=850,"Low Following","High Following")</f>
        <v>Low Following</v>
      </c>
      <c r="F70" s="1">
        <v>1446</v>
      </c>
      <c r="G70" s="2" t="str">
        <f>IF(Table1[[#This Row],[Uploads]]&lt;=2175,"Low Uploads","High Uploads")</f>
        <v>Low Uploads</v>
      </c>
      <c r="H70" s="1">
        <v>1100000000</v>
      </c>
      <c r="I70" s="2" t="str">
        <f>IF(Table1[[#This Row],[Likes]]&lt;=1610000000,"Low Likes","High Likes")</f>
        <v>Low Likes</v>
      </c>
      <c r="J70" s="3">
        <f>Table1[[#This Row],[Likes]]/Table1[[#This Row],[Followers]]</f>
        <v>29.72972972972973</v>
      </c>
      <c r="K70" s="2" t="str">
        <f>IF(Table1[[#This Row],[Engagement]]&lt;=40,"Low Engagements","High Engagements")</f>
        <v>Low Engagements</v>
      </c>
      <c r="L70" s="1">
        <f>Table1[[#This Row],[Likes]]/Table1[[#This Row],[Uploads]]</f>
        <v>760719.22544951586</v>
      </c>
      <c r="M70" s="2" t="str">
        <f>IF(Table1[[#This Row],[Likes to Uploads]]&lt;=1760000,"Low","High")</f>
        <v>Low</v>
      </c>
    </row>
    <row r="71" spans="1:13" x14ac:dyDescent="0.25">
      <c r="A71" s="2" t="s">
        <v>74</v>
      </c>
      <c r="B71" s="1">
        <v>36800000</v>
      </c>
      <c r="C71" s="2" t="str">
        <f>IF(Table1[[#This Row],[Followers]]&lt;=58600000,"Low followers","High followers")</f>
        <v>Low followers</v>
      </c>
      <c r="D71" s="1">
        <v>873</v>
      </c>
      <c r="E71" s="2" t="str">
        <f>IF(Table1[[#This Row],[Following]]&lt;=850,"Low Following","High Following")</f>
        <v>High Following</v>
      </c>
      <c r="F71" s="1">
        <v>2775</v>
      </c>
      <c r="G71" s="2" t="str">
        <f>IF(Table1[[#This Row],[Uploads]]&lt;=2175,"Low Uploads","High Uploads")</f>
        <v>High Uploads</v>
      </c>
      <c r="H71" s="1">
        <v>1900000000</v>
      </c>
      <c r="I71" s="2" t="str">
        <f>IF(Table1[[#This Row],[Likes]]&lt;=1610000000,"Low Likes","High Likes")</f>
        <v>High Likes</v>
      </c>
      <c r="J71" s="3">
        <f>Table1[[#This Row],[Likes]]/Table1[[#This Row],[Followers]]</f>
        <v>51.630434782608695</v>
      </c>
      <c r="K71" s="2" t="str">
        <f>IF(Table1[[#This Row],[Engagement]]&lt;=40,"Low Engagements","High Engagements")</f>
        <v>High Engagements</v>
      </c>
      <c r="L71" s="1">
        <f>Table1[[#This Row],[Likes]]/Table1[[#This Row],[Uploads]]</f>
        <v>684684.68468468473</v>
      </c>
      <c r="M71" s="2" t="str">
        <f>IF(Table1[[#This Row],[Likes to Uploads]]&lt;=1760000,"Low","High")</f>
        <v>Low</v>
      </c>
    </row>
    <row r="72" spans="1:13" x14ac:dyDescent="0.25">
      <c r="A72" s="2" t="s">
        <v>75</v>
      </c>
      <c r="B72" s="1">
        <v>36700000</v>
      </c>
      <c r="C72" s="2" t="str">
        <f>IF(Table1[[#This Row],[Followers]]&lt;=58600000,"Low followers","High followers")</f>
        <v>Low followers</v>
      </c>
      <c r="D72" s="1">
        <v>348</v>
      </c>
      <c r="E72" s="2" t="str">
        <f>IF(Table1[[#This Row],[Following]]&lt;=850,"Low Following","High Following")</f>
        <v>Low Following</v>
      </c>
      <c r="F72" s="1">
        <v>4176</v>
      </c>
      <c r="G72" s="2" t="str">
        <f>IF(Table1[[#This Row],[Uploads]]&lt;=2175,"Low Uploads","High Uploads")</f>
        <v>High Uploads</v>
      </c>
      <c r="H72" s="1">
        <v>2800000000</v>
      </c>
      <c r="I72" s="2" t="str">
        <f>IF(Table1[[#This Row],[Likes]]&lt;=1610000000,"Low Likes","High Likes")</f>
        <v>High Likes</v>
      </c>
      <c r="J72" s="3">
        <f>Table1[[#This Row],[Likes]]/Table1[[#This Row],[Followers]]</f>
        <v>76.294277929155314</v>
      </c>
      <c r="K72" s="2" t="str">
        <f>IF(Table1[[#This Row],[Engagement]]&lt;=40,"Low Engagements","High Engagements")</f>
        <v>High Engagements</v>
      </c>
      <c r="L72" s="1">
        <f>Table1[[#This Row],[Likes]]/Table1[[#This Row],[Uploads]]</f>
        <v>670498.0842911877</v>
      </c>
      <c r="M72" s="2" t="str">
        <f>IF(Table1[[#This Row],[Likes to Uploads]]&lt;=1760000,"Low","High")</f>
        <v>Low</v>
      </c>
    </row>
    <row r="73" spans="1:13" x14ac:dyDescent="0.25">
      <c r="A73" s="2" t="s">
        <v>76</v>
      </c>
      <c r="B73" s="1">
        <v>36600000</v>
      </c>
      <c r="C73" s="2" t="str">
        <f>IF(Table1[[#This Row],[Followers]]&lt;=58600000,"Low followers","High followers")</f>
        <v>Low followers</v>
      </c>
      <c r="D73" s="1">
        <v>9960</v>
      </c>
      <c r="E73" s="2" t="str">
        <f>IF(Table1[[#This Row],[Following]]&lt;=850,"Low Following","High Following")</f>
        <v>High Following</v>
      </c>
      <c r="F73" s="1">
        <v>13200</v>
      </c>
      <c r="G73" s="2" t="str">
        <f>IF(Table1[[#This Row],[Uploads]]&lt;=2175,"Low Uploads","High Uploads")</f>
        <v>High Uploads</v>
      </c>
      <c r="H73" s="1">
        <v>594800000</v>
      </c>
      <c r="I73" s="2" t="str">
        <f>IF(Table1[[#This Row],[Likes]]&lt;=1610000000,"Low Likes","High Likes")</f>
        <v>Low Likes</v>
      </c>
      <c r="J73" s="3">
        <f>Table1[[#This Row],[Likes]]/Table1[[#This Row],[Followers]]</f>
        <v>16.251366120218581</v>
      </c>
      <c r="K73" s="2" t="str">
        <f>IF(Table1[[#This Row],[Engagement]]&lt;=40,"Low Engagements","High Engagements")</f>
        <v>Low Engagements</v>
      </c>
      <c r="L73" s="1">
        <f>Table1[[#This Row],[Likes]]/Table1[[#This Row],[Uploads]]</f>
        <v>45060.606060606064</v>
      </c>
      <c r="M73" s="2" t="str">
        <f>IF(Table1[[#This Row],[Likes to Uploads]]&lt;=1760000,"Low","High")</f>
        <v>Low</v>
      </c>
    </row>
    <row r="74" spans="1:13" x14ac:dyDescent="0.25">
      <c r="A74" s="2" t="s">
        <v>77</v>
      </c>
      <c r="B74" s="1">
        <v>36300000</v>
      </c>
      <c r="C74" s="2" t="str">
        <f>IF(Table1[[#This Row],[Followers]]&lt;=58600000,"Low followers","High followers")</f>
        <v>Low followers</v>
      </c>
      <c r="D74" s="1">
        <v>25</v>
      </c>
      <c r="E74" s="2" t="str">
        <f>IF(Table1[[#This Row],[Following]]&lt;=850,"Low Following","High Following")</f>
        <v>Low Following</v>
      </c>
      <c r="F74" s="1">
        <v>1779</v>
      </c>
      <c r="G74" s="2" t="str">
        <f>IF(Table1[[#This Row],[Uploads]]&lt;=2175,"Low Uploads","High Uploads")</f>
        <v>Low Uploads</v>
      </c>
      <c r="H74" s="1">
        <v>896900000</v>
      </c>
      <c r="I74" s="2" t="str">
        <f>IF(Table1[[#This Row],[Likes]]&lt;=1610000000,"Low Likes","High Likes")</f>
        <v>Low Likes</v>
      </c>
      <c r="J74" s="3">
        <f>Table1[[#This Row],[Likes]]/Table1[[#This Row],[Followers]]</f>
        <v>24.707988980716255</v>
      </c>
      <c r="K74" s="2" t="str">
        <f>IF(Table1[[#This Row],[Engagement]]&lt;=40,"Low Engagements","High Engagements")</f>
        <v>Low Engagements</v>
      </c>
      <c r="L74" s="1">
        <f>Table1[[#This Row],[Likes]]/Table1[[#This Row],[Uploads]]</f>
        <v>504159.64024732995</v>
      </c>
      <c r="M74" s="2" t="str">
        <f>IF(Table1[[#This Row],[Likes to Uploads]]&lt;=1760000,"Low","High")</f>
        <v>Low</v>
      </c>
    </row>
    <row r="75" spans="1:13" x14ac:dyDescent="0.25">
      <c r="A75" s="2" t="s">
        <v>78</v>
      </c>
      <c r="B75" s="1">
        <v>36300000</v>
      </c>
      <c r="C75" s="2" t="str">
        <f>IF(Table1[[#This Row],[Followers]]&lt;=58600000,"Low followers","High followers")</f>
        <v>Low followers</v>
      </c>
      <c r="D75" s="1">
        <v>36</v>
      </c>
      <c r="E75" s="2" t="str">
        <f>IF(Table1[[#This Row],[Following]]&lt;=850,"Low Following","High Following")</f>
        <v>Low Following</v>
      </c>
      <c r="F75" s="1">
        <v>26</v>
      </c>
      <c r="G75" s="2" t="str">
        <f>IF(Table1[[#This Row],[Uploads]]&lt;=2175,"Low Uploads","High Uploads")</f>
        <v>Low Uploads</v>
      </c>
      <c r="H75" s="1">
        <v>271100000</v>
      </c>
      <c r="I75" s="2" t="str">
        <f>IF(Table1[[#This Row],[Likes]]&lt;=1610000000,"Low Likes","High Likes")</f>
        <v>Low Likes</v>
      </c>
      <c r="J75" s="3">
        <f>Table1[[#This Row],[Likes]]/Table1[[#This Row],[Followers]]</f>
        <v>7.4683195592286502</v>
      </c>
      <c r="K75" s="2" t="str">
        <f>IF(Table1[[#This Row],[Engagement]]&lt;=40,"Low Engagements","High Engagements")</f>
        <v>Low Engagements</v>
      </c>
      <c r="L75" s="1">
        <f>Table1[[#This Row],[Likes]]/Table1[[#This Row],[Uploads]]</f>
        <v>10426923.076923076</v>
      </c>
      <c r="M75" s="2" t="str">
        <f>IF(Table1[[#This Row],[Likes to Uploads]]&lt;=1760000,"Low","High")</f>
        <v>High</v>
      </c>
    </row>
    <row r="76" spans="1:13" x14ac:dyDescent="0.25">
      <c r="A76" s="2" t="s">
        <v>79</v>
      </c>
      <c r="B76" s="1">
        <v>36100000</v>
      </c>
      <c r="C76" s="2" t="str">
        <f>IF(Table1[[#This Row],[Followers]]&lt;=58600000,"Low followers","High followers")</f>
        <v>Low followers</v>
      </c>
      <c r="D76" s="1">
        <v>468</v>
      </c>
      <c r="E76" s="2" t="str">
        <f>IF(Table1[[#This Row],[Following]]&lt;=850,"Low Following","High Following")</f>
        <v>Low Following</v>
      </c>
      <c r="F76" s="1">
        <v>2402</v>
      </c>
      <c r="G76" s="2" t="str">
        <f>IF(Table1[[#This Row],[Uploads]]&lt;=2175,"Low Uploads","High Uploads")</f>
        <v>High Uploads</v>
      </c>
      <c r="H76" s="1">
        <v>755300000</v>
      </c>
      <c r="I76" s="2" t="str">
        <f>IF(Table1[[#This Row],[Likes]]&lt;=1610000000,"Low Likes","High Likes")</f>
        <v>Low Likes</v>
      </c>
      <c r="J76" s="3">
        <f>Table1[[#This Row],[Likes]]/Table1[[#This Row],[Followers]]</f>
        <v>20.922437673130194</v>
      </c>
      <c r="K76" s="2" t="str">
        <f>IF(Table1[[#This Row],[Engagement]]&lt;=40,"Low Engagements","High Engagements")</f>
        <v>Low Engagements</v>
      </c>
      <c r="L76" s="1">
        <f>Table1[[#This Row],[Likes]]/Table1[[#This Row],[Uploads]]</f>
        <v>314446.29475437134</v>
      </c>
      <c r="M76" s="2" t="str">
        <f>IF(Table1[[#This Row],[Likes to Uploads]]&lt;=1760000,"Low","High")</f>
        <v>Low</v>
      </c>
    </row>
    <row r="77" spans="1:13" x14ac:dyDescent="0.25">
      <c r="A77" s="2" t="s">
        <v>80</v>
      </c>
      <c r="B77" s="1">
        <v>35800000</v>
      </c>
      <c r="C77" s="2" t="str">
        <f>IF(Table1[[#This Row],[Followers]]&lt;=58600000,"Low followers","High followers")</f>
        <v>Low followers</v>
      </c>
      <c r="D77" s="1">
        <v>552</v>
      </c>
      <c r="E77" s="2" t="str">
        <f>IF(Table1[[#This Row],[Following]]&lt;=850,"Low Following","High Following")</f>
        <v>Low Following</v>
      </c>
      <c r="F77" s="1">
        <v>805</v>
      </c>
      <c r="G77" s="2" t="str">
        <f>IF(Table1[[#This Row],[Uploads]]&lt;=2175,"Low Uploads","High Uploads")</f>
        <v>Low Uploads</v>
      </c>
      <c r="H77" s="1">
        <v>867700000</v>
      </c>
      <c r="I77" s="2" t="str">
        <f>IF(Table1[[#This Row],[Likes]]&lt;=1610000000,"Low Likes","High Likes")</f>
        <v>Low Likes</v>
      </c>
      <c r="J77" s="3">
        <f>Table1[[#This Row],[Likes]]/Table1[[#This Row],[Followers]]</f>
        <v>24.237430167597765</v>
      </c>
      <c r="K77" s="2" t="str">
        <f>IF(Table1[[#This Row],[Engagement]]&lt;=40,"Low Engagements","High Engagements")</f>
        <v>Low Engagements</v>
      </c>
      <c r="L77" s="1">
        <f>Table1[[#This Row],[Likes]]/Table1[[#This Row],[Uploads]]</f>
        <v>1077888.198757764</v>
      </c>
      <c r="M77" s="2" t="str">
        <f>IF(Table1[[#This Row],[Likes to Uploads]]&lt;=1760000,"Low","High")</f>
        <v>Low</v>
      </c>
    </row>
    <row r="78" spans="1:13" x14ac:dyDescent="0.25">
      <c r="A78" s="2" t="s">
        <v>81</v>
      </c>
      <c r="B78" s="1">
        <v>35800000</v>
      </c>
      <c r="C78" s="2" t="str">
        <f>IF(Table1[[#This Row],[Followers]]&lt;=58600000,"Low followers","High followers")</f>
        <v>Low followers</v>
      </c>
      <c r="D78" s="1">
        <v>63</v>
      </c>
      <c r="E78" s="2" t="str">
        <f>IF(Table1[[#This Row],[Following]]&lt;=850,"Low Following","High Following")</f>
        <v>Low Following</v>
      </c>
      <c r="F78" s="1">
        <v>1267</v>
      </c>
      <c r="G78" s="2" t="str">
        <f>IF(Table1[[#This Row],[Uploads]]&lt;=2175,"Low Uploads","High Uploads")</f>
        <v>Low Uploads</v>
      </c>
      <c r="H78" s="1">
        <v>964700000</v>
      </c>
      <c r="I78" s="2" t="str">
        <f>IF(Table1[[#This Row],[Likes]]&lt;=1610000000,"Low Likes","High Likes")</f>
        <v>Low Likes</v>
      </c>
      <c r="J78" s="3">
        <f>Table1[[#This Row],[Likes]]/Table1[[#This Row],[Followers]]</f>
        <v>26.946927374301676</v>
      </c>
      <c r="K78" s="2" t="str">
        <f>IF(Table1[[#This Row],[Engagement]]&lt;=40,"Low Engagements","High Engagements")</f>
        <v>Low Engagements</v>
      </c>
      <c r="L78" s="1">
        <f>Table1[[#This Row],[Likes]]/Table1[[#This Row],[Uploads]]</f>
        <v>761404.8934490924</v>
      </c>
      <c r="M78" s="2" t="str">
        <f>IF(Table1[[#This Row],[Likes to Uploads]]&lt;=1760000,"Low","High")</f>
        <v>Low</v>
      </c>
    </row>
    <row r="79" spans="1:13" x14ac:dyDescent="0.25">
      <c r="A79" s="2" t="s">
        <v>82</v>
      </c>
      <c r="B79" s="1">
        <v>35000000</v>
      </c>
      <c r="C79" s="2" t="str">
        <f>IF(Table1[[#This Row],[Followers]]&lt;=58600000,"Low followers","High followers")</f>
        <v>Low followers</v>
      </c>
      <c r="D79" s="1">
        <v>2217</v>
      </c>
      <c r="E79" s="2" t="str">
        <f>IF(Table1[[#This Row],[Following]]&lt;=850,"Low Following","High Following")</f>
        <v>High Following</v>
      </c>
      <c r="F79" s="1">
        <v>4049</v>
      </c>
      <c r="G79" s="2" t="str">
        <f>IF(Table1[[#This Row],[Uploads]]&lt;=2175,"Low Uploads","High Uploads")</f>
        <v>High Uploads</v>
      </c>
      <c r="H79" s="1">
        <v>3100000000</v>
      </c>
      <c r="I79" s="2" t="str">
        <f>IF(Table1[[#This Row],[Likes]]&lt;=1610000000,"Low Likes","High Likes")</f>
        <v>High Likes</v>
      </c>
      <c r="J79" s="3">
        <f>Table1[[#This Row],[Likes]]/Table1[[#This Row],[Followers]]</f>
        <v>88.571428571428569</v>
      </c>
      <c r="K79" s="2" t="str">
        <f>IF(Table1[[#This Row],[Engagement]]&lt;=40,"Low Engagements","High Engagements")</f>
        <v>High Engagements</v>
      </c>
      <c r="L79" s="1">
        <f>Table1[[#This Row],[Likes]]/Table1[[#This Row],[Uploads]]</f>
        <v>765621.14102247474</v>
      </c>
      <c r="M79" s="2" t="str">
        <f>IF(Table1[[#This Row],[Likes to Uploads]]&lt;=1760000,"Low","High")</f>
        <v>Low</v>
      </c>
    </row>
    <row r="80" spans="1:13" x14ac:dyDescent="0.25">
      <c r="A80" s="2" t="s">
        <v>83</v>
      </c>
      <c r="B80" s="1">
        <v>34700000</v>
      </c>
      <c r="C80" s="2" t="str">
        <f>IF(Table1[[#This Row],[Followers]]&lt;=58600000,"Low followers","High followers")</f>
        <v>Low followers</v>
      </c>
      <c r="D80" s="1">
        <v>94</v>
      </c>
      <c r="E80" s="2" t="str">
        <f>IF(Table1[[#This Row],[Following]]&lt;=850,"Low Following","High Following")</f>
        <v>Low Following</v>
      </c>
      <c r="F80" s="1">
        <v>437</v>
      </c>
      <c r="G80" s="2" t="str">
        <f>IF(Table1[[#This Row],[Uploads]]&lt;=2175,"Low Uploads","High Uploads")</f>
        <v>Low Uploads</v>
      </c>
      <c r="H80" s="1">
        <v>786400000</v>
      </c>
      <c r="I80" s="2" t="str">
        <f>IF(Table1[[#This Row],[Likes]]&lt;=1610000000,"Low Likes","High Likes")</f>
        <v>Low Likes</v>
      </c>
      <c r="J80" s="3">
        <f>Table1[[#This Row],[Likes]]/Table1[[#This Row],[Followers]]</f>
        <v>22.662824207492797</v>
      </c>
      <c r="K80" s="2" t="str">
        <f>IF(Table1[[#This Row],[Engagement]]&lt;=40,"Low Engagements","High Engagements")</f>
        <v>Low Engagements</v>
      </c>
      <c r="L80" s="1">
        <f>Table1[[#This Row],[Likes]]/Table1[[#This Row],[Uploads]]</f>
        <v>1799542.3340961097</v>
      </c>
      <c r="M80" s="2" t="str">
        <f>IF(Table1[[#This Row],[Likes to Uploads]]&lt;=1760000,"Low","High")</f>
        <v>High</v>
      </c>
    </row>
    <row r="81" spans="1:13" x14ac:dyDescent="0.25">
      <c r="A81" s="2" t="s">
        <v>84</v>
      </c>
      <c r="B81" s="1">
        <v>34600000</v>
      </c>
      <c r="C81" s="2" t="str">
        <f>IF(Table1[[#This Row],[Followers]]&lt;=58600000,"Low followers","High followers")</f>
        <v>Low followers</v>
      </c>
      <c r="D81" s="1">
        <v>4919</v>
      </c>
      <c r="E81" s="2" t="str">
        <f>IF(Table1[[#This Row],[Following]]&lt;=850,"Low Following","High Following")</f>
        <v>High Following</v>
      </c>
      <c r="F81" s="1">
        <v>144</v>
      </c>
      <c r="G81" s="2" t="str">
        <f>IF(Table1[[#This Row],[Uploads]]&lt;=2175,"Low Uploads","High Uploads")</f>
        <v>Low Uploads</v>
      </c>
      <c r="H81" s="1">
        <v>1700000000</v>
      </c>
      <c r="I81" s="2" t="str">
        <f>IF(Table1[[#This Row],[Likes]]&lt;=1610000000,"Low Likes","High Likes")</f>
        <v>High Likes</v>
      </c>
      <c r="J81" s="3">
        <f>Table1[[#This Row],[Likes]]/Table1[[#This Row],[Followers]]</f>
        <v>49.132947976878611</v>
      </c>
      <c r="K81" s="2" t="str">
        <f>IF(Table1[[#This Row],[Engagement]]&lt;=40,"Low Engagements","High Engagements")</f>
        <v>High Engagements</v>
      </c>
      <c r="L81" s="1">
        <f>Table1[[#This Row],[Likes]]/Table1[[#This Row],[Uploads]]</f>
        <v>11805555.555555556</v>
      </c>
      <c r="M81" s="2" t="str">
        <f>IF(Table1[[#This Row],[Likes to Uploads]]&lt;=1760000,"Low","High")</f>
        <v>High</v>
      </c>
    </row>
    <row r="82" spans="1:13" x14ac:dyDescent="0.25">
      <c r="A82" s="2" t="s">
        <v>85</v>
      </c>
      <c r="B82" s="1">
        <v>34500000</v>
      </c>
      <c r="C82" s="2" t="str">
        <f>IF(Table1[[#This Row],[Followers]]&lt;=58600000,"Low followers","High followers")</f>
        <v>Low followers</v>
      </c>
      <c r="D82" s="1">
        <v>17</v>
      </c>
      <c r="E82" s="2" t="str">
        <f>IF(Table1[[#This Row],[Following]]&lt;=850,"Low Following","High Following")</f>
        <v>Low Following</v>
      </c>
      <c r="F82" s="1">
        <v>134</v>
      </c>
      <c r="G82" s="2" t="str">
        <f>IF(Table1[[#This Row],[Uploads]]&lt;=2175,"Low Uploads","High Uploads")</f>
        <v>Low Uploads</v>
      </c>
      <c r="H82" s="1">
        <v>184000000</v>
      </c>
      <c r="I82" s="2" t="str">
        <f>IF(Table1[[#This Row],[Likes]]&lt;=1610000000,"Low Likes","High Likes")</f>
        <v>Low Likes</v>
      </c>
      <c r="J82" s="3">
        <f>Table1[[#This Row],[Likes]]/Table1[[#This Row],[Followers]]</f>
        <v>5.333333333333333</v>
      </c>
      <c r="K82" s="2" t="str">
        <f>IF(Table1[[#This Row],[Engagement]]&lt;=40,"Low Engagements","High Engagements")</f>
        <v>Low Engagements</v>
      </c>
      <c r="L82" s="1">
        <f>Table1[[#This Row],[Likes]]/Table1[[#This Row],[Uploads]]</f>
        <v>1373134.328358209</v>
      </c>
      <c r="M82" s="2" t="str">
        <f>IF(Table1[[#This Row],[Likes to Uploads]]&lt;=1760000,"Low","High")</f>
        <v>Low</v>
      </c>
    </row>
    <row r="83" spans="1:13" x14ac:dyDescent="0.25">
      <c r="A83" s="2" t="s">
        <v>86</v>
      </c>
      <c r="B83" s="1">
        <v>34500000</v>
      </c>
      <c r="C83" s="2" t="str">
        <f>IF(Table1[[#This Row],[Followers]]&lt;=58600000,"Low followers","High followers")</f>
        <v>Low followers</v>
      </c>
      <c r="D83" s="1">
        <v>1061</v>
      </c>
      <c r="E83" s="2" t="str">
        <f>IF(Table1[[#This Row],[Following]]&lt;=850,"Low Following","High Following")</f>
        <v>High Following</v>
      </c>
      <c r="F83" s="1">
        <v>3859</v>
      </c>
      <c r="G83" s="2" t="str">
        <f>IF(Table1[[#This Row],[Uploads]]&lt;=2175,"Low Uploads","High Uploads")</f>
        <v>High Uploads</v>
      </c>
      <c r="H83" s="1">
        <v>1900000000</v>
      </c>
      <c r="I83" s="2" t="str">
        <f>IF(Table1[[#This Row],[Likes]]&lt;=1610000000,"Low Likes","High Likes")</f>
        <v>High Likes</v>
      </c>
      <c r="J83" s="3">
        <f>Table1[[#This Row],[Likes]]/Table1[[#This Row],[Followers]]</f>
        <v>55.072463768115945</v>
      </c>
      <c r="K83" s="2" t="str">
        <f>IF(Table1[[#This Row],[Engagement]]&lt;=40,"Low Engagements","High Engagements")</f>
        <v>High Engagements</v>
      </c>
      <c r="L83" s="1">
        <f>Table1[[#This Row],[Likes]]/Table1[[#This Row],[Uploads]]</f>
        <v>492355.5325213786</v>
      </c>
      <c r="M83" s="2" t="str">
        <f>IF(Table1[[#This Row],[Likes to Uploads]]&lt;=1760000,"Low","High")</f>
        <v>Low</v>
      </c>
    </row>
    <row r="84" spans="1:13" x14ac:dyDescent="0.25">
      <c r="A84" s="2" t="s">
        <v>87</v>
      </c>
      <c r="B84" s="1">
        <v>34100000</v>
      </c>
      <c r="C84" s="2" t="str">
        <f>IF(Table1[[#This Row],[Followers]]&lt;=58600000,"Low followers","High followers")</f>
        <v>Low followers</v>
      </c>
      <c r="D84" s="1">
        <v>1</v>
      </c>
      <c r="E84" s="2" t="str">
        <f>IF(Table1[[#This Row],[Following]]&lt;=850,"Low Following","High Following")</f>
        <v>Low Following</v>
      </c>
      <c r="F84" s="1">
        <v>214</v>
      </c>
      <c r="G84" s="2" t="str">
        <f>IF(Table1[[#This Row],[Uploads]]&lt;=2175,"Low Uploads","High Uploads")</f>
        <v>Low Uploads</v>
      </c>
      <c r="H84" s="1">
        <v>400600000</v>
      </c>
      <c r="I84" s="2" t="str">
        <f>IF(Table1[[#This Row],[Likes]]&lt;=1610000000,"Low Likes","High Likes")</f>
        <v>Low Likes</v>
      </c>
      <c r="J84" s="3">
        <f>Table1[[#This Row],[Likes]]/Table1[[#This Row],[Followers]]</f>
        <v>11.747800586510264</v>
      </c>
      <c r="K84" s="2" t="str">
        <f>IF(Table1[[#This Row],[Engagement]]&lt;=40,"Low Engagements","High Engagements")</f>
        <v>Low Engagements</v>
      </c>
      <c r="L84" s="1">
        <f>Table1[[#This Row],[Likes]]/Table1[[#This Row],[Uploads]]</f>
        <v>1871962.6168224299</v>
      </c>
      <c r="M84" s="2" t="str">
        <f>IF(Table1[[#This Row],[Likes to Uploads]]&lt;=1760000,"Low","High")</f>
        <v>High</v>
      </c>
    </row>
    <row r="85" spans="1:13" x14ac:dyDescent="0.25">
      <c r="A85" s="2" t="s">
        <v>88</v>
      </c>
      <c r="B85" s="1">
        <v>34000000</v>
      </c>
      <c r="C85" s="2" t="str">
        <f>IF(Table1[[#This Row],[Followers]]&lt;=58600000,"Low followers","High followers")</f>
        <v>Low followers</v>
      </c>
      <c r="D85" s="1">
        <v>340</v>
      </c>
      <c r="E85" s="2" t="str">
        <f>IF(Table1[[#This Row],[Following]]&lt;=850,"Low Following","High Following")</f>
        <v>Low Following</v>
      </c>
      <c r="F85" s="1">
        <v>3666</v>
      </c>
      <c r="G85" s="2" t="str">
        <f>IF(Table1[[#This Row],[Uploads]]&lt;=2175,"Low Uploads","High Uploads")</f>
        <v>High Uploads</v>
      </c>
      <c r="H85" s="1">
        <v>2700000000</v>
      </c>
      <c r="I85" s="2" t="str">
        <f>IF(Table1[[#This Row],[Likes]]&lt;=1610000000,"Low Likes","High Likes")</f>
        <v>High Likes</v>
      </c>
      <c r="J85" s="3">
        <f>Table1[[#This Row],[Likes]]/Table1[[#This Row],[Followers]]</f>
        <v>79.411764705882348</v>
      </c>
      <c r="K85" s="2" t="str">
        <f>IF(Table1[[#This Row],[Engagement]]&lt;=40,"Low Engagements","High Engagements")</f>
        <v>High Engagements</v>
      </c>
      <c r="L85" s="1">
        <f>Table1[[#This Row],[Likes]]/Table1[[#This Row],[Uploads]]</f>
        <v>736497.54500818334</v>
      </c>
      <c r="M85" s="2" t="str">
        <f>IF(Table1[[#This Row],[Likes to Uploads]]&lt;=1760000,"Low","High")</f>
        <v>Low</v>
      </c>
    </row>
    <row r="86" spans="1:13" x14ac:dyDescent="0.25">
      <c r="A86" s="2" t="s">
        <v>89</v>
      </c>
      <c r="B86" s="1">
        <v>33900000</v>
      </c>
      <c r="C86" s="2" t="str">
        <f>IF(Table1[[#This Row],[Followers]]&lt;=58600000,"Low followers","High followers")</f>
        <v>Low followers</v>
      </c>
      <c r="D86" s="1">
        <v>93</v>
      </c>
      <c r="E86" s="2" t="str">
        <f>IF(Table1[[#This Row],[Following]]&lt;=850,"Low Following","High Following")</f>
        <v>Low Following</v>
      </c>
      <c r="F86" s="1">
        <v>1033</v>
      </c>
      <c r="G86" s="2" t="str">
        <f>IF(Table1[[#This Row],[Uploads]]&lt;=2175,"Low Uploads","High Uploads")</f>
        <v>Low Uploads</v>
      </c>
      <c r="H86" s="1">
        <v>498300000</v>
      </c>
      <c r="I86" s="2" t="str">
        <f>IF(Table1[[#This Row],[Likes]]&lt;=1610000000,"Low Likes","High Likes")</f>
        <v>Low Likes</v>
      </c>
      <c r="J86" s="3">
        <f>Table1[[#This Row],[Likes]]/Table1[[#This Row],[Followers]]</f>
        <v>14.699115044247788</v>
      </c>
      <c r="K86" s="2" t="str">
        <f>IF(Table1[[#This Row],[Engagement]]&lt;=40,"Low Engagements","High Engagements")</f>
        <v>Low Engagements</v>
      </c>
      <c r="L86" s="1">
        <f>Table1[[#This Row],[Likes]]/Table1[[#This Row],[Uploads]]</f>
        <v>482381.41335914814</v>
      </c>
      <c r="M86" s="2" t="str">
        <f>IF(Table1[[#This Row],[Likes to Uploads]]&lt;=1760000,"Low","High")</f>
        <v>Low</v>
      </c>
    </row>
    <row r="87" spans="1:13" x14ac:dyDescent="0.25">
      <c r="A87" s="2" t="s">
        <v>90</v>
      </c>
      <c r="B87" s="1">
        <v>33400000</v>
      </c>
      <c r="C87" s="2" t="str">
        <f>IF(Table1[[#This Row],[Followers]]&lt;=58600000,"Low followers","High followers")</f>
        <v>Low followers</v>
      </c>
      <c r="D87" s="1">
        <v>2611</v>
      </c>
      <c r="E87" s="2" t="str">
        <f>IF(Table1[[#This Row],[Following]]&lt;=850,"Low Following","High Following")</f>
        <v>High Following</v>
      </c>
      <c r="F87" s="1">
        <v>3290</v>
      </c>
      <c r="G87" s="2" t="str">
        <f>IF(Table1[[#This Row],[Uploads]]&lt;=2175,"Low Uploads","High Uploads")</f>
        <v>High Uploads</v>
      </c>
      <c r="H87" s="1">
        <v>2500000000</v>
      </c>
      <c r="I87" s="2" t="str">
        <f>IF(Table1[[#This Row],[Likes]]&lt;=1610000000,"Low Likes","High Likes")</f>
        <v>High Likes</v>
      </c>
      <c r="J87" s="3">
        <f>Table1[[#This Row],[Likes]]/Table1[[#This Row],[Followers]]</f>
        <v>74.850299401197603</v>
      </c>
      <c r="K87" s="2" t="str">
        <f>IF(Table1[[#This Row],[Engagement]]&lt;=40,"Low Engagements","High Engagements")</f>
        <v>High Engagements</v>
      </c>
      <c r="L87" s="1">
        <f>Table1[[#This Row],[Likes]]/Table1[[#This Row],[Uploads]]</f>
        <v>759878.41945288749</v>
      </c>
      <c r="M87" s="2" t="str">
        <f>IF(Table1[[#This Row],[Likes to Uploads]]&lt;=1760000,"Low","High")</f>
        <v>Low</v>
      </c>
    </row>
    <row r="88" spans="1:13" x14ac:dyDescent="0.25">
      <c r="A88" s="2" t="s">
        <v>91</v>
      </c>
      <c r="B88" s="1">
        <v>33200000</v>
      </c>
      <c r="C88" s="2" t="str">
        <f>IF(Table1[[#This Row],[Followers]]&lt;=58600000,"Low followers","High followers")</f>
        <v>Low followers</v>
      </c>
      <c r="D88" s="1">
        <v>686</v>
      </c>
      <c r="E88" s="2" t="str">
        <f>IF(Table1[[#This Row],[Following]]&lt;=850,"Low Following","High Following")</f>
        <v>Low Following</v>
      </c>
      <c r="F88" s="1">
        <v>76</v>
      </c>
      <c r="G88" s="2" t="str">
        <f>IF(Table1[[#This Row],[Uploads]]&lt;=2175,"Low Uploads","High Uploads")</f>
        <v>Low Uploads</v>
      </c>
      <c r="H88" s="1">
        <v>205000000</v>
      </c>
      <c r="I88" s="2" t="str">
        <f>IF(Table1[[#This Row],[Likes]]&lt;=1610000000,"Low Likes","High Likes")</f>
        <v>Low Likes</v>
      </c>
      <c r="J88" s="3">
        <f>Table1[[#This Row],[Likes]]/Table1[[#This Row],[Followers]]</f>
        <v>6.1746987951807233</v>
      </c>
      <c r="K88" s="2" t="str">
        <f>IF(Table1[[#This Row],[Engagement]]&lt;=40,"Low Engagements","High Engagements")</f>
        <v>Low Engagements</v>
      </c>
      <c r="L88" s="1">
        <f>Table1[[#This Row],[Likes]]/Table1[[#This Row],[Uploads]]</f>
        <v>2697368.4210526315</v>
      </c>
      <c r="M88" s="2" t="str">
        <f>IF(Table1[[#This Row],[Likes to Uploads]]&lt;=1760000,"Low","High")</f>
        <v>High</v>
      </c>
    </row>
    <row r="89" spans="1:13" x14ac:dyDescent="0.25">
      <c r="A89" s="2" t="s">
        <v>92</v>
      </c>
      <c r="B89" s="1">
        <v>32800000</v>
      </c>
      <c r="C89" s="2" t="str">
        <f>IF(Table1[[#This Row],[Followers]]&lt;=58600000,"Low followers","High followers")</f>
        <v>Low followers</v>
      </c>
      <c r="D89" s="1">
        <v>411</v>
      </c>
      <c r="E89" s="2" t="str">
        <f>IF(Table1[[#This Row],[Following]]&lt;=850,"Low Following","High Following")</f>
        <v>Low Following</v>
      </c>
      <c r="F89" s="1">
        <v>948</v>
      </c>
      <c r="G89" s="2" t="str">
        <f>IF(Table1[[#This Row],[Uploads]]&lt;=2175,"Low Uploads","High Uploads")</f>
        <v>Low Uploads</v>
      </c>
      <c r="H89" s="1">
        <v>1100000000</v>
      </c>
      <c r="I89" s="2" t="str">
        <f>IF(Table1[[#This Row],[Likes]]&lt;=1610000000,"Low Likes","High Likes")</f>
        <v>Low Likes</v>
      </c>
      <c r="J89" s="3">
        <f>Table1[[#This Row],[Likes]]/Table1[[#This Row],[Followers]]</f>
        <v>33.536585365853661</v>
      </c>
      <c r="K89" s="2" t="str">
        <f>IF(Table1[[#This Row],[Engagement]]&lt;=40,"Low Engagements","High Engagements")</f>
        <v>Low Engagements</v>
      </c>
      <c r="L89" s="1">
        <f>Table1[[#This Row],[Likes]]/Table1[[#This Row],[Uploads]]</f>
        <v>1160337.552742616</v>
      </c>
      <c r="M89" s="2" t="str">
        <f>IF(Table1[[#This Row],[Likes to Uploads]]&lt;=1760000,"Low","High")</f>
        <v>Low</v>
      </c>
    </row>
    <row r="90" spans="1:13" x14ac:dyDescent="0.25">
      <c r="A90" s="2" t="s">
        <v>93</v>
      </c>
      <c r="B90" s="1">
        <v>32700000</v>
      </c>
      <c r="C90" s="2" t="str">
        <f>IF(Table1[[#This Row],[Followers]]&lt;=58600000,"Low followers","High followers")</f>
        <v>Low followers</v>
      </c>
      <c r="D90" s="1">
        <v>0</v>
      </c>
      <c r="E90" s="2" t="str">
        <f>IF(Table1[[#This Row],[Following]]&lt;=850,"Low Following","High Following")</f>
        <v>Low Following</v>
      </c>
      <c r="F90" s="1">
        <v>71</v>
      </c>
      <c r="G90" s="2" t="str">
        <f>IF(Table1[[#This Row],[Uploads]]&lt;=2175,"Low Uploads","High Uploads")</f>
        <v>Low Uploads</v>
      </c>
      <c r="H90" s="1">
        <v>246700000</v>
      </c>
      <c r="I90" s="2" t="str">
        <f>IF(Table1[[#This Row],[Likes]]&lt;=1610000000,"Low Likes","High Likes")</f>
        <v>Low Likes</v>
      </c>
      <c r="J90" s="3">
        <f>Table1[[#This Row],[Likes]]/Table1[[#This Row],[Followers]]</f>
        <v>7.5443425076452604</v>
      </c>
      <c r="K90" s="2" t="str">
        <f>IF(Table1[[#This Row],[Engagement]]&lt;=40,"Low Engagements","High Engagements")</f>
        <v>Low Engagements</v>
      </c>
      <c r="L90" s="1">
        <f>Table1[[#This Row],[Likes]]/Table1[[#This Row],[Uploads]]</f>
        <v>3474647.8873239434</v>
      </c>
      <c r="M90" s="2" t="str">
        <f>IF(Table1[[#This Row],[Likes to Uploads]]&lt;=1760000,"Low","High")</f>
        <v>High</v>
      </c>
    </row>
    <row r="91" spans="1:13" x14ac:dyDescent="0.25">
      <c r="A91" s="2" t="s">
        <v>94</v>
      </c>
      <c r="B91" s="1">
        <v>32700000</v>
      </c>
      <c r="C91" s="2" t="str">
        <f>IF(Table1[[#This Row],[Followers]]&lt;=58600000,"Low followers","High followers")</f>
        <v>Low followers</v>
      </c>
      <c r="D91" s="1">
        <v>1573</v>
      </c>
      <c r="E91" s="2" t="str">
        <f>IF(Table1[[#This Row],[Following]]&lt;=850,"Low Following","High Following")</f>
        <v>High Following</v>
      </c>
      <c r="F91" s="1">
        <v>231</v>
      </c>
      <c r="G91" s="2" t="str">
        <f>IF(Table1[[#This Row],[Uploads]]&lt;=2175,"Low Uploads","High Uploads")</f>
        <v>Low Uploads</v>
      </c>
      <c r="H91" s="1">
        <v>396500000</v>
      </c>
      <c r="I91" s="2" t="str">
        <f>IF(Table1[[#This Row],[Likes]]&lt;=1610000000,"Low Likes","High Likes")</f>
        <v>Low Likes</v>
      </c>
      <c r="J91" s="3">
        <f>Table1[[#This Row],[Likes]]/Table1[[#This Row],[Followers]]</f>
        <v>12.125382262996942</v>
      </c>
      <c r="K91" s="2" t="str">
        <f>IF(Table1[[#This Row],[Engagement]]&lt;=40,"Low Engagements","High Engagements")</f>
        <v>Low Engagements</v>
      </c>
      <c r="L91" s="1">
        <f>Table1[[#This Row],[Likes]]/Table1[[#This Row],[Uploads]]</f>
        <v>1716450.2164502165</v>
      </c>
      <c r="M91" s="2" t="str">
        <f>IF(Table1[[#This Row],[Likes to Uploads]]&lt;=1760000,"Low","High")</f>
        <v>Low</v>
      </c>
    </row>
    <row r="92" spans="1:13" x14ac:dyDescent="0.25">
      <c r="A92" s="2" t="s">
        <v>95</v>
      </c>
      <c r="B92" s="1">
        <v>32700000</v>
      </c>
      <c r="C92" s="2" t="str">
        <f>IF(Table1[[#This Row],[Followers]]&lt;=58600000,"Low followers","High followers")</f>
        <v>Low followers</v>
      </c>
      <c r="D92" s="1">
        <v>352</v>
      </c>
      <c r="E92" s="2" t="str">
        <f>IF(Table1[[#This Row],[Following]]&lt;=850,"Low Following","High Following")</f>
        <v>Low Following</v>
      </c>
      <c r="F92" s="1">
        <v>1108</v>
      </c>
      <c r="G92" s="2" t="str">
        <f>IF(Table1[[#This Row],[Uploads]]&lt;=2175,"Low Uploads","High Uploads")</f>
        <v>Low Uploads</v>
      </c>
      <c r="H92" s="1">
        <v>824400000</v>
      </c>
      <c r="I92" s="2" t="str">
        <f>IF(Table1[[#This Row],[Likes]]&lt;=1610000000,"Low Likes","High Likes")</f>
        <v>Low Likes</v>
      </c>
      <c r="J92" s="3">
        <f>Table1[[#This Row],[Likes]]/Table1[[#This Row],[Followers]]</f>
        <v>25.211009174311926</v>
      </c>
      <c r="K92" s="2" t="str">
        <f>IF(Table1[[#This Row],[Engagement]]&lt;=40,"Low Engagements","High Engagements")</f>
        <v>Low Engagements</v>
      </c>
      <c r="L92" s="1">
        <f>Table1[[#This Row],[Likes]]/Table1[[#This Row],[Uploads]]</f>
        <v>744043.32129963895</v>
      </c>
      <c r="M92" s="2" t="str">
        <f>IF(Table1[[#This Row],[Likes to Uploads]]&lt;=1760000,"Low","High")</f>
        <v>Low</v>
      </c>
    </row>
    <row r="93" spans="1:13" x14ac:dyDescent="0.25">
      <c r="A93" s="2" t="s">
        <v>96</v>
      </c>
      <c r="B93" s="1">
        <v>32700000</v>
      </c>
      <c r="C93" s="2" t="str">
        <f>IF(Table1[[#This Row],[Followers]]&lt;=58600000,"Low followers","High followers")</f>
        <v>Low followers</v>
      </c>
      <c r="D93" s="1">
        <v>117</v>
      </c>
      <c r="E93" s="2" t="str">
        <f>IF(Table1[[#This Row],[Following]]&lt;=850,"Low Following","High Following")</f>
        <v>Low Following</v>
      </c>
      <c r="F93" s="1">
        <v>3893</v>
      </c>
      <c r="G93" s="2" t="str">
        <f>IF(Table1[[#This Row],[Uploads]]&lt;=2175,"Low Uploads","High Uploads")</f>
        <v>High Uploads</v>
      </c>
      <c r="H93" s="1">
        <v>439700000</v>
      </c>
      <c r="I93" s="2" t="str">
        <f>IF(Table1[[#This Row],[Likes]]&lt;=1610000000,"Low Likes","High Likes")</f>
        <v>Low Likes</v>
      </c>
      <c r="J93" s="3">
        <f>Table1[[#This Row],[Likes]]/Table1[[#This Row],[Followers]]</f>
        <v>13.446483180428135</v>
      </c>
      <c r="K93" s="2" t="str">
        <f>IF(Table1[[#This Row],[Engagement]]&lt;=40,"Low Engagements","High Engagements")</f>
        <v>Low Engagements</v>
      </c>
      <c r="L93" s="1">
        <f>Table1[[#This Row],[Likes]]/Table1[[#This Row],[Uploads]]</f>
        <v>112946.31389673773</v>
      </c>
      <c r="M93" s="2" t="str">
        <f>IF(Table1[[#This Row],[Likes to Uploads]]&lt;=1760000,"Low","High")</f>
        <v>Low</v>
      </c>
    </row>
    <row r="94" spans="1:13" x14ac:dyDescent="0.25">
      <c r="A94" s="2" t="s">
        <v>105</v>
      </c>
      <c r="B94" s="1">
        <v>32600000</v>
      </c>
      <c r="C94" s="2" t="str">
        <f>IF(Table1[[#This Row],[Followers]]&lt;=58600000,"Low followers","High followers")</f>
        <v>Low followers</v>
      </c>
      <c r="D94" s="1">
        <v>595</v>
      </c>
      <c r="E94" s="2" t="str">
        <f>IF(Table1[[#This Row],[Following]]&lt;=850,"Low Following","High Following")</f>
        <v>Low Following</v>
      </c>
      <c r="F94" s="1">
        <v>652</v>
      </c>
      <c r="G94" s="2" t="str">
        <f>IF(Table1[[#This Row],[Uploads]]&lt;=2175,"Low Uploads","High Uploads")</f>
        <v>Low Uploads</v>
      </c>
      <c r="H94" s="1">
        <v>794200000</v>
      </c>
      <c r="I94" s="2" t="str">
        <f>IF(Table1[[#This Row],[Likes]]&lt;=1610000000,"Low Likes","High Likes")</f>
        <v>Low Likes</v>
      </c>
      <c r="J94" s="3">
        <f>Table1[[#This Row],[Likes]]/Table1[[#This Row],[Followers]]</f>
        <v>24.361963190184049</v>
      </c>
      <c r="K94" s="2" t="str">
        <f>IF(Table1[[#This Row],[Engagement]]&lt;=40,"Low Engagements","High Engagements")</f>
        <v>Low Engagements</v>
      </c>
      <c r="L94" s="1">
        <f>Table1[[#This Row],[Likes]]/Table1[[#This Row],[Uploads]]</f>
        <v>1218098.1595092025</v>
      </c>
      <c r="M94" s="2" t="str">
        <f>IF(Table1[[#This Row],[Likes to Uploads]]&lt;=1760000,"Low","High")</f>
        <v>Low</v>
      </c>
    </row>
    <row r="95" spans="1:13" x14ac:dyDescent="0.25">
      <c r="A95" s="2" t="s">
        <v>98</v>
      </c>
      <c r="B95" s="1">
        <v>32400000</v>
      </c>
      <c r="C95" s="2" t="str">
        <f>IF(Table1[[#This Row],[Followers]]&lt;=58600000,"Low followers","High followers")</f>
        <v>Low followers</v>
      </c>
      <c r="D95" s="1">
        <v>851</v>
      </c>
      <c r="E95" s="2" t="str">
        <f>IF(Table1[[#This Row],[Following]]&lt;=850,"Low Following","High Following")</f>
        <v>High Following</v>
      </c>
      <c r="F95" s="1">
        <v>4455</v>
      </c>
      <c r="G95" s="2" t="str">
        <f>IF(Table1[[#This Row],[Uploads]]&lt;=2175,"Low Uploads","High Uploads")</f>
        <v>High Uploads</v>
      </c>
      <c r="H95" s="1">
        <v>3200000000</v>
      </c>
      <c r="I95" s="2" t="str">
        <f>IF(Table1[[#This Row],[Likes]]&lt;=1610000000,"Low Likes","High Likes")</f>
        <v>High Likes</v>
      </c>
      <c r="J95" s="3">
        <f>Table1[[#This Row],[Likes]]/Table1[[#This Row],[Followers]]</f>
        <v>98.76543209876543</v>
      </c>
      <c r="K95" s="2" t="str">
        <f>IF(Table1[[#This Row],[Engagement]]&lt;=40,"Low Engagements","High Engagements")</f>
        <v>High Engagements</v>
      </c>
      <c r="L95" s="1">
        <f>Table1[[#This Row],[Likes]]/Table1[[#This Row],[Uploads]]</f>
        <v>718294.05162738496</v>
      </c>
      <c r="M95" s="2" t="str">
        <f>IF(Table1[[#This Row],[Likes to Uploads]]&lt;=1760000,"Low","High")</f>
        <v>Low</v>
      </c>
    </row>
    <row r="96" spans="1:13" x14ac:dyDescent="0.25">
      <c r="A96" s="2" t="s">
        <v>99</v>
      </c>
      <c r="B96" s="1">
        <v>32400000</v>
      </c>
      <c r="C96" s="2" t="str">
        <f>IF(Table1[[#This Row],[Followers]]&lt;=58600000,"Low followers","High followers")</f>
        <v>Low followers</v>
      </c>
      <c r="D96" s="1">
        <v>825</v>
      </c>
      <c r="E96" s="2" t="str">
        <f>IF(Table1[[#This Row],[Following]]&lt;=850,"Low Following","High Following")</f>
        <v>Low Following</v>
      </c>
      <c r="F96" s="1">
        <v>1862</v>
      </c>
      <c r="G96" s="2" t="str">
        <f>IF(Table1[[#This Row],[Uploads]]&lt;=2175,"Low Uploads","High Uploads")</f>
        <v>Low Uploads</v>
      </c>
      <c r="H96" s="1">
        <v>65700000</v>
      </c>
      <c r="I96" s="2" t="str">
        <f>IF(Table1[[#This Row],[Likes]]&lt;=1610000000,"Low Likes","High Likes")</f>
        <v>Low Likes</v>
      </c>
      <c r="J96" s="3">
        <f>Table1[[#This Row],[Likes]]/Table1[[#This Row],[Followers]]</f>
        <v>2.0277777777777777</v>
      </c>
      <c r="K96" s="2" t="str">
        <f>IF(Table1[[#This Row],[Engagement]]&lt;=40,"Low Engagements","High Engagements")</f>
        <v>Low Engagements</v>
      </c>
      <c r="L96" s="1">
        <f>Table1[[#This Row],[Likes]]/Table1[[#This Row],[Uploads]]</f>
        <v>35284.64017185822</v>
      </c>
      <c r="M96" s="2" t="str">
        <f>IF(Table1[[#This Row],[Likes to Uploads]]&lt;=1760000,"Low","High")</f>
        <v>Low</v>
      </c>
    </row>
    <row r="97" spans="1:13" x14ac:dyDescent="0.25">
      <c r="A97" s="2" t="s">
        <v>100</v>
      </c>
      <c r="B97" s="1">
        <v>32300000</v>
      </c>
      <c r="C97" s="2" t="str">
        <f>IF(Table1[[#This Row],[Followers]]&lt;=58600000,"Low followers","High followers")</f>
        <v>Low followers</v>
      </c>
      <c r="D97" s="1">
        <v>105</v>
      </c>
      <c r="E97" s="2" t="str">
        <f>IF(Table1[[#This Row],[Following]]&lt;=850,"Low Following","High Following")</f>
        <v>Low Following</v>
      </c>
      <c r="F97" s="1">
        <v>2052</v>
      </c>
      <c r="G97" s="2" t="str">
        <f>IF(Table1[[#This Row],[Uploads]]&lt;=2175,"Low Uploads","High Uploads")</f>
        <v>Low Uploads</v>
      </c>
      <c r="H97" s="1">
        <v>251800000</v>
      </c>
      <c r="I97" s="2" t="str">
        <f>IF(Table1[[#This Row],[Likes]]&lt;=1610000000,"Low Likes","High Likes")</f>
        <v>Low Likes</v>
      </c>
      <c r="J97" s="3">
        <f>Table1[[#This Row],[Likes]]/Table1[[#This Row],[Followers]]</f>
        <v>7.7956656346749229</v>
      </c>
      <c r="K97" s="2" t="str">
        <f>IF(Table1[[#This Row],[Engagement]]&lt;=40,"Low Engagements","High Engagements")</f>
        <v>Low Engagements</v>
      </c>
      <c r="L97" s="1">
        <f>Table1[[#This Row],[Likes]]/Table1[[#This Row],[Uploads]]</f>
        <v>122709.55165692008</v>
      </c>
      <c r="M97" s="2" t="str">
        <f>IF(Table1[[#This Row],[Likes to Uploads]]&lt;=1760000,"Low","High")</f>
        <v>Low</v>
      </c>
    </row>
    <row r="98" spans="1:13" x14ac:dyDescent="0.25">
      <c r="A98" s="2" t="s">
        <v>101</v>
      </c>
      <c r="B98" s="1">
        <v>32300000</v>
      </c>
      <c r="C98" s="2" t="str">
        <f>IF(Table1[[#This Row],[Followers]]&lt;=58600000,"Low followers","High followers")</f>
        <v>Low followers</v>
      </c>
      <c r="D98" s="1">
        <v>464</v>
      </c>
      <c r="E98" s="2" t="str">
        <f>IF(Table1[[#This Row],[Following]]&lt;=850,"Low Following","High Following")</f>
        <v>Low Following</v>
      </c>
      <c r="F98" s="1">
        <v>1571</v>
      </c>
      <c r="G98" s="2" t="str">
        <f>IF(Table1[[#This Row],[Uploads]]&lt;=2175,"Low Uploads","High Uploads")</f>
        <v>Low Uploads</v>
      </c>
      <c r="H98" s="1">
        <v>1900000000</v>
      </c>
      <c r="I98" s="2" t="str">
        <f>IF(Table1[[#This Row],[Likes]]&lt;=1610000000,"Low Likes","High Likes")</f>
        <v>High Likes</v>
      </c>
      <c r="J98" s="3">
        <f>Table1[[#This Row],[Likes]]/Table1[[#This Row],[Followers]]</f>
        <v>58.823529411764703</v>
      </c>
      <c r="K98" s="2" t="str">
        <f>IF(Table1[[#This Row],[Engagement]]&lt;=40,"Low Engagements","High Engagements")</f>
        <v>High Engagements</v>
      </c>
      <c r="L98" s="1">
        <f>Table1[[#This Row],[Likes]]/Table1[[#This Row],[Uploads]]</f>
        <v>1209420.7511139403</v>
      </c>
      <c r="M98" s="2" t="str">
        <f>IF(Table1[[#This Row],[Likes to Uploads]]&lt;=1760000,"Low","High")</f>
        <v>Low</v>
      </c>
    </row>
    <row r="99" spans="1:13" x14ac:dyDescent="0.25">
      <c r="A99" s="2" t="s">
        <v>102</v>
      </c>
      <c r="B99" s="1">
        <v>32300000</v>
      </c>
      <c r="C99" s="2" t="str">
        <f>IF(Table1[[#This Row],[Followers]]&lt;=58600000,"Low followers","High followers")</f>
        <v>Low followers</v>
      </c>
      <c r="D99" s="1">
        <v>176</v>
      </c>
      <c r="E99" s="2" t="str">
        <f>IF(Table1[[#This Row],[Following]]&lt;=850,"Low Following","High Following")</f>
        <v>Low Following</v>
      </c>
      <c r="F99" s="1">
        <v>1242</v>
      </c>
      <c r="G99" s="2" t="str">
        <f>IF(Table1[[#This Row],[Uploads]]&lt;=2175,"Low Uploads","High Uploads")</f>
        <v>Low Uploads</v>
      </c>
      <c r="H99" s="1">
        <v>918400000</v>
      </c>
      <c r="I99" s="2" t="str">
        <f>IF(Table1[[#This Row],[Likes]]&lt;=1610000000,"Low Likes","High Likes")</f>
        <v>Low Likes</v>
      </c>
      <c r="J99" s="3">
        <f>Table1[[#This Row],[Likes]]/Table1[[#This Row],[Followers]]</f>
        <v>28.433436532507741</v>
      </c>
      <c r="K99" s="2" t="str">
        <f>IF(Table1[[#This Row],[Engagement]]&lt;=40,"Low Engagements","High Engagements")</f>
        <v>Low Engagements</v>
      </c>
      <c r="L99" s="1">
        <f>Table1[[#This Row],[Likes]]/Table1[[#This Row],[Uploads]]</f>
        <v>739452.49597423512</v>
      </c>
      <c r="M99" s="2" t="str">
        <f>IF(Table1[[#This Row],[Likes to Uploads]]&lt;=1760000,"Low","High")</f>
        <v>Low</v>
      </c>
    </row>
    <row r="100" spans="1:13" x14ac:dyDescent="0.25">
      <c r="A100" s="2" t="s">
        <v>106</v>
      </c>
      <c r="B100" s="1">
        <v>3200000</v>
      </c>
      <c r="C100" s="2" t="str">
        <f>IF(Table1[[#This Row],[Followers]]&lt;=58600000,"Low followers","High followers")</f>
        <v>Low followers</v>
      </c>
      <c r="D100" s="1">
        <v>0</v>
      </c>
      <c r="E100" s="2" t="str">
        <f>IF(Table1[[#This Row],[Following]]&lt;=850,"Low Following","High Following")</f>
        <v>Low Following</v>
      </c>
      <c r="F100" s="1">
        <v>456</v>
      </c>
      <c r="G100" s="2" t="str">
        <f>IF(Table1[[#This Row],[Uploads]]&lt;=2175,"Low Uploads","High Uploads")</f>
        <v>Low Uploads</v>
      </c>
      <c r="H100" s="1">
        <v>2000000000</v>
      </c>
      <c r="I100" s="2" t="str">
        <f>IF(Table1[[#This Row],[Likes]]&lt;=1610000000,"Low Likes","High Likes")</f>
        <v>High Likes</v>
      </c>
      <c r="J100" s="3">
        <f>Table1[[#This Row],[Likes]]/Table1[[#This Row],[Followers]]</f>
        <v>625</v>
      </c>
      <c r="K100" s="2" t="str">
        <f>IF(Table1[[#This Row],[Engagement]]&lt;=40,"Low Engagements","High Engagements")</f>
        <v>High Engagements</v>
      </c>
      <c r="L100" s="1">
        <f>Table1[[#This Row],[Likes]]/Table1[[#This Row],[Uploads]]</f>
        <v>4385964.912280702</v>
      </c>
      <c r="M100" s="2" t="str">
        <f>IF(Table1[[#This Row],[Likes to Uploads]]&lt;=1760000,"Low","High")</f>
        <v>High</v>
      </c>
    </row>
    <row r="101" spans="1:13" x14ac:dyDescent="0.25">
      <c r="A101" s="2" t="s">
        <v>104</v>
      </c>
      <c r="B101" s="1">
        <v>31700000</v>
      </c>
      <c r="C101" s="2" t="str">
        <f>IF(Table1[[#This Row],[Followers]]&lt;=58600000,"Low followers","High followers")</f>
        <v>Low followers</v>
      </c>
      <c r="D101" s="1">
        <v>269</v>
      </c>
      <c r="E101" s="2" t="str">
        <f>IF(Table1[[#This Row],[Following]]&lt;=850,"Low Following","High Following")</f>
        <v>Low Following</v>
      </c>
      <c r="F101" s="1">
        <v>1409</v>
      </c>
      <c r="G101" s="2" t="str">
        <f>IF(Table1[[#This Row],[Uploads]]&lt;=2175,"Low Uploads","High Uploads")</f>
        <v>Low Uploads</v>
      </c>
      <c r="H101" s="1">
        <v>2500000000</v>
      </c>
      <c r="I101" s="2" t="str">
        <f>IF(Table1[[#This Row],[Likes]]&lt;=1610000000,"Low Likes","High Likes")</f>
        <v>High Likes</v>
      </c>
      <c r="J101" s="3">
        <f>Table1[[#This Row],[Likes]]/Table1[[#This Row],[Followers]]</f>
        <v>78.864353312302839</v>
      </c>
      <c r="K101" s="2" t="str">
        <f>IF(Table1[[#This Row],[Engagement]]&lt;=40,"Low Engagements","High Engagements")</f>
        <v>High Engagements</v>
      </c>
      <c r="L101" s="1">
        <f>Table1[[#This Row],[Likes]]/Table1[[#This Row],[Uploads]]</f>
        <v>1774308.0198722498</v>
      </c>
      <c r="M101" s="2" t="str">
        <f>IF(Table1[[#This Row],[Likes to Uploads]]&lt;=1760000,"Low","High")</f>
        <v>High</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M12" sqref="M12"/>
    </sheetView>
  </sheetViews>
  <sheetFormatPr defaultRowHeight="15" x14ac:dyDescent="0.25"/>
  <cols>
    <col min="1" max="1" width="14" customWidth="1"/>
    <col min="2" max="2" width="16.42578125" customWidth="1"/>
  </cols>
  <sheetData>
    <row r="3" spans="1:2" x14ac:dyDescent="0.25">
      <c r="A3" s="5" t="s">
        <v>115</v>
      </c>
      <c r="B3" t="s">
        <v>122</v>
      </c>
    </row>
    <row r="4" spans="1:2" x14ac:dyDescent="0.25">
      <c r="A4" s="6" t="s">
        <v>117</v>
      </c>
      <c r="B4" s="4">
        <v>4324</v>
      </c>
    </row>
    <row r="5" spans="1:2" x14ac:dyDescent="0.25">
      <c r="A5" s="6" t="s">
        <v>118</v>
      </c>
      <c r="B5" s="4">
        <v>79060</v>
      </c>
    </row>
    <row r="6" spans="1:2" x14ac:dyDescent="0.25">
      <c r="A6" s="6" t="s">
        <v>116</v>
      </c>
      <c r="B6" s="4">
        <v>83384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showGridLines="0" tabSelected="1" zoomScale="62" zoomScaleNormal="62" workbookViewId="0">
      <selection activeCell="V18" sqref="V18"/>
    </sheetView>
  </sheetViews>
  <sheetFormatPr defaultRowHeight="15" x14ac:dyDescent="0.25"/>
  <sheetData>
    <row r="1" spans="1:26" x14ac:dyDescent="0.25">
      <c r="A1" s="8"/>
      <c r="B1" s="8"/>
      <c r="C1" s="8"/>
      <c r="D1" s="8"/>
      <c r="E1" s="8"/>
      <c r="F1" s="8"/>
      <c r="G1" s="8"/>
      <c r="H1" s="8"/>
      <c r="I1" s="8"/>
      <c r="J1" s="8"/>
      <c r="K1" s="8"/>
      <c r="L1" s="8"/>
      <c r="M1" s="8"/>
      <c r="N1" s="8"/>
      <c r="O1" s="8"/>
      <c r="P1" s="8"/>
      <c r="Q1" s="8"/>
      <c r="R1" s="8"/>
      <c r="S1" s="8"/>
      <c r="T1" s="8"/>
      <c r="U1" s="10"/>
      <c r="V1" s="10"/>
      <c r="W1" s="10"/>
      <c r="X1" s="10"/>
      <c r="Y1" s="10"/>
      <c r="Z1" s="10"/>
    </row>
    <row r="2" spans="1:26" ht="28.5" x14ac:dyDescent="0.25">
      <c r="A2" s="8"/>
      <c r="B2" s="8"/>
      <c r="C2" s="8"/>
      <c r="D2" s="8"/>
      <c r="E2" s="8"/>
      <c r="F2" s="8"/>
      <c r="G2" s="8"/>
      <c r="H2" s="7" t="s">
        <v>126</v>
      </c>
      <c r="I2" s="7"/>
      <c r="J2" s="7"/>
      <c r="K2" s="7"/>
      <c r="L2" s="8"/>
      <c r="M2" s="8"/>
      <c r="N2" s="8"/>
      <c r="O2" s="8"/>
      <c r="P2" s="8"/>
      <c r="Q2" s="8"/>
      <c r="R2" s="8"/>
      <c r="S2" s="8"/>
      <c r="T2" s="8"/>
      <c r="U2" s="10"/>
      <c r="V2" s="10"/>
      <c r="W2" s="10"/>
      <c r="X2" s="10"/>
      <c r="Y2" s="10"/>
      <c r="Z2" s="10"/>
    </row>
    <row r="3" spans="1:26" x14ac:dyDescent="0.25">
      <c r="A3" s="8"/>
      <c r="B3" s="8"/>
      <c r="C3" s="8"/>
      <c r="D3" s="8"/>
      <c r="E3" s="8"/>
      <c r="F3" s="8"/>
      <c r="G3" s="8"/>
      <c r="H3" s="8"/>
      <c r="I3" s="8"/>
      <c r="J3" s="8"/>
      <c r="K3" s="8"/>
      <c r="L3" s="8"/>
      <c r="M3" s="8"/>
      <c r="N3" s="8"/>
      <c r="O3" s="8"/>
      <c r="P3" s="8"/>
      <c r="Q3" s="8"/>
      <c r="R3" s="8"/>
      <c r="S3" s="8"/>
      <c r="T3" s="8"/>
      <c r="U3" s="10"/>
      <c r="V3" s="10"/>
      <c r="W3" s="10"/>
      <c r="X3" s="10"/>
      <c r="Y3" s="10"/>
      <c r="Z3" s="10"/>
    </row>
    <row r="4" spans="1:26" x14ac:dyDescent="0.25">
      <c r="A4" s="9"/>
      <c r="B4" s="9"/>
      <c r="C4" s="9"/>
      <c r="D4" s="9"/>
      <c r="E4" s="9"/>
      <c r="F4" s="9"/>
      <c r="G4" s="9"/>
      <c r="H4" s="9"/>
      <c r="I4" s="9"/>
      <c r="J4" s="9"/>
      <c r="K4" s="9"/>
      <c r="L4" s="9"/>
      <c r="M4" s="9"/>
      <c r="N4" s="9"/>
      <c r="O4" s="9"/>
      <c r="P4" s="9"/>
      <c r="Q4" s="9"/>
      <c r="R4" s="9"/>
      <c r="S4" s="9"/>
      <c r="T4"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A3" sqref="A3"/>
    </sheetView>
  </sheetViews>
  <sheetFormatPr defaultRowHeight="15" x14ac:dyDescent="0.25"/>
  <cols>
    <col min="1" max="1" width="20.28515625" bestFit="1" customWidth="1"/>
    <col min="2" max="2" width="10" bestFit="1" customWidth="1"/>
    <col min="3" max="3" width="9.7109375" bestFit="1" customWidth="1"/>
    <col min="4" max="4" width="8.140625" bestFit="1" customWidth="1"/>
    <col min="5" max="5" width="12" bestFit="1" customWidth="1"/>
  </cols>
  <sheetData>
    <row r="1" spans="1:5" x14ac:dyDescent="0.25">
      <c r="A1" t="s">
        <v>0</v>
      </c>
      <c r="B1" t="s">
        <v>1</v>
      </c>
      <c r="C1" t="s">
        <v>2</v>
      </c>
      <c r="D1" t="s">
        <v>3</v>
      </c>
      <c r="E1" t="s">
        <v>4</v>
      </c>
    </row>
    <row r="2" spans="1:5" x14ac:dyDescent="0.25">
      <c r="A2" t="s">
        <v>5</v>
      </c>
      <c r="B2">
        <v>162400000</v>
      </c>
      <c r="C2">
        <v>78</v>
      </c>
      <c r="D2">
        <v>1251</v>
      </c>
      <c r="E2">
        <v>2500000000</v>
      </c>
    </row>
    <row r="3" spans="1:5" x14ac:dyDescent="0.25">
      <c r="A3" t="s">
        <v>6</v>
      </c>
      <c r="B3">
        <v>155700000</v>
      </c>
      <c r="C3">
        <v>1304</v>
      </c>
      <c r="D3">
        <v>2812</v>
      </c>
      <c r="E3">
        <v>11800000000</v>
      </c>
    </row>
    <row r="4" spans="1:5" x14ac:dyDescent="0.25">
      <c r="A4" t="s">
        <v>7</v>
      </c>
      <c r="B4">
        <v>107500000</v>
      </c>
      <c r="C4">
        <v>362</v>
      </c>
      <c r="D4">
        <v>394</v>
      </c>
      <c r="E4">
        <v>1100000000</v>
      </c>
    </row>
    <row r="5" spans="1:5" x14ac:dyDescent="0.25">
      <c r="A5" t="s">
        <v>8</v>
      </c>
      <c r="B5">
        <v>94300000</v>
      </c>
      <c r="C5">
        <v>649</v>
      </c>
      <c r="D5">
        <v>771</v>
      </c>
      <c r="E5">
        <v>2400000000</v>
      </c>
    </row>
    <row r="6" spans="1:5" x14ac:dyDescent="0.25">
      <c r="A6" t="s">
        <v>9</v>
      </c>
      <c r="B6">
        <v>88500000</v>
      </c>
      <c r="C6">
        <v>1</v>
      </c>
      <c r="D6">
        <v>318</v>
      </c>
      <c r="E6">
        <v>5200000000</v>
      </c>
    </row>
    <row r="7" spans="1:5" x14ac:dyDescent="0.25">
      <c r="A7" t="s">
        <v>10</v>
      </c>
      <c r="B7">
        <v>83800000</v>
      </c>
      <c r="C7">
        <v>1</v>
      </c>
      <c r="D7">
        <v>1117</v>
      </c>
      <c r="E7">
        <v>337200000</v>
      </c>
    </row>
    <row r="8" spans="1:5" x14ac:dyDescent="0.25">
      <c r="A8" t="s">
        <v>11</v>
      </c>
      <c r="B8">
        <v>83100000</v>
      </c>
      <c r="C8">
        <v>378</v>
      </c>
      <c r="D8">
        <v>2070</v>
      </c>
      <c r="E8">
        <v>4100000000</v>
      </c>
    </row>
    <row r="9" spans="1:5" x14ac:dyDescent="0.25">
      <c r="A9" t="s">
        <v>12</v>
      </c>
      <c r="B9">
        <v>82100000</v>
      </c>
      <c r="C9">
        <v>144</v>
      </c>
      <c r="D9">
        <v>533</v>
      </c>
      <c r="E9">
        <v>1200000000</v>
      </c>
    </row>
    <row r="10" spans="1:5" x14ac:dyDescent="0.25">
      <c r="A10" t="s">
        <v>13</v>
      </c>
      <c r="B10">
        <v>76700000</v>
      </c>
      <c r="C10">
        <v>179</v>
      </c>
      <c r="D10">
        <v>2408</v>
      </c>
      <c r="E10">
        <v>5000000000</v>
      </c>
    </row>
    <row r="11" spans="1:5" x14ac:dyDescent="0.25">
      <c r="A11" t="s">
        <v>14</v>
      </c>
      <c r="B11">
        <v>75600000</v>
      </c>
      <c r="C11">
        <v>0</v>
      </c>
      <c r="D11">
        <v>399</v>
      </c>
      <c r="E11">
        <v>578500000</v>
      </c>
    </row>
    <row r="12" spans="1:5" x14ac:dyDescent="0.25">
      <c r="A12" t="s">
        <v>15</v>
      </c>
      <c r="B12">
        <v>74900000</v>
      </c>
      <c r="C12">
        <v>0</v>
      </c>
      <c r="D12">
        <v>2800</v>
      </c>
      <c r="E12">
        <v>1500000000</v>
      </c>
    </row>
    <row r="13" spans="1:5" x14ac:dyDescent="0.25">
      <c r="A13" t="s">
        <v>16</v>
      </c>
      <c r="B13">
        <v>74700000</v>
      </c>
      <c r="C13">
        <v>42</v>
      </c>
      <c r="D13">
        <v>337</v>
      </c>
      <c r="E13">
        <v>561900000</v>
      </c>
    </row>
    <row r="14" spans="1:5" x14ac:dyDescent="0.25">
      <c r="A14" t="s">
        <v>17</v>
      </c>
      <c r="B14">
        <v>71200000</v>
      </c>
      <c r="C14">
        <v>1</v>
      </c>
      <c r="D14">
        <v>232</v>
      </c>
      <c r="E14">
        <v>1500000000</v>
      </c>
    </row>
    <row r="15" spans="1:5" x14ac:dyDescent="0.25">
      <c r="A15" t="s">
        <v>18</v>
      </c>
      <c r="B15">
        <v>69400000</v>
      </c>
      <c r="C15">
        <v>65</v>
      </c>
      <c r="D15">
        <v>70</v>
      </c>
      <c r="E15">
        <v>453000000</v>
      </c>
    </row>
    <row r="16" spans="1:5" x14ac:dyDescent="0.25">
      <c r="A16" t="s">
        <v>19</v>
      </c>
      <c r="B16">
        <v>652200000</v>
      </c>
      <c r="C16">
        <v>34</v>
      </c>
      <c r="D16">
        <v>1007</v>
      </c>
      <c r="E16">
        <v>1300000000</v>
      </c>
    </row>
    <row r="17" spans="1:5" x14ac:dyDescent="0.25">
      <c r="A17" t="s">
        <v>20</v>
      </c>
      <c r="B17">
        <v>63800000</v>
      </c>
      <c r="C17">
        <v>969</v>
      </c>
      <c r="D17">
        <v>2135</v>
      </c>
      <c r="E17">
        <v>1200000000</v>
      </c>
    </row>
    <row r="18" spans="1:5" x14ac:dyDescent="0.25">
      <c r="A18" t="s">
        <v>21</v>
      </c>
      <c r="B18">
        <v>58100000</v>
      </c>
      <c r="C18">
        <v>76</v>
      </c>
      <c r="D18">
        <v>223</v>
      </c>
      <c r="E18">
        <v>646900000</v>
      </c>
    </row>
    <row r="19" spans="1:5" x14ac:dyDescent="0.25">
      <c r="A19" t="s">
        <v>22</v>
      </c>
      <c r="B19">
        <v>56800000</v>
      </c>
      <c r="C19">
        <v>29</v>
      </c>
      <c r="D19">
        <v>489</v>
      </c>
      <c r="E19">
        <v>1500000000</v>
      </c>
    </row>
    <row r="20" spans="1:5" x14ac:dyDescent="0.25">
      <c r="A20" t="s">
        <v>23</v>
      </c>
      <c r="B20">
        <v>56300000</v>
      </c>
      <c r="C20">
        <v>211</v>
      </c>
      <c r="D20">
        <v>2213</v>
      </c>
      <c r="E20">
        <v>1300000000</v>
      </c>
    </row>
    <row r="21" spans="1:5" x14ac:dyDescent="0.25">
      <c r="A21" t="s">
        <v>24</v>
      </c>
      <c r="B21">
        <v>55400000</v>
      </c>
      <c r="C21">
        <v>314</v>
      </c>
      <c r="D21">
        <v>1309</v>
      </c>
      <c r="E21">
        <v>1700000000</v>
      </c>
    </row>
    <row r="22" spans="1:5" x14ac:dyDescent="0.25">
      <c r="A22" t="s">
        <v>25</v>
      </c>
      <c r="B22">
        <v>55400000</v>
      </c>
      <c r="C22">
        <v>166</v>
      </c>
      <c r="D22">
        <v>879</v>
      </c>
      <c r="E22">
        <v>3300000000</v>
      </c>
    </row>
    <row r="23" spans="1:5" x14ac:dyDescent="0.25">
      <c r="A23" t="s">
        <v>26</v>
      </c>
      <c r="B23">
        <v>55400000</v>
      </c>
      <c r="C23">
        <v>936</v>
      </c>
      <c r="D23">
        <v>3541</v>
      </c>
      <c r="E23">
        <v>1700000000</v>
      </c>
    </row>
    <row r="24" spans="1:5" x14ac:dyDescent="0.25">
      <c r="A24" t="s">
        <v>27</v>
      </c>
      <c r="B24">
        <v>55000000</v>
      </c>
      <c r="C24">
        <v>9854</v>
      </c>
      <c r="D24">
        <v>1281</v>
      </c>
      <c r="E24">
        <v>1300000000</v>
      </c>
    </row>
    <row r="25" spans="1:5" x14ac:dyDescent="0.25">
      <c r="A25" t="s">
        <v>28</v>
      </c>
      <c r="B25">
        <v>54800000</v>
      </c>
      <c r="C25">
        <v>0</v>
      </c>
      <c r="D25">
        <v>144</v>
      </c>
      <c r="E25">
        <v>473700000</v>
      </c>
    </row>
    <row r="26" spans="1:5" x14ac:dyDescent="0.25">
      <c r="A26" t="s">
        <v>29</v>
      </c>
      <c r="B26">
        <v>53500000</v>
      </c>
      <c r="C26">
        <v>274</v>
      </c>
      <c r="D26">
        <v>3308</v>
      </c>
      <c r="E26">
        <v>3000000000</v>
      </c>
    </row>
    <row r="27" spans="1:5" x14ac:dyDescent="0.25">
      <c r="A27" t="s">
        <v>30</v>
      </c>
      <c r="B27">
        <v>53300000</v>
      </c>
      <c r="C27">
        <v>26</v>
      </c>
      <c r="D27">
        <v>2223</v>
      </c>
      <c r="E27">
        <v>1200000000</v>
      </c>
    </row>
    <row r="28" spans="1:5" x14ac:dyDescent="0.25">
      <c r="A28" t="s">
        <v>31</v>
      </c>
      <c r="B28">
        <v>53000000</v>
      </c>
      <c r="C28">
        <v>97</v>
      </c>
      <c r="D28">
        <v>2101</v>
      </c>
      <c r="E28">
        <v>1300000000</v>
      </c>
    </row>
    <row r="29" spans="1:5" x14ac:dyDescent="0.25">
      <c r="A29" t="s">
        <v>32</v>
      </c>
      <c r="B29">
        <v>51000000</v>
      </c>
      <c r="C29">
        <v>456</v>
      </c>
      <c r="D29">
        <v>1435</v>
      </c>
      <c r="E29">
        <v>1500000000</v>
      </c>
    </row>
    <row r="30" spans="1:5" x14ac:dyDescent="0.25">
      <c r="A30" t="s">
        <v>33</v>
      </c>
      <c r="B30">
        <v>50800000</v>
      </c>
      <c r="C30">
        <v>1792</v>
      </c>
      <c r="D30">
        <v>1874</v>
      </c>
      <c r="E30">
        <v>2400000000</v>
      </c>
    </row>
    <row r="31" spans="1:5" x14ac:dyDescent="0.25">
      <c r="A31" t="s">
        <v>34</v>
      </c>
      <c r="B31">
        <v>49900000</v>
      </c>
      <c r="C31">
        <v>0</v>
      </c>
      <c r="D31">
        <v>98</v>
      </c>
      <c r="E31">
        <v>594200000</v>
      </c>
    </row>
    <row r="32" spans="1:5" x14ac:dyDescent="0.25">
      <c r="A32" t="s">
        <v>35</v>
      </c>
      <c r="B32">
        <v>49500000</v>
      </c>
      <c r="C32">
        <v>174</v>
      </c>
      <c r="D32">
        <v>31600</v>
      </c>
      <c r="E32">
        <v>6400000000</v>
      </c>
    </row>
    <row r="33" spans="1:5" x14ac:dyDescent="0.25">
      <c r="A33" t="s">
        <v>36</v>
      </c>
      <c r="B33">
        <v>49300000</v>
      </c>
      <c r="C33">
        <v>7</v>
      </c>
      <c r="D33">
        <v>268</v>
      </c>
      <c r="E33">
        <v>597900000</v>
      </c>
    </row>
    <row r="34" spans="1:5" x14ac:dyDescent="0.25">
      <c r="A34" t="s">
        <v>37</v>
      </c>
      <c r="B34">
        <v>48600000</v>
      </c>
      <c r="C34">
        <v>598</v>
      </c>
      <c r="D34">
        <v>1562</v>
      </c>
      <c r="E34">
        <v>1600000000</v>
      </c>
    </row>
    <row r="35" spans="1:5" x14ac:dyDescent="0.25">
      <c r="A35" t="s">
        <v>38</v>
      </c>
      <c r="B35">
        <v>468000003</v>
      </c>
      <c r="C35">
        <v>117</v>
      </c>
      <c r="D35">
        <v>5906</v>
      </c>
      <c r="E35">
        <v>2600000000</v>
      </c>
    </row>
    <row r="36" spans="1:5" x14ac:dyDescent="0.25">
      <c r="A36" t="s">
        <v>39</v>
      </c>
      <c r="B36">
        <v>46200000</v>
      </c>
      <c r="C36">
        <v>0</v>
      </c>
      <c r="D36">
        <v>3698</v>
      </c>
      <c r="E36">
        <v>1600000000</v>
      </c>
    </row>
    <row r="37" spans="1:5" x14ac:dyDescent="0.25">
      <c r="A37" t="s">
        <v>40</v>
      </c>
      <c r="B37">
        <v>45900000</v>
      </c>
      <c r="C37">
        <v>40</v>
      </c>
      <c r="D37">
        <v>1629</v>
      </c>
      <c r="E37">
        <v>1700000000</v>
      </c>
    </row>
    <row r="38" spans="1:5" x14ac:dyDescent="0.25">
      <c r="A38" t="s">
        <v>41</v>
      </c>
      <c r="B38">
        <v>45800000</v>
      </c>
      <c r="C38">
        <v>101</v>
      </c>
      <c r="D38">
        <v>2578</v>
      </c>
      <c r="E38">
        <v>2000000000</v>
      </c>
    </row>
    <row r="39" spans="1:5" x14ac:dyDescent="0.25">
      <c r="A39" t="s">
        <v>42</v>
      </c>
      <c r="B39">
        <v>45700000</v>
      </c>
      <c r="C39">
        <v>1101</v>
      </c>
      <c r="D39">
        <v>932</v>
      </c>
      <c r="E39">
        <v>1600000000</v>
      </c>
    </row>
    <row r="40" spans="1:5" x14ac:dyDescent="0.25">
      <c r="A40" t="s">
        <v>43</v>
      </c>
      <c r="B40">
        <v>44700000</v>
      </c>
      <c r="C40">
        <v>354</v>
      </c>
      <c r="D40">
        <v>6978</v>
      </c>
      <c r="E40">
        <v>1200000000</v>
      </c>
    </row>
    <row r="41" spans="1:5" x14ac:dyDescent="0.25">
      <c r="A41" t="s">
        <v>44</v>
      </c>
      <c r="B41">
        <v>44200000</v>
      </c>
      <c r="C41">
        <v>6251</v>
      </c>
      <c r="D41">
        <v>2674</v>
      </c>
      <c r="E41">
        <v>1800000000</v>
      </c>
    </row>
    <row r="42" spans="1:5" x14ac:dyDescent="0.25">
      <c r="A42" t="s">
        <v>45</v>
      </c>
      <c r="B42">
        <v>44200000</v>
      </c>
      <c r="C42">
        <v>5881</v>
      </c>
      <c r="D42">
        <v>3187</v>
      </c>
      <c r="E42">
        <v>714700000</v>
      </c>
    </row>
    <row r="43" spans="1:5" x14ac:dyDescent="0.25">
      <c r="A43" t="s">
        <v>46</v>
      </c>
      <c r="B43">
        <v>44100000</v>
      </c>
      <c r="C43">
        <v>440</v>
      </c>
      <c r="D43">
        <v>1055</v>
      </c>
      <c r="E43">
        <v>1000000000</v>
      </c>
    </row>
    <row r="44" spans="1:5" x14ac:dyDescent="0.25">
      <c r="A44" t="s">
        <v>47</v>
      </c>
      <c r="B44">
        <v>43600000</v>
      </c>
      <c r="C44">
        <v>19</v>
      </c>
      <c r="D44">
        <v>5952</v>
      </c>
      <c r="E44">
        <v>479100000</v>
      </c>
    </row>
    <row r="45" spans="1:5" x14ac:dyDescent="0.25">
      <c r="A45" t="s">
        <v>48</v>
      </c>
      <c r="B45">
        <v>43000000</v>
      </c>
      <c r="C45">
        <v>26</v>
      </c>
      <c r="D45">
        <v>3685</v>
      </c>
      <c r="E45">
        <v>1300000000</v>
      </c>
    </row>
    <row r="46" spans="1:5" x14ac:dyDescent="0.25">
      <c r="A46" t="s">
        <v>49</v>
      </c>
      <c r="B46">
        <v>42900000</v>
      </c>
      <c r="C46">
        <v>288</v>
      </c>
      <c r="D46">
        <v>1189</v>
      </c>
      <c r="E46">
        <v>3300000000</v>
      </c>
    </row>
    <row r="47" spans="1:5" x14ac:dyDescent="0.25">
      <c r="A47" t="s">
        <v>50</v>
      </c>
      <c r="B47">
        <v>42700000</v>
      </c>
      <c r="C47">
        <v>771</v>
      </c>
      <c r="D47">
        <v>2936</v>
      </c>
      <c r="E47">
        <v>2500000000</v>
      </c>
    </row>
    <row r="48" spans="1:5" x14ac:dyDescent="0.25">
      <c r="A48" t="s">
        <v>51</v>
      </c>
      <c r="B48">
        <v>42700000</v>
      </c>
      <c r="C48">
        <v>1482</v>
      </c>
      <c r="D48">
        <v>6971</v>
      </c>
      <c r="E48">
        <v>8200000000</v>
      </c>
    </row>
    <row r="49" spans="1:5" x14ac:dyDescent="0.25">
      <c r="A49" t="s">
        <v>52</v>
      </c>
      <c r="B49">
        <v>42600000</v>
      </c>
      <c r="C49">
        <v>42</v>
      </c>
      <c r="D49">
        <v>1789</v>
      </c>
      <c r="E49">
        <v>677200000</v>
      </c>
    </row>
    <row r="50" spans="1:5" x14ac:dyDescent="0.25">
      <c r="A50" t="s">
        <v>53</v>
      </c>
      <c r="B50">
        <v>41900000</v>
      </c>
      <c r="C50">
        <v>213</v>
      </c>
      <c r="D50">
        <v>1861</v>
      </c>
      <c r="E50">
        <v>723900000</v>
      </c>
    </row>
    <row r="51" spans="1:5" x14ac:dyDescent="0.25">
      <c r="A51" t="s">
        <v>54</v>
      </c>
      <c r="B51">
        <v>40900000</v>
      </c>
      <c r="C51">
        <v>5</v>
      </c>
      <c r="D51">
        <v>3977</v>
      </c>
      <c r="E51">
        <v>1300000000</v>
      </c>
    </row>
    <row r="52" spans="1:5" x14ac:dyDescent="0.25">
      <c r="A52" t="s">
        <v>55</v>
      </c>
      <c r="B52">
        <v>40800000</v>
      </c>
      <c r="C52">
        <v>566</v>
      </c>
      <c r="D52">
        <v>579</v>
      </c>
      <c r="E52">
        <v>702300000</v>
      </c>
    </row>
    <row r="53" spans="1:5" x14ac:dyDescent="0.25">
      <c r="A53" t="s">
        <v>56</v>
      </c>
      <c r="B53">
        <v>40800000</v>
      </c>
      <c r="C53">
        <v>48</v>
      </c>
      <c r="D53">
        <v>171</v>
      </c>
      <c r="E53">
        <v>1400000000</v>
      </c>
    </row>
    <row r="54" spans="1:5" x14ac:dyDescent="0.25">
      <c r="A54" t="s">
        <v>57</v>
      </c>
      <c r="B54">
        <v>40300000</v>
      </c>
      <c r="C54">
        <v>336</v>
      </c>
      <c r="D54">
        <v>1058</v>
      </c>
      <c r="E54">
        <v>496500000</v>
      </c>
    </row>
    <row r="55" spans="1:5" x14ac:dyDescent="0.25">
      <c r="A55" t="s">
        <v>58</v>
      </c>
      <c r="B55">
        <v>40100000</v>
      </c>
      <c r="C55">
        <v>64</v>
      </c>
      <c r="D55">
        <v>331</v>
      </c>
      <c r="E55">
        <v>291300000</v>
      </c>
    </row>
    <row r="56" spans="1:5" x14ac:dyDescent="0.25">
      <c r="A56" t="s">
        <v>59</v>
      </c>
      <c r="B56">
        <v>40100000</v>
      </c>
      <c r="C56">
        <v>46</v>
      </c>
      <c r="D56">
        <v>350</v>
      </c>
      <c r="E56">
        <v>529800000</v>
      </c>
    </row>
    <row r="57" spans="1:5" x14ac:dyDescent="0.25">
      <c r="A57" t="s">
        <v>60</v>
      </c>
      <c r="B57">
        <v>39600000</v>
      </c>
      <c r="C57">
        <v>5491</v>
      </c>
      <c r="D57">
        <v>1641</v>
      </c>
      <c r="E57">
        <v>1100000000</v>
      </c>
    </row>
    <row r="58" spans="1:5" x14ac:dyDescent="0.25">
      <c r="A58" t="s">
        <v>61</v>
      </c>
      <c r="B58">
        <v>39500000</v>
      </c>
      <c r="C58">
        <v>763</v>
      </c>
      <c r="D58">
        <v>1677</v>
      </c>
      <c r="E58">
        <v>2300000000</v>
      </c>
    </row>
    <row r="59" spans="1:5" x14ac:dyDescent="0.25">
      <c r="A59" t="s">
        <v>62</v>
      </c>
      <c r="B59">
        <v>39400000</v>
      </c>
      <c r="C59">
        <v>455</v>
      </c>
      <c r="D59">
        <v>985</v>
      </c>
      <c r="E59">
        <v>1400000000</v>
      </c>
    </row>
    <row r="60" spans="1:5" x14ac:dyDescent="0.25">
      <c r="A60" t="s">
        <v>63</v>
      </c>
      <c r="B60">
        <v>38900000</v>
      </c>
      <c r="C60">
        <v>2892</v>
      </c>
      <c r="D60">
        <v>711</v>
      </c>
      <c r="E60">
        <v>644500000</v>
      </c>
    </row>
    <row r="61" spans="1:5" x14ac:dyDescent="0.25">
      <c r="A61" t="s">
        <v>64</v>
      </c>
      <c r="B61">
        <v>38900000</v>
      </c>
      <c r="C61">
        <v>13</v>
      </c>
      <c r="D61">
        <v>1502</v>
      </c>
      <c r="E61">
        <v>1100000000</v>
      </c>
    </row>
    <row r="62" spans="1:5" x14ac:dyDescent="0.25">
      <c r="A62" t="s">
        <v>65</v>
      </c>
      <c r="B62">
        <v>38100000</v>
      </c>
      <c r="C62">
        <v>10</v>
      </c>
      <c r="D62">
        <v>3115</v>
      </c>
      <c r="E62">
        <v>2100000000</v>
      </c>
    </row>
    <row r="63" spans="1:5" x14ac:dyDescent="0.25">
      <c r="A63" t="s">
        <v>66</v>
      </c>
      <c r="B63">
        <v>37900000</v>
      </c>
      <c r="C63">
        <v>45</v>
      </c>
      <c r="D63">
        <v>1901</v>
      </c>
      <c r="E63">
        <v>281900000</v>
      </c>
    </row>
    <row r="64" spans="1:5" x14ac:dyDescent="0.25">
      <c r="A64" t="s">
        <v>67</v>
      </c>
      <c r="B64">
        <v>37900000</v>
      </c>
      <c r="C64">
        <v>2482</v>
      </c>
      <c r="D64">
        <v>1101</v>
      </c>
      <c r="E64">
        <v>934000000</v>
      </c>
    </row>
    <row r="65" spans="1:5" x14ac:dyDescent="0.25">
      <c r="A65" t="s">
        <v>68</v>
      </c>
      <c r="B65">
        <v>37800000</v>
      </c>
      <c r="C65">
        <v>35</v>
      </c>
      <c r="D65">
        <v>3268</v>
      </c>
      <c r="E65">
        <v>667100000</v>
      </c>
    </row>
    <row r="66" spans="1:5" x14ac:dyDescent="0.25">
      <c r="A66" t="s">
        <v>69</v>
      </c>
      <c r="B66">
        <v>37700000</v>
      </c>
      <c r="C66">
        <v>2526</v>
      </c>
      <c r="D66">
        <v>2385</v>
      </c>
      <c r="E66">
        <v>2800000000</v>
      </c>
    </row>
    <row r="67" spans="1:5" x14ac:dyDescent="0.25">
      <c r="A67" t="s">
        <v>70</v>
      </c>
      <c r="B67">
        <v>37500000</v>
      </c>
      <c r="C67">
        <v>17</v>
      </c>
      <c r="D67">
        <v>294</v>
      </c>
      <c r="E67">
        <v>295900000</v>
      </c>
    </row>
    <row r="68" spans="1:5" x14ac:dyDescent="0.25">
      <c r="A68" t="s">
        <v>71</v>
      </c>
      <c r="B68">
        <v>37400000</v>
      </c>
      <c r="C68">
        <v>5</v>
      </c>
      <c r="D68">
        <v>344</v>
      </c>
      <c r="E68">
        <v>462200000</v>
      </c>
    </row>
    <row r="69" spans="1:5" x14ac:dyDescent="0.25">
      <c r="A69" t="s">
        <v>72</v>
      </c>
      <c r="B69">
        <v>37100000</v>
      </c>
      <c r="C69">
        <v>1059</v>
      </c>
      <c r="D69">
        <v>1043</v>
      </c>
      <c r="E69">
        <v>712400000</v>
      </c>
    </row>
    <row r="70" spans="1:5" x14ac:dyDescent="0.25">
      <c r="A70" t="s">
        <v>73</v>
      </c>
      <c r="B70">
        <v>37000000</v>
      </c>
      <c r="C70">
        <v>81</v>
      </c>
      <c r="D70">
        <v>1446</v>
      </c>
      <c r="E70">
        <v>1100000000</v>
      </c>
    </row>
    <row r="71" spans="1:5" x14ac:dyDescent="0.25">
      <c r="A71" t="s">
        <v>74</v>
      </c>
      <c r="B71">
        <v>36800000</v>
      </c>
      <c r="C71">
        <v>873</v>
      </c>
      <c r="D71">
        <v>2775</v>
      </c>
      <c r="E71">
        <v>1900000000</v>
      </c>
    </row>
    <row r="72" spans="1:5" x14ac:dyDescent="0.25">
      <c r="A72" t="s">
        <v>75</v>
      </c>
      <c r="B72">
        <v>36700000</v>
      </c>
      <c r="C72">
        <v>348</v>
      </c>
      <c r="D72">
        <v>4176</v>
      </c>
      <c r="E72">
        <v>2800000000</v>
      </c>
    </row>
    <row r="73" spans="1:5" x14ac:dyDescent="0.25">
      <c r="A73" t="s">
        <v>76</v>
      </c>
      <c r="B73">
        <v>36600000</v>
      </c>
      <c r="C73">
        <v>9960</v>
      </c>
      <c r="D73">
        <v>13200</v>
      </c>
      <c r="E73">
        <v>594800000</v>
      </c>
    </row>
    <row r="74" spans="1:5" x14ac:dyDescent="0.25">
      <c r="A74" t="s">
        <v>77</v>
      </c>
      <c r="B74">
        <v>36300000</v>
      </c>
      <c r="C74">
        <v>25</v>
      </c>
      <c r="D74">
        <v>1779</v>
      </c>
      <c r="E74">
        <v>896900000</v>
      </c>
    </row>
    <row r="75" spans="1:5" x14ac:dyDescent="0.25">
      <c r="A75" t="s">
        <v>78</v>
      </c>
      <c r="B75">
        <v>36300000</v>
      </c>
      <c r="C75">
        <v>36</v>
      </c>
      <c r="D75">
        <v>26</v>
      </c>
      <c r="E75">
        <v>271100000</v>
      </c>
    </row>
    <row r="76" spans="1:5" x14ac:dyDescent="0.25">
      <c r="A76" t="s">
        <v>79</v>
      </c>
      <c r="B76">
        <v>36100000</v>
      </c>
      <c r="C76">
        <v>468</v>
      </c>
      <c r="D76">
        <v>2402</v>
      </c>
      <c r="E76">
        <v>755300000</v>
      </c>
    </row>
    <row r="77" spans="1:5" x14ac:dyDescent="0.25">
      <c r="A77" t="s">
        <v>80</v>
      </c>
      <c r="B77">
        <v>35800000</v>
      </c>
      <c r="C77">
        <v>552</v>
      </c>
      <c r="D77">
        <v>805</v>
      </c>
      <c r="E77">
        <v>867700000</v>
      </c>
    </row>
    <row r="78" spans="1:5" x14ac:dyDescent="0.25">
      <c r="A78" t="s">
        <v>81</v>
      </c>
      <c r="B78">
        <v>35800000</v>
      </c>
      <c r="C78">
        <v>63</v>
      </c>
      <c r="D78">
        <v>1267</v>
      </c>
      <c r="E78">
        <v>964700000</v>
      </c>
    </row>
    <row r="79" spans="1:5" x14ac:dyDescent="0.25">
      <c r="A79" t="s">
        <v>82</v>
      </c>
      <c r="B79">
        <v>35000000</v>
      </c>
      <c r="C79">
        <v>2217</v>
      </c>
      <c r="D79">
        <v>4049</v>
      </c>
      <c r="E79">
        <v>3100000000</v>
      </c>
    </row>
    <row r="80" spans="1:5" x14ac:dyDescent="0.25">
      <c r="A80" t="s">
        <v>83</v>
      </c>
      <c r="B80">
        <v>34700000</v>
      </c>
      <c r="C80">
        <v>94</v>
      </c>
      <c r="D80">
        <v>437</v>
      </c>
      <c r="E80">
        <v>786400000</v>
      </c>
    </row>
    <row r="81" spans="1:5" x14ac:dyDescent="0.25">
      <c r="A81" t="s">
        <v>84</v>
      </c>
      <c r="B81">
        <v>34600000</v>
      </c>
      <c r="C81">
        <v>4919</v>
      </c>
      <c r="D81">
        <v>144</v>
      </c>
      <c r="E81">
        <v>1700000000</v>
      </c>
    </row>
    <row r="82" spans="1:5" x14ac:dyDescent="0.25">
      <c r="A82" t="s">
        <v>85</v>
      </c>
      <c r="B82">
        <v>34500000</v>
      </c>
      <c r="C82">
        <v>17</v>
      </c>
      <c r="D82">
        <v>134</v>
      </c>
      <c r="E82">
        <v>184000000</v>
      </c>
    </row>
    <row r="83" spans="1:5" x14ac:dyDescent="0.25">
      <c r="A83" t="s">
        <v>86</v>
      </c>
      <c r="B83">
        <v>34500000</v>
      </c>
      <c r="C83">
        <v>1061</v>
      </c>
      <c r="D83">
        <v>3859</v>
      </c>
      <c r="E83">
        <v>1900000000</v>
      </c>
    </row>
    <row r="84" spans="1:5" x14ac:dyDescent="0.25">
      <c r="A84" t="s">
        <v>87</v>
      </c>
      <c r="B84">
        <v>34100000</v>
      </c>
      <c r="C84">
        <v>1</v>
      </c>
      <c r="D84">
        <v>214</v>
      </c>
      <c r="E84">
        <v>400600000</v>
      </c>
    </row>
    <row r="85" spans="1:5" x14ac:dyDescent="0.25">
      <c r="A85" t="s">
        <v>88</v>
      </c>
      <c r="B85">
        <v>34000000</v>
      </c>
      <c r="C85">
        <v>340</v>
      </c>
      <c r="D85">
        <v>3666</v>
      </c>
      <c r="E85">
        <v>2700000000</v>
      </c>
    </row>
    <row r="86" spans="1:5" x14ac:dyDescent="0.25">
      <c r="A86" t="s">
        <v>89</v>
      </c>
      <c r="B86">
        <v>33900000</v>
      </c>
      <c r="C86">
        <v>93</v>
      </c>
      <c r="D86">
        <v>1033</v>
      </c>
      <c r="E86">
        <v>498300000</v>
      </c>
    </row>
    <row r="87" spans="1:5" x14ac:dyDescent="0.25">
      <c r="A87" t="s">
        <v>90</v>
      </c>
      <c r="B87">
        <v>33400000</v>
      </c>
      <c r="C87">
        <v>2611</v>
      </c>
      <c r="D87">
        <v>3290</v>
      </c>
      <c r="E87">
        <v>2500000000</v>
      </c>
    </row>
    <row r="88" spans="1:5" x14ac:dyDescent="0.25">
      <c r="A88" t="s">
        <v>91</v>
      </c>
      <c r="B88">
        <v>33200000</v>
      </c>
      <c r="C88">
        <v>686</v>
      </c>
      <c r="D88">
        <v>76</v>
      </c>
      <c r="E88">
        <v>205000000</v>
      </c>
    </row>
    <row r="89" spans="1:5" x14ac:dyDescent="0.25">
      <c r="A89" t="s">
        <v>92</v>
      </c>
      <c r="B89">
        <v>32800000</v>
      </c>
      <c r="C89">
        <v>411</v>
      </c>
      <c r="D89">
        <v>948</v>
      </c>
      <c r="E89">
        <v>1100000000</v>
      </c>
    </row>
    <row r="90" spans="1:5" x14ac:dyDescent="0.25">
      <c r="A90" t="s">
        <v>93</v>
      </c>
      <c r="B90">
        <v>32700000</v>
      </c>
      <c r="C90">
        <v>0</v>
      </c>
      <c r="D90">
        <v>71</v>
      </c>
      <c r="E90">
        <v>246700000</v>
      </c>
    </row>
    <row r="91" spans="1:5" x14ac:dyDescent="0.25">
      <c r="A91" t="s">
        <v>94</v>
      </c>
      <c r="B91">
        <v>32700000</v>
      </c>
      <c r="C91">
        <v>1573</v>
      </c>
      <c r="D91">
        <v>231</v>
      </c>
      <c r="E91">
        <v>396500000</v>
      </c>
    </row>
    <row r="92" spans="1:5" x14ac:dyDescent="0.25">
      <c r="A92" t="s">
        <v>95</v>
      </c>
      <c r="B92">
        <v>32700000</v>
      </c>
      <c r="C92">
        <v>352</v>
      </c>
      <c r="D92">
        <v>1108</v>
      </c>
      <c r="E92">
        <v>824400000</v>
      </c>
    </row>
    <row r="93" spans="1:5" x14ac:dyDescent="0.25">
      <c r="A93" t="s">
        <v>96</v>
      </c>
      <c r="B93">
        <v>32700000</v>
      </c>
      <c r="C93">
        <v>117</v>
      </c>
      <c r="D93">
        <v>3893</v>
      </c>
      <c r="E93">
        <v>439700000</v>
      </c>
    </row>
    <row r="94" spans="1:5" x14ac:dyDescent="0.25">
      <c r="A94" t="s">
        <v>97</v>
      </c>
      <c r="B94">
        <v>32600000</v>
      </c>
      <c r="C94">
        <v>595</v>
      </c>
      <c r="D94">
        <v>652</v>
      </c>
      <c r="E94">
        <v>794200000</v>
      </c>
    </row>
    <row r="95" spans="1:5" x14ac:dyDescent="0.25">
      <c r="A95" t="s">
        <v>98</v>
      </c>
      <c r="B95">
        <v>32400000</v>
      </c>
      <c r="C95">
        <v>851</v>
      </c>
      <c r="D95">
        <v>4455</v>
      </c>
      <c r="E95">
        <v>3200000000</v>
      </c>
    </row>
    <row r="96" spans="1:5" x14ac:dyDescent="0.25">
      <c r="A96" t="s">
        <v>99</v>
      </c>
      <c r="B96">
        <v>32400000</v>
      </c>
      <c r="C96">
        <v>825</v>
      </c>
      <c r="D96">
        <v>1862</v>
      </c>
      <c r="E96">
        <v>65700000</v>
      </c>
    </row>
    <row r="97" spans="1:5" x14ac:dyDescent="0.25">
      <c r="A97" t="s">
        <v>100</v>
      </c>
      <c r="B97">
        <v>32300000</v>
      </c>
      <c r="C97">
        <v>105</v>
      </c>
      <c r="D97">
        <v>2052</v>
      </c>
      <c r="E97">
        <v>251800000</v>
      </c>
    </row>
    <row r="98" spans="1:5" x14ac:dyDescent="0.25">
      <c r="A98" t="s">
        <v>101</v>
      </c>
      <c r="B98">
        <v>32300000</v>
      </c>
      <c r="C98">
        <v>464</v>
      </c>
      <c r="D98">
        <v>1571</v>
      </c>
      <c r="E98">
        <v>1900000000</v>
      </c>
    </row>
    <row r="99" spans="1:5" x14ac:dyDescent="0.25">
      <c r="A99" t="s">
        <v>102</v>
      </c>
      <c r="B99">
        <v>32300000</v>
      </c>
      <c r="C99">
        <v>176</v>
      </c>
      <c r="D99">
        <v>1242</v>
      </c>
      <c r="E99">
        <v>918400000</v>
      </c>
    </row>
    <row r="100" spans="1:5" x14ac:dyDescent="0.25">
      <c r="A100" t="s">
        <v>103</v>
      </c>
      <c r="B100">
        <v>3200000</v>
      </c>
      <c r="C100">
        <v>0</v>
      </c>
      <c r="D100">
        <v>456</v>
      </c>
      <c r="E100">
        <v>2000000000</v>
      </c>
    </row>
    <row r="101" spans="1:5" x14ac:dyDescent="0.25">
      <c r="A101" t="s">
        <v>104</v>
      </c>
      <c r="B101">
        <v>31700000</v>
      </c>
      <c r="C101">
        <v>269</v>
      </c>
      <c r="D101">
        <v>1409</v>
      </c>
      <c r="E101">
        <v>2500000000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Fol St&amp; Engemts</vt:lpstr>
      <vt:lpstr>Likes status by Uploads</vt:lpstr>
      <vt:lpstr>Likes to Uploads status &amp; Eng</vt:lpstr>
      <vt:lpstr>RAW</vt:lpstr>
      <vt:lpstr>Followers status by Following </vt:lpstr>
      <vt:lpstr>Top 100 tiktokers in 2025</vt:lpstr>
      <vt:lpstr>Duplicate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W10</dc:creator>
  <cp:lastModifiedBy>W10</cp:lastModifiedBy>
  <dcterms:created xsi:type="dcterms:W3CDTF">2025-02-23T10:49:54Z</dcterms:created>
  <dcterms:modified xsi:type="dcterms:W3CDTF">2025-02-23T10:50:38Z</dcterms:modified>
</cp:coreProperties>
</file>