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"/>
    </mc:Choice>
  </mc:AlternateContent>
  <xr:revisionPtr revIDLastSave="0" documentId="13_ncr:1_{72D8DA57-6918-48A5-8B6F-626441BFB070}" xr6:coauthVersionLast="45" xr6:coauthVersionMax="45" xr10:uidLastSave="{00000000-0000-0000-0000-000000000000}"/>
  <bookViews>
    <workbookView xWindow="-108" yWindow="-108" windowWidth="23256" windowHeight="12576" xr2:uid="{71AC656E-33C2-40E5-BF4C-FC5AD40FE2DF}"/>
  </bookViews>
  <sheets>
    <sheet name="Enthalpi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8" i="1"/>
  <c r="Q22" i="1"/>
  <c r="Q20" i="1"/>
  <c r="Q16" i="1"/>
  <c r="Q14" i="1"/>
  <c r="Q10" i="1"/>
  <c r="Q8" i="1"/>
  <c r="S28" i="1" l="1"/>
  <c r="R28" i="1"/>
  <c r="S26" i="1"/>
  <c r="R26" i="1"/>
  <c r="S22" i="1"/>
  <c r="R22" i="1"/>
  <c r="S20" i="1"/>
  <c r="R20" i="1"/>
  <c r="S16" i="1"/>
  <c r="R16" i="1"/>
  <c r="S14" i="1"/>
  <c r="R14" i="1"/>
  <c r="S10" i="1"/>
  <c r="R10" i="1"/>
  <c r="S8" i="1"/>
  <c r="R8" i="1"/>
  <c r="S4" i="1"/>
  <c r="S2" i="1"/>
  <c r="R4" i="1"/>
  <c r="R2" i="1"/>
  <c r="N28" i="1"/>
  <c r="L28" i="1"/>
  <c r="N26" i="1"/>
  <c r="M26" i="1"/>
  <c r="L26" i="1"/>
  <c r="N22" i="1"/>
  <c r="L22" i="1"/>
  <c r="N20" i="1"/>
  <c r="M20" i="1"/>
  <c r="L20" i="1"/>
  <c r="N16" i="1"/>
  <c r="L16" i="1"/>
  <c r="N14" i="1"/>
  <c r="M14" i="1"/>
  <c r="L14" i="1"/>
  <c r="N10" i="1"/>
  <c r="L10" i="1"/>
  <c r="N8" i="1"/>
  <c r="M8" i="1"/>
  <c r="L8" i="1"/>
  <c r="Q4" i="1"/>
  <c r="Q2" i="1"/>
  <c r="N4" i="1"/>
  <c r="L4" i="1"/>
  <c r="N2" i="1"/>
  <c r="M2" i="1"/>
  <c r="L2" i="1"/>
</calcChain>
</file>

<file path=xl/sharedStrings.xml><?xml version="1.0" encoding="utf-8"?>
<sst xmlns="http://schemas.openxmlformats.org/spreadsheetml/2006/main" count="140" uniqueCount="23">
  <si>
    <t>Z</t>
  </si>
  <si>
    <t>l</t>
  </si>
  <si>
    <r>
      <t>CP</t>
    </r>
    <r>
      <rPr>
        <b/>
        <sz val="8"/>
        <color theme="1"/>
        <rFont val="Calibri"/>
        <family val="2"/>
        <scheme val="minor"/>
      </rPr>
      <t>L</t>
    </r>
  </si>
  <si>
    <r>
      <t>CP</t>
    </r>
    <r>
      <rPr>
        <b/>
        <sz val="8"/>
        <color theme="1"/>
        <rFont val="Calibri"/>
        <family val="2"/>
        <scheme val="minor"/>
      </rPr>
      <t>V</t>
    </r>
  </si>
  <si>
    <r>
      <t>T</t>
    </r>
    <r>
      <rPr>
        <b/>
        <sz val="8"/>
        <color theme="1"/>
        <rFont val="Calibri"/>
        <family val="2"/>
        <scheme val="minor"/>
      </rPr>
      <t>REF</t>
    </r>
  </si>
  <si>
    <r>
      <t>T</t>
    </r>
    <r>
      <rPr>
        <b/>
        <sz val="8"/>
        <color theme="1"/>
        <rFont val="Calibri"/>
        <family val="2"/>
        <scheme val="minor"/>
      </rPr>
      <t>BP</t>
    </r>
  </si>
  <si>
    <r>
      <t>T</t>
    </r>
    <r>
      <rPr>
        <b/>
        <sz val="8"/>
        <color theme="1"/>
        <rFont val="Calibri"/>
        <family val="2"/>
        <scheme val="minor"/>
      </rPr>
      <t>DP</t>
    </r>
  </si>
  <si>
    <r>
      <t>T</t>
    </r>
    <r>
      <rPr>
        <b/>
        <sz val="8"/>
        <color theme="1"/>
        <rFont val="Calibri"/>
        <family val="2"/>
        <scheme val="minor"/>
      </rPr>
      <t>1</t>
    </r>
  </si>
  <si>
    <r>
      <t>T</t>
    </r>
    <r>
      <rPr>
        <b/>
        <sz val="8"/>
        <color theme="1"/>
        <rFont val="Calibri"/>
        <family val="2"/>
        <scheme val="minor"/>
      </rPr>
      <t>2</t>
    </r>
  </si>
  <si>
    <r>
      <t>T</t>
    </r>
    <r>
      <rPr>
        <b/>
        <sz val="8"/>
        <color theme="1"/>
        <rFont val="Calibri"/>
        <family val="2"/>
        <scheme val="minor"/>
      </rPr>
      <t>3</t>
    </r>
  </si>
  <si>
    <r>
      <t>T</t>
    </r>
    <r>
      <rPr>
        <b/>
        <sz val="8"/>
        <color theme="1"/>
        <rFont val="Calibri"/>
        <family val="2"/>
        <scheme val="minor"/>
      </rPr>
      <t>4</t>
    </r>
  </si>
  <si>
    <r>
      <t>H</t>
    </r>
    <r>
      <rPr>
        <b/>
        <sz val="8"/>
        <color theme="1"/>
        <rFont val="Calibri"/>
        <family val="2"/>
        <scheme val="minor"/>
      </rPr>
      <t>L</t>
    </r>
  </si>
  <si>
    <r>
      <t>H</t>
    </r>
    <r>
      <rPr>
        <b/>
        <sz val="8"/>
        <color theme="1"/>
        <rFont val="Calibri"/>
        <family val="2"/>
        <scheme val="minor"/>
      </rPr>
      <t>V</t>
    </r>
  </si>
  <si>
    <r>
      <t>H</t>
    </r>
    <r>
      <rPr>
        <b/>
        <sz val="8"/>
        <color theme="1"/>
        <rFont val="Calibri"/>
        <family val="2"/>
        <scheme val="minor"/>
      </rPr>
      <t>F</t>
    </r>
  </si>
  <si>
    <t>Q1</t>
  </si>
  <si>
    <t>Q2</t>
  </si>
  <si>
    <t>Q3</t>
  </si>
  <si>
    <t>Q4</t>
  </si>
  <si>
    <t>Subcooled feed at T= 30</t>
  </si>
  <si>
    <t>Superheated feed at T = 90</t>
  </si>
  <si>
    <t>Subcooled feed at T= 50</t>
  </si>
  <si>
    <t>Superheated feed at T = 110</t>
  </si>
  <si>
    <t>Unit of H = Joules/mole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</si>
</sst>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A694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94C"/>
      <color rgb="FF99CCFF"/>
      <color rgb="FF00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34D2-9CAB-4EDE-9DCD-B75ED9D25EAE}">
  <dimension ref="A1:U28"/>
  <sheetViews>
    <sheetView showGridLines="0" showRowColHeaders="0" tabSelected="1" workbookViewId="0">
      <selection activeCell="U7" sqref="U7"/>
    </sheetView>
  </sheetViews>
  <sheetFormatPr defaultRowHeight="14.4" x14ac:dyDescent="0.3"/>
  <cols>
    <col min="21" max="21" width="25.33203125" customWidth="1"/>
  </cols>
  <sheetData>
    <row r="1" spans="1:21" x14ac:dyDescent="0.3">
      <c r="A1" s="4" t="s">
        <v>0</v>
      </c>
      <c r="B1" s="4" t="s">
        <v>2</v>
      </c>
      <c r="C1" s="4" t="s">
        <v>3</v>
      </c>
      <c r="D1" s="5" t="s">
        <v>1</v>
      </c>
      <c r="E1" s="4" t="s">
        <v>4</v>
      </c>
      <c r="F1" s="4" t="s">
        <v>5</v>
      </c>
      <c r="G1" s="4" t="s">
        <v>6</v>
      </c>
      <c r="H1" s="7" t="s">
        <v>7</v>
      </c>
      <c r="I1" s="13" t="s">
        <v>8</v>
      </c>
      <c r="J1" s="6" t="s">
        <v>9</v>
      </c>
      <c r="K1" s="16" t="s">
        <v>10</v>
      </c>
      <c r="L1" s="7" t="s">
        <v>11</v>
      </c>
      <c r="M1" s="7" t="s">
        <v>12</v>
      </c>
      <c r="N1" s="7" t="s">
        <v>13</v>
      </c>
      <c r="O1" s="6" t="s">
        <v>11</v>
      </c>
      <c r="P1" s="6" t="s">
        <v>12</v>
      </c>
      <c r="Q1" s="6" t="s">
        <v>13</v>
      </c>
      <c r="R1" s="7" t="s">
        <v>14</v>
      </c>
      <c r="S1" s="6" t="s">
        <v>16</v>
      </c>
    </row>
    <row r="2" spans="1:21" x14ac:dyDescent="0.3">
      <c r="A2" s="4">
        <v>0.2</v>
      </c>
      <c r="B2" s="1">
        <v>168.6</v>
      </c>
      <c r="C2" s="1">
        <v>120</v>
      </c>
      <c r="D2" s="1">
        <v>25790</v>
      </c>
      <c r="E2" s="2">
        <v>25</v>
      </c>
      <c r="F2" s="1">
        <v>69</v>
      </c>
      <c r="G2" s="1">
        <v>87.5</v>
      </c>
      <c r="H2" s="7">
        <v>30</v>
      </c>
      <c r="I2" s="13">
        <v>50</v>
      </c>
      <c r="J2" s="6">
        <v>90</v>
      </c>
      <c r="K2" s="16">
        <v>110</v>
      </c>
      <c r="L2" s="8">
        <f>(B2*A2+B3*A3+B4*A4)*(F2-E2)</f>
        <v>9139.68</v>
      </c>
      <c r="M2" s="8">
        <f>(C2*A2+A3*C3+A4*C4)*(G2-E2) +(D2*A2+C3*A3+C4*A4)</f>
        <v>14763.14</v>
      </c>
      <c r="N2" s="8">
        <f>(A2*B2+A3*B3+A4*B4)*(H2-E2)</f>
        <v>1038.5999999999999</v>
      </c>
      <c r="O2" s="3">
        <v>9139.68</v>
      </c>
      <c r="P2" s="3">
        <v>14763.14</v>
      </c>
      <c r="Q2" s="3">
        <f>((C2*A2+A3*C3+C4*A4)*(J2-E2)+(D2*A2+D3*A3+D4*A4))</f>
        <v>41904.6</v>
      </c>
      <c r="R2" s="8">
        <f>(N2-M2)/(L2-M2)</f>
        <v>2.4405864005434377</v>
      </c>
      <c r="S2" s="3">
        <f>(Q2-P2)/(O2-P2)</f>
        <v>-4.8264698246275435</v>
      </c>
    </row>
    <row r="3" spans="1:21" x14ac:dyDescent="0.3">
      <c r="A3" s="4">
        <v>0.2</v>
      </c>
      <c r="B3" s="1">
        <v>195.84</v>
      </c>
      <c r="C3" s="1">
        <v>142.6</v>
      </c>
      <c r="D3" s="1">
        <v>28850</v>
      </c>
      <c r="E3" s="2">
        <v>25</v>
      </c>
      <c r="F3" s="1">
        <v>69</v>
      </c>
      <c r="G3" s="1">
        <v>87.5</v>
      </c>
      <c r="H3" s="7">
        <v>30</v>
      </c>
      <c r="I3" s="13">
        <v>50</v>
      </c>
      <c r="J3" s="6">
        <v>90</v>
      </c>
      <c r="K3" s="16">
        <v>110</v>
      </c>
      <c r="L3" s="13" t="s">
        <v>11</v>
      </c>
      <c r="M3" s="13" t="s">
        <v>12</v>
      </c>
      <c r="N3" s="13" t="s">
        <v>13</v>
      </c>
      <c r="O3" s="16" t="s">
        <v>11</v>
      </c>
      <c r="P3" s="16" t="s">
        <v>12</v>
      </c>
      <c r="Q3" s="16" t="s">
        <v>13</v>
      </c>
      <c r="R3" s="13" t="s">
        <v>15</v>
      </c>
      <c r="S3" s="16" t="s">
        <v>17</v>
      </c>
      <c r="U3" s="19" t="s">
        <v>22</v>
      </c>
    </row>
    <row r="4" spans="1:21" x14ac:dyDescent="0.3">
      <c r="A4" s="4">
        <v>0.6</v>
      </c>
      <c r="B4" s="1">
        <v>224.72</v>
      </c>
      <c r="C4" s="1">
        <v>165.2</v>
      </c>
      <c r="D4" s="1">
        <v>35200</v>
      </c>
      <c r="E4" s="2">
        <v>25</v>
      </c>
      <c r="F4" s="1">
        <v>69</v>
      </c>
      <c r="G4" s="1">
        <v>87.5</v>
      </c>
      <c r="H4" s="7">
        <v>30</v>
      </c>
      <c r="I4" s="13">
        <v>50</v>
      </c>
      <c r="J4" s="6">
        <v>90</v>
      </c>
      <c r="K4" s="16">
        <v>110</v>
      </c>
      <c r="L4" s="14">
        <f>(B2*A2+A3*B3+B4*A4)*(F2-E2)</f>
        <v>9139.68</v>
      </c>
      <c r="M4" s="14">
        <v>14763.14</v>
      </c>
      <c r="N4" s="14">
        <f>(A2*B2+A3*B3+A4*B4)*(I2-E2)</f>
        <v>5193</v>
      </c>
      <c r="O4" s="17">
        <v>9139.68</v>
      </c>
      <c r="P4" s="17">
        <v>14763.14</v>
      </c>
      <c r="Q4" s="17">
        <f>((C2*A2+A3*C3+C4*A4)*(K2-E2)+(D2*A2+D3*A3+D4*A4))</f>
        <v>44937.4</v>
      </c>
      <c r="R4" s="14">
        <f>(N4-M4)/(L4-M4)</f>
        <v>1.7018241438544954</v>
      </c>
      <c r="S4" s="17">
        <f>(Q4-P4)/(O4-P4)</f>
        <v>-5.3657819207391899</v>
      </c>
    </row>
    <row r="7" spans="1:21" x14ac:dyDescent="0.3">
      <c r="A7" s="4" t="s">
        <v>0</v>
      </c>
      <c r="B7" s="4" t="s">
        <v>2</v>
      </c>
      <c r="C7" s="4" t="s">
        <v>3</v>
      </c>
      <c r="D7" s="5" t="s">
        <v>1</v>
      </c>
      <c r="E7" s="4" t="s">
        <v>4</v>
      </c>
      <c r="F7" s="4" t="s">
        <v>5</v>
      </c>
      <c r="G7" s="4" t="s">
        <v>6</v>
      </c>
      <c r="H7" s="7" t="s">
        <v>7</v>
      </c>
      <c r="I7" s="13" t="s">
        <v>8</v>
      </c>
      <c r="J7" s="6" t="s">
        <v>9</v>
      </c>
      <c r="K7" s="16" t="s">
        <v>10</v>
      </c>
      <c r="L7" s="7" t="s">
        <v>11</v>
      </c>
      <c r="M7" s="7" t="s">
        <v>12</v>
      </c>
      <c r="N7" s="7" t="s">
        <v>13</v>
      </c>
      <c r="O7" s="6" t="s">
        <v>11</v>
      </c>
      <c r="P7" s="6" t="s">
        <v>12</v>
      </c>
      <c r="Q7" s="6" t="s">
        <v>13</v>
      </c>
      <c r="R7" s="7" t="s">
        <v>14</v>
      </c>
      <c r="S7" s="6" t="s">
        <v>16</v>
      </c>
    </row>
    <row r="8" spans="1:21" x14ac:dyDescent="0.3">
      <c r="A8" s="15">
        <v>0.3</v>
      </c>
      <c r="B8" s="1">
        <v>168.6</v>
      </c>
      <c r="C8" s="1">
        <v>120</v>
      </c>
      <c r="D8" s="1">
        <v>25790</v>
      </c>
      <c r="E8" s="2">
        <v>25</v>
      </c>
      <c r="F8" s="1">
        <v>62.5</v>
      </c>
      <c r="G8" s="1">
        <v>83.5</v>
      </c>
      <c r="H8" s="7">
        <v>30</v>
      </c>
      <c r="I8" s="13">
        <v>50</v>
      </c>
      <c r="J8" s="6">
        <v>90</v>
      </c>
      <c r="K8" s="16">
        <v>110</v>
      </c>
      <c r="L8" s="8">
        <f>(B8*A8+B9*A9+B10*A10)*(F8-E8)</f>
        <v>7579.05</v>
      </c>
      <c r="M8" s="8">
        <f>(C8*A8+A9*C9+A10*C10)*(G8-E8) +(D8*A8+C9*A9+C10*A10)</f>
        <v>16454.64</v>
      </c>
      <c r="N8" s="8">
        <f>(A8*B8+A9*B9+A10*B10)*(H8-E8)</f>
        <v>1010.54</v>
      </c>
      <c r="O8" s="3">
        <v>7579.05</v>
      </c>
      <c r="P8" s="3">
        <v>16454.64</v>
      </c>
      <c r="Q8" s="3">
        <f>((C8*A8+A9*C9+C10*A10)*(J8-E8)+(D8*A8+D9*A9+D10*A10))</f>
        <v>40669.800000000003</v>
      </c>
      <c r="R8" s="8">
        <f>(N8-M8)/(L8-M8)</f>
        <v>1.7400646041558925</v>
      </c>
      <c r="S8" s="3">
        <f>(Q8-P8)/(O8-P8)</f>
        <v>-2.728287358924872</v>
      </c>
    </row>
    <row r="9" spans="1:21" x14ac:dyDescent="0.3">
      <c r="A9" s="15">
        <v>0.2</v>
      </c>
      <c r="B9" s="1">
        <v>195.84</v>
      </c>
      <c r="C9" s="1">
        <v>142.6</v>
      </c>
      <c r="D9" s="1">
        <v>28850</v>
      </c>
      <c r="E9" s="2">
        <v>25</v>
      </c>
      <c r="F9" s="1">
        <v>62.5</v>
      </c>
      <c r="G9" s="1">
        <v>83.5</v>
      </c>
      <c r="H9" s="7">
        <v>30</v>
      </c>
      <c r="I9" s="13">
        <v>50</v>
      </c>
      <c r="J9" s="6">
        <v>90</v>
      </c>
      <c r="K9" s="16">
        <v>110</v>
      </c>
      <c r="L9" s="13" t="s">
        <v>11</v>
      </c>
      <c r="M9" s="13" t="s">
        <v>12</v>
      </c>
      <c r="N9" s="13" t="s">
        <v>13</v>
      </c>
      <c r="O9" s="16" t="s">
        <v>11</v>
      </c>
      <c r="P9" s="16" t="s">
        <v>12</v>
      </c>
      <c r="Q9" s="16" t="s">
        <v>13</v>
      </c>
      <c r="R9" s="13" t="s">
        <v>15</v>
      </c>
      <c r="S9" s="16" t="s">
        <v>17</v>
      </c>
    </row>
    <row r="10" spans="1:21" x14ac:dyDescent="0.3">
      <c r="A10" s="15">
        <v>0.5</v>
      </c>
      <c r="B10" s="1">
        <v>224.72</v>
      </c>
      <c r="C10" s="1">
        <v>165.2</v>
      </c>
      <c r="D10" s="1">
        <v>35200</v>
      </c>
      <c r="E10" s="2">
        <v>25</v>
      </c>
      <c r="F10" s="1">
        <v>62.5</v>
      </c>
      <c r="G10" s="1">
        <v>83.5</v>
      </c>
      <c r="H10" s="7">
        <v>30</v>
      </c>
      <c r="I10" s="13">
        <v>50</v>
      </c>
      <c r="J10" s="6">
        <v>90</v>
      </c>
      <c r="K10" s="16">
        <v>110</v>
      </c>
      <c r="L10" s="14">
        <f>(B8*A8+A9*B9+B10*A10)*(F8-E8)</f>
        <v>7579.05</v>
      </c>
      <c r="M10" s="14">
        <v>16454.64</v>
      </c>
      <c r="N10" s="14">
        <f>(A8*B8+A9*B9+A10*B10)*(I8-E8)</f>
        <v>5052.7</v>
      </c>
      <c r="O10" s="17">
        <v>7579.05</v>
      </c>
      <c r="P10" s="17">
        <v>16454.64</v>
      </c>
      <c r="Q10" s="17">
        <f>((C8*A8+A9*C9+C10*A10)*(K8-E8)+(D8*A8+D9*A9+D10*A10))</f>
        <v>43612.2</v>
      </c>
      <c r="R10" s="14">
        <f>(N10-M10)/(L10-M10)</f>
        <v>1.2846402323676509</v>
      </c>
      <c r="S10" s="17">
        <f>(Q10-P10)/(O10-P10)</f>
        <v>-3.0598033482844516</v>
      </c>
    </row>
    <row r="11" spans="1:21" x14ac:dyDescent="0.3">
      <c r="U11" s="10" t="s">
        <v>18</v>
      </c>
    </row>
    <row r="12" spans="1:21" x14ac:dyDescent="0.3">
      <c r="U12" s="11" t="s">
        <v>20</v>
      </c>
    </row>
    <row r="13" spans="1:21" x14ac:dyDescent="0.3">
      <c r="A13" s="4" t="s">
        <v>0</v>
      </c>
      <c r="B13" s="4" t="s">
        <v>2</v>
      </c>
      <c r="C13" s="4" t="s">
        <v>3</v>
      </c>
      <c r="D13" s="5" t="s">
        <v>1</v>
      </c>
      <c r="E13" s="4" t="s">
        <v>4</v>
      </c>
      <c r="F13" s="4" t="s">
        <v>5</v>
      </c>
      <c r="G13" s="4" t="s">
        <v>6</v>
      </c>
      <c r="H13" s="7" t="s">
        <v>7</v>
      </c>
      <c r="I13" s="13" t="s">
        <v>8</v>
      </c>
      <c r="J13" s="6" t="s">
        <v>9</v>
      </c>
      <c r="K13" s="16" t="s">
        <v>10</v>
      </c>
      <c r="L13" s="7" t="s">
        <v>11</v>
      </c>
      <c r="M13" s="7" t="s">
        <v>12</v>
      </c>
      <c r="N13" s="7" t="s">
        <v>13</v>
      </c>
      <c r="O13" s="6" t="s">
        <v>11</v>
      </c>
      <c r="P13" s="6" t="s">
        <v>12</v>
      </c>
      <c r="Q13" s="6" t="s">
        <v>13</v>
      </c>
      <c r="R13" s="7" t="s">
        <v>14</v>
      </c>
      <c r="S13" s="6" t="s">
        <v>16</v>
      </c>
      <c r="U13" s="12" t="s">
        <v>19</v>
      </c>
    </row>
    <row r="14" spans="1:21" x14ac:dyDescent="0.3">
      <c r="A14" s="15">
        <v>0.2</v>
      </c>
      <c r="B14" s="1">
        <v>168.6</v>
      </c>
      <c r="C14" s="1">
        <v>120</v>
      </c>
      <c r="D14" s="1">
        <v>25790</v>
      </c>
      <c r="E14" s="2">
        <v>25</v>
      </c>
      <c r="F14" s="1">
        <v>66</v>
      </c>
      <c r="G14" s="1">
        <v>81.5</v>
      </c>
      <c r="H14" s="7">
        <v>30</v>
      </c>
      <c r="I14" s="13">
        <v>50</v>
      </c>
      <c r="J14" s="6">
        <v>90</v>
      </c>
      <c r="K14" s="16">
        <v>110</v>
      </c>
      <c r="L14" s="8">
        <f>(B14*A14+B15*A15+B16*A16)*(F14-E14)</f>
        <v>8279.7040000000015</v>
      </c>
      <c r="M14" s="8">
        <f>(C14*A14+A15*C15+A16*C16)*(G14-E14) +(D14*A14+C15*A15+C16*A16)</f>
        <v>13593.400000000001</v>
      </c>
      <c r="N14" s="8">
        <f>(A14*B14+A15*B15+A16*B16)*(H14-E14)</f>
        <v>1009.72</v>
      </c>
      <c r="O14" s="3">
        <v>8279.7039999999997</v>
      </c>
      <c r="P14" s="3">
        <v>13593.4</v>
      </c>
      <c r="Q14" s="3">
        <f>((C14*A14+A15*C15+C16*A16)*(J14-E14)+(D14*A14+D15*A15+D16*A16))</f>
        <v>40340.800000000003</v>
      </c>
      <c r="R14" s="8">
        <f>(N14-M14)/(L14-M14)</f>
        <v>2.3681595635128549</v>
      </c>
      <c r="S14" s="3">
        <f>(Q14-P14)/(O14-P14)</f>
        <v>-5.0336714783834084</v>
      </c>
      <c r="U14" s="18" t="s">
        <v>21</v>
      </c>
    </row>
    <row r="15" spans="1:21" x14ac:dyDescent="0.3">
      <c r="A15" s="15">
        <v>0.4</v>
      </c>
      <c r="B15" s="1">
        <v>195.84</v>
      </c>
      <c r="C15" s="1">
        <v>142.6</v>
      </c>
      <c r="D15" s="1">
        <v>28850</v>
      </c>
      <c r="E15" s="2">
        <v>25</v>
      </c>
      <c r="F15" s="1">
        <v>66</v>
      </c>
      <c r="G15" s="1">
        <v>81.5</v>
      </c>
      <c r="H15" s="7">
        <v>30</v>
      </c>
      <c r="I15" s="13">
        <v>50</v>
      </c>
      <c r="J15" s="6">
        <v>90</v>
      </c>
      <c r="K15" s="16">
        <v>110</v>
      </c>
      <c r="L15" s="13" t="s">
        <v>11</v>
      </c>
      <c r="M15" s="13" t="s">
        <v>12</v>
      </c>
      <c r="N15" s="13" t="s">
        <v>13</v>
      </c>
      <c r="O15" s="16" t="s">
        <v>11</v>
      </c>
      <c r="P15" s="16" t="s">
        <v>12</v>
      </c>
      <c r="Q15" s="16" t="s">
        <v>13</v>
      </c>
      <c r="R15" s="13" t="s">
        <v>15</v>
      </c>
      <c r="S15" s="16" t="s">
        <v>17</v>
      </c>
    </row>
    <row r="16" spans="1:21" x14ac:dyDescent="0.3">
      <c r="A16" s="15">
        <v>0.4</v>
      </c>
      <c r="B16" s="1">
        <v>224.72</v>
      </c>
      <c r="C16" s="1">
        <v>165.2</v>
      </c>
      <c r="D16" s="1">
        <v>35200</v>
      </c>
      <c r="E16" s="2">
        <v>25</v>
      </c>
      <c r="F16" s="1">
        <v>66</v>
      </c>
      <c r="G16" s="1">
        <v>81.5</v>
      </c>
      <c r="H16" s="7">
        <v>30</v>
      </c>
      <c r="I16" s="13">
        <v>50</v>
      </c>
      <c r="J16" s="6">
        <v>90</v>
      </c>
      <c r="K16" s="16">
        <v>110</v>
      </c>
      <c r="L16" s="14">
        <f>(B14*A14+A15*B15+B16*A16)*(F14-E14)</f>
        <v>8279.7040000000015</v>
      </c>
      <c r="M16" s="14">
        <v>13593.4</v>
      </c>
      <c r="N16" s="14">
        <f>(A14*B14+A15*B15+A16*B16)*(I14-E14)</f>
        <v>5048.6000000000004</v>
      </c>
      <c r="O16" s="17">
        <v>8279.7039999999997</v>
      </c>
      <c r="P16" s="17">
        <v>13593.4</v>
      </c>
      <c r="Q16" s="17">
        <f>((C14*A14+A15*C15+C16*A16)*(K14-E14)+(D14*A14+D15*A15+D16*A16))</f>
        <v>43283.199999999997</v>
      </c>
      <c r="R16" s="14">
        <f>(N16-M16)/(L16-M16)</f>
        <v>1.6080709171168246</v>
      </c>
      <c r="S16" s="17">
        <f>(Q16-P16)/(O16-P16)</f>
        <v>-5.587410344889884</v>
      </c>
    </row>
    <row r="19" spans="1:19" x14ac:dyDescent="0.3">
      <c r="A19" s="4" t="s">
        <v>0</v>
      </c>
      <c r="B19" s="4" t="s">
        <v>2</v>
      </c>
      <c r="C19" s="4" t="s">
        <v>3</v>
      </c>
      <c r="D19" s="5" t="s">
        <v>1</v>
      </c>
      <c r="E19" s="4" t="s">
        <v>4</v>
      </c>
      <c r="F19" s="4" t="s">
        <v>5</v>
      </c>
      <c r="G19" s="4" t="s">
        <v>6</v>
      </c>
      <c r="H19" s="7" t="s">
        <v>7</v>
      </c>
      <c r="I19" s="13" t="s">
        <v>8</v>
      </c>
      <c r="J19" s="6" t="s">
        <v>9</v>
      </c>
      <c r="K19" s="16" t="s">
        <v>10</v>
      </c>
      <c r="L19" s="7" t="s">
        <v>11</v>
      </c>
      <c r="M19" s="7" t="s">
        <v>12</v>
      </c>
      <c r="N19" s="7" t="s">
        <v>13</v>
      </c>
      <c r="O19" s="6" t="s">
        <v>11</v>
      </c>
      <c r="P19" s="6" t="s">
        <v>12</v>
      </c>
      <c r="Q19" s="6" t="s">
        <v>13</v>
      </c>
      <c r="R19" s="7" t="s">
        <v>14</v>
      </c>
      <c r="S19" s="6" t="s">
        <v>16</v>
      </c>
    </row>
    <row r="20" spans="1:19" x14ac:dyDescent="0.3">
      <c r="A20" s="15">
        <v>0.4</v>
      </c>
      <c r="B20" s="1">
        <v>168.6</v>
      </c>
      <c r="C20" s="1">
        <v>120</v>
      </c>
      <c r="D20" s="1">
        <v>25790</v>
      </c>
      <c r="E20" s="2">
        <v>25</v>
      </c>
      <c r="F20" s="1">
        <v>55</v>
      </c>
      <c r="G20" s="1">
        <v>75</v>
      </c>
      <c r="H20" s="7">
        <v>30</v>
      </c>
      <c r="I20" s="13">
        <v>50</v>
      </c>
      <c r="J20" s="6">
        <v>90</v>
      </c>
      <c r="K20" s="16">
        <v>110</v>
      </c>
      <c r="L20" s="8">
        <f>(B20*A20+B21*A21+B22*A22)*(F20-E20)</f>
        <v>5808.24</v>
      </c>
      <c r="M20" s="8">
        <f>(C20*A20+A21*C21+A22*C22)*(G20-E20) +(D20*A20+C21*A21+C22*A22)</f>
        <v>17425.34</v>
      </c>
      <c r="N20" s="8">
        <f>(A20*B20+A21*B21+A22*B22)*(H20-E20)</f>
        <v>968.04</v>
      </c>
      <c r="O20" s="3">
        <v>5808.24</v>
      </c>
      <c r="P20" s="3">
        <v>17425.34</v>
      </c>
      <c r="Q20" s="3">
        <f>((C20*A20+A21*C21+C22*A22)*(J20-E20)+(D20*A20+D21*A21+D22*A22))</f>
        <v>38653.1</v>
      </c>
      <c r="R20" s="8">
        <f>(N20-M20)/(L20-M20)</f>
        <v>1.4166444293326217</v>
      </c>
      <c r="S20" s="3">
        <f>(Q20-P20)/(O20-P20)</f>
        <v>-1.8272856392731402</v>
      </c>
    </row>
    <row r="21" spans="1:19" x14ac:dyDescent="0.3">
      <c r="A21" s="15">
        <v>0.3</v>
      </c>
      <c r="B21" s="1">
        <v>195.84</v>
      </c>
      <c r="C21" s="1">
        <v>142.6</v>
      </c>
      <c r="D21" s="1">
        <v>28850</v>
      </c>
      <c r="E21" s="2">
        <v>25</v>
      </c>
      <c r="F21" s="1">
        <v>55</v>
      </c>
      <c r="G21" s="1">
        <v>75</v>
      </c>
      <c r="H21" s="7">
        <v>30</v>
      </c>
      <c r="I21" s="13">
        <v>50</v>
      </c>
      <c r="J21" s="6">
        <v>90</v>
      </c>
      <c r="K21" s="16">
        <v>110</v>
      </c>
      <c r="L21" s="13" t="s">
        <v>11</v>
      </c>
      <c r="M21" s="13" t="s">
        <v>12</v>
      </c>
      <c r="N21" s="13" t="s">
        <v>13</v>
      </c>
      <c r="O21" s="16" t="s">
        <v>11</v>
      </c>
      <c r="P21" s="16" t="s">
        <v>12</v>
      </c>
      <c r="Q21" s="16" t="s">
        <v>13</v>
      </c>
      <c r="R21" s="13" t="s">
        <v>15</v>
      </c>
      <c r="S21" s="16" t="s">
        <v>17</v>
      </c>
    </row>
    <row r="22" spans="1:19" x14ac:dyDescent="0.3">
      <c r="A22" s="15">
        <v>0.3</v>
      </c>
      <c r="B22" s="1">
        <v>224.72</v>
      </c>
      <c r="C22" s="1">
        <v>165.2</v>
      </c>
      <c r="D22" s="1">
        <v>35200</v>
      </c>
      <c r="E22" s="2">
        <v>25</v>
      </c>
      <c r="F22" s="1">
        <v>55</v>
      </c>
      <c r="G22" s="1">
        <v>75</v>
      </c>
      <c r="H22" s="7">
        <v>30</v>
      </c>
      <c r="I22" s="13">
        <v>50</v>
      </c>
      <c r="J22" s="6">
        <v>90</v>
      </c>
      <c r="K22" s="16">
        <v>110</v>
      </c>
      <c r="L22" s="14">
        <f>(B20*A20+A21*B21+B22*A22)*(F20-E20)</f>
        <v>5808.24</v>
      </c>
      <c r="M22" s="14">
        <v>17425.34</v>
      </c>
      <c r="N22" s="14">
        <f>(A20*B20+A21*B21+A22*B22)*(I20-E20)</f>
        <v>4840.2</v>
      </c>
      <c r="O22" s="17">
        <v>5808.24</v>
      </c>
      <c r="P22" s="17">
        <v>17425.34</v>
      </c>
      <c r="Q22" s="17">
        <f>((C20*A20+A21*C21+C22*A22)*(K20-E20)+(D20*A20+D21*A21+D22*A22))</f>
        <v>41459.9</v>
      </c>
      <c r="R22" s="14">
        <f>(N22-M22)/(L22-M22)</f>
        <v>1.0833288858665242</v>
      </c>
      <c r="S22" s="17">
        <f>(Q22-P22)/(O22-P22)</f>
        <v>-2.0688949910046399</v>
      </c>
    </row>
    <row r="25" spans="1:19" x14ac:dyDescent="0.3">
      <c r="A25" s="4" t="s">
        <v>0</v>
      </c>
      <c r="B25" s="4" t="s">
        <v>2</v>
      </c>
      <c r="C25" s="4" t="s">
        <v>3</v>
      </c>
      <c r="D25" s="5" t="s">
        <v>1</v>
      </c>
      <c r="E25" s="4" t="s">
        <v>4</v>
      </c>
      <c r="F25" s="4" t="s">
        <v>5</v>
      </c>
      <c r="G25" s="4" t="s">
        <v>6</v>
      </c>
      <c r="H25" s="7" t="s">
        <v>7</v>
      </c>
      <c r="I25" s="13" t="s">
        <v>8</v>
      </c>
      <c r="J25" s="6" t="s">
        <v>9</v>
      </c>
      <c r="K25" s="16" t="s">
        <v>10</v>
      </c>
      <c r="L25" s="7" t="s">
        <v>11</v>
      </c>
      <c r="M25" s="7" t="s">
        <v>12</v>
      </c>
      <c r="N25" s="7" t="s">
        <v>13</v>
      </c>
      <c r="O25" s="6" t="s">
        <v>11</v>
      </c>
      <c r="P25" s="6" t="s">
        <v>12</v>
      </c>
      <c r="Q25" s="6" t="s">
        <v>13</v>
      </c>
      <c r="R25" s="7" t="s">
        <v>14</v>
      </c>
      <c r="S25" s="6" t="s">
        <v>16</v>
      </c>
    </row>
    <row r="26" spans="1:19" x14ac:dyDescent="0.3">
      <c r="A26" s="15">
        <v>0.3</v>
      </c>
      <c r="B26" s="1">
        <v>168.6</v>
      </c>
      <c r="C26" s="1">
        <v>120</v>
      </c>
      <c r="D26" s="1">
        <v>25790</v>
      </c>
      <c r="E26" s="2">
        <v>25</v>
      </c>
      <c r="F26" s="9">
        <v>59.5</v>
      </c>
      <c r="G26" s="9">
        <v>77</v>
      </c>
      <c r="H26" s="7">
        <v>30</v>
      </c>
      <c r="I26" s="13">
        <v>50</v>
      </c>
      <c r="J26" s="6">
        <v>90</v>
      </c>
      <c r="K26" s="16">
        <v>110</v>
      </c>
      <c r="L26" s="8">
        <f>(B26*A26+B27*A27+B28*A28)*(F26-E26)</f>
        <v>6773.4539999999997</v>
      </c>
      <c r="M26" s="8">
        <f>(C26*A26+A27*C27+A28*C28)*(G26-E26) +(D26*A26+C27*A27+C28*A28)</f>
        <v>15258.8</v>
      </c>
      <c r="N26" s="8">
        <f>(A26*B26+A27*B27+A28*B28)*(H26-E26)</f>
        <v>981.66</v>
      </c>
      <c r="O26" s="3">
        <v>6773.4539999999997</v>
      </c>
      <c r="P26" s="3">
        <v>15258.8</v>
      </c>
      <c r="Q26" s="3">
        <f>((C26*A26+A27*C27+C28*A28)*(J26-E26)+(D26*A26+D27*A27+D28*A28))</f>
        <v>39106</v>
      </c>
      <c r="R26" s="8">
        <f>(N26-M26)/(L26-M26)</f>
        <v>1.682564270213613</v>
      </c>
      <c r="S26" s="3">
        <f>(Q26-P26)/(O26-P26)</f>
        <v>-2.8103980674447455</v>
      </c>
    </row>
    <row r="27" spans="1:19" x14ac:dyDescent="0.3">
      <c r="A27" s="15">
        <v>0.4</v>
      </c>
      <c r="B27" s="1">
        <v>195.84</v>
      </c>
      <c r="C27" s="1">
        <v>142.6</v>
      </c>
      <c r="D27" s="1">
        <v>28850</v>
      </c>
      <c r="E27" s="2">
        <v>25</v>
      </c>
      <c r="F27" s="9">
        <v>59.5</v>
      </c>
      <c r="G27" s="9">
        <v>77</v>
      </c>
      <c r="H27" s="7">
        <v>30</v>
      </c>
      <c r="I27" s="13">
        <v>50</v>
      </c>
      <c r="J27" s="6">
        <v>90</v>
      </c>
      <c r="K27" s="16">
        <v>110</v>
      </c>
      <c r="L27" s="13" t="s">
        <v>11</v>
      </c>
      <c r="M27" s="13" t="s">
        <v>12</v>
      </c>
      <c r="N27" s="13" t="s">
        <v>13</v>
      </c>
      <c r="O27" s="16" t="s">
        <v>11</v>
      </c>
      <c r="P27" s="16" t="s">
        <v>12</v>
      </c>
      <c r="Q27" s="16" t="s">
        <v>13</v>
      </c>
      <c r="R27" s="13" t="s">
        <v>15</v>
      </c>
      <c r="S27" s="16" t="s">
        <v>17</v>
      </c>
    </row>
    <row r="28" spans="1:19" x14ac:dyDescent="0.3">
      <c r="A28" s="15">
        <v>0.3</v>
      </c>
      <c r="B28" s="1">
        <v>224.72</v>
      </c>
      <c r="C28" s="1">
        <v>165.2</v>
      </c>
      <c r="D28" s="1">
        <v>35200</v>
      </c>
      <c r="E28" s="2">
        <v>25</v>
      </c>
      <c r="F28" s="9">
        <v>59.5</v>
      </c>
      <c r="G28" s="9">
        <v>77</v>
      </c>
      <c r="H28" s="7">
        <v>30</v>
      </c>
      <c r="I28" s="13">
        <v>50</v>
      </c>
      <c r="J28" s="6">
        <v>90</v>
      </c>
      <c r="K28" s="16">
        <v>110</v>
      </c>
      <c r="L28" s="14">
        <f>(B26*A26+A27*B27+B28*A28)*(F26-E26)</f>
        <v>6773.4539999999997</v>
      </c>
      <c r="M28" s="14">
        <v>15258.8</v>
      </c>
      <c r="N28" s="14">
        <f>(A26*B26+A27*B27+A28*B28)*(I26-E26)</f>
        <v>4908.3</v>
      </c>
      <c r="O28" s="17">
        <v>6773.4539999999997</v>
      </c>
      <c r="P28" s="17">
        <v>15258.8</v>
      </c>
      <c r="Q28" s="17">
        <f>((C26*A26+A27*C27+C28*A28)*(K26-E26)+(D26*A26+D27*A27+D28*A28))</f>
        <v>41958</v>
      </c>
      <c r="R28" s="14">
        <f>(N28-M28)/(L28-M28)</f>
        <v>1.2198088327806551</v>
      </c>
      <c r="S28" s="17">
        <f>(Q28-P28)/(O28-P28)</f>
        <v>-3.1465069308900313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Enthalpies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Pandey</dc:creator>
  <cp:lastModifiedBy>Akshat Pandey</cp:lastModifiedBy>
  <dcterms:created xsi:type="dcterms:W3CDTF">2020-08-10T06:13:47Z</dcterms:created>
  <dcterms:modified xsi:type="dcterms:W3CDTF">2020-08-10T07:58:29Z</dcterms:modified>
</cp:coreProperties>
</file>