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6"/>
  </bookViews>
  <sheets>
    <sheet name="Sheet1" sheetId="14" r:id="rId1"/>
    <sheet name="Seat Lock" sheetId="1" r:id="rId2"/>
    <sheet name="Shutter Sub Assy" sheetId="5" r:id="rId3"/>
    <sheet name="Stator Greasing and Loading Sta" sheetId="6" r:id="rId4"/>
    <sheet name="Torsion and Dowel Pin insertion" sheetId="7" r:id="rId5"/>
    <sheet name="Final Inspection" sheetId="8" r:id="rId6"/>
    <sheet name="Shutter Sub Assy." sheetId="9" r:id="rId7"/>
    <sheet name="Torsion Spring Assy." sheetId="13" r:id="rId8"/>
    <sheet name="Loading Station" sheetId="10" r:id="rId9"/>
    <sheet name="Dowel Pin Insertion" sheetId="11" r:id="rId10"/>
    <sheet name="Final Inspection (After)" sheetId="12" r:id="rId11"/>
    <sheet name="Fuel Tank Cap" sheetId="2" r:id="rId12"/>
    <sheet name="Body Switch" sheetId="3" r:id="rId13"/>
    <sheet name="Main Switch" sheetId="4" r:id="rId14"/>
  </sheets>
  <calcPr calcId="124519"/>
</workbook>
</file>

<file path=xl/calcChain.xml><?xml version="1.0" encoding="utf-8"?>
<calcChain xmlns="http://schemas.openxmlformats.org/spreadsheetml/2006/main">
  <c r="D44" i="1"/>
  <c r="D43"/>
  <c r="F39"/>
  <c r="E39"/>
  <c r="C39"/>
  <c r="F38"/>
  <c r="E38"/>
  <c r="D38"/>
  <c r="C38"/>
  <c r="F37"/>
  <c r="E37"/>
  <c r="D37"/>
  <c r="D39" s="1"/>
  <c r="C37"/>
  <c r="F36"/>
  <c r="E36"/>
  <c r="D36"/>
  <c r="C36"/>
  <c r="F10"/>
  <c r="F9"/>
  <c r="F8"/>
  <c r="F7"/>
  <c r="F6"/>
  <c r="E7"/>
  <c r="E10"/>
  <c r="E9"/>
  <c r="E8"/>
  <c r="E6"/>
  <c r="C7"/>
  <c r="D10"/>
  <c r="D9"/>
  <c r="D8"/>
  <c r="D7"/>
  <c r="D6"/>
  <c r="C10"/>
  <c r="C9"/>
  <c r="C8"/>
  <c r="C6"/>
  <c r="L39" i="14"/>
  <c r="J39"/>
  <c r="F39"/>
  <c r="D39"/>
  <c r="M38"/>
  <c r="L38"/>
  <c r="K38"/>
  <c r="J38"/>
  <c r="F38"/>
  <c r="E38"/>
  <c r="D38"/>
  <c r="M37"/>
  <c r="M39" s="1"/>
  <c r="L37"/>
  <c r="K37"/>
  <c r="K39" s="1"/>
  <c r="J37"/>
  <c r="F37"/>
  <c r="E37"/>
  <c r="E39" s="1"/>
  <c r="D37"/>
  <c r="M36"/>
  <c r="L36"/>
  <c r="K36"/>
  <c r="J36"/>
  <c r="F36"/>
  <c r="E36"/>
  <c r="D36"/>
  <c r="O19"/>
  <c r="I14"/>
  <c r="I13"/>
  <c r="I12"/>
  <c r="I11"/>
  <c r="I38" s="1"/>
  <c r="I10"/>
  <c r="C10"/>
  <c r="I9"/>
  <c r="C9"/>
  <c r="I8"/>
  <c r="C8"/>
  <c r="I7"/>
  <c r="C7"/>
  <c r="I6"/>
  <c r="I36" s="1"/>
  <c r="C6"/>
  <c r="C36" s="1"/>
  <c r="Y31" i="6"/>
  <c r="S31"/>
  <c r="M31"/>
  <c r="G31"/>
  <c r="G30"/>
  <c r="AE37" i="7"/>
  <c r="Y37"/>
  <c r="S37"/>
  <c r="M37"/>
  <c r="G37"/>
  <c r="C37" i="14" l="1"/>
  <c r="C39" s="1"/>
  <c r="I37"/>
  <c r="I39" s="1"/>
  <c r="AE36" i="7"/>
  <c r="Y36"/>
  <c r="S36"/>
  <c r="M36"/>
  <c r="G36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S17" i="8"/>
  <c r="Y17"/>
  <c r="AE17"/>
  <c r="M17"/>
  <c r="G17"/>
  <c r="AE13"/>
  <c r="AE12"/>
  <c r="AE11"/>
  <c r="AE10"/>
  <c r="AE9"/>
  <c r="AE8"/>
  <c r="AE7"/>
  <c r="AC13"/>
  <c r="AC12"/>
  <c r="AC11"/>
  <c r="AC10"/>
  <c r="AC9"/>
  <c r="AC8"/>
  <c r="AC7"/>
  <c r="W13"/>
  <c r="Y13" s="1"/>
  <c r="Q13"/>
  <c r="S13" s="1"/>
  <c r="K13"/>
  <c r="M13" s="1"/>
  <c r="E13"/>
  <c r="G13" s="1"/>
  <c r="W12"/>
  <c r="Y12" s="1"/>
  <c r="Q12"/>
  <c r="S12" s="1"/>
  <c r="K12"/>
  <c r="M12" s="1"/>
  <c r="G12"/>
  <c r="E12"/>
  <c r="W11"/>
  <c r="Y11" s="1"/>
  <c r="Q11"/>
  <c r="S11" s="1"/>
  <c r="K11"/>
  <c r="M11" s="1"/>
  <c r="G11"/>
  <c r="E11"/>
  <c r="W10"/>
  <c r="Y10" s="1"/>
  <c r="Q10"/>
  <c r="S10" s="1"/>
  <c r="K10"/>
  <c r="M10" s="1"/>
  <c r="E10"/>
  <c r="G10" s="1"/>
  <c r="W9"/>
  <c r="Y9" s="1"/>
  <c r="Q9"/>
  <c r="S9" s="1"/>
  <c r="K9"/>
  <c r="M9" s="1"/>
  <c r="E9"/>
  <c r="G9" s="1"/>
  <c r="W8"/>
  <c r="Y8" s="1"/>
  <c r="Q8"/>
  <c r="S8" s="1"/>
  <c r="K8"/>
  <c r="M8" s="1"/>
  <c r="G8"/>
  <c r="E8"/>
  <c r="W7"/>
  <c r="Y7" s="1"/>
  <c r="Q7"/>
  <c r="S7" s="1"/>
  <c r="K7"/>
  <c r="M7" s="1"/>
  <c r="G7"/>
  <c r="E7"/>
  <c r="AE22" i="5"/>
  <c r="Y22"/>
  <c r="S22"/>
  <c r="M22"/>
  <c r="G22"/>
  <c r="AE15"/>
  <c r="Y15"/>
  <c r="S15"/>
  <c r="M15"/>
  <c r="G15"/>
  <c r="AE11"/>
  <c r="AE10"/>
  <c r="AE9"/>
  <c r="Y11"/>
  <c r="Y10"/>
  <c r="Y9"/>
  <c r="S11"/>
  <c r="S10"/>
  <c r="S9"/>
  <c r="M11"/>
  <c r="M10"/>
  <c r="M9"/>
  <c r="G11"/>
  <c r="G10"/>
  <c r="G9"/>
  <c r="AC15"/>
  <c r="AC11"/>
  <c r="AC10"/>
  <c r="AC9"/>
  <c r="W15"/>
  <c r="W11"/>
  <c r="W10"/>
  <c r="W9"/>
  <c r="Q15"/>
  <c r="Q11"/>
  <c r="Q10"/>
  <c r="Q9"/>
  <c r="K15"/>
  <c r="K11"/>
  <c r="K10"/>
  <c r="K9"/>
  <c r="E15"/>
  <c r="E11"/>
  <c r="E10"/>
  <c r="E9"/>
  <c r="Y30" i="6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W7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G7"/>
  <c r="S30"/>
  <c r="S28"/>
  <c r="M30"/>
  <c r="S29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E25"/>
  <c r="G25" s="1"/>
  <c r="G29"/>
  <c r="G27"/>
  <c r="G24"/>
  <c r="G21"/>
  <c r="G20"/>
  <c r="G19"/>
  <c r="G17"/>
  <c r="G16"/>
  <c r="G13"/>
  <c r="G12"/>
  <c r="G9"/>
  <c r="G8"/>
  <c r="E29"/>
  <c r="E28"/>
  <c r="G28" s="1"/>
  <c r="E27"/>
  <c r="E26"/>
  <c r="G26" s="1"/>
  <c r="E24"/>
  <c r="E23"/>
  <c r="G23" s="1"/>
  <c r="E22"/>
  <c r="G22" s="1"/>
  <c r="E21"/>
  <c r="E20"/>
  <c r="E19"/>
  <c r="E18"/>
  <c r="G18" s="1"/>
  <c r="E17"/>
  <c r="E16"/>
  <c r="E15"/>
  <c r="G15" s="1"/>
  <c r="E14"/>
  <c r="G14" s="1"/>
  <c r="E13"/>
  <c r="E12"/>
  <c r="E11"/>
  <c r="G11" s="1"/>
  <c r="E10"/>
  <c r="G10" s="1"/>
  <c r="E9"/>
  <c r="E8"/>
  <c r="E7"/>
  <c r="G37" i="3"/>
  <c r="F37"/>
  <c r="E37"/>
  <c r="D37"/>
  <c r="C37"/>
  <c r="G36"/>
  <c r="F36"/>
  <c r="E36"/>
  <c r="D36"/>
  <c r="C36"/>
  <c r="G35"/>
  <c r="F35"/>
  <c r="E35"/>
  <c r="D35"/>
  <c r="C35"/>
  <c r="C37" i="2"/>
  <c r="D37"/>
  <c r="D36"/>
  <c r="C36"/>
  <c r="D35"/>
  <c r="C35"/>
  <c r="G38" i="3" l="1"/>
  <c r="F38"/>
  <c r="E38"/>
  <c r="D38"/>
  <c r="C38"/>
  <c r="D38" i="2"/>
  <c r="C38"/>
</calcChain>
</file>

<file path=xl/sharedStrings.xml><?xml version="1.0" encoding="utf-8"?>
<sst xmlns="http://schemas.openxmlformats.org/spreadsheetml/2006/main" count="302" uniqueCount="120">
  <si>
    <t xml:space="preserve">MINDA CORP. LTD </t>
  </si>
  <si>
    <t xml:space="preserve">Reference Line time study </t>
  </si>
  <si>
    <t xml:space="preserve">Operations </t>
  </si>
  <si>
    <t xml:space="preserve">Sr. No </t>
  </si>
  <si>
    <t>FINAL INSPECTION</t>
  </si>
  <si>
    <t xml:space="preserve">TIME </t>
  </si>
  <si>
    <t>Max</t>
  </si>
  <si>
    <t xml:space="preserve">Min </t>
  </si>
  <si>
    <t xml:space="preserve">Average </t>
  </si>
  <si>
    <t xml:space="preserve">Cycle Time </t>
  </si>
  <si>
    <t>SHUTTER SUB ASSY.</t>
  </si>
  <si>
    <t>CAP OUTER CRIMPING STAGE - 1</t>
  </si>
  <si>
    <t>LOCK PIN ASSY.</t>
  </si>
  <si>
    <t>CARRIER AND STEEL BALL ASSY.</t>
  </si>
  <si>
    <t>MOVING CONTACT ASSY. (HEAT SEALING)</t>
  </si>
  <si>
    <t>CARRIER AND STEEL BALL ASSSY.</t>
  </si>
  <si>
    <t>BODY, GASKET LOADING &amp; OVER PRESSURE</t>
  </si>
  <si>
    <t>BODY SWITCH COMPLETE ASSY.</t>
  </si>
  <si>
    <t>24.7.</t>
  </si>
  <si>
    <t>FINAL INSPECTION &amp; PACKAGING</t>
  </si>
  <si>
    <t>BATCH MARKING (AUTO)</t>
  </si>
  <si>
    <t>LOADING AND KEY CODE FEEDING</t>
  </si>
  <si>
    <t>GREASING (AUTO)</t>
  </si>
  <si>
    <t>LB ASSY. &amp; CAP OUTER PLACEMENT</t>
  </si>
  <si>
    <t>BATCH MARKING</t>
  </si>
  <si>
    <t>LOCK BAD &amp; PLATE SLIDE ASSY.</t>
  </si>
  <si>
    <t>SWITCH COMPLETE ASSY.</t>
  </si>
  <si>
    <t>SWITCH TESTING</t>
  </si>
  <si>
    <t>FINAL INSPECTION  1</t>
  </si>
  <si>
    <t>FINAL INSPECTION 2</t>
  </si>
  <si>
    <t>PACKING</t>
  </si>
  <si>
    <t>GREASING</t>
  </si>
  <si>
    <t>SHUTTER ASSY.</t>
  </si>
  <si>
    <t xml:space="preserve"> LB ASSY.</t>
  </si>
  <si>
    <t>Sub Shutter Assy</t>
  </si>
  <si>
    <t>AVERAGE</t>
  </si>
  <si>
    <t>Units Produced</t>
  </si>
  <si>
    <t xml:space="preserve">in one day </t>
  </si>
  <si>
    <t>in one hour</t>
  </si>
  <si>
    <t>By Average</t>
  </si>
  <si>
    <t>Process Name</t>
  </si>
  <si>
    <t>Time (DM)</t>
  </si>
  <si>
    <t>Time (sec)</t>
  </si>
  <si>
    <t>ERH</t>
  </si>
  <si>
    <t xml:space="preserve">RLH </t>
  </si>
  <si>
    <t>EH to place assembly</t>
  </si>
  <si>
    <t>Pick stator from tray ELH</t>
  </si>
  <si>
    <t>Pick up Shutter</t>
  </si>
  <si>
    <t>Place LB at Table</t>
  </si>
  <si>
    <t>Placing Shutter</t>
  </si>
  <si>
    <t>EH for Dummy key</t>
  </si>
  <si>
    <t>RH for Dummy key</t>
  </si>
  <si>
    <t>Insert Dummy key</t>
  </si>
  <si>
    <t>EH to pick Inner Cap</t>
  </si>
  <si>
    <t>RH to pick Inner Cap</t>
  </si>
  <si>
    <t>Place Inner Cap</t>
  </si>
  <si>
    <t>EH to pick Outer Cap</t>
  </si>
  <si>
    <t>Place Outer Cap</t>
  </si>
  <si>
    <t>Waiting time</t>
  </si>
  <si>
    <t>ELH to pick LB</t>
  </si>
  <si>
    <t>Press button</t>
  </si>
  <si>
    <t>Waiting for Rotar to move</t>
  </si>
  <si>
    <t>Time</t>
  </si>
  <si>
    <t>Cycle 1</t>
  </si>
  <si>
    <t>Cycle 2</t>
  </si>
  <si>
    <t>Cycle 3</t>
  </si>
  <si>
    <t>Cycle 4</t>
  </si>
  <si>
    <t>Cycle 5</t>
  </si>
  <si>
    <t>Process Time (DM)</t>
  </si>
  <si>
    <t>Cycle Begin</t>
  </si>
  <si>
    <t>Waiting Time</t>
  </si>
  <si>
    <t>Placing assy. And RH to Green button</t>
  </si>
  <si>
    <t>Insert key &amp; Turn</t>
  </si>
  <si>
    <t>Process Time (sec)</t>
  </si>
  <si>
    <t>Stator Greasing</t>
  </si>
  <si>
    <t>LB Assy.</t>
  </si>
  <si>
    <t>Shutter Assy.</t>
  </si>
  <si>
    <t>Assembling Shutter</t>
  </si>
  <si>
    <t>TOTAL TIME (sec)</t>
  </si>
  <si>
    <t>TOAL TIME (sec)</t>
  </si>
  <si>
    <t>Putting Sleeve</t>
  </si>
  <si>
    <t>Placing LB on Blister</t>
  </si>
  <si>
    <t>Greasing Stator and Turning</t>
  </si>
  <si>
    <t>Picking LB and Unpacking</t>
  </si>
  <si>
    <t>Pick LB and Assembly</t>
  </si>
  <si>
    <t>Place LB on Table</t>
  </si>
  <si>
    <t>Remove Cap Cover and Cleaning</t>
  </si>
  <si>
    <t>Inspecting Key 1</t>
  </si>
  <si>
    <t>Inspecting Key 2</t>
  </si>
  <si>
    <t xml:space="preserve">Marking Passed </t>
  </si>
  <si>
    <t>Picking LB and Ass and Placing on Tray</t>
  </si>
  <si>
    <t>EH to Pick Assembly from Rotor</t>
  </si>
  <si>
    <t>RH</t>
  </si>
  <si>
    <t>EH to Greasing</t>
  </si>
  <si>
    <t xml:space="preserve"> Greasing</t>
  </si>
  <si>
    <t>EH to Place Grease back</t>
  </si>
  <si>
    <t>EH to Torsion Spring</t>
  </si>
  <si>
    <t>Place Torsion Spring</t>
  </si>
  <si>
    <t>EH to Pick Handtool</t>
  </si>
  <si>
    <t>Keeping  Handtool back</t>
  </si>
  <si>
    <t>EH to pick collar</t>
  </si>
  <si>
    <t>EH to pick Lever</t>
  </si>
  <si>
    <t>Place Collar</t>
  </si>
  <si>
    <t>Placing lever</t>
  </si>
  <si>
    <t>Placing Body on Insertion Machine</t>
  </si>
  <si>
    <t>Picking Pin</t>
  </si>
  <si>
    <t>Placing Pin</t>
  </si>
  <si>
    <t>Pressing GB</t>
  </si>
  <si>
    <t>ERH to pick Assembly</t>
  </si>
  <si>
    <t>Picking and Placing Gasket</t>
  </si>
  <si>
    <t>Keeping Body for FI</t>
  </si>
  <si>
    <t>Adjusting Torsion with Handtool</t>
  </si>
  <si>
    <t>TOTAL TIME WITHOUT WAITING TIME (sec)</t>
  </si>
  <si>
    <t>STATOR GREASING AND LOADING STATION</t>
  </si>
  <si>
    <t>TORSION AND DOWEL PIN INSERTION</t>
  </si>
  <si>
    <t>BEFORE</t>
  </si>
  <si>
    <t>AFTER</t>
  </si>
  <si>
    <t>LOADING STATION</t>
  </si>
  <si>
    <t>TORSION SPRING ASSY.</t>
  </si>
  <si>
    <t>DOWEL PIN INSERTION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</si>
</sst>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0" fillId="0" borderId="0" xfId="0" applyFill="1"/>
    <xf numFmtId="0" fontId="3" fillId="0" borderId="6" xfId="0" applyFont="1" applyFill="1" applyBorder="1" applyAlignment="1"/>
    <xf numFmtId="0" fontId="4" fillId="0" borderId="0" xfId="0" applyFont="1" applyFill="1" applyAlignmen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6" xfId="0" applyFont="1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" fillId="0" borderId="9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0" borderId="6" xfId="0" applyNumberFormat="1" applyFont="1" applyBorder="1" applyAlignment="1">
      <alignment wrapText="1"/>
    </xf>
    <xf numFmtId="2" fontId="1" fillId="0" borderId="6" xfId="0" applyNumberFormat="1" applyFont="1" applyFill="1" applyBorder="1" applyAlignment="1">
      <alignment wrapText="1"/>
    </xf>
    <xf numFmtId="2" fontId="1" fillId="0" borderId="0" xfId="0" applyNumberFormat="1" applyFont="1" applyFill="1" applyAlignment="1">
      <alignment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right" wrapText="1"/>
    </xf>
    <xf numFmtId="2" fontId="1" fillId="0" borderId="0" xfId="0" applyNumberFormat="1" applyFont="1" applyAlignment="1">
      <alignment wrapText="1"/>
    </xf>
    <xf numFmtId="2" fontId="6" fillId="0" borderId="6" xfId="0" applyNumberFormat="1" applyFont="1" applyBorder="1" applyAlignment="1">
      <alignment horizontal="center" wrapText="1"/>
    </xf>
    <xf numFmtId="2" fontId="6" fillId="0" borderId="6" xfId="0" applyNumberFormat="1" applyFont="1" applyBorder="1" applyAlignment="1">
      <alignment wrapText="1"/>
    </xf>
    <xf numFmtId="2" fontId="6" fillId="0" borderId="6" xfId="0" applyNumberFormat="1" applyFont="1" applyFill="1" applyBorder="1" applyAlignment="1">
      <alignment horizontal="right" wrapText="1"/>
    </xf>
    <xf numFmtId="2" fontId="6" fillId="0" borderId="0" xfId="0" applyNumberFormat="1" applyFont="1" applyFill="1" applyAlignment="1">
      <alignment horizontal="right" wrapText="1"/>
    </xf>
    <xf numFmtId="0" fontId="6" fillId="0" borderId="0" xfId="0" applyFont="1"/>
    <xf numFmtId="2" fontId="7" fillId="0" borderId="14" xfId="0" applyNumberFormat="1" applyFont="1" applyBorder="1" applyAlignment="1">
      <alignment horizontal="center" wrapText="1"/>
    </xf>
    <xf numFmtId="2" fontId="7" fillId="0" borderId="14" xfId="0" applyNumberFormat="1" applyFont="1" applyBorder="1" applyAlignment="1">
      <alignment wrapText="1"/>
    </xf>
    <xf numFmtId="2" fontId="7" fillId="0" borderId="14" xfId="0" applyNumberFormat="1" applyFont="1" applyFill="1" applyBorder="1" applyAlignment="1">
      <alignment horizontal="right" wrapText="1"/>
    </xf>
    <xf numFmtId="2" fontId="7" fillId="0" borderId="0" xfId="0" applyNumberFormat="1" applyFont="1" applyFill="1" applyAlignment="1">
      <alignment horizontal="right" wrapText="1"/>
    </xf>
    <xf numFmtId="0" fontId="7" fillId="0" borderId="0" xfId="0" applyFont="1" applyAlignmen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2" fontId="0" fillId="0" borderId="0" xfId="0" applyNumberFormat="1" applyFill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2" fontId="11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16" xfId="0" applyFont="1" applyBorder="1" applyAlignment="1">
      <alignment vertical="center" textRotation="90" wrapText="1"/>
    </xf>
    <xf numFmtId="0" fontId="3" fillId="0" borderId="17" xfId="0" applyFont="1" applyBorder="1" applyAlignment="1">
      <alignment vertical="center" textRotation="90" wrapText="1"/>
    </xf>
    <xf numFmtId="0" fontId="3" fillId="0" borderId="18" xfId="0" applyFont="1" applyBorder="1" applyAlignment="1">
      <alignment vertical="center" textRotation="90" wrapText="1"/>
    </xf>
    <xf numFmtId="0" fontId="1" fillId="0" borderId="22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25" xfId="0" applyBorder="1" applyAlignment="1"/>
    <xf numFmtId="0" fontId="0" fillId="0" borderId="32" xfId="0" applyBorder="1" applyAlignment="1"/>
    <xf numFmtId="0" fontId="0" fillId="0" borderId="26" xfId="0" applyBorder="1" applyAlignment="1"/>
    <xf numFmtId="0" fontId="0" fillId="0" borderId="29" xfId="0" applyBorder="1" applyAlignment="1"/>
    <xf numFmtId="0" fontId="0" fillId="0" borderId="33" xfId="0" applyBorder="1" applyAlignment="1"/>
    <xf numFmtId="0" fontId="0" fillId="0" borderId="30" xfId="0" applyBorder="1" applyAlignment="1"/>
    <xf numFmtId="0" fontId="0" fillId="0" borderId="32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vertical="center" textRotation="90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/>
    <xf numFmtId="0" fontId="1" fillId="0" borderId="34" xfId="0" applyFont="1" applyBorder="1" applyAlignment="1">
      <alignment horizontal="center"/>
    </xf>
    <xf numFmtId="2" fontId="1" fillId="0" borderId="18" xfId="0" applyNumberFormat="1" applyFont="1" applyBorder="1" applyAlignment="1">
      <alignment horizontal="right" wrapText="1"/>
    </xf>
    <xf numFmtId="2" fontId="1" fillId="0" borderId="18" xfId="0" applyNumberFormat="1" applyFont="1" applyBorder="1" applyAlignment="1">
      <alignment wrapText="1"/>
    </xf>
    <xf numFmtId="2" fontId="1" fillId="0" borderId="18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0" xfId="0" applyFont="1" applyFill="1" applyBorder="1" applyAlignment="1"/>
    <xf numFmtId="2" fontId="9" fillId="0" borderId="0" xfId="0" applyNumberFormat="1" applyFont="1" applyBorder="1" applyAlignment="1">
      <alignment horizontal="center" wrapText="1"/>
    </xf>
    <xf numFmtId="2" fontId="12" fillId="0" borderId="6" xfId="1" quotePrefix="1" applyNumberFormat="1" applyFont="1" applyBorder="1" applyAlignment="1" applyProtection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wrapText="1"/>
    </xf>
    <xf numFmtId="2" fontId="0" fillId="0" borderId="22" xfId="0" applyNumberForma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0" fontId="0" fillId="0" borderId="26" xfId="0" applyBorder="1"/>
    <xf numFmtId="0" fontId="0" fillId="0" borderId="29" xfId="0" applyBorder="1"/>
    <xf numFmtId="0" fontId="0" fillId="0" borderId="30" xfId="0" applyBorder="1"/>
    <xf numFmtId="0" fontId="5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selection activeCell="J5" sqref="J5"/>
    </sheetView>
  </sheetViews>
  <sheetFormatPr defaultRowHeight="15"/>
  <cols>
    <col min="6" max="6" width="10.42578125" customWidth="1"/>
  </cols>
  <sheetData>
    <row r="1" spans="1:17" ht="15.75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"/>
    </row>
    <row r="2" spans="1:17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"/>
      <c r="Q2" s="3"/>
    </row>
    <row r="3" spans="1:17" ht="18">
      <c r="A3" s="111" t="s">
        <v>3</v>
      </c>
      <c r="B3" s="112"/>
      <c r="C3" s="95" t="s">
        <v>115</v>
      </c>
      <c r="D3" s="96"/>
      <c r="E3" s="96"/>
      <c r="F3" s="97"/>
      <c r="G3" s="56"/>
      <c r="H3" s="56"/>
      <c r="I3" s="95" t="s">
        <v>116</v>
      </c>
      <c r="J3" s="96"/>
      <c r="K3" s="96"/>
      <c r="L3" s="96"/>
      <c r="M3" s="97"/>
      <c r="N3" s="56"/>
      <c r="O3" s="88"/>
      <c r="P3" s="89"/>
      <c r="Q3" s="3"/>
    </row>
    <row r="4" spans="1:17">
      <c r="A4" s="113"/>
      <c r="B4" s="114"/>
      <c r="C4" s="4">
        <v>1</v>
      </c>
      <c r="D4" s="4">
        <v>2</v>
      </c>
      <c r="E4" s="4">
        <v>3</v>
      </c>
      <c r="F4" s="4">
        <v>4</v>
      </c>
      <c r="G4" s="4"/>
      <c r="H4" s="4"/>
      <c r="I4" s="4">
        <v>1</v>
      </c>
      <c r="J4" s="4">
        <v>2</v>
      </c>
      <c r="K4" s="4">
        <v>3</v>
      </c>
      <c r="L4" s="4">
        <v>4</v>
      </c>
      <c r="M4" s="4">
        <v>5</v>
      </c>
      <c r="N4" s="4"/>
      <c r="O4" s="109" t="s">
        <v>34</v>
      </c>
      <c r="P4" s="110"/>
      <c r="Q4" s="110"/>
    </row>
    <row r="5" spans="1:17" ht="56.25">
      <c r="A5" s="115"/>
      <c r="B5" s="116"/>
      <c r="C5" s="39" t="s">
        <v>10</v>
      </c>
      <c r="D5" s="39" t="s">
        <v>113</v>
      </c>
      <c r="E5" s="39" t="s">
        <v>114</v>
      </c>
      <c r="F5" s="39" t="s">
        <v>4</v>
      </c>
      <c r="G5" s="6"/>
      <c r="H5" s="7"/>
      <c r="I5" s="39" t="s">
        <v>10</v>
      </c>
      <c r="J5" s="39" t="s">
        <v>11</v>
      </c>
      <c r="K5" s="7" t="s">
        <v>31</v>
      </c>
      <c r="L5" s="39" t="s">
        <v>12</v>
      </c>
      <c r="M5" s="39" t="s">
        <v>4</v>
      </c>
      <c r="N5" s="39"/>
      <c r="O5" s="39" t="s">
        <v>32</v>
      </c>
      <c r="P5" s="44" t="s">
        <v>33</v>
      </c>
      <c r="Q5" s="45" t="s">
        <v>31</v>
      </c>
    </row>
    <row r="6" spans="1:17">
      <c r="A6" s="12">
        <v>1</v>
      </c>
      <c r="B6" s="98" t="s">
        <v>5</v>
      </c>
      <c r="C6" s="13">
        <f>R6+S6+T6</f>
        <v>0</v>
      </c>
      <c r="D6" s="13">
        <v>37.64</v>
      </c>
      <c r="E6" s="13">
        <v>41.53</v>
      </c>
      <c r="F6" s="13">
        <v>31.61</v>
      </c>
      <c r="G6" s="14"/>
      <c r="H6" s="13"/>
      <c r="I6" s="13">
        <f t="shared" ref="I6:I14" si="0">O6+P6+Q6</f>
        <v>29.36</v>
      </c>
      <c r="J6" s="15">
        <v>16.2</v>
      </c>
      <c r="K6" s="13">
        <v>20.86</v>
      </c>
      <c r="L6" s="13">
        <v>17.84</v>
      </c>
      <c r="M6" s="13">
        <v>29.17</v>
      </c>
      <c r="N6" s="42"/>
      <c r="O6" s="13">
        <v>12.59</v>
      </c>
      <c r="P6" s="19">
        <v>12.77</v>
      </c>
      <c r="Q6" s="43">
        <v>4</v>
      </c>
    </row>
    <row r="7" spans="1:17">
      <c r="A7" s="12">
        <v>2</v>
      </c>
      <c r="B7" s="98"/>
      <c r="C7" s="13">
        <f>R7+S7+T7</f>
        <v>0</v>
      </c>
      <c r="D7" s="19">
        <v>29.5</v>
      </c>
      <c r="E7" s="13">
        <v>41.65</v>
      </c>
      <c r="F7" s="13">
        <v>34.76</v>
      </c>
      <c r="G7" s="13"/>
      <c r="H7" s="13"/>
      <c r="I7" s="13">
        <f t="shared" si="0"/>
        <v>25.049999999999997</v>
      </c>
      <c r="J7" s="14">
        <v>37.770000000000003</v>
      </c>
      <c r="K7" s="13">
        <v>18.47</v>
      </c>
      <c r="L7" s="13">
        <v>19.39</v>
      </c>
      <c r="M7" s="13">
        <v>32.979999999999997</v>
      </c>
      <c r="N7" s="42"/>
      <c r="O7" s="13">
        <v>8.2799999999999994</v>
      </c>
      <c r="P7" s="19">
        <v>12.77</v>
      </c>
      <c r="Q7" s="43">
        <v>4</v>
      </c>
    </row>
    <row r="8" spans="1:17">
      <c r="A8" s="12">
        <v>3</v>
      </c>
      <c r="B8" s="98"/>
      <c r="C8" s="13">
        <f>R8+S8+T8</f>
        <v>0</v>
      </c>
      <c r="D8" s="13">
        <v>49.64</v>
      </c>
      <c r="E8" s="13">
        <v>38.64</v>
      </c>
      <c r="F8" s="13">
        <v>29.55</v>
      </c>
      <c r="G8" s="13"/>
      <c r="H8" s="13"/>
      <c r="I8" s="13">
        <f t="shared" si="0"/>
        <v>23.03</v>
      </c>
      <c r="J8" s="14">
        <v>23.56</v>
      </c>
      <c r="K8" s="13">
        <v>18.62</v>
      </c>
      <c r="L8" s="13">
        <v>18.420000000000002</v>
      </c>
      <c r="M8" s="13">
        <v>36.450000000000003</v>
      </c>
      <c r="N8" s="42"/>
      <c r="O8" s="13">
        <v>9.6199999999999992</v>
      </c>
      <c r="P8" s="19">
        <v>9.41</v>
      </c>
      <c r="Q8" s="43">
        <v>4</v>
      </c>
    </row>
    <row r="9" spans="1:17">
      <c r="A9" s="12">
        <v>4</v>
      </c>
      <c r="B9" s="98"/>
      <c r="C9" s="13">
        <f>R9+S9+T9</f>
        <v>0</v>
      </c>
      <c r="D9" s="13">
        <v>31</v>
      </c>
      <c r="E9" s="13">
        <v>46.63</v>
      </c>
      <c r="F9" s="14">
        <v>33.950000000000003</v>
      </c>
      <c r="G9" s="13"/>
      <c r="H9" s="13"/>
      <c r="I9" s="13">
        <f t="shared" si="0"/>
        <v>17.440000000000001</v>
      </c>
      <c r="J9" s="14">
        <v>17.98</v>
      </c>
      <c r="K9" s="13">
        <v>22.29</v>
      </c>
      <c r="L9" s="13">
        <v>25.96</v>
      </c>
      <c r="M9" s="13">
        <v>31.88</v>
      </c>
      <c r="N9" s="42"/>
      <c r="O9" s="13">
        <v>5.54</v>
      </c>
      <c r="P9" s="19">
        <v>7.9</v>
      </c>
      <c r="Q9" s="43">
        <v>4</v>
      </c>
    </row>
    <row r="10" spans="1:17">
      <c r="A10" s="12">
        <v>5</v>
      </c>
      <c r="B10" s="98"/>
      <c r="C10" s="13">
        <f>R10+S10+T10</f>
        <v>0</v>
      </c>
      <c r="D10" s="13">
        <v>42.3</v>
      </c>
      <c r="E10" s="13">
        <v>40.18</v>
      </c>
      <c r="F10" s="13">
        <v>33.28</v>
      </c>
      <c r="G10" s="13"/>
      <c r="H10" s="13"/>
      <c r="I10" s="13">
        <f t="shared" si="0"/>
        <v>19.41</v>
      </c>
      <c r="J10" s="14">
        <v>32.07</v>
      </c>
      <c r="K10" s="13">
        <v>28.3</v>
      </c>
      <c r="L10" s="13">
        <v>18.96</v>
      </c>
      <c r="M10" s="13">
        <v>30.1</v>
      </c>
      <c r="N10" s="42"/>
      <c r="O10" s="13">
        <v>7.27</v>
      </c>
      <c r="P10" s="19">
        <v>8.14</v>
      </c>
      <c r="Q10" s="43">
        <v>4</v>
      </c>
    </row>
    <row r="11" spans="1:17">
      <c r="A11" s="12">
        <v>6</v>
      </c>
      <c r="B11" s="98"/>
      <c r="C11" s="13"/>
      <c r="D11" s="13">
        <v>36.799999999999997</v>
      </c>
      <c r="E11" s="13">
        <v>36.14</v>
      </c>
      <c r="F11" s="13"/>
      <c r="G11" s="13"/>
      <c r="H11" s="13"/>
      <c r="I11" s="13">
        <f t="shared" si="0"/>
        <v>21.75</v>
      </c>
      <c r="J11" s="14">
        <v>22.2</v>
      </c>
      <c r="K11" s="13">
        <v>21.97</v>
      </c>
      <c r="L11" s="13">
        <v>21.78</v>
      </c>
      <c r="M11" s="13">
        <v>23.94</v>
      </c>
      <c r="N11" s="42"/>
      <c r="O11" s="13">
        <v>9.66</v>
      </c>
      <c r="P11" s="19">
        <v>8.09</v>
      </c>
      <c r="Q11" s="43">
        <v>4</v>
      </c>
    </row>
    <row r="12" spans="1:17">
      <c r="A12" s="12">
        <v>7</v>
      </c>
      <c r="B12" s="98"/>
      <c r="C12" s="13"/>
      <c r="D12" s="13"/>
      <c r="E12" s="13">
        <v>41.52</v>
      </c>
      <c r="F12" s="13"/>
      <c r="G12" s="13"/>
      <c r="H12" s="13"/>
      <c r="I12" s="13">
        <f t="shared" si="0"/>
        <v>23.979999999999997</v>
      </c>
      <c r="J12" s="13"/>
      <c r="K12" s="13">
        <v>29.96</v>
      </c>
      <c r="L12" s="13">
        <v>24.28</v>
      </c>
      <c r="M12" s="13">
        <v>33.43</v>
      </c>
      <c r="N12" s="42"/>
      <c r="O12" s="13">
        <v>8.4499999999999993</v>
      </c>
      <c r="P12" s="19">
        <v>11.53</v>
      </c>
      <c r="Q12" s="43">
        <v>4</v>
      </c>
    </row>
    <row r="13" spans="1:17">
      <c r="A13" s="12">
        <v>8</v>
      </c>
      <c r="B13" s="98"/>
      <c r="C13" s="13"/>
      <c r="D13" s="13"/>
      <c r="E13" s="13"/>
      <c r="F13" s="13"/>
      <c r="G13" s="13"/>
      <c r="H13" s="13"/>
      <c r="I13" s="13">
        <f t="shared" si="0"/>
        <v>16.04</v>
      </c>
      <c r="J13" s="13"/>
      <c r="K13" s="13">
        <v>44.89</v>
      </c>
      <c r="L13" s="13">
        <v>30.22</v>
      </c>
      <c r="M13" s="13">
        <v>22.95</v>
      </c>
      <c r="N13" s="42"/>
      <c r="O13" s="13">
        <v>6.98</v>
      </c>
      <c r="P13" s="19">
        <v>5.0599999999999996</v>
      </c>
      <c r="Q13" s="43">
        <v>4</v>
      </c>
    </row>
    <row r="14" spans="1:17">
      <c r="A14" s="12">
        <v>9</v>
      </c>
      <c r="B14" s="98"/>
      <c r="C14" s="13"/>
      <c r="D14" s="13"/>
      <c r="E14" s="13"/>
      <c r="F14" s="13"/>
      <c r="G14" s="13"/>
      <c r="H14" s="13"/>
      <c r="I14" s="13">
        <f t="shared" si="0"/>
        <v>23.73</v>
      </c>
      <c r="J14" s="13"/>
      <c r="K14" s="13">
        <v>38.020000000000003</v>
      </c>
      <c r="L14" s="13">
        <v>41.66</v>
      </c>
      <c r="M14" s="13">
        <v>24.12</v>
      </c>
      <c r="N14" s="42"/>
      <c r="O14" s="13">
        <v>9.51</v>
      </c>
      <c r="P14" s="19">
        <v>10.220000000000001</v>
      </c>
      <c r="Q14" s="43">
        <v>4</v>
      </c>
    </row>
    <row r="15" spans="1:17">
      <c r="A15" s="12">
        <v>10</v>
      </c>
      <c r="B15" s="98"/>
      <c r="C15" s="13"/>
      <c r="D15" s="13"/>
      <c r="E15" s="13"/>
      <c r="F15" s="13"/>
      <c r="G15" s="13"/>
      <c r="H15" s="13"/>
      <c r="I15" s="13"/>
      <c r="J15" s="13"/>
      <c r="L15" s="13">
        <v>39.619999999999997</v>
      </c>
      <c r="M15" s="13">
        <v>39.270000000000003</v>
      </c>
      <c r="N15" s="42"/>
      <c r="O15" s="13"/>
      <c r="P15" s="19"/>
      <c r="Q15" s="43"/>
    </row>
    <row r="16" spans="1:17">
      <c r="A16" s="12">
        <v>11</v>
      </c>
      <c r="B16" s="9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>
        <v>25.1</v>
      </c>
      <c r="N16" s="42"/>
      <c r="O16" s="13"/>
      <c r="P16" s="19"/>
      <c r="Q16" s="43"/>
    </row>
    <row r="17" spans="1:17">
      <c r="A17" s="12">
        <v>12</v>
      </c>
      <c r="B17" s="98"/>
      <c r="C17" s="13"/>
      <c r="D17" s="13"/>
      <c r="E17" s="13"/>
      <c r="F17" s="13"/>
      <c r="G17" s="13"/>
      <c r="H17" s="13"/>
      <c r="I17" s="13"/>
      <c r="J17" s="13"/>
      <c r="K17" s="42"/>
      <c r="L17" s="42"/>
      <c r="M17" s="42"/>
      <c r="N17" s="42"/>
      <c r="O17" s="13"/>
      <c r="P17" s="19"/>
      <c r="Q17" s="43"/>
    </row>
    <row r="18" spans="1:17">
      <c r="A18" s="12">
        <v>13</v>
      </c>
      <c r="B18" s="98"/>
      <c r="C18" s="13"/>
      <c r="D18" s="13"/>
      <c r="E18" s="13"/>
      <c r="F18" s="13"/>
      <c r="G18" s="13"/>
      <c r="H18" s="13"/>
      <c r="I18" s="13"/>
      <c r="J18" s="13"/>
      <c r="K18" s="42"/>
      <c r="L18" s="42"/>
      <c r="M18" s="42"/>
      <c r="N18" s="42"/>
      <c r="O18" s="13"/>
      <c r="P18" s="19"/>
      <c r="Q18" s="43"/>
    </row>
    <row r="19" spans="1:17">
      <c r="A19" s="12">
        <v>14</v>
      </c>
      <c r="B19" s="98"/>
      <c r="C19" s="13"/>
      <c r="D19" s="13"/>
      <c r="E19" s="13"/>
      <c r="F19" s="13"/>
      <c r="G19" s="13"/>
      <c r="H19" s="13"/>
      <c r="I19" s="13"/>
      <c r="J19" s="13"/>
      <c r="K19" s="42"/>
      <c r="L19" s="42"/>
      <c r="M19" s="42"/>
      <c r="N19" s="41" t="s">
        <v>35</v>
      </c>
      <c r="O19" s="13">
        <f>AVERAGE(O6:O14)</f>
        <v>8.6555555555555568</v>
      </c>
      <c r="P19" s="19">
        <v>9.5399999999999991</v>
      </c>
      <c r="Q19" s="43">
        <v>4</v>
      </c>
    </row>
    <row r="20" spans="1:17">
      <c r="A20" s="12">
        <v>15</v>
      </c>
      <c r="B20" s="98"/>
      <c r="C20" s="13"/>
      <c r="D20" s="13"/>
      <c r="E20" s="13"/>
      <c r="F20" s="13"/>
      <c r="G20" s="13"/>
      <c r="H20" s="13"/>
      <c r="I20" s="13"/>
      <c r="J20" s="13"/>
      <c r="K20" s="16"/>
      <c r="L20" s="16"/>
      <c r="M20" s="16"/>
      <c r="N20" s="16"/>
      <c r="O20" s="16"/>
      <c r="P20" s="17"/>
      <c r="Q20" s="18"/>
    </row>
    <row r="21" spans="1:17">
      <c r="A21" s="12">
        <v>16</v>
      </c>
      <c r="B21" s="98"/>
      <c r="C21" s="13"/>
      <c r="D21" s="13"/>
      <c r="E21" s="13"/>
      <c r="F21" s="13"/>
      <c r="G21" s="13"/>
      <c r="H21" s="13"/>
      <c r="I21" s="13"/>
      <c r="J21" s="13"/>
      <c r="K21" s="16"/>
      <c r="L21" s="16"/>
      <c r="M21" s="16"/>
      <c r="N21" s="16"/>
      <c r="O21" s="16"/>
      <c r="P21" s="17"/>
      <c r="Q21" s="18"/>
    </row>
    <row r="22" spans="1:17">
      <c r="A22" s="12">
        <v>17</v>
      </c>
      <c r="B22" s="98"/>
      <c r="C22" s="20"/>
      <c r="D22" s="20"/>
      <c r="E22" s="20"/>
      <c r="F22" s="20"/>
      <c r="G22" s="20"/>
      <c r="H22" s="16"/>
      <c r="I22" s="16"/>
      <c r="J22" s="16"/>
      <c r="L22" s="16"/>
      <c r="M22" s="16"/>
      <c r="N22" s="16"/>
      <c r="O22" s="16"/>
      <c r="P22" s="17"/>
      <c r="Q22" s="18"/>
    </row>
    <row r="23" spans="1:17">
      <c r="A23" s="12">
        <v>18</v>
      </c>
      <c r="B23" s="98"/>
      <c r="C23" s="20"/>
      <c r="D23" s="20"/>
      <c r="E23" s="20"/>
      <c r="F23" s="20"/>
      <c r="G23" s="20"/>
      <c r="H23" s="16"/>
      <c r="I23" s="16"/>
      <c r="J23" s="16"/>
      <c r="K23" s="16"/>
      <c r="L23" s="16"/>
      <c r="M23" s="16"/>
      <c r="N23" s="16"/>
      <c r="O23" s="16"/>
      <c r="P23" s="17"/>
      <c r="Q23" s="18"/>
    </row>
    <row r="24" spans="1:17">
      <c r="A24" s="12">
        <v>19</v>
      </c>
      <c r="B24" s="98"/>
      <c r="C24" s="20"/>
      <c r="D24" s="20"/>
      <c r="E24" s="20"/>
      <c r="F24" s="20"/>
      <c r="G24" s="20"/>
      <c r="H24" s="16"/>
      <c r="I24" s="16"/>
      <c r="J24" s="16"/>
      <c r="K24" s="16"/>
      <c r="L24" s="16"/>
      <c r="M24" s="16"/>
      <c r="N24" s="16"/>
      <c r="O24" s="16"/>
      <c r="P24" s="17"/>
      <c r="Q24" s="18"/>
    </row>
    <row r="25" spans="1:17">
      <c r="A25" s="12">
        <v>20</v>
      </c>
      <c r="B25" s="98"/>
      <c r="C25" s="20"/>
      <c r="D25" s="20"/>
      <c r="E25" s="20"/>
      <c r="F25" s="20"/>
      <c r="G25" s="20"/>
      <c r="H25" s="16"/>
      <c r="I25" s="16"/>
      <c r="J25" s="16"/>
      <c r="K25" s="16"/>
      <c r="L25" s="16"/>
      <c r="M25" s="16"/>
      <c r="N25" s="16"/>
      <c r="O25" s="16"/>
      <c r="P25" s="17"/>
      <c r="Q25" s="18"/>
    </row>
    <row r="26" spans="1:17">
      <c r="A26" s="12">
        <v>21</v>
      </c>
      <c r="B26" s="98"/>
      <c r="C26" s="20"/>
      <c r="D26" s="20"/>
      <c r="E26" s="20"/>
      <c r="F26" s="20"/>
      <c r="G26" s="20"/>
      <c r="H26" s="16"/>
      <c r="I26" s="16"/>
      <c r="J26" s="16"/>
      <c r="K26" s="16"/>
      <c r="L26" s="16"/>
      <c r="M26" s="16"/>
      <c r="N26" s="16"/>
      <c r="O26" s="16"/>
      <c r="P26" s="17"/>
      <c r="Q26" s="18"/>
    </row>
    <row r="27" spans="1:17">
      <c r="A27" s="12">
        <v>22</v>
      </c>
      <c r="B27" s="98"/>
      <c r="C27" s="20"/>
      <c r="D27" s="20"/>
      <c r="E27" s="20"/>
      <c r="F27" s="20"/>
      <c r="G27" s="20"/>
      <c r="H27" s="16"/>
      <c r="I27" s="16"/>
      <c r="J27" s="16"/>
      <c r="K27" s="16"/>
      <c r="L27" s="16"/>
      <c r="M27" s="16"/>
      <c r="N27" s="16"/>
      <c r="O27" s="16"/>
      <c r="P27" s="17"/>
      <c r="Q27" s="18"/>
    </row>
    <row r="28" spans="1:17">
      <c r="A28" s="12">
        <v>23</v>
      </c>
      <c r="B28" s="98"/>
      <c r="C28" s="20"/>
      <c r="D28" s="20"/>
      <c r="E28" s="20"/>
      <c r="F28" s="20"/>
      <c r="G28" s="20"/>
      <c r="H28" s="16"/>
      <c r="I28" s="16"/>
      <c r="J28" s="16"/>
      <c r="K28" s="16"/>
      <c r="L28" s="16"/>
      <c r="M28" s="16"/>
      <c r="N28" s="16"/>
      <c r="O28" s="16"/>
      <c r="P28" s="17"/>
      <c r="Q28" s="18"/>
    </row>
    <row r="29" spans="1:17">
      <c r="A29" s="12">
        <v>24</v>
      </c>
      <c r="B29" s="98"/>
      <c r="C29" s="20"/>
      <c r="D29" s="20"/>
      <c r="E29" s="20"/>
      <c r="F29" s="20"/>
      <c r="G29" s="20"/>
      <c r="H29" s="16"/>
      <c r="I29" s="16"/>
      <c r="J29" s="16"/>
      <c r="K29" s="16"/>
      <c r="L29" s="16"/>
      <c r="M29" s="16"/>
      <c r="N29" s="16"/>
      <c r="O29" s="16"/>
      <c r="P29" s="17"/>
      <c r="Q29" s="18"/>
    </row>
    <row r="30" spans="1:17">
      <c r="A30" s="12">
        <v>25</v>
      </c>
      <c r="B30" s="98"/>
      <c r="C30" s="20"/>
      <c r="D30" s="20"/>
      <c r="E30" s="20"/>
      <c r="F30" s="20"/>
      <c r="G30" s="20"/>
      <c r="H30" s="16"/>
      <c r="I30" s="16"/>
      <c r="J30" s="16"/>
      <c r="K30" s="16"/>
      <c r="L30" s="16"/>
      <c r="M30" s="16"/>
      <c r="N30" s="16"/>
      <c r="O30" s="16"/>
      <c r="P30" s="17"/>
      <c r="Q30" s="18"/>
    </row>
    <row r="31" spans="1:17">
      <c r="A31" s="12">
        <v>26</v>
      </c>
      <c r="B31" s="98"/>
      <c r="C31" s="20"/>
      <c r="D31" s="20"/>
      <c r="E31" s="20"/>
      <c r="F31" s="20"/>
      <c r="G31" s="20"/>
      <c r="H31" s="16"/>
      <c r="I31" s="16"/>
      <c r="J31" s="16"/>
      <c r="K31" s="16"/>
      <c r="L31" s="16"/>
      <c r="M31" s="16"/>
      <c r="N31" s="16"/>
      <c r="O31" s="16"/>
      <c r="P31" s="17"/>
      <c r="Q31" s="18"/>
    </row>
    <row r="32" spans="1:17">
      <c r="A32" s="12">
        <v>27</v>
      </c>
      <c r="B32" s="98"/>
      <c r="C32" s="20"/>
      <c r="D32" s="20"/>
      <c r="E32" s="20"/>
      <c r="F32" s="20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>
        <v>28</v>
      </c>
      <c r="B33" s="98"/>
      <c r="C33" s="20"/>
      <c r="D33" s="20"/>
      <c r="E33" s="20"/>
      <c r="F33" s="20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>
        <v>29</v>
      </c>
      <c r="B34" s="98"/>
      <c r="C34" s="20"/>
      <c r="D34" s="20"/>
      <c r="E34" s="20"/>
      <c r="F34" s="20"/>
      <c r="G34" s="20"/>
      <c r="H34" s="16"/>
      <c r="I34" s="16"/>
      <c r="J34" s="16"/>
      <c r="K34" s="16"/>
      <c r="L34" s="16"/>
      <c r="M34" s="16"/>
      <c r="N34" s="16"/>
      <c r="O34" s="16"/>
      <c r="P34" s="17"/>
      <c r="Q34" s="18"/>
    </row>
    <row r="35" spans="1:17">
      <c r="A35" s="12">
        <v>30</v>
      </c>
      <c r="B35" s="98"/>
      <c r="C35" s="20"/>
      <c r="D35" s="20"/>
      <c r="E35" s="20"/>
      <c r="F35" s="20"/>
      <c r="G35" s="20"/>
      <c r="H35" s="16"/>
      <c r="I35" s="16"/>
      <c r="J35" s="21"/>
      <c r="K35" s="16"/>
      <c r="L35" s="16"/>
      <c r="M35" s="16"/>
      <c r="N35" s="16"/>
      <c r="O35" s="16"/>
      <c r="P35" s="17"/>
      <c r="Q35" s="18"/>
    </row>
    <row r="36" spans="1:17">
      <c r="A36" s="99" t="s">
        <v>6</v>
      </c>
      <c r="B36" s="100"/>
      <c r="C36" s="47">
        <f>MAX(C6:C35)</f>
        <v>0</v>
      </c>
      <c r="D36" s="47">
        <f t="shared" ref="D36:F36" si="1">MAX(D6:D35)</f>
        <v>49.64</v>
      </c>
      <c r="E36" s="47">
        <f t="shared" si="1"/>
        <v>46.63</v>
      </c>
      <c r="F36" s="47">
        <f t="shared" si="1"/>
        <v>34.76</v>
      </c>
      <c r="G36" s="47"/>
      <c r="H36" s="47"/>
      <c r="I36" s="47">
        <f>MAX(I6:I14)</f>
        <v>29.36</v>
      </c>
      <c r="J36" s="47">
        <f>MAX(J6:J14)</f>
        <v>37.770000000000003</v>
      </c>
      <c r="K36" s="47">
        <f>MAX(K6:K14)</f>
        <v>44.89</v>
      </c>
      <c r="L36" s="47">
        <f>MAX(L6:L14)</f>
        <v>41.66</v>
      </c>
      <c r="M36" s="47">
        <f>MAX(M6:M14)</f>
        <v>36.450000000000003</v>
      </c>
      <c r="N36" s="23"/>
      <c r="O36" s="23"/>
      <c r="P36" s="24"/>
      <c r="Q36" s="25"/>
    </row>
    <row r="37" spans="1:17">
      <c r="A37" s="99" t="s">
        <v>7</v>
      </c>
      <c r="B37" s="100"/>
      <c r="C37" s="47">
        <f>MIN(C6:C35)</f>
        <v>0</v>
      </c>
      <c r="D37" s="47">
        <f t="shared" ref="D37:F37" si="2">MIN(D6:D35)</f>
        <v>29.5</v>
      </c>
      <c r="E37" s="47">
        <f t="shared" si="2"/>
        <v>36.14</v>
      </c>
      <c r="F37" s="47">
        <f t="shared" si="2"/>
        <v>29.55</v>
      </c>
      <c r="G37" s="47"/>
      <c r="H37" s="47"/>
      <c r="I37" s="47">
        <f>MIN(I7:I15)</f>
        <v>16.04</v>
      </c>
      <c r="J37" s="47">
        <f>MIN(J7:J15)</f>
        <v>17.98</v>
      </c>
      <c r="K37" s="47">
        <f>MIN(K7:K15)</f>
        <v>18.47</v>
      </c>
      <c r="L37" s="47">
        <f>MIN(L7:L15)</f>
        <v>18.420000000000002</v>
      </c>
      <c r="M37" s="47">
        <f>MIN(M7:M15)</f>
        <v>22.95</v>
      </c>
      <c r="N37" s="23"/>
      <c r="O37" s="23"/>
      <c r="P37" s="24"/>
      <c r="Q37" s="25"/>
    </row>
    <row r="38" spans="1:17">
      <c r="A38" s="99" t="s">
        <v>8</v>
      </c>
      <c r="B38" s="100"/>
      <c r="C38" s="47">
        <v>41.96</v>
      </c>
      <c r="D38" s="47">
        <f t="shared" ref="D38:F38" si="3">AVERAGE(D6:D35)</f>
        <v>37.813333333333333</v>
      </c>
      <c r="E38" s="47">
        <f t="shared" si="3"/>
        <v>40.898571428571429</v>
      </c>
      <c r="F38" s="47">
        <f t="shared" si="3"/>
        <v>32.630000000000003</v>
      </c>
      <c r="G38" s="47"/>
      <c r="H38" s="47"/>
      <c r="I38" s="47">
        <f>AVERAGE(I6:I14)</f>
        <v>22.198888888888884</v>
      </c>
      <c r="J38" s="47">
        <f>AVERAGE(J6:J11)</f>
        <v>24.963333333333335</v>
      </c>
      <c r="K38" s="47">
        <f>AVERAGE(K6:K14)</f>
        <v>27.042222222222225</v>
      </c>
      <c r="L38" s="47">
        <f>AVERAGE(L6:L15)</f>
        <v>25.812999999999999</v>
      </c>
      <c r="M38" s="47">
        <f>AVERAGE(M6:M16)</f>
        <v>29.944545454545452</v>
      </c>
      <c r="N38" s="23"/>
      <c r="O38" s="23"/>
      <c r="P38" s="24"/>
      <c r="Q38" s="25"/>
    </row>
    <row r="39" spans="1:17" ht="15.75" thickBot="1">
      <c r="A39" s="101" t="s">
        <v>9</v>
      </c>
      <c r="B39" s="102"/>
      <c r="C39" s="48">
        <f>(C37+C38)/2</f>
        <v>20.98</v>
      </c>
      <c r="D39" s="48">
        <f t="shared" ref="D39:F39" si="4">(D37+D38)/2</f>
        <v>33.656666666666666</v>
      </c>
      <c r="E39" s="48">
        <f t="shared" si="4"/>
        <v>38.519285714285715</v>
      </c>
      <c r="F39" s="48">
        <f t="shared" si="4"/>
        <v>31.090000000000003</v>
      </c>
      <c r="G39" s="48"/>
      <c r="H39" s="48"/>
      <c r="I39" s="48">
        <f>AVERAGE(I37:I38)</f>
        <v>19.11944444444444</v>
      </c>
      <c r="J39" s="48">
        <f>AVERAGE(J37:J38)</f>
        <v>21.471666666666668</v>
      </c>
      <c r="K39" s="48">
        <f>AVERAGE(K37:K38)</f>
        <v>22.75611111111111</v>
      </c>
      <c r="L39" s="48">
        <f>AVERAGE(L37:L38)</f>
        <v>22.116500000000002</v>
      </c>
      <c r="M39" s="48">
        <f>AVERAGE(M37:M38)</f>
        <v>26.447272727272725</v>
      </c>
      <c r="N39" s="28"/>
      <c r="O39" s="28"/>
      <c r="P39" s="29"/>
      <c r="Q39" s="30"/>
    </row>
  </sheetData>
  <mergeCells count="12">
    <mergeCell ref="A39:B39"/>
    <mergeCell ref="A1:B2"/>
    <mergeCell ref="C1:P1"/>
    <mergeCell ref="C2:O2"/>
    <mergeCell ref="O4:Q4"/>
    <mergeCell ref="A3:B5"/>
    <mergeCell ref="C3:F3"/>
    <mergeCell ref="I3:M3"/>
    <mergeCell ref="B6:B35"/>
    <mergeCell ref="A36:B36"/>
    <mergeCell ref="A37:B37"/>
    <mergeCell ref="A38:B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sqref="A1:Q34"/>
    </sheetView>
  </sheetViews>
  <sheetFormatPr defaultRowHeight="15"/>
  <sheetData>
    <row r="1" spans="1:17" ht="15.75" customHeight="1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"/>
    </row>
    <row r="2" spans="1:17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"/>
      <c r="Q2" s="3"/>
    </row>
    <row r="3" spans="1:17">
      <c r="A3" s="111" t="s">
        <v>3</v>
      </c>
      <c r="B3" s="112" t="s">
        <v>40</v>
      </c>
      <c r="C3" s="177" t="s">
        <v>41</v>
      </c>
      <c r="D3" s="178"/>
      <c r="E3" s="177" t="s">
        <v>42</v>
      </c>
      <c r="F3" s="178"/>
      <c r="G3" s="4"/>
      <c r="H3" s="4"/>
      <c r="I3" s="4"/>
      <c r="J3" s="4"/>
      <c r="K3" s="4"/>
      <c r="L3" s="4"/>
      <c r="M3" s="4"/>
      <c r="N3" s="4"/>
      <c r="O3" s="109"/>
      <c r="P3" s="110"/>
      <c r="Q3" s="110"/>
    </row>
    <row r="4" spans="1:17">
      <c r="A4" s="115"/>
      <c r="B4" s="116"/>
      <c r="C4" s="179"/>
      <c r="D4" s="180"/>
      <c r="E4" s="179"/>
      <c r="F4" s="180"/>
      <c r="G4" s="6"/>
      <c r="H4" s="7"/>
      <c r="I4" s="39"/>
      <c r="J4" s="39"/>
      <c r="K4" s="7"/>
      <c r="L4" s="39"/>
      <c r="M4" s="39"/>
      <c r="N4" s="39"/>
      <c r="O4" s="39"/>
      <c r="P4" s="44"/>
      <c r="Q4" s="45"/>
    </row>
    <row r="5" spans="1:17" ht="15" customHeight="1">
      <c r="A5" s="12">
        <v>1</v>
      </c>
      <c r="B5" s="50"/>
      <c r="C5" s="166"/>
      <c r="D5" s="167"/>
      <c r="E5" s="166"/>
      <c r="F5" s="167"/>
      <c r="G5" s="14"/>
      <c r="H5" s="13"/>
      <c r="I5" s="13"/>
      <c r="J5" s="15"/>
      <c r="K5" s="13"/>
      <c r="L5" s="13"/>
      <c r="M5" s="13"/>
      <c r="N5" s="42"/>
      <c r="O5" s="13"/>
      <c r="P5" s="19"/>
      <c r="Q5" s="43"/>
    </row>
    <row r="6" spans="1:17">
      <c r="A6" s="12">
        <v>2</v>
      </c>
      <c r="B6" s="51"/>
      <c r="C6" s="166"/>
      <c r="D6" s="167"/>
      <c r="E6" s="166"/>
      <c r="F6" s="167"/>
      <c r="G6" s="13"/>
      <c r="H6" s="13"/>
      <c r="I6" s="13"/>
      <c r="J6" s="14"/>
      <c r="K6" s="13"/>
      <c r="L6" s="13"/>
      <c r="M6" s="13"/>
      <c r="N6" s="42"/>
      <c r="O6" s="13"/>
      <c r="P6" s="19"/>
      <c r="Q6" s="43"/>
    </row>
    <row r="7" spans="1:17">
      <c r="A7" s="12">
        <v>3</v>
      </c>
      <c r="B7" s="51"/>
      <c r="C7" s="166"/>
      <c r="D7" s="167"/>
      <c r="E7" s="166"/>
      <c r="F7" s="167"/>
      <c r="G7" s="13"/>
      <c r="H7" s="13"/>
      <c r="I7" s="13"/>
      <c r="J7" s="14"/>
      <c r="K7" s="13"/>
      <c r="L7" s="13"/>
      <c r="M7" s="13"/>
      <c r="N7" s="42"/>
      <c r="O7" s="13"/>
      <c r="P7" s="19"/>
      <c r="Q7" s="43"/>
    </row>
    <row r="8" spans="1:17">
      <c r="A8" s="12">
        <v>4</v>
      </c>
      <c r="B8" s="51"/>
      <c r="C8" s="166"/>
      <c r="D8" s="167"/>
      <c r="E8" s="166"/>
      <c r="F8" s="167"/>
      <c r="G8" s="13"/>
      <c r="H8" s="13"/>
      <c r="I8" s="13"/>
      <c r="J8" s="14"/>
      <c r="K8" s="13"/>
      <c r="L8" s="13"/>
      <c r="M8" s="13"/>
      <c r="N8" s="42"/>
      <c r="O8" s="13"/>
      <c r="P8" s="19"/>
      <c r="Q8" s="43"/>
    </row>
    <row r="9" spans="1:17">
      <c r="A9" s="12">
        <v>5</v>
      </c>
      <c r="B9" s="51"/>
      <c r="C9" s="166"/>
      <c r="D9" s="167"/>
      <c r="E9" s="166"/>
      <c r="F9" s="167"/>
      <c r="G9" s="13"/>
      <c r="H9" s="13"/>
      <c r="I9" s="13"/>
      <c r="J9" s="14"/>
      <c r="K9" s="13"/>
      <c r="L9" s="13"/>
      <c r="M9" s="13"/>
      <c r="N9" s="42"/>
      <c r="O9" s="13"/>
      <c r="P9" s="19"/>
      <c r="Q9" s="43"/>
    </row>
    <row r="10" spans="1:17">
      <c r="A10" s="12">
        <v>6</v>
      </c>
      <c r="B10" s="51"/>
      <c r="C10" s="166"/>
      <c r="D10" s="167"/>
      <c r="E10" s="166"/>
      <c r="F10" s="167"/>
      <c r="G10" s="13"/>
      <c r="H10" s="13"/>
      <c r="I10" s="13"/>
      <c r="J10" s="14"/>
      <c r="K10" s="13"/>
      <c r="L10" s="13"/>
      <c r="M10" s="13"/>
      <c r="N10" s="42"/>
      <c r="O10" s="13"/>
      <c r="P10" s="19"/>
      <c r="Q10" s="43"/>
    </row>
    <row r="11" spans="1:17">
      <c r="A11" s="12">
        <v>7</v>
      </c>
      <c r="B11" s="51"/>
      <c r="C11" s="166"/>
      <c r="D11" s="167"/>
      <c r="E11" s="166"/>
      <c r="F11" s="167"/>
      <c r="G11" s="13"/>
      <c r="H11" s="13"/>
      <c r="I11" s="13"/>
      <c r="J11" s="13"/>
      <c r="K11" s="13"/>
      <c r="L11" s="13"/>
      <c r="M11" s="13"/>
      <c r="N11" s="42"/>
      <c r="O11" s="13"/>
      <c r="P11" s="19"/>
      <c r="Q11" s="43"/>
    </row>
    <row r="12" spans="1:17">
      <c r="A12" s="12">
        <v>8</v>
      </c>
      <c r="B12" s="51"/>
      <c r="C12" s="166"/>
      <c r="D12" s="167"/>
      <c r="E12" s="166"/>
      <c r="F12" s="167"/>
      <c r="G12" s="13"/>
      <c r="H12" s="13"/>
      <c r="I12" s="13"/>
      <c r="J12" s="13"/>
      <c r="K12" s="13"/>
      <c r="L12" s="13"/>
      <c r="M12" s="13"/>
      <c r="N12" s="42"/>
      <c r="O12" s="13"/>
      <c r="P12" s="19"/>
      <c r="Q12" s="43"/>
    </row>
    <row r="13" spans="1:17">
      <c r="A13" s="12">
        <v>9</v>
      </c>
      <c r="B13" s="51"/>
      <c r="C13" s="166"/>
      <c r="D13" s="167"/>
      <c r="E13" s="166"/>
      <c r="F13" s="167"/>
      <c r="G13" s="13"/>
      <c r="H13" s="13"/>
      <c r="I13" s="13"/>
      <c r="J13" s="13"/>
      <c r="K13" s="13"/>
      <c r="L13" s="13"/>
      <c r="M13" s="13"/>
      <c r="N13" s="42"/>
      <c r="O13" s="13"/>
      <c r="P13" s="19"/>
      <c r="Q13" s="43"/>
    </row>
    <row r="14" spans="1:17">
      <c r="A14" s="12">
        <v>10</v>
      </c>
      <c r="B14" s="51"/>
      <c r="C14" s="166"/>
      <c r="D14" s="167"/>
      <c r="E14" s="166"/>
      <c r="F14" s="167"/>
      <c r="G14" s="13"/>
      <c r="H14" s="13"/>
      <c r="I14" s="13"/>
      <c r="J14" s="13"/>
      <c r="L14" s="13"/>
      <c r="M14" s="13"/>
      <c r="N14" s="42"/>
      <c r="O14" s="13"/>
      <c r="P14" s="19"/>
      <c r="Q14" s="43"/>
    </row>
    <row r="15" spans="1:17">
      <c r="A15" s="12">
        <v>11</v>
      </c>
      <c r="B15" s="51"/>
      <c r="C15" s="166"/>
      <c r="D15" s="167"/>
      <c r="E15" s="166"/>
      <c r="F15" s="167"/>
      <c r="G15" s="13"/>
      <c r="H15" s="13"/>
      <c r="I15" s="13"/>
      <c r="J15" s="13"/>
      <c r="K15" s="13"/>
      <c r="L15" s="13"/>
      <c r="M15" s="13"/>
      <c r="N15" s="42"/>
      <c r="O15" s="13"/>
      <c r="P15" s="19"/>
      <c r="Q15" s="43"/>
    </row>
    <row r="16" spans="1:17">
      <c r="A16" s="12">
        <v>12</v>
      </c>
      <c r="B16" s="51"/>
      <c r="C16" s="166"/>
      <c r="D16" s="167"/>
      <c r="E16" s="166"/>
      <c r="F16" s="167"/>
      <c r="G16" s="13"/>
      <c r="H16" s="13"/>
      <c r="I16" s="13"/>
      <c r="J16" s="13"/>
      <c r="K16" s="42"/>
      <c r="L16" s="42"/>
      <c r="M16" s="42"/>
      <c r="N16" s="42"/>
      <c r="O16" s="13"/>
      <c r="P16" s="19"/>
      <c r="Q16" s="43"/>
    </row>
    <row r="17" spans="1:17">
      <c r="A17" s="12">
        <v>13</v>
      </c>
      <c r="B17" s="51"/>
      <c r="C17" s="166"/>
      <c r="D17" s="167"/>
      <c r="E17" s="166"/>
      <c r="F17" s="167"/>
      <c r="G17" s="13"/>
      <c r="H17" s="13"/>
      <c r="I17" s="13"/>
      <c r="J17" s="13"/>
      <c r="K17" s="42"/>
      <c r="L17" s="42"/>
      <c r="M17" s="42"/>
      <c r="N17" s="42"/>
      <c r="O17" s="13"/>
      <c r="P17" s="19"/>
      <c r="Q17" s="43"/>
    </row>
    <row r="18" spans="1:17">
      <c r="A18" s="12">
        <v>14</v>
      </c>
      <c r="B18" s="51"/>
      <c r="C18" s="166"/>
      <c r="D18" s="167"/>
      <c r="E18" s="166"/>
      <c r="F18" s="167"/>
      <c r="G18" s="13"/>
      <c r="H18" s="13"/>
      <c r="I18" s="13"/>
      <c r="J18" s="13"/>
      <c r="K18" s="42"/>
      <c r="L18" s="42"/>
      <c r="M18" s="42"/>
      <c r="N18" s="41"/>
      <c r="O18" s="13"/>
      <c r="P18" s="19"/>
      <c r="Q18" s="43"/>
    </row>
    <row r="19" spans="1:17">
      <c r="A19" s="12">
        <v>15</v>
      </c>
      <c r="B19" s="51"/>
      <c r="C19" s="166"/>
      <c r="D19" s="167"/>
      <c r="E19" s="166"/>
      <c r="F19" s="167"/>
      <c r="G19" s="13"/>
      <c r="H19" s="13"/>
      <c r="I19" s="13"/>
      <c r="J19" s="13"/>
      <c r="K19" s="16"/>
      <c r="L19" s="16"/>
      <c r="M19" s="16"/>
      <c r="N19" s="16"/>
      <c r="O19" s="16"/>
      <c r="P19" s="17"/>
      <c r="Q19" s="18"/>
    </row>
    <row r="20" spans="1:17">
      <c r="A20" s="12">
        <v>16</v>
      </c>
      <c r="B20" s="51"/>
      <c r="C20" s="166"/>
      <c r="D20" s="167"/>
      <c r="E20" s="166"/>
      <c r="F20" s="167"/>
      <c r="G20" s="13"/>
      <c r="H20" s="13"/>
      <c r="I20" s="13"/>
      <c r="J20" s="13"/>
      <c r="K20" s="16"/>
      <c r="L20" s="16"/>
      <c r="M20" s="16"/>
      <c r="N20" s="16"/>
      <c r="O20" s="16"/>
      <c r="P20" s="17"/>
      <c r="Q20" s="18"/>
    </row>
    <row r="21" spans="1:17">
      <c r="A21" s="12">
        <v>17</v>
      </c>
      <c r="B21" s="51"/>
      <c r="C21" s="166"/>
      <c r="D21" s="167"/>
      <c r="E21" s="166"/>
      <c r="F21" s="167"/>
      <c r="G21" s="20"/>
      <c r="H21" s="16"/>
      <c r="I21" s="16"/>
      <c r="J21" s="16"/>
      <c r="L21" s="16"/>
      <c r="M21" s="16"/>
      <c r="N21" s="16"/>
      <c r="O21" s="16"/>
      <c r="P21" s="17"/>
      <c r="Q21" s="18"/>
    </row>
    <row r="22" spans="1:17">
      <c r="A22" s="12">
        <v>18</v>
      </c>
      <c r="B22" s="51"/>
      <c r="C22" s="166"/>
      <c r="D22" s="167"/>
      <c r="E22" s="166"/>
      <c r="F22" s="167"/>
      <c r="G22" s="20"/>
      <c r="H22" s="16"/>
      <c r="I22" s="16"/>
      <c r="J22" s="16"/>
      <c r="K22" s="16"/>
      <c r="L22" s="16"/>
      <c r="M22" s="16"/>
      <c r="N22" s="16"/>
      <c r="O22" s="16"/>
      <c r="P22" s="17"/>
      <c r="Q22" s="18"/>
    </row>
    <row r="23" spans="1:17">
      <c r="A23" s="12">
        <v>19</v>
      </c>
      <c r="B23" s="51"/>
      <c r="C23" s="166"/>
      <c r="D23" s="167"/>
      <c r="E23" s="166"/>
      <c r="F23" s="167"/>
      <c r="G23" s="20"/>
      <c r="H23" s="16"/>
      <c r="I23" s="16"/>
      <c r="J23" s="16"/>
      <c r="K23" s="16"/>
      <c r="L23" s="16"/>
      <c r="M23" s="16"/>
      <c r="N23" s="16"/>
      <c r="O23" s="16"/>
      <c r="P23" s="17"/>
      <c r="Q23" s="18"/>
    </row>
    <row r="24" spans="1:17">
      <c r="A24" s="12">
        <v>20</v>
      </c>
      <c r="B24" s="51"/>
      <c r="C24" s="166"/>
      <c r="D24" s="167"/>
      <c r="E24" s="166"/>
      <c r="F24" s="167"/>
      <c r="G24" s="20"/>
      <c r="H24" s="16"/>
      <c r="I24" s="16"/>
      <c r="J24" s="16"/>
      <c r="K24" s="16"/>
      <c r="L24" s="16"/>
      <c r="M24" s="16"/>
      <c r="N24" s="16"/>
      <c r="O24" s="16"/>
      <c r="P24" s="17"/>
      <c r="Q24" s="18"/>
    </row>
    <row r="25" spans="1:17">
      <c r="A25" s="12">
        <v>21</v>
      </c>
      <c r="B25" s="51"/>
      <c r="C25" s="166"/>
      <c r="D25" s="167"/>
      <c r="E25" s="166"/>
      <c r="F25" s="167"/>
      <c r="G25" s="20"/>
      <c r="H25" s="16"/>
      <c r="I25" s="16"/>
      <c r="J25" s="16"/>
      <c r="K25" s="16"/>
      <c r="L25" s="16"/>
      <c r="M25" s="16"/>
      <c r="N25" s="16"/>
      <c r="O25" s="16"/>
      <c r="P25" s="17"/>
      <c r="Q25" s="18"/>
    </row>
    <row r="26" spans="1:17">
      <c r="A26" s="12">
        <v>22</v>
      </c>
      <c r="B26" s="51"/>
      <c r="C26" s="166"/>
      <c r="D26" s="167"/>
      <c r="E26" s="166"/>
      <c r="F26" s="167"/>
      <c r="G26" s="20"/>
      <c r="H26" s="16"/>
      <c r="I26" s="16"/>
      <c r="J26" s="16"/>
      <c r="K26" s="16"/>
      <c r="L26" s="16"/>
      <c r="M26" s="16"/>
      <c r="N26" s="16"/>
      <c r="O26" s="16"/>
      <c r="P26" s="17"/>
      <c r="Q26" s="18"/>
    </row>
    <row r="27" spans="1:17">
      <c r="A27" s="12">
        <v>23</v>
      </c>
      <c r="B27" s="51"/>
      <c r="C27" s="166"/>
      <c r="D27" s="167"/>
      <c r="E27" s="166"/>
      <c r="F27" s="167"/>
      <c r="G27" s="20"/>
      <c r="H27" s="16"/>
      <c r="I27" s="16"/>
      <c r="J27" s="16"/>
      <c r="K27" s="16"/>
      <c r="L27" s="16"/>
      <c r="M27" s="16"/>
      <c r="N27" s="16"/>
      <c r="O27" s="16"/>
      <c r="P27" s="17"/>
      <c r="Q27" s="18"/>
    </row>
    <row r="28" spans="1:17">
      <c r="A28" s="12">
        <v>24</v>
      </c>
      <c r="B28" s="51"/>
      <c r="C28" s="166"/>
      <c r="D28" s="167"/>
      <c r="E28" s="166"/>
      <c r="F28" s="167"/>
      <c r="G28" s="20"/>
      <c r="H28" s="16"/>
      <c r="I28" s="16"/>
      <c r="J28" s="16"/>
      <c r="K28" s="16"/>
      <c r="L28" s="16"/>
      <c r="M28" s="16"/>
      <c r="N28" s="16"/>
      <c r="O28" s="16"/>
      <c r="P28" s="17"/>
      <c r="Q28" s="18"/>
    </row>
    <row r="29" spans="1:17">
      <c r="A29" s="12">
        <v>25</v>
      </c>
      <c r="B29" s="51"/>
      <c r="C29" s="166"/>
      <c r="D29" s="167"/>
      <c r="E29" s="166"/>
      <c r="F29" s="167"/>
      <c r="G29" s="20"/>
      <c r="H29" s="16"/>
      <c r="I29" s="16"/>
      <c r="J29" s="16"/>
      <c r="K29" s="16"/>
      <c r="L29" s="16"/>
      <c r="M29" s="16"/>
      <c r="N29" s="16"/>
      <c r="O29" s="16"/>
      <c r="P29" s="17"/>
      <c r="Q29" s="18"/>
    </row>
    <row r="30" spans="1:17">
      <c r="A30" s="12">
        <v>26</v>
      </c>
      <c r="B30" s="51"/>
      <c r="C30" s="166"/>
      <c r="D30" s="167"/>
      <c r="E30" s="166"/>
      <c r="F30" s="167"/>
      <c r="G30" s="20"/>
      <c r="H30" s="16"/>
      <c r="I30" s="16"/>
      <c r="J30" s="16"/>
      <c r="K30" s="16"/>
      <c r="L30" s="16"/>
      <c r="M30" s="16"/>
      <c r="N30" s="16"/>
      <c r="O30" s="16"/>
      <c r="P30" s="17"/>
      <c r="Q30" s="18"/>
    </row>
    <row r="31" spans="1:17">
      <c r="A31" s="12">
        <v>27</v>
      </c>
      <c r="B31" s="51"/>
      <c r="C31" s="166"/>
      <c r="D31" s="167"/>
      <c r="E31" s="166"/>
      <c r="F31" s="167"/>
      <c r="G31" s="20"/>
      <c r="H31" s="16"/>
      <c r="I31" s="16"/>
      <c r="J31" s="16"/>
      <c r="K31" s="16"/>
      <c r="L31" s="16"/>
      <c r="M31" s="16"/>
      <c r="N31" s="16"/>
      <c r="O31" s="16"/>
      <c r="P31" s="17"/>
      <c r="Q31" s="18"/>
    </row>
    <row r="32" spans="1:17">
      <c r="A32" s="12">
        <v>28</v>
      </c>
      <c r="B32" s="51"/>
      <c r="C32" s="166"/>
      <c r="D32" s="167"/>
      <c r="E32" s="166"/>
      <c r="F32" s="167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>
        <v>29</v>
      </c>
      <c r="B33" s="51"/>
      <c r="C33" s="166"/>
      <c r="D33" s="167"/>
      <c r="E33" s="166"/>
      <c r="F33" s="167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>
        <v>30</v>
      </c>
      <c r="B34" s="52"/>
      <c r="C34" s="166"/>
      <c r="D34" s="167"/>
      <c r="E34" s="166"/>
      <c r="F34" s="167"/>
      <c r="G34" s="20"/>
      <c r="H34" s="16"/>
      <c r="I34" s="16"/>
      <c r="J34" s="21"/>
      <c r="K34" s="16"/>
      <c r="L34" s="16"/>
      <c r="M34" s="16"/>
      <c r="N34" s="16"/>
      <c r="O34" s="16"/>
      <c r="P34" s="17"/>
      <c r="Q34" s="18"/>
    </row>
  </sheetData>
  <mergeCells count="68">
    <mergeCell ref="A1:B2"/>
    <mergeCell ref="C1:P1"/>
    <mergeCell ref="C2:O2"/>
    <mergeCell ref="O3:Q3"/>
    <mergeCell ref="A3:A4"/>
    <mergeCell ref="B3:B4"/>
    <mergeCell ref="C3:D4"/>
    <mergeCell ref="E3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sqref="A1:Q34"/>
    </sheetView>
  </sheetViews>
  <sheetFormatPr defaultRowHeight="15"/>
  <sheetData>
    <row r="1" spans="1:17" ht="15.75" customHeight="1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"/>
    </row>
    <row r="2" spans="1:17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"/>
      <c r="Q2" s="3"/>
    </row>
    <row r="3" spans="1:17">
      <c r="A3" s="111" t="s">
        <v>3</v>
      </c>
      <c r="B3" s="112" t="s">
        <v>40</v>
      </c>
      <c r="C3" s="177" t="s">
        <v>41</v>
      </c>
      <c r="D3" s="178"/>
      <c r="E3" s="177" t="s">
        <v>42</v>
      </c>
      <c r="F3" s="178"/>
      <c r="G3" s="4"/>
      <c r="H3" s="4"/>
      <c r="I3" s="4"/>
      <c r="J3" s="4"/>
      <c r="K3" s="4"/>
      <c r="L3" s="4"/>
      <c r="M3" s="4"/>
      <c r="N3" s="4"/>
      <c r="O3" s="109"/>
      <c r="P3" s="110"/>
      <c r="Q3" s="110"/>
    </row>
    <row r="4" spans="1:17">
      <c r="A4" s="115"/>
      <c r="B4" s="116"/>
      <c r="C4" s="179"/>
      <c r="D4" s="180"/>
      <c r="E4" s="179"/>
      <c r="F4" s="180"/>
      <c r="G4" s="6"/>
      <c r="H4" s="7"/>
      <c r="I4" s="39"/>
      <c r="J4" s="39"/>
      <c r="K4" s="7"/>
      <c r="L4" s="39"/>
      <c r="M4" s="39"/>
      <c r="N4" s="39"/>
      <c r="O4" s="39"/>
      <c r="P4" s="44"/>
      <c r="Q4" s="45"/>
    </row>
    <row r="5" spans="1:17" ht="15" customHeight="1">
      <c r="A5" s="12">
        <v>1</v>
      </c>
      <c r="B5" s="50"/>
      <c r="C5" s="166"/>
      <c r="D5" s="167"/>
      <c r="E5" s="166"/>
      <c r="F5" s="167"/>
      <c r="G5" s="14"/>
      <c r="H5" s="13"/>
      <c r="I5" s="13"/>
      <c r="J5" s="15"/>
      <c r="K5" s="13"/>
      <c r="L5" s="13"/>
      <c r="M5" s="13"/>
      <c r="N5" s="42"/>
      <c r="O5" s="13"/>
      <c r="P5" s="19"/>
      <c r="Q5" s="43"/>
    </row>
    <row r="6" spans="1:17">
      <c r="A6" s="12">
        <v>2</v>
      </c>
      <c r="B6" s="51"/>
      <c r="C6" s="166"/>
      <c r="D6" s="167"/>
      <c r="E6" s="166"/>
      <c r="F6" s="167"/>
      <c r="G6" s="13"/>
      <c r="H6" s="13"/>
      <c r="I6" s="13"/>
      <c r="J6" s="14"/>
      <c r="K6" s="13"/>
      <c r="L6" s="13"/>
      <c r="M6" s="13"/>
      <c r="N6" s="42"/>
      <c r="O6" s="13"/>
      <c r="P6" s="19"/>
      <c r="Q6" s="43"/>
    </row>
    <row r="7" spans="1:17">
      <c r="A7" s="12">
        <v>3</v>
      </c>
      <c r="B7" s="51"/>
      <c r="C7" s="166"/>
      <c r="D7" s="167"/>
      <c r="E7" s="166"/>
      <c r="F7" s="167"/>
      <c r="G7" s="13"/>
      <c r="H7" s="13"/>
      <c r="I7" s="13"/>
      <c r="J7" s="14"/>
      <c r="K7" s="13"/>
      <c r="L7" s="13"/>
      <c r="M7" s="13"/>
      <c r="N7" s="42"/>
      <c r="O7" s="13"/>
      <c r="P7" s="19"/>
      <c r="Q7" s="43"/>
    </row>
    <row r="8" spans="1:17">
      <c r="A8" s="12">
        <v>4</v>
      </c>
      <c r="B8" s="51"/>
      <c r="C8" s="166"/>
      <c r="D8" s="167"/>
      <c r="E8" s="166"/>
      <c r="F8" s="167"/>
      <c r="G8" s="13"/>
      <c r="H8" s="13"/>
      <c r="I8" s="13"/>
      <c r="J8" s="14"/>
      <c r="K8" s="13"/>
      <c r="L8" s="13"/>
      <c r="M8" s="13"/>
      <c r="N8" s="42"/>
      <c r="O8" s="13"/>
      <c r="P8" s="19"/>
      <c r="Q8" s="43"/>
    </row>
    <row r="9" spans="1:17">
      <c r="A9" s="12">
        <v>5</v>
      </c>
      <c r="B9" s="51"/>
      <c r="C9" s="166"/>
      <c r="D9" s="167"/>
      <c r="E9" s="166"/>
      <c r="F9" s="167"/>
      <c r="G9" s="13"/>
      <c r="H9" s="13"/>
      <c r="I9" s="13"/>
      <c r="J9" s="14"/>
      <c r="K9" s="13"/>
      <c r="L9" s="13"/>
      <c r="M9" s="13"/>
      <c r="N9" s="42"/>
      <c r="O9" s="13"/>
      <c r="P9" s="19"/>
      <c r="Q9" s="43"/>
    </row>
    <row r="10" spans="1:17">
      <c r="A10" s="12">
        <v>6</v>
      </c>
      <c r="B10" s="51"/>
      <c r="C10" s="166"/>
      <c r="D10" s="167"/>
      <c r="E10" s="166"/>
      <c r="F10" s="167"/>
      <c r="G10" s="13"/>
      <c r="H10" s="13"/>
      <c r="I10" s="13"/>
      <c r="J10" s="14"/>
      <c r="K10" s="13"/>
      <c r="L10" s="13"/>
      <c r="M10" s="13"/>
      <c r="N10" s="42"/>
      <c r="O10" s="13"/>
      <c r="P10" s="19"/>
      <c r="Q10" s="43"/>
    </row>
    <row r="11" spans="1:17">
      <c r="A11" s="12">
        <v>7</v>
      </c>
      <c r="B11" s="51"/>
      <c r="C11" s="166"/>
      <c r="D11" s="167"/>
      <c r="E11" s="166"/>
      <c r="F11" s="167"/>
      <c r="G11" s="13"/>
      <c r="H11" s="13"/>
      <c r="I11" s="13"/>
      <c r="J11" s="13"/>
      <c r="K11" s="13"/>
      <c r="L11" s="13"/>
      <c r="M11" s="13"/>
      <c r="N11" s="42"/>
      <c r="O11" s="13"/>
      <c r="P11" s="19"/>
      <c r="Q11" s="43"/>
    </row>
    <row r="12" spans="1:17">
      <c r="A12" s="12">
        <v>8</v>
      </c>
      <c r="B12" s="51"/>
      <c r="C12" s="166"/>
      <c r="D12" s="167"/>
      <c r="E12" s="166"/>
      <c r="F12" s="167"/>
      <c r="G12" s="13"/>
      <c r="H12" s="13"/>
      <c r="I12" s="13"/>
      <c r="J12" s="13"/>
      <c r="K12" s="13"/>
      <c r="L12" s="13"/>
      <c r="M12" s="13"/>
      <c r="N12" s="42"/>
      <c r="O12" s="13"/>
      <c r="P12" s="19"/>
      <c r="Q12" s="43"/>
    </row>
    <row r="13" spans="1:17">
      <c r="A13" s="12">
        <v>9</v>
      </c>
      <c r="B13" s="51"/>
      <c r="C13" s="166"/>
      <c r="D13" s="167"/>
      <c r="E13" s="166"/>
      <c r="F13" s="167"/>
      <c r="G13" s="13"/>
      <c r="H13" s="13"/>
      <c r="I13" s="13"/>
      <c r="J13" s="13"/>
      <c r="K13" s="13"/>
      <c r="L13" s="13"/>
      <c r="M13" s="13"/>
      <c r="N13" s="42"/>
      <c r="O13" s="13"/>
      <c r="P13" s="19"/>
      <c r="Q13" s="43"/>
    </row>
    <row r="14" spans="1:17">
      <c r="A14" s="12">
        <v>10</v>
      </c>
      <c r="B14" s="51"/>
      <c r="C14" s="166"/>
      <c r="D14" s="167"/>
      <c r="E14" s="166"/>
      <c r="F14" s="167"/>
      <c r="G14" s="13"/>
      <c r="H14" s="13"/>
      <c r="I14" s="13"/>
      <c r="J14" s="13"/>
      <c r="L14" s="13"/>
      <c r="M14" s="13"/>
      <c r="N14" s="42"/>
      <c r="O14" s="13"/>
      <c r="P14" s="19"/>
      <c r="Q14" s="43"/>
    </row>
    <row r="15" spans="1:17">
      <c r="A15" s="12">
        <v>11</v>
      </c>
      <c r="B15" s="51"/>
      <c r="C15" s="166"/>
      <c r="D15" s="167"/>
      <c r="E15" s="166"/>
      <c r="F15" s="167"/>
      <c r="G15" s="13"/>
      <c r="H15" s="13"/>
      <c r="I15" s="13"/>
      <c r="J15" s="13"/>
      <c r="K15" s="13"/>
      <c r="L15" s="13"/>
      <c r="M15" s="13"/>
      <c r="N15" s="42"/>
      <c r="O15" s="13"/>
      <c r="P15" s="19"/>
      <c r="Q15" s="43"/>
    </row>
    <row r="16" spans="1:17">
      <c r="A16" s="12">
        <v>12</v>
      </c>
      <c r="B16" s="51"/>
      <c r="C16" s="166"/>
      <c r="D16" s="167"/>
      <c r="E16" s="166"/>
      <c r="F16" s="167"/>
      <c r="G16" s="13"/>
      <c r="H16" s="13"/>
      <c r="I16" s="13"/>
      <c r="J16" s="13"/>
      <c r="K16" s="42"/>
      <c r="L16" s="42"/>
      <c r="M16" s="42"/>
      <c r="N16" s="42"/>
      <c r="O16" s="13"/>
      <c r="P16" s="19"/>
      <c r="Q16" s="43"/>
    </row>
    <row r="17" spans="1:17">
      <c r="A17" s="12">
        <v>13</v>
      </c>
      <c r="B17" s="51"/>
      <c r="C17" s="166"/>
      <c r="D17" s="167"/>
      <c r="E17" s="166"/>
      <c r="F17" s="167"/>
      <c r="G17" s="13"/>
      <c r="H17" s="13"/>
      <c r="I17" s="13"/>
      <c r="J17" s="13"/>
      <c r="K17" s="42"/>
      <c r="L17" s="42"/>
      <c r="M17" s="42"/>
      <c r="N17" s="42"/>
      <c r="O17" s="13"/>
      <c r="P17" s="19"/>
      <c r="Q17" s="43"/>
    </row>
    <row r="18" spans="1:17">
      <c r="A18" s="12">
        <v>14</v>
      </c>
      <c r="B18" s="51"/>
      <c r="C18" s="166"/>
      <c r="D18" s="167"/>
      <c r="E18" s="166"/>
      <c r="F18" s="167"/>
      <c r="G18" s="13"/>
      <c r="H18" s="13"/>
      <c r="I18" s="13"/>
      <c r="J18" s="13"/>
      <c r="K18" s="42"/>
      <c r="L18" s="42"/>
      <c r="M18" s="42"/>
      <c r="N18" s="41"/>
      <c r="O18" s="13"/>
      <c r="P18" s="19"/>
      <c r="Q18" s="43"/>
    </row>
    <row r="19" spans="1:17">
      <c r="A19" s="12">
        <v>15</v>
      </c>
      <c r="B19" s="51"/>
      <c r="C19" s="166"/>
      <c r="D19" s="167"/>
      <c r="E19" s="166"/>
      <c r="F19" s="167"/>
      <c r="G19" s="13"/>
      <c r="H19" s="13"/>
      <c r="I19" s="13"/>
      <c r="J19" s="13"/>
      <c r="K19" s="16"/>
      <c r="L19" s="16"/>
      <c r="M19" s="16"/>
      <c r="N19" s="16"/>
      <c r="O19" s="16"/>
      <c r="P19" s="17"/>
      <c r="Q19" s="18"/>
    </row>
    <row r="20" spans="1:17">
      <c r="A20" s="12">
        <v>16</v>
      </c>
      <c r="B20" s="51"/>
      <c r="C20" s="166"/>
      <c r="D20" s="167"/>
      <c r="E20" s="166"/>
      <c r="F20" s="167"/>
      <c r="G20" s="13"/>
      <c r="H20" s="13"/>
      <c r="I20" s="13"/>
      <c r="J20" s="13"/>
      <c r="K20" s="16"/>
      <c r="L20" s="16"/>
      <c r="M20" s="16"/>
      <c r="N20" s="16"/>
      <c r="O20" s="16"/>
      <c r="P20" s="17"/>
      <c r="Q20" s="18"/>
    </row>
    <row r="21" spans="1:17">
      <c r="A21" s="12">
        <v>17</v>
      </c>
      <c r="B21" s="51"/>
      <c r="C21" s="166"/>
      <c r="D21" s="167"/>
      <c r="E21" s="166"/>
      <c r="F21" s="167"/>
      <c r="G21" s="20"/>
      <c r="H21" s="16"/>
      <c r="I21" s="16"/>
      <c r="J21" s="16"/>
      <c r="L21" s="16"/>
      <c r="M21" s="16"/>
      <c r="N21" s="16"/>
      <c r="O21" s="16"/>
      <c r="P21" s="17"/>
      <c r="Q21" s="18"/>
    </row>
    <row r="22" spans="1:17">
      <c r="A22" s="12">
        <v>18</v>
      </c>
      <c r="B22" s="51"/>
      <c r="C22" s="166"/>
      <c r="D22" s="167"/>
      <c r="E22" s="166"/>
      <c r="F22" s="167"/>
      <c r="G22" s="20"/>
      <c r="H22" s="16"/>
      <c r="I22" s="16"/>
      <c r="J22" s="16"/>
      <c r="K22" s="16"/>
      <c r="L22" s="16"/>
      <c r="M22" s="16"/>
      <c r="N22" s="16"/>
      <c r="O22" s="16"/>
      <c r="P22" s="17"/>
      <c r="Q22" s="18"/>
    </row>
    <row r="23" spans="1:17">
      <c r="A23" s="12">
        <v>19</v>
      </c>
      <c r="B23" s="51"/>
      <c r="C23" s="166"/>
      <c r="D23" s="167"/>
      <c r="E23" s="166"/>
      <c r="F23" s="167"/>
      <c r="G23" s="20"/>
      <c r="H23" s="16"/>
      <c r="I23" s="16"/>
      <c r="J23" s="16"/>
      <c r="K23" s="16"/>
      <c r="L23" s="16"/>
      <c r="M23" s="16"/>
      <c r="N23" s="16"/>
      <c r="O23" s="16"/>
      <c r="P23" s="17"/>
      <c r="Q23" s="18"/>
    </row>
    <row r="24" spans="1:17">
      <c r="A24" s="12">
        <v>20</v>
      </c>
      <c r="B24" s="51"/>
      <c r="C24" s="166"/>
      <c r="D24" s="167"/>
      <c r="E24" s="166"/>
      <c r="F24" s="167"/>
      <c r="G24" s="20"/>
      <c r="H24" s="16"/>
      <c r="I24" s="16"/>
      <c r="J24" s="16"/>
      <c r="K24" s="16"/>
      <c r="L24" s="16"/>
      <c r="M24" s="16"/>
      <c r="N24" s="16"/>
      <c r="O24" s="16"/>
      <c r="P24" s="17"/>
      <c r="Q24" s="18"/>
    </row>
    <row r="25" spans="1:17">
      <c r="A25" s="12">
        <v>21</v>
      </c>
      <c r="B25" s="51"/>
      <c r="C25" s="166"/>
      <c r="D25" s="167"/>
      <c r="E25" s="166"/>
      <c r="F25" s="167"/>
      <c r="G25" s="20"/>
      <c r="H25" s="16"/>
      <c r="I25" s="16"/>
      <c r="J25" s="16"/>
      <c r="K25" s="16"/>
      <c r="L25" s="16"/>
      <c r="M25" s="16"/>
      <c r="N25" s="16"/>
      <c r="O25" s="16"/>
      <c r="P25" s="17"/>
      <c r="Q25" s="18"/>
    </row>
    <row r="26" spans="1:17">
      <c r="A26" s="12">
        <v>22</v>
      </c>
      <c r="B26" s="51"/>
      <c r="C26" s="166"/>
      <c r="D26" s="167"/>
      <c r="E26" s="166"/>
      <c r="F26" s="167"/>
      <c r="G26" s="20"/>
      <c r="H26" s="16"/>
      <c r="I26" s="16"/>
      <c r="J26" s="16"/>
      <c r="K26" s="16"/>
      <c r="L26" s="16"/>
      <c r="M26" s="16"/>
      <c r="N26" s="16"/>
      <c r="O26" s="16"/>
      <c r="P26" s="17"/>
      <c r="Q26" s="18"/>
    </row>
    <row r="27" spans="1:17">
      <c r="A27" s="12">
        <v>23</v>
      </c>
      <c r="B27" s="51"/>
      <c r="C27" s="166"/>
      <c r="D27" s="167"/>
      <c r="E27" s="166"/>
      <c r="F27" s="167"/>
      <c r="G27" s="20"/>
      <c r="H27" s="16"/>
      <c r="I27" s="16"/>
      <c r="J27" s="16"/>
      <c r="K27" s="16"/>
      <c r="L27" s="16"/>
      <c r="M27" s="16"/>
      <c r="N27" s="16"/>
      <c r="O27" s="16"/>
      <c r="P27" s="17"/>
      <c r="Q27" s="18"/>
    </row>
    <row r="28" spans="1:17">
      <c r="A28" s="12">
        <v>24</v>
      </c>
      <c r="B28" s="51"/>
      <c r="C28" s="166"/>
      <c r="D28" s="167"/>
      <c r="E28" s="166"/>
      <c r="F28" s="167"/>
      <c r="G28" s="20"/>
      <c r="H28" s="16"/>
      <c r="I28" s="16"/>
      <c r="J28" s="16"/>
      <c r="K28" s="16"/>
      <c r="L28" s="16"/>
      <c r="M28" s="16"/>
      <c r="N28" s="16"/>
      <c r="O28" s="16"/>
      <c r="P28" s="17"/>
      <c r="Q28" s="18"/>
    </row>
    <row r="29" spans="1:17">
      <c r="A29" s="12">
        <v>25</v>
      </c>
      <c r="B29" s="51"/>
      <c r="C29" s="166"/>
      <c r="D29" s="167"/>
      <c r="E29" s="166"/>
      <c r="F29" s="167"/>
      <c r="G29" s="20"/>
      <c r="H29" s="16"/>
      <c r="I29" s="16"/>
      <c r="J29" s="16"/>
      <c r="K29" s="16"/>
      <c r="L29" s="16"/>
      <c r="M29" s="16"/>
      <c r="N29" s="16"/>
      <c r="O29" s="16"/>
      <c r="P29" s="17"/>
      <c r="Q29" s="18"/>
    </row>
    <row r="30" spans="1:17">
      <c r="A30" s="12">
        <v>26</v>
      </c>
      <c r="B30" s="51"/>
      <c r="C30" s="166"/>
      <c r="D30" s="167"/>
      <c r="E30" s="166"/>
      <c r="F30" s="167"/>
      <c r="G30" s="20"/>
      <c r="H30" s="16"/>
      <c r="I30" s="16"/>
      <c r="J30" s="16"/>
      <c r="K30" s="16"/>
      <c r="L30" s="16"/>
      <c r="M30" s="16"/>
      <c r="N30" s="16"/>
      <c r="O30" s="16"/>
      <c r="P30" s="17"/>
      <c r="Q30" s="18"/>
    </row>
    <row r="31" spans="1:17">
      <c r="A31" s="12">
        <v>27</v>
      </c>
      <c r="B31" s="51"/>
      <c r="C31" s="166"/>
      <c r="D31" s="167"/>
      <c r="E31" s="166"/>
      <c r="F31" s="167"/>
      <c r="G31" s="20"/>
      <c r="H31" s="16"/>
      <c r="I31" s="16"/>
      <c r="J31" s="16"/>
      <c r="K31" s="16"/>
      <c r="L31" s="16"/>
      <c r="M31" s="16"/>
      <c r="N31" s="16"/>
      <c r="O31" s="16"/>
      <c r="P31" s="17"/>
      <c r="Q31" s="18"/>
    </row>
    <row r="32" spans="1:17">
      <c r="A32" s="12">
        <v>28</v>
      </c>
      <c r="B32" s="51"/>
      <c r="C32" s="166"/>
      <c r="D32" s="167"/>
      <c r="E32" s="166"/>
      <c r="F32" s="167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>
        <v>29</v>
      </c>
      <c r="B33" s="51"/>
      <c r="C33" s="166"/>
      <c r="D33" s="167"/>
      <c r="E33" s="166"/>
      <c r="F33" s="167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>
        <v>30</v>
      </c>
      <c r="B34" s="52"/>
      <c r="C34" s="166"/>
      <c r="D34" s="167"/>
      <c r="E34" s="166"/>
      <c r="F34" s="167"/>
      <c r="G34" s="20"/>
      <c r="H34" s="16"/>
      <c r="I34" s="16"/>
      <c r="J34" s="21"/>
      <c r="K34" s="16"/>
      <c r="L34" s="16"/>
      <c r="M34" s="16"/>
      <c r="N34" s="16"/>
      <c r="O34" s="16"/>
      <c r="P34" s="17"/>
      <c r="Q34" s="18"/>
    </row>
  </sheetData>
  <mergeCells count="68">
    <mergeCell ref="A1:B2"/>
    <mergeCell ref="C1:P1"/>
    <mergeCell ref="C2:O2"/>
    <mergeCell ref="O3:Q3"/>
    <mergeCell ref="A3:A4"/>
    <mergeCell ref="B3:B4"/>
    <mergeCell ref="C3:D4"/>
    <mergeCell ref="E3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8"/>
  <sheetViews>
    <sheetView workbookViewId="0">
      <selection sqref="A1:B2"/>
    </sheetView>
  </sheetViews>
  <sheetFormatPr defaultRowHeight="15"/>
  <cols>
    <col min="5" max="5" width="10.42578125" customWidth="1"/>
  </cols>
  <sheetData>
    <row r="1" spans="1:20" ht="15.75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"/>
      <c r="T1" s="1"/>
    </row>
    <row r="2" spans="1:20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2"/>
      <c r="S2" s="3"/>
      <c r="T2" s="3"/>
    </row>
    <row r="3" spans="1:20">
      <c r="A3" s="111" t="s">
        <v>3</v>
      </c>
      <c r="B3" s="112"/>
      <c r="C3" s="4">
        <v>1</v>
      </c>
      <c r="D3" s="4">
        <v>2</v>
      </c>
      <c r="E3" s="4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1"/>
      <c r="T3" s="1"/>
    </row>
    <row r="4" spans="1:20" ht="56.25">
      <c r="A4" s="115"/>
      <c r="B4" s="116"/>
      <c r="C4" s="39" t="s">
        <v>16</v>
      </c>
      <c r="D4" s="39" t="s">
        <v>20</v>
      </c>
      <c r="E4" s="39" t="s">
        <v>19</v>
      </c>
      <c r="F4" s="39"/>
      <c r="G4" s="39"/>
      <c r="H4" s="6"/>
      <c r="I4" s="6"/>
      <c r="J4" s="7"/>
      <c r="K4" s="7"/>
      <c r="L4" s="7"/>
      <c r="M4" s="7"/>
      <c r="N4" s="8"/>
      <c r="O4" s="8"/>
      <c r="P4" s="8"/>
      <c r="Q4" s="8"/>
      <c r="R4" s="9"/>
      <c r="S4" s="10"/>
      <c r="T4" s="10"/>
    </row>
    <row r="5" spans="1:20">
      <c r="A5" s="12">
        <v>1</v>
      </c>
      <c r="B5" s="98" t="s">
        <v>5</v>
      </c>
      <c r="C5" s="13">
        <v>36.28</v>
      </c>
      <c r="D5" s="13"/>
      <c r="E5" s="13">
        <v>32.049999999999997</v>
      </c>
      <c r="F5" s="13"/>
      <c r="G5" s="13"/>
      <c r="H5" s="14"/>
      <c r="I5" s="13"/>
      <c r="J5" s="13"/>
      <c r="K5" s="13"/>
      <c r="L5" s="15"/>
      <c r="M5" s="13"/>
      <c r="N5" s="16"/>
      <c r="O5" s="16"/>
      <c r="P5" s="16"/>
      <c r="Q5" s="16"/>
      <c r="R5" s="17"/>
      <c r="S5" s="18"/>
      <c r="T5" s="18"/>
    </row>
    <row r="6" spans="1:20">
      <c r="A6" s="12">
        <v>2</v>
      </c>
      <c r="B6" s="98"/>
      <c r="C6" s="13">
        <v>37.01</v>
      </c>
      <c r="D6" s="19"/>
      <c r="E6" s="19">
        <v>25.95</v>
      </c>
      <c r="F6" s="13"/>
      <c r="G6" s="13"/>
      <c r="H6" s="13"/>
      <c r="I6" s="13"/>
      <c r="J6" s="13"/>
      <c r="K6" s="13"/>
      <c r="L6" s="14"/>
      <c r="M6" s="13"/>
      <c r="N6" s="16"/>
      <c r="O6" s="16"/>
      <c r="P6" s="16"/>
      <c r="Q6" s="16"/>
      <c r="R6" s="17"/>
      <c r="S6" s="18"/>
      <c r="T6" s="18"/>
    </row>
    <row r="7" spans="1:20">
      <c r="A7" s="12">
        <v>3</v>
      </c>
      <c r="B7" s="98"/>
      <c r="C7" s="13">
        <v>35.58</v>
      </c>
      <c r="D7" s="13"/>
      <c r="E7" s="13">
        <v>22.73</v>
      </c>
      <c r="F7" s="13"/>
      <c r="G7" s="13"/>
      <c r="H7" s="13"/>
      <c r="I7" s="13"/>
      <c r="J7" s="13"/>
      <c r="K7" s="13"/>
      <c r="L7" s="14"/>
      <c r="M7" s="13"/>
      <c r="N7" s="16"/>
      <c r="O7" s="16"/>
      <c r="P7" s="16"/>
      <c r="Q7" s="16"/>
      <c r="R7" s="17"/>
      <c r="S7" s="18"/>
      <c r="T7" s="18"/>
    </row>
    <row r="8" spans="1:20">
      <c r="A8" s="12">
        <v>4</v>
      </c>
      <c r="B8" s="98"/>
      <c r="C8" s="13">
        <v>43.51</v>
      </c>
      <c r="D8" s="13"/>
      <c r="E8" s="13">
        <v>21.63</v>
      </c>
      <c r="F8" s="13"/>
      <c r="G8" s="14"/>
      <c r="H8" s="13"/>
      <c r="I8" s="13"/>
      <c r="J8" s="13"/>
      <c r="K8" s="13"/>
      <c r="L8" s="14"/>
      <c r="M8" s="13"/>
      <c r="N8" s="16"/>
      <c r="O8" s="16"/>
      <c r="P8" s="16"/>
      <c r="Q8" s="16"/>
      <c r="R8" s="17"/>
      <c r="S8" s="18"/>
      <c r="T8" s="18"/>
    </row>
    <row r="9" spans="1:20">
      <c r="A9" s="12">
        <v>5</v>
      </c>
      <c r="B9" s="98"/>
      <c r="C9" s="13">
        <v>34.619999999999997</v>
      </c>
      <c r="D9" s="13"/>
      <c r="E9" s="13">
        <v>30.75</v>
      </c>
      <c r="F9" s="13"/>
      <c r="G9" s="13"/>
      <c r="H9" s="13"/>
      <c r="I9" s="13"/>
      <c r="J9" s="13"/>
      <c r="K9" s="13"/>
      <c r="L9" s="14"/>
      <c r="M9" s="13"/>
      <c r="N9" s="16"/>
      <c r="O9" s="16"/>
      <c r="P9" s="16"/>
      <c r="Q9" s="16"/>
      <c r="R9" s="17"/>
      <c r="S9" s="18"/>
      <c r="T9" s="18"/>
    </row>
    <row r="10" spans="1:20">
      <c r="A10" s="12">
        <v>6</v>
      </c>
      <c r="B10" s="98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6"/>
      <c r="N10" s="16"/>
      <c r="O10" s="16"/>
      <c r="P10" s="16"/>
      <c r="Q10" s="16"/>
      <c r="R10" s="17"/>
      <c r="S10" s="18"/>
      <c r="T10" s="18"/>
    </row>
    <row r="11" spans="1:20">
      <c r="A11" s="12">
        <v>7</v>
      </c>
      <c r="B11" s="9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6"/>
      <c r="N11" s="16"/>
      <c r="O11" s="16"/>
      <c r="P11" s="16"/>
      <c r="Q11" s="16"/>
      <c r="R11" s="17"/>
      <c r="S11" s="18"/>
      <c r="T11" s="18"/>
    </row>
    <row r="12" spans="1:20">
      <c r="A12" s="12">
        <v>8</v>
      </c>
      <c r="B12" s="9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6"/>
      <c r="N12" s="16"/>
      <c r="O12" s="16"/>
      <c r="P12" s="16"/>
      <c r="Q12" s="16"/>
      <c r="R12" s="17"/>
      <c r="S12" s="18"/>
      <c r="T12" s="18"/>
    </row>
    <row r="13" spans="1:20">
      <c r="A13" s="12">
        <v>9</v>
      </c>
      <c r="B13" s="9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6"/>
      <c r="N13" s="16"/>
      <c r="O13" s="16"/>
      <c r="P13" s="16"/>
      <c r="Q13" s="16"/>
      <c r="R13" s="17"/>
      <c r="S13" s="18"/>
      <c r="T13" s="18"/>
    </row>
    <row r="14" spans="1:20">
      <c r="A14" s="12">
        <v>10</v>
      </c>
      <c r="B14" s="9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6"/>
      <c r="N14" s="16"/>
      <c r="O14" s="16"/>
      <c r="P14" s="16"/>
      <c r="Q14" s="16"/>
      <c r="R14" s="17"/>
      <c r="S14" s="18"/>
      <c r="T14" s="18"/>
    </row>
    <row r="15" spans="1:20">
      <c r="A15" s="12">
        <v>11</v>
      </c>
      <c r="B15" s="9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6"/>
      <c r="N15" s="16"/>
      <c r="O15" s="16"/>
      <c r="P15" s="16"/>
      <c r="Q15" s="16"/>
      <c r="R15" s="17"/>
      <c r="S15" s="18"/>
      <c r="T15" s="18"/>
    </row>
    <row r="16" spans="1:20">
      <c r="A16" s="12">
        <v>12</v>
      </c>
      <c r="B16" s="9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6"/>
      <c r="N16" s="16"/>
      <c r="O16" s="16"/>
      <c r="P16" s="16"/>
      <c r="Q16" s="16"/>
      <c r="R16" s="17"/>
      <c r="S16" s="18"/>
      <c r="T16" s="18"/>
    </row>
    <row r="17" spans="1:20">
      <c r="A17" s="12">
        <v>13</v>
      </c>
      <c r="B17" s="9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6"/>
      <c r="N17" s="16"/>
      <c r="O17" s="16"/>
      <c r="P17" s="16"/>
      <c r="Q17" s="16"/>
      <c r="R17" s="17"/>
      <c r="S17" s="18"/>
      <c r="T17" s="18"/>
    </row>
    <row r="18" spans="1:20">
      <c r="A18" s="12">
        <v>14</v>
      </c>
      <c r="B18" s="9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6"/>
      <c r="N18" s="16"/>
      <c r="O18" s="16"/>
      <c r="P18" s="16"/>
      <c r="Q18" s="16"/>
      <c r="R18" s="17"/>
      <c r="S18" s="18"/>
      <c r="T18" s="18"/>
    </row>
    <row r="19" spans="1:20">
      <c r="A19" s="12">
        <v>15</v>
      </c>
      <c r="B19" s="9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6"/>
      <c r="N19" s="16"/>
      <c r="O19" s="16"/>
      <c r="P19" s="16"/>
      <c r="Q19" s="16"/>
      <c r="R19" s="17"/>
      <c r="S19" s="18"/>
      <c r="T19" s="18"/>
    </row>
    <row r="20" spans="1:20">
      <c r="A20" s="12">
        <v>16</v>
      </c>
      <c r="B20" s="9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6"/>
      <c r="N20" s="16"/>
      <c r="O20" s="16"/>
      <c r="P20" s="16"/>
      <c r="Q20" s="16"/>
      <c r="R20" s="17"/>
      <c r="S20" s="18"/>
      <c r="T20" s="18"/>
    </row>
    <row r="21" spans="1:20">
      <c r="A21" s="12">
        <v>17</v>
      </c>
      <c r="B21" s="98"/>
      <c r="C21" s="20"/>
      <c r="D21" s="20"/>
      <c r="E21" s="20"/>
      <c r="F21" s="20"/>
      <c r="G21" s="20"/>
      <c r="H21" s="20"/>
      <c r="I21" s="20"/>
      <c r="J21" s="16"/>
      <c r="K21" s="16"/>
      <c r="L21" s="16"/>
      <c r="M21" s="16"/>
      <c r="N21" s="16"/>
      <c r="O21" s="16"/>
      <c r="P21" s="16"/>
      <c r="Q21" s="16"/>
      <c r="R21" s="17"/>
      <c r="S21" s="18"/>
      <c r="T21" s="18"/>
    </row>
    <row r="22" spans="1:20">
      <c r="A22" s="12">
        <v>18</v>
      </c>
      <c r="B22" s="98"/>
      <c r="C22" s="20"/>
      <c r="D22" s="20"/>
      <c r="E22" s="20"/>
      <c r="F22" s="20"/>
      <c r="G22" s="20"/>
      <c r="H22" s="20"/>
      <c r="I22" s="20"/>
      <c r="J22" s="16"/>
      <c r="K22" s="16"/>
      <c r="L22" s="16"/>
      <c r="M22" s="16"/>
      <c r="N22" s="16"/>
      <c r="O22" s="16"/>
      <c r="P22" s="16"/>
      <c r="Q22" s="16"/>
      <c r="R22" s="17"/>
      <c r="S22" s="18"/>
      <c r="T22" s="18"/>
    </row>
    <row r="23" spans="1:20">
      <c r="A23" s="12">
        <v>19</v>
      </c>
      <c r="B23" s="98"/>
      <c r="C23" s="20"/>
      <c r="D23" s="20"/>
      <c r="E23" s="20"/>
      <c r="F23" s="20"/>
      <c r="G23" s="20"/>
      <c r="H23" s="20"/>
      <c r="I23" s="20"/>
      <c r="J23" s="16"/>
      <c r="K23" s="16"/>
      <c r="L23" s="16"/>
      <c r="M23" s="16"/>
      <c r="N23" s="16"/>
      <c r="O23" s="16"/>
      <c r="P23" s="16"/>
      <c r="Q23" s="16"/>
      <c r="R23" s="17"/>
      <c r="S23" s="18"/>
      <c r="T23" s="18"/>
    </row>
    <row r="24" spans="1:20">
      <c r="A24" s="12">
        <v>20</v>
      </c>
      <c r="B24" s="98"/>
      <c r="C24" s="20"/>
      <c r="D24" s="20"/>
      <c r="E24" s="20"/>
      <c r="F24" s="20"/>
      <c r="G24" s="20"/>
      <c r="H24" s="20"/>
      <c r="I24" s="20"/>
      <c r="J24" s="16"/>
      <c r="K24" s="16"/>
      <c r="L24" s="16"/>
      <c r="M24" s="16"/>
      <c r="N24" s="16"/>
      <c r="O24" s="16"/>
      <c r="P24" s="16"/>
      <c r="Q24" s="16"/>
      <c r="R24" s="17"/>
      <c r="S24" s="18"/>
      <c r="T24" s="18"/>
    </row>
    <row r="25" spans="1:20">
      <c r="A25" s="12">
        <v>21</v>
      </c>
      <c r="B25" s="98"/>
      <c r="C25" s="20"/>
      <c r="D25" s="20"/>
      <c r="E25" s="20"/>
      <c r="F25" s="20"/>
      <c r="G25" s="20"/>
      <c r="H25" s="20"/>
      <c r="I25" s="20"/>
      <c r="J25" s="16"/>
      <c r="K25" s="16"/>
      <c r="L25" s="16"/>
      <c r="M25" s="16"/>
      <c r="N25" s="16"/>
      <c r="O25" s="16"/>
      <c r="P25" s="16"/>
      <c r="Q25" s="16"/>
      <c r="R25" s="17"/>
      <c r="S25" s="18"/>
      <c r="T25" s="18"/>
    </row>
    <row r="26" spans="1:20">
      <c r="A26" s="12">
        <v>22</v>
      </c>
      <c r="B26" s="98"/>
      <c r="C26" s="20"/>
      <c r="D26" s="20"/>
      <c r="E26" s="20"/>
      <c r="F26" s="20"/>
      <c r="G26" s="20"/>
      <c r="H26" s="20"/>
      <c r="I26" s="20"/>
      <c r="J26" s="16"/>
      <c r="K26" s="16"/>
      <c r="L26" s="16"/>
      <c r="M26" s="16"/>
      <c r="N26" s="16"/>
      <c r="O26" s="16"/>
      <c r="P26" s="16"/>
      <c r="Q26" s="16"/>
      <c r="R26" s="17"/>
      <c r="S26" s="18"/>
      <c r="T26" s="18"/>
    </row>
    <row r="27" spans="1:20">
      <c r="A27" s="12">
        <v>23</v>
      </c>
      <c r="B27" s="98"/>
      <c r="C27" s="20"/>
      <c r="D27" s="20"/>
      <c r="E27" s="20"/>
      <c r="F27" s="20"/>
      <c r="G27" s="20"/>
      <c r="H27" s="20"/>
      <c r="I27" s="20"/>
      <c r="J27" s="16"/>
      <c r="K27" s="16"/>
      <c r="L27" s="16"/>
      <c r="M27" s="16"/>
      <c r="N27" s="16"/>
      <c r="O27" s="16"/>
      <c r="P27" s="16"/>
      <c r="Q27" s="16"/>
      <c r="R27" s="17"/>
      <c r="S27" s="18"/>
      <c r="T27" s="18"/>
    </row>
    <row r="28" spans="1:20">
      <c r="A28" s="12">
        <v>24</v>
      </c>
      <c r="B28" s="98"/>
      <c r="C28" s="20"/>
      <c r="D28" s="20"/>
      <c r="E28" s="20"/>
      <c r="F28" s="20"/>
      <c r="G28" s="20"/>
      <c r="H28" s="20"/>
      <c r="I28" s="20"/>
      <c r="J28" s="16"/>
      <c r="K28" s="16"/>
      <c r="L28" s="16"/>
      <c r="M28" s="16"/>
      <c r="N28" s="16"/>
      <c r="O28" s="16"/>
      <c r="P28" s="16"/>
      <c r="Q28" s="16"/>
      <c r="R28" s="17"/>
      <c r="S28" s="18"/>
      <c r="T28" s="18"/>
    </row>
    <row r="29" spans="1:20">
      <c r="A29" s="12">
        <v>25</v>
      </c>
      <c r="B29" s="98"/>
      <c r="C29" s="20"/>
      <c r="D29" s="20"/>
      <c r="E29" s="20"/>
      <c r="F29" s="20"/>
      <c r="G29" s="20"/>
      <c r="H29" s="20"/>
      <c r="I29" s="20"/>
      <c r="J29" s="16"/>
      <c r="K29" s="16"/>
      <c r="L29" s="16"/>
      <c r="M29" s="16"/>
      <c r="N29" s="16"/>
      <c r="O29" s="16"/>
      <c r="P29" s="16"/>
      <c r="Q29" s="16"/>
      <c r="R29" s="17"/>
      <c r="S29" s="18"/>
      <c r="T29" s="18"/>
    </row>
    <row r="30" spans="1:20">
      <c r="A30" s="12">
        <v>26</v>
      </c>
      <c r="B30" s="98"/>
      <c r="C30" s="20"/>
      <c r="D30" s="20"/>
      <c r="E30" s="20"/>
      <c r="F30" s="20"/>
      <c r="G30" s="20"/>
      <c r="H30" s="20"/>
      <c r="I30" s="20"/>
      <c r="J30" s="16"/>
      <c r="K30" s="16"/>
      <c r="L30" s="16"/>
      <c r="M30" s="16"/>
      <c r="N30" s="16"/>
      <c r="O30" s="16"/>
      <c r="P30" s="16"/>
      <c r="Q30" s="16"/>
      <c r="R30" s="17"/>
      <c r="S30" s="18"/>
      <c r="T30" s="18"/>
    </row>
    <row r="31" spans="1:20">
      <c r="A31" s="12">
        <v>27</v>
      </c>
      <c r="B31" s="98"/>
      <c r="C31" s="20"/>
      <c r="D31" s="20"/>
      <c r="E31" s="20"/>
      <c r="F31" s="20"/>
      <c r="G31" s="20"/>
      <c r="H31" s="20"/>
      <c r="I31" s="20"/>
      <c r="J31" s="16"/>
      <c r="K31" s="16"/>
      <c r="L31" s="16"/>
      <c r="M31" s="16"/>
      <c r="N31" s="16"/>
      <c r="O31" s="16"/>
      <c r="P31" s="16"/>
      <c r="Q31" s="16"/>
      <c r="R31" s="17"/>
      <c r="S31" s="18"/>
      <c r="T31" s="18"/>
    </row>
    <row r="32" spans="1:20">
      <c r="A32" s="12">
        <v>28</v>
      </c>
      <c r="B32" s="98"/>
      <c r="C32" s="20"/>
      <c r="D32" s="20"/>
      <c r="E32" s="20"/>
      <c r="F32" s="20"/>
      <c r="G32" s="20"/>
      <c r="H32" s="20"/>
      <c r="I32" s="20"/>
      <c r="J32" s="16"/>
      <c r="K32" s="16"/>
      <c r="L32" s="16"/>
      <c r="M32" s="16"/>
      <c r="N32" s="16"/>
      <c r="O32" s="16"/>
      <c r="P32" s="16"/>
      <c r="Q32" s="16"/>
      <c r="R32" s="17"/>
      <c r="S32" s="18"/>
      <c r="T32" s="18"/>
    </row>
    <row r="33" spans="1:20">
      <c r="A33" s="12">
        <v>29</v>
      </c>
      <c r="B33" s="98"/>
      <c r="C33" s="20"/>
      <c r="D33" s="20"/>
      <c r="E33" s="20"/>
      <c r="F33" s="20"/>
      <c r="G33" s="20"/>
      <c r="H33" s="20"/>
      <c r="I33" s="20"/>
      <c r="J33" s="16"/>
      <c r="K33" s="16"/>
      <c r="L33" s="16"/>
      <c r="M33" s="16"/>
      <c r="N33" s="16"/>
      <c r="O33" s="16"/>
      <c r="P33" s="16"/>
      <c r="Q33" s="16"/>
      <c r="R33" s="17"/>
      <c r="S33" s="18"/>
      <c r="T33" s="18"/>
    </row>
    <row r="34" spans="1:20">
      <c r="A34" s="12">
        <v>30</v>
      </c>
      <c r="B34" s="98"/>
      <c r="C34" s="20"/>
      <c r="D34" s="20"/>
      <c r="F34" s="20"/>
      <c r="G34" s="20"/>
      <c r="H34" s="20"/>
      <c r="I34" s="20"/>
      <c r="J34" s="16"/>
      <c r="K34" s="16"/>
      <c r="L34" s="21"/>
      <c r="M34" s="16"/>
      <c r="N34" s="16"/>
      <c r="O34" s="16"/>
      <c r="P34" s="16"/>
      <c r="Q34" s="16"/>
      <c r="R34" s="17"/>
      <c r="S34" s="18"/>
      <c r="T34" s="18"/>
    </row>
    <row r="35" spans="1:20">
      <c r="A35" s="181" t="s">
        <v>6</v>
      </c>
      <c r="B35" s="182"/>
      <c r="C35" s="22">
        <f>MAX(C5:C34)</f>
        <v>43.51</v>
      </c>
      <c r="D35" s="23">
        <f t="shared" ref="D35" si="0">MAX(D5:D34)</f>
        <v>0</v>
      </c>
      <c r="E35" s="23"/>
      <c r="F35" s="23"/>
      <c r="G35" s="22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25"/>
      <c r="T35" s="25"/>
    </row>
    <row r="36" spans="1:20">
      <c r="A36" s="181" t="s">
        <v>7</v>
      </c>
      <c r="B36" s="182"/>
      <c r="C36" s="22">
        <f>MIN(C5:C34)</f>
        <v>34.619999999999997</v>
      </c>
      <c r="D36" s="23">
        <f t="shared" ref="D36" si="1">MIN(D5:D34)</f>
        <v>0</v>
      </c>
      <c r="E36" s="23"/>
      <c r="F36" s="23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25"/>
      <c r="T36" s="25"/>
    </row>
    <row r="37" spans="1:20">
      <c r="A37" s="181" t="s">
        <v>8</v>
      </c>
      <c r="B37" s="182"/>
      <c r="C37" s="22">
        <f>AVERAGE(C5:C34)</f>
        <v>37.4</v>
      </c>
      <c r="D37" s="23" t="e">
        <f t="shared" ref="D37" si="2">AVERAGE(D5:D34)</f>
        <v>#DIV/0!</v>
      </c>
      <c r="E37" s="23"/>
      <c r="F37" s="23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25"/>
      <c r="T37" s="25"/>
    </row>
    <row r="38" spans="1:20" ht="15.75" thickBot="1">
      <c r="A38" s="183" t="s">
        <v>9</v>
      </c>
      <c r="B38" s="184"/>
      <c r="C38" s="27">
        <f>(C36+C37)/2</f>
        <v>36.01</v>
      </c>
      <c r="D38" s="28" t="e">
        <f t="shared" ref="D38" si="3">(D36+D37)/2</f>
        <v>#DIV/0!</v>
      </c>
      <c r="E38" s="28"/>
      <c r="F38" s="28"/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30"/>
      <c r="T38" s="30"/>
    </row>
  </sheetData>
  <mergeCells count="9">
    <mergeCell ref="A36:B36"/>
    <mergeCell ref="A37:B37"/>
    <mergeCell ref="A38:B38"/>
    <mergeCell ref="A1:B2"/>
    <mergeCell ref="C1:R1"/>
    <mergeCell ref="C2:Q2"/>
    <mergeCell ref="A3:B4"/>
    <mergeCell ref="B5:B34"/>
    <mergeCell ref="A35:B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8"/>
  <sheetViews>
    <sheetView workbookViewId="0">
      <selection activeCell="I14" sqref="I14"/>
    </sheetView>
  </sheetViews>
  <sheetFormatPr defaultRowHeight="15"/>
  <cols>
    <col min="7" max="7" width="9.140625" customWidth="1"/>
  </cols>
  <sheetData>
    <row r="1" spans="1:20" ht="15.75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"/>
      <c r="T1" s="1"/>
    </row>
    <row r="2" spans="1:20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2"/>
      <c r="S2" s="3"/>
      <c r="T2" s="3"/>
    </row>
    <row r="3" spans="1:20">
      <c r="A3" s="111" t="s">
        <v>3</v>
      </c>
      <c r="B3" s="112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1"/>
      <c r="T3" s="1"/>
    </row>
    <row r="4" spans="1:20" ht="56.25">
      <c r="A4" s="115"/>
      <c r="B4" s="116"/>
      <c r="C4" s="39" t="s">
        <v>13</v>
      </c>
      <c r="D4" s="39" t="s">
        <v>14</v>
      </c>
      <c r="E4" s="39" t="s">
        <v>15</v>
      </c>
      <c r="F4" s="39" t="s">
        <v>17</v>
      </c>
      <c r="G4" s="39" t="s">
        <v>4</v>
      </c>
      <c r="H4" s="6"/>
      <c r="I4" s="6"/>
      <c r="J4" s="7"/>
      <c r="K4" s="7"/>
      <c r="L4" s="7"/>
      <c r="M4" s="7"/>
      <c r="N4" s="8"/>
      <c r="O4" s="8"/>
      <c r="P4" s="8"/>
      <c r="Q4" s="8"/>
      <c r="R4" s="9"/>
      <c r="S4" s="10"/>
      <c r="T4" s="10"/>
    </row>
    <row r="5" spans="1:20">
      <c r="A5" s="12">
        <v>1</v>
      </c>
      <c r="B5" s="98" t="s">
        <v>5</v>
      </c>
      <c r="C5" s="13">
        <v>6.36</v>
      </c>
      <c r="D5" s="13">
        <v>11.54</v>
      </c>
      <c r="E5" s="14">
        <v>20.57</v>
      </c>
      <c r="F5" s="13">
        <v>12.77</v>
      </c>
      <c r="G5" s="13"/>
      <c r="H5" s="14"/>
      <c r="I5" s="13"/>
      <c r="J5" s="13"/>
      <c r="K5" s="13"/>
      <c r="L5" s="15"/>
      <c r="M5" s="13"/>
      <c r="N5" s="16"/>
      <c r="O5" s="16"/>
      <c r="P5" s="16"/>
      <c r="Q5" s="16"/>
      <c r="R5" s="17"/>
      <c r="S5" s="18"/>
      <c r="T5" s="18"/>
    </row>
    <row r="6" spans="1:20">
      <c r="A6" s="12">
        <v>2</v>
      </c>
      <c r="B6" s="98"/>
      <c r="C6" s="13">
        <v>5.61</v>
      </c>
      <c r="D6" s="19">
        <v>21.35</v>
      </c>
      <c r="E6" s="13" t="s">
        <v>18</v>
      </c>
      <c r="F6" s="13">
        <v>11.62</v>
      </c>
      <c r="G6" s="13"/>
      <c r="H6" s="13"/>
      <c r="I6" s="13"/>
      <c r="J6" s="13"/>
      <c r="K6" s="13"/>
      <c r="L6" s="14"/>
      <c r="M6" s="13"/>
      <c r="N6" s="16"/>
      <c r="O6" s="16"/>
      <c r="P6" s="16"/>
      <c r="Q6" s="16"/>
      <c r="R6" s="17"/>
      <c r="S6" s="18"/>
      <c r="T6" s="18"/>
    </row>
    <row r="7" spans="1:20">
      <c r="A7" s="12">
        <v>3</v>
      </c>
      <c r="B7" s="98"/>
      <c r="C7" s="13">
        <v>5.62</v>
      </c>
      <c r="D7" s="13">
        <v>13.69</v>
      </c>
      <c r="E7" s="13">
        <v>23.61</v>
      </c>
      <c r="F7" s="13">
        <v>12.06</v>
      </c>
      <c r="G7" s="13"/>
      <c r="H7" s="13"/>
      <c r="I7" s="13"/>
      <c r="J7" s="13"/>
      <c r="K7" s="13"/>
      <c r="L7" s="14"/>
      <c r="M7" s="13"/>
      <c r="N7" s="16"/>
      <c r="O7" s="16"/>
      <c r="P7" s="16"/>
      <c r="Q7" s="16"/>
      <c r="R7" s="17"/>
      <c r="S7" s="18"/>
      <c r="T7" s="18"/>
    </row>
    <row r="8" spans="1:20">
      <c r="A8" s="12">
        <v>4</v>
      </c>
      <c r="B8" s="98"/>
      <c r="C8" s="13">
        <v>5.65</v>
      </c>
      <c r="D8" s="13">
        <v>11.55</v>
      </c>
      <c r="E8" s="13">
        <v>19.82</v>
      </c>
      <c r="F8" s="13">
        <v>13.04</v>
      </c>
      <c r="G8" s="14"/>
      <c r="H8" s="13"/>
      <c r="I8" s="13"/>
      <c r="J8" s="13"/>
      <c r="K8" s="13"/>
      <c r="L8" s="14"/>
      <c r="M8" s="13"/>
      <c r="N8" s="16"/>
      <c r="O8" s="16"/>
      <c r="P8" s="16"/>
      <c r="Q8" s="16"/>
      <c r="R8" s="17"/>
      <c r="S8" s="18"/>
      <c r="T8" s="18"/>
    </row>
    <row r="9" spans="1:20">
      <c r="A9" s="12">
        <v>5</v>
      </c>
      <c r="B9" s="98"/>
      <c r="C9" s="13">
        <v>5.46</v>
      </c>
      <c r="D9" s="13">
        <v>13.22</v>
      </c>
      <c r="E9" s="13">
        <v>20.07</v>
      </c>
      <c r="F9" s="13">
        <v>11.62</v>
      </c>
      <c r="G9" s="13"/>
      <c r="H9" s="13"/>
      <c r="I9" s="13"/>
      <c r="J9" s="13"/>
      <c r="K9" s="13"/>
      <c r="L9" s="14"/>
      <c r="M9" s="13"/>
      <c r="N9" s="16"/>
      <c r="O9" s="16"/>
      <c r="P9" s="16"/>
      <c r="Q9" s="16"/>
      <c r="R9" s="17"/>
      <c r="S9" s="18"/>
      <c r="T9" s="18"/>
    </row>
    <row r="10" spans="1:20">
      <c r="A10" s="12">
        <v>6</v>
      </c>
      <c r="B10" s="98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6"/>
      <c r="N10" s="16"/>
      <c r="O10" s="16"/>
      <c r="P10" s="16"/>
      <c r="Q10" s="16"/>
      <c r="R10" s="17"/>
      <c r="S10" s="18"/>
      <c r="T10" s="18"/>
    </row>
    <row r="11" spans="1:20">
      <c r="A11" s="12">
        <v>7</v>
      </c>
      <c r="B11" s="9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6"/>
      <c r="N11" s="16"/>
      <c r="O11" s="16"/>
      <c r="P11" s="16"/>
      <c r="Q11" s="16"/>
      <c r="R11" s="17"/>
      <c r="S11" s="18"/>
      <c r="T11" s="18"/>
    </row>
    <row r="12" spans="1:20">
      <c r="A12" s="12">
        <v>8</v>
      </c>
      <c r="B12" s="9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6"/>
      <c r="N12" s="16"/>
      <c r="O12" s="16"/>
      <c r="P12" s="16"/>
      <c r="Q12" s="16"/>
      <c r="R12" s="17"/>
      <c r="S12" s="18"/>
      <c r="T12" s="18"/>
    </row>
    <row r="13" spans="1:20">
      <c r="A13" s="12">
        <v>9</v>
      </c>
      <c r="B13" s="9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6"/>
      <c r="N13" s="16"/>
      <c r="O13" s="16"/>
      <c r="P13" s="16"/>
      <c r="Q13" s="16"/>
      <c r="R13" s="17"/>
      <c r="S13" s="18"/>
      <c r="T13" s="18"/>
    </row>
    <row r="14" spans="1:20">
      <c r="A14" s="12">
        <v>10</v>
      </c>
      <c r="B14" s="9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6"/>
      <c r="N14" s="16"/>
      <c r="O14" s="16"/>
      <c r="P14" s="16"/>
      <c r="Q14" s="16"/>
      <c r="R14" s="17"/>
      <c r="S14" s="18"/>
      <c r="T14" s="18"/>
    </row>
    <row r="15" spans="1:20">
      <c r="A15" s="12">
        <v>11</v>
      </c>
      <c r="B15" s="9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6"/>
      <c r="N15" s="16"/>
      <c r="O15" s="16"/>
      <c r="P15" s="16"/>
      <c r="Q15" s="16"/>
      <c r="R15" s="17"/>
      <c r="S15" s="18"/>
      <c r="T15" s="18"/>
    </row>
    <row r="16" spans="1:20">
      <c r="A16" s="12">
        <v>12</v>
      </c>
      <c r="B16" s="9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6"/>
      <c r="N16" s="16"/>
      <c r="O16" s="16"/>
      <c r="P16" s="16"/>
      <c r="Q16" s="16"/>
      <c r="R16" s="17"/>
      <c r="S16" s="18"/>
      <c r="T16" s="18"/>
    </row>
    <row r="17" spans="1:20">
      <c r="A17" s="12">
        <v>13</v>
      </c>
      <c r="B17" s="9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6"/>
      <c r="N17" s="16"/>
      <c r="O17" s="16"/>
      <c r="P17" s="16"/>
      <c r="Q17" s="16"/>
      <c r="R17" s="17"/>
      <c r="S17" s="18"/>
      <c r="T17" s="18"/>
    </row>
    <row r="18" spans="1:20">
      <c r="A18" s="12">
        <v>14</v>
      </c>
      <c r="B18" s="9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6"/>
      <c r="N18" s="16"/>
      <c r="O18" s="16"/>
      <c r="P18" s="16"/>
      <c r="Q18" s="16"/>
      <c r="R18" s="17"/>
      <c r="S18" s="18"/>
      <c r="T18" s="18"/>
    </row>
    <row r="19" spans="1:20">
      <c r="A19" s="12">
        <v>15</v>
      </c>
      <c r="B19" s="9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6"/>
      <c r="N19" s="16"/>
      <c r="O19" s="16"/>
      <c r="P19" s="16"/>
      <c r="Q19" s="16"/>
      <c r="R19" s="17"/>
      <c r="S19" s="18"/>
      <c r="T19" s="18"/>
    </row>
    <row r="20" spans="1:20">
      <c r="A20" s="12">
        <v>16</v>
      </c>
      <c r="B20" s="9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6"/>
      <c r="N20" s="16"/>
      <c r="O20" s="16"/>
      <c r="P20" s="16"/>
      <c r="Q20" s="16"/>
      <c r="R20" s="17"/>
      <c r="S20" s="18"/>
      <c r="T20" s="18"/>
    </row>
    <row r="21" spans="1:20">
      <c r="A21" s="12">
        <v>17</v>
      </c>
      <c r="B21" s="98"/>
      <c r="C21" s="20"/>
      <c r="D21" s="20"/>
      <c r="E21" s="20"/>
      <c r="F21" s="20"/>
      <c r="G21" s="20"/>
      <c r="H21" s="20"/>
      <c r="I21" s="20"/>
      <c r="J21" s="16"/>
      <c r="K21" s="16"/>
      <c r="L21" s="16"/>
      <c r="M21" s="16"/>
      <c r="N21" s="16"/>
      <c r="O21" s="16"/>
      <c r="P21" s="16"/>
      <c r="Q21" s="16"/>
      <c r="R21" s="17"/>
      <c r="S21" s="18"/>
      <c r="T21" s="18"/>
    </row>
    <row r="22" spans="1:20">
      <c r="A22" s="12">
        <v>18</v>
      </c>
      <c r="B22" s="98"/>
      <c r="C22" s="20"/>
      <c r="D22" s="20"/>
      <c r="E22" s="20"/>
      <c r="F22" s="20"/>
      <c r="G22" s="20"/>
      <c r="H22" s="20"/>
      <c r="I22" s="20"/>
      <c r="J22" s="16"/>
      <c r="K22" s="16"/>
      <c r="L22" s="16"/>
      <c r="M22" s="16"/>
      <c r="N22" s="16"/>
      <c r="O22" s="16"/>
      <c r="P22" s="16"/>
      <c r="Q22" s="16"/>
      <c r="R22" s="17"/>
      <c r="S22" s="18"/>
      <c r="T22" s="18"/>
    </row>
    <row r="23" spans="1:20">
      <c r="A23" s="12">
        <v>19</v>
      </c>
      <c r="B23" s="98"/>
      <c r="C23" s="20"/>
      <c r="D23" s="20"/>
      <c r="E23" s="20"/>
      <c r="F23" s="20"/>
      <c r="G23" s="20"/>
      <c r="H23" s="20"/>
      <c r="I23" s="20"/>
      <c r="J23" s="16"/>
      <c r="K23" s="16"/>
      <c r="L23" s="16"/>
      <c r="M23" s="16"/>
      <c r="N23" s="16"/>
      <c r="O23" s="16"/>
      <c r="P23" s="16"/>
      <c r="Q23" s="16"/>
      <c r="R23" s="17"/>
      <c r="S23" s="18"/>
      <c r="T23" s="18"/>
    </row>
    <row r="24" spans="1:20">
      <c r="A24" s="12">
        <v>20</v>
      </c>
      <c r="B24" s="98"/>
      <c r="C24" s="20"/>
      <c r="D24" s="20"/>
      <c r="E24" s="20"/>
      <c r="F24" s="20"/>
      <c r="G24" s="20"/>
      <c r="H24" s="20"/>
      <c r="I24" s="20"/>
      <c r="J24" s="16"/>
      <c r="K24" s="16"/>
      <c r="L24" s="16"/>
      <c r="M24" s="16"/>
      <c r="N24" s="16"/>
      <c r="O24" s="16"/>
      <c r="P24" s="16"/>
      <c r="Q24" s="16"/>
      <c r="R24" s="17"/>
      <c r="S24" s="18"/>
      <c r="T24" s="18"/>
    </row>
    <row r="25" spans="1:20">
      <c r="A25" s="12">
        <v>21</v>
      </c>
      <c r="B25" s="98"/>
      <c r="C25" s="20"/>
      <c r="D25" s="20"/>
      <c r="E25" s="20"/>
      <c r="F25" s="20"/>
      <c r="G25" s="20"/>
      <c r="H25" s="20"/>
      <c r="I25" s="20"/>
      <c r="J25" s="16"/>
      <c r="K25" s="16"/>
      <c r="L25" s="16"/>
      <c r="M25" s="16"/>
      <c r="N25" s="16"/>
      <c r="O25" s="16"/>
      <c r="P25" s="16"/>
      <c r="Q25" s="16"/>
      <c r="R25" s="17"/>
      <c r="S25" s="18"/>
      <c r="T25" s="18"/>
    </row>
    <row r="26" spans="1:20">
      <c r="A26" s="12">
        <v>22</v>
      </c>
      <c r="B26" s="98"/>
      <c r="C26" s="20"/>
      <c r="D26" s="20"/>
      <c r="E26" s="20"/>
      <c r="F26" s="20"/>
      <c r="G26" s="20"/>
      <c r="H26" s="20"/>
      <c r="I26" s="20"/>
      <c r="J26" s="16"/>
      <c r="K26" s="16"/>
      <c r="L26" s="16"/>
      <c r="M26" s="16"/>
      <c r="N26" s="16"/>
      <c r="O26" s="16"/>
      <c r="P26" s="16"/>
      <c r="Q26" s="16"/>
      <c r="R26" s="17"/>
      <c r="S26" s="18"/>
      <c r="T26" s="18"/>
    </row>
    <row r="27" spans="1:20">
      <c r="A27" s="12">
        <v>23</v>
      </c>
      <c r="B27" s="98"/>
      <c r="C27" s="20"/>
      <c r="D27" s="20"/>
      <c r="E27" s="20"/>
      <c r="F27" s="20"/>
      <c r="G27" s="20"/>
      <c r="H27" s="20"/>
      <c r="I27" s="20"/>
      <c r="J27" s="16"/>
      <c r="K27" s="16"/>
      <c r="L27" s="16"/>
      <c r="M27" s="16"/>
      <c r="N27" s="16"/>
      <c r="O27" s="16"/>
      <c r="P27" s="16"/>
      <c r="Q27" s="16"/>
      <c r="R27" s="17"/>
      <c r="S27" s="18"/>
      <c r="T27" s="18"/>
    </row>
    <row r="28" spans="1:20">
      <c r="A28" s="12">
        <v>24</v>
      </c>
      <c r="B28" s="98"/>
      <c r="C28" s="20"/>
      <c r="D28" s="20"/>
      <c r="E28" s="20"/>
      <c r="F28" s="20"/>
      <c r="G28" s="20"/>
      <c r="H28" s="20"/>
      <c r="I28" s="20"/>
      <c r="J28" s="16"/>
      <c r="K28" s="16"/>
      <c r="L28" s="16"/>
      <c r="M28" s="16"/>
      <c r="N28" s="16"/>
      <c r="O28" s="16"/>
      <c r="P28" s="16"/>
      <c r="Q28" s="16"/>
      <c r="R28" s="17"/>
      <c r="S28" s="18"/>
      <c r="T28" s="18"/>
    </row>
    <row r="29" spans="1:20">
      <c r="A29" s="12">
        <v>25</v>
      </c>
      <c r="B29" s="98"/>
      <c r="C29" s="20"/>
      <c r="D29" s="20"/>
      <c r="E29" s="20"/>
      <c r="F29" s="20"/>
      <c r="G29" s="20"/>
      <c r="H29" s="20"/>
      <c r="I29" s="20"/>
      <c r="J29" s="16"/>
      <c r="K29" s="16"/>
      <c r="L29" s="16"/>
      <c r="M29" s="16"/>
      <c r="N29" s="16"/>
      <c r="O29" s="16"/>
      <c r="P29" s="16"/>
      <c r="Q29" s="16"/>
      <c r="R29" s="17"/>
      <c r="S29" s="18"/>
      <c r="T29" s="18"/>
    </row>
    <row r="30" spans="1:20">
      <c r="A30" s="12">
        <v>26</v>
      </c>
      <c r="B30" s="98"/>
      <c r="C30" s="20"/>
      <c r="D30" s="20"/>
      <c r="E30" s="20"/>
      <c r="F30" s="20"/>
      <c r="G30" s="20"/>
      <c r="H30" s="20"/>
      <c r="I30" s="20"/>
      <c r="J30" s="16"/>
      <c r="K30" s="16"/>
      <c r="L30" s="16"/>
      <c r="M30" s="16"/>
      <c r="N30" s="16"/>
      <c r="O30" s="16"/>
      <c r="P30" s="16"/>
      <c r="Q30" s="16"/>
      <c r="R30" s="17"/>
      <c r="S30" s="18"/>
      <c r="T30" s="18"/>
    </row>
    <row r="31" spans="1:20">
      <c r="A31" s="12">
        <v>27</v>
      </c>
      <c r="B31" s="98"/>
      <c r="C31" s="20"/>
      <c r="D31" s="20"/>
      <c r="E31" s="20"/>
      <c r="F31" s="20"/>
      <c r="G31" s="20"/>
      <c r="H31" s="20"/>
      <c r="I31" s="20"/>
      <c r="J31" s="16"/>
      <c r="K31" s="16"/>
      <c r="L31" s="16"/>
      <c r="M31" s="16"/>
      <c r="N31" s="16"/>
      <c r="O31" s="16"/>
      <c r="P31" s="16"/>
      <c r="Q31" s="16"/>
      <c r="R31" s="17"/>
      <c r="S31" s="18"/>
      <c r="T31" s="18"/>
    </row>
    <row r="32" spans="1:20">
      <c r="A32" s="12">
        <v>28</v>
      </c>
      <c r="B32" s="98"/>
      <c r="C32" s="20"/>
      <c r="D32" s="20"/>
      <c r="E32" s="20"/>
      <c r="F32" s="20"/>
      <c r="G32" s="20"/>
      <c r="H32" s="20"/>
      <c r="I32" s="20"/>
      <c r="J32" s="16"/>
      <c r="K32" s="16"/>
      <c r="L32" s="16"/>
      <c r="M32" s="16"/>
      <c r="N32" s="16"/>
      <c r="O32" s="16"/>
      <c r="P32" s="16"/>
      <c r="Q32" s="16"/>
      <c r="R32" s="17"/>
      <c r="S32" s="18"/>
      <c r="T32" s="18"/>
    </row>
    <row r="33" spans="1:20">
      <c r="A33" s="12">
        <v>29</v>
      </c>
      <c r="B33" s="98"/>
      <c r="C33" s="20"/>
      <c r="D33" s="20"/>
      <c r="E33" s="20"/>
      <c r="F33" s="20"/>
      <c r="G33" s="20"/>
      <c r="H33" s="20"/>
      <c r="I33" s="20"/>
      <c r="J33" s="16"/>
      <c r="K33" s="16"/>
      <c r="L33" s="16"/>
      <c r="M33" s="16"/>
      <c r="N33" s="16"/>
      <c r="O33" s="16"/>
      <c r="P33" s="16"/>
      <c r="Q33" s="16"/>
      <c r="R33" s="17"/>
      <c r="S33" s="18"/>
      <c r="T33" s="18"/>
    </row>
    <row r="34" spans="1:20">
      <c r="A34" s="12">
        <v>30</v>
      </c>
      <c r="B34" s="98"/>
      <c r="C34" s="20"/>
      <c r="D34" s="20"/>
      <c r="F34" s="20"/>
      <c r="G34" s="20"/>
      <c r="H34" s="20"/>
      <c r="I34" s="20"/>
      <c r="J34" s="16"/>
      <c r="K34" s="16"/>
      <c r="L34" s="21"/>
      <c r="M34" s="16"/>
      <c r="N34" s="16"/>
      <c r="O34" s="16"/>
      <c r="P34" s="16"/>
      <c r="Q34" s="16"/>
      <c r="R34" s="17"/>
      <c r="S34" s="18"/>
      <c r="T34" s="18"/>
    </row>
    <row r="35" spans="1:20">
      <c r="A35" s="181" t="s">
        <v>6</v>
      </c>
      <c r="B35" s="182"/>
      <c r="C35" s="22">
        <f>MAX(C5:C34)</f>
        <v>6.36</v>
      </c>
      <c r="D35" s="23">
        <f t="shared" ref="D35:G35" si="0">MAX(D5:D34)</f>
        <v>21.35</v>
      </c>
      <c r="E35" s="23">
        <f>MAX(E5:E33)</f>
        <v>23.61</v>
      </c>
      <c r="F35" s="23">
        <f t="shared" si="0"/>
        <v>13.04</v>
      </c>
      <c r="G35" s="22">
        <f t="shared" si="0"/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25"/>
      <c r="T35" s="25"/>
    </row>
    <row r="36" spans="1:20">
      <c r="A36" s="181" t="s">
        <v>7</v>
      </c>
      <c r="B36" s="182"/>
      <c r="C36" s="22">
        <f>MIN(C5:C34)</f>
        <v>5.46</v>
      </c>
      <c r="D36" s="23">
        <f t="shared" ref="D36:G36" si="1">MIN(D5:D34)</f>
        <v>11.54</v>
      </c>
      <c r="E36" s="23">
        <f>MIN(E5:E33)</f>
        <v>19.82</v>
      </c>
      <c r="F36" s="23">
        <f t="shared" si="1"/>
        <v>11.62</v>
      </c>
      <c r="G36" s="22">
        <f t="shared" si="1"/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4"/>
      <c r="S36" s="25"/>
      <c r="T36" s="25"/>
    </row>
    <row r="37" spans="1:20">
      <c r="A37" s="181" t="s">
        <v>8</v>
      </c>
      <c r="B37" s="182"/>
      <c r="C37" s="22">
        <f>AVERAGE(C5:C34)</f>
        <v>5.74</v>
      </c>
      <c r="D37" s="23">
        <f t="shared" ref="D37:G37" si="2">AVERAGE(D5:D34)</f>
        <v>14.27</v>
      </c>
      <c r="E37" s="23">
        <f>AVERAGE(E5:E33)</f>
        <v>21.017499999999998</v>
      </c>
      <c r="F37" s="23">
        <f t="shared" si="2"/>
        <v>12.222</v>
      </c>
      <c r="G37" s="22" t="e">
        <f t="shared" si="2"/>
        <v>#DIV/0!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25"/>
      <c r="T37" s="25"/>
    </row>
    <row r="38" spans="1:20" ht="15.75" thickBot="1">
      <c r="A38" s="183" t="s">
        <v>9</v>
      </c>
      <c r="B38" s="184"/>
      <c r="C38" s="27">
        <f>(C36+C37)/2</f>
        <v>5.6</v>
      </c>
      <c r="D38" s="28">
        <f t="shared" ref="D38:G38" si="3">(D36+D37)/2</f>
        <v>12.904999999999999</v>
      </c>
      <c r="E38" s="28">
        <f>(E36+E37)/2</f>
        <v>20.418749999999999</v>
      </c>
      <c r="F38" s="28">
        <f t="shared" si="3"/>
        <v>11.920999999999999</v>
      </c>
      <c r="G38" s="27" t="e">
        <f t="shared" si="3"/>
        <v>#DIV/0!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30"/>
      <c r="T38" s="30"/>
    </row>
  </sheetData>
  <mergeCells count="9">
    <mergeCell ref="A36:B36"/>
    <mergeCell ref="A37:B37"/>
    <mergeCell ref="A38:B38"/>
    <mergeCell ref="A1:B2"/>
    <mergeCell ref="C1:R1"/>
    <mergeCell ref="C2:Q2"/>
    <mergeCell ref="A3:B4"/>
    <mergeCell ref="B5:B34"/>
    <mergeCell ref="A35:B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I17" sqref="I17"/>
    </sheetView>
  </sheetViews>
  <sheetFormatPr defaultRowHeight="15"/>
  <cols>
    <col min="5" max="5" width="10.28515625" customWidth="1"/>
    <col min="10" max="11" width="10.140625" customWidth="1"/>
  </cols>
  <sheetData>
    <row r="1" spans="1:18" ht="15.75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 ht="15.75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2"/>
    </row>
    <row r="3" spans="1:18">
      <c r="A3" s="111" t="s">
        <v>3</v>
      </c>
      <c r="B3" s="112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/>
      <c r="N3" s="4"/>
      <c r="O3" s="4"/>
      <c r="P3" s="4"/>
      <c r="Q3" s="4"/>
      <c r="R3" s="5"/>
    </row>
    <row r="4" spans="1:18" ht="45">
      <c r="A4" s="115"/>
      <c r="B4" s="116"/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39" t="s">
        <v>26</v>
      </c>
      <c r="I4" s="39" t="s">
        <v>27</v>
      </c>
      <c r="J4" s="39" t="s">
        <v>28</v>
      </c>
      <c r="K4" s="39" t="s">
        <v>29</v>
      </c>
      <c r="L4" s="39" t="s">
        <v>30</v>
      </c>
      <c r="M4" s="39"/>
      <c r="N4" s="40"/>
      <c r="O4" s="8"/>
      <c r="P4" s="8"/>
      <c r="Q4" s="8"/>
      <c r="R4" s="9"/>
    </row>
    <row r="5" spans="1:18">
      <c r="A5" s="12">
        <v>1</v>
      </c>
      <c r="B5" s="98" t="s">
        <v>5</v>
      </c>
      <c r="C5" s="13">
        <v>16.66</v>
      </c>
      <c r="D5" s="13"/>
      <c r="E5" s="14">
        <v>20.69</v>
      </c>
      <c r="F5" s="13"/>
      <c r="G5" s="13">
        <v>15.71</v>
      </c>
      <c r="H5" s="14">
        <v>16.579999999999998</v>
      </c>
      <c r="I5" s="13">
        <v>18.989999999999998</v>
      </c>
      <c r="J5" s="13">
        <v>17.920000000000002</v>
      </c>
      <c r="K5" s="13">
        <v>19.690000000000001</v>
      </c>
      <c r="L5" s="15">
        <v>17.760000000000002</v>
      </c>
      <c r="M5" s="13"/>
      <c r="N5" s="13"/>
      <c r="O5" s="16"/>
      <c r="P5" s="16"/>
      <c r="Q5" s="16"/>
      <c r="R5" s="17"/>
    </row>
    <row r="6" spans="1:18">
      <c r="A6" s="12">
        <v>2</v>
      </c>
      <c r="B6" s="98"/>
      <c r="C6" s="13">
        <v>20.27</v>
      </c>
      <c r="D6" s="19"/>
      <c r="E6" s="13">
        <v>14.7</v>
      </c>
      <c r="F6" s="13"/>
      <c r="G6" s="13">
        <v>15.48</v>
      </c>
      <c r="H6" s="13">
        <v>18.96</v>
      </c>
      <c r="I6" s="13">
        <v>16.579999999999998</v>
      </c>
      <c r="J6" s="13">
        <v>17.68</v>
      </c>
      <c r="K6" s="13">
        <v>16.52</v>
      </c>
      <c r="L6" s="14">
        <v>15.56</v>
      </c>
      <c r="M6" s="13"/>
      <c r="N6" s="13"/>
      <c r="O6" s="16"/>
      <c r="P6" s="16"/>
      <c r="Q6" s="16"/>
      <c r="R6" s="17"/>
    </row>
    <row r="7" spans="1:18">
      <c r="A7" s="12">
        <v>3</v>
      </c>
      <c r="B7" s="98"/>
      <c r="C7" s="13">
        <v>16.12</v>
      </c>
      <c r="D7" s="13"/>
      <c r="E7" s="13">
        <v>21.4</v>
      </c>
      <c r="F7" s="13"/>
      <c r="G7" s="13">
        <v>16.02</v>
      </c>
      <c r="H7" s="13">
        <v>18.899999999999999</v>
      </c>
      <c r="I7" s="13">
        <v>16.45</v>
      </c>
      <c r="J7" s="13">
        <v>28.48</v>
      </c>
      <c r="K7" s="13">
        <v>19.559999999999999</v>
      </c>
      <c r="L7" s="14">
        <v>15.94</v>
      </c>
      <c r="M7" s="13"/>
      <c r="N7" s="13"/>
      <c r="O7" s="16"/>
      <c r="P7" s="16"/>
      <c r="Q7" s="16"/>
      <c r="R7" s="17"/>
    </row>
    <row r="8" spans="1:18">
      <c r="A8" s="12">
        <v>4</v>
      </c>
      <c r="B8" s="98"/>
      <c r="C8" s="13">
        <v>17.27</v>
      </c>
      <c r="D8" s="13"/>
      <c r="E8" s="13">
        <v>15.61</v>
      </c>
      <c r="F8" s="13"/>
      <c r="G8" s="14">
        <v>18.38</v>
      </c>
      <c r="H8" s="13">
        <v>25.45</v>
      </c>
      <c r="I8" s="13">
        <v>16.149999999999999</v>
      </c>
      <c r="J8" s="13">
        <v>15.49</v>
      </c>
      <c r="K8" s="13">
        <v>17.63</v>
      </c>
      <c r="L8" s="14">
        <v>14.43</v>
      </c>
      <c r="M8" s="13"/>
      <c r="N8" s="13"/>
      <c r="O8" s="16"/>
      <c r="P8" s="16"/>
      <c r="Q8" s="16"/>
      <c r="R8" s="17"/>
    </row>
    <row r="9" spans="1:18">
      <c r="A9" s="12">
        <v>5</v>
      </c>
      <c r="B9" s="98"/>
      <c r="C9" s="13">
        <v>12.32</v>
      </c>
      <c r="D9" s="13"/>
      <c r="E9" s="13">
        <v>18.7</v>
      </c>
      <c r="F9" s="13"/>
      <c r="G9" s="13">
        <v>19.05</v>
      </c>
      <c r="H9" s="13">
        <v>18.71</v>
      </c>
      <c r="I9" s="13">
        <v>20.92</v>
      </c>
      <c r="J9" s="13">
        <v>26.32</v>
      </c>
      <c r="K9" s="13">
        <v>15.81</v>
      </c>
      <c r="L9" s="14">
        <v>18.64</v>
      </c>
      <c r="M9" s="13"/>
      <c r="N9" s="13"/>
      <c r="O9" s="16"/>
      <c r="P9" s="16"/>
      <c r="Q9" s="16"/>
      <c r="R9" s="17"/>
    </row>
    <row r="10" spans="1:18">
      <c r="A10" s="12">
        <v>6</v>
      </c>
      <c r="B10" s="98"/>
      <c r="C10" s="13">
        <v>18.5</v>
      </c>
      <c r="D10" s="13"/>
      <c r="E10" s="13">
        <v>15.02</v>
      </c>
      <c r="F10" s="13"/>
      <c r="G10" s="13">
        <v>16.510000000000002</v>
      </c>
      <c r="H10" s="13">
        <v>19.43</v>
      </c>
      <c r="I10" s="13">
        <v>17.91</v>
      </c>
      <c r="J10" s="13">
        <v>15.42</v>
      </c>
      <c r="K10" s="13">
        <v>22.58</v>
      </c>
      <c r="L10" s="14">
        <v>20.77</v>
      </c>
      <c r="M10" s="13"/>
      <c r="N10" s="13"/>
      <c r="O10" s="16"/>
      <c r="P10" s="16"/>
      <c r="Q10" s="16"/>
      <c r="R10" s="17"/>
    </row>
    <row r="11" spans="1:18">
      <c r="A11" s="12">
        <v>7</v>
      </c>
      <c r="B11" s="9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6"/>
      <c r="P11" s="16"/>
      <c r="Q11" s="16"/>
      <c r="R11" s="17"/>
    </row>
    <row r="12" spans="1:18">
      <c r="A12" s="12">
        <v>8</v>
      </c>
      <c r="B12" s="9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6"/>
      <c r="P12" s="16"/>
      <c r="Q12" s="16"/>
      <c r="R12" s="17"/>
    </row>
    <row r="13" spans="1:18">
      <c r="A13" s="12">
        <v>9</v>
      </c>
      <c r="B13" s="9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6"/>
      <c r="P13" s="16"/>
      <c r="Q13" s="16"/>
      <c r="R13" s="17"/>
    </row>
    <row r="14" spans="1:18">
      <c r="A14" s="12">
        <v>10</v>
      </c>
      <c r="B14" s="9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6"/>
      <c r="P14" s="16"/>
      <c r="Q14" s="16"/>
      <c r="R14" s="17"/>
    </row>
    <row r="15" spans="1:18">
      <c r="A15" s="12">
        <v>11</v>
      </c>
      <c r="B15" s="9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6"/>
      <c r="P15" s="16"/>
      <c r="Q15" s="16"/>
      <c r="R15" s="17"/>
    </row>
    <row r="16" spans="1:18">
      <c r="A16" s="12">
        <v>12</v>
      </c>
      <c r="B16" s="9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6"/>
      <c r="P16" s="16"/>
      <c r="Q16" s="16"/>
      <c r="R16" s="17"/>
    </row>
    <row r="17" spans="1:18">
      <c r="A17" s="12">
        <v>13</v>
      </c>
      <c r="B17" s="9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6"/>
      <c r="P17" s="16"/>
      <c r="Q17" s="16"/>
      <c r="R17" s="17"/>
    </row>
    <row r="18" spans="1:18">
      <c r="A18" s="12">
        <v>14</v>
      </c>
      <c r="B18" s="9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6"/>
      <c r="P18" s="16"/>
      <c r="Q18" s="16"/>
      <c r="R18" s="17"/>
    </row>
    <row r="19" spans="1:18">
      <c r="A19" s="12">
        <v>15</v>
      </c>
      <c r="B19" s="9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6"/>
      <c r="P19" s="16"/>
      <c r="Q19" s="16"/>
      <c r="R19" s="17"/>
    </row>
    <row r="20" spans="1:18">
      <c r="A20" s="12">
        <v>16</v>
      </c>
      <c r="B20" s="9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6"/>
      <c r="P20" s="16"/>
      <c r="Q20" s="16"/>
      <c r="R20" s="17"/>
    </row>
    <row r="21" spans="1:18">
      <c r="A21" s="12">
        <v>17</v>
      </c>
      <c r="B21" s="98"/>
      <c r="C21" s="20"/>
      <c r="D21" s="20"/>
      <c r="E21" s="20"/>
      <c r="F21" s="20"/>
      <c r="G21" s="20"/>
      <c r="H21" s="13"/>
      <c r="I21" s="13"/>
      <c r="J21" s="13"/>
      <c r="K21" s="13"/>
      <c r="L21" s="13"/>
      <c r="M21" s="13"/>
      <c r="N21" s="13"/>
      <c r="O21" s="16"/>
      <c r="P21" s="16"/>
      <c r="Q21" s="16"/>
      <c r="R21" s="17"/>
    </row>
    <row r="22" spans="1:18">
      <c r="A22" s="12">
        <v>18</v>
      </c>
      <c r="B22" s="98"/>
      <c r="C22" s="20"/>
      <c r="D22" s="20"/>
      <c r="E22" s="20"/>
      <c r="F22" s="20"/>
      <c r="G22" s="20"/>
      <c r="H22" s="20"/>
      <c r="I22" s="20"/>
      <c r="J22" s="16"/>
      <c r="K22" s="16"/>
      <c r="L22" s="16"/>
      <c r="M22" s="16"/>
      <c r="N22" s="16"/>
      <c r="O22" s="16"/>
      <c r="P22" s="16"/>
      <c r="Q22" s="16"/>
      <c r="R22" s="17"/>
    </row>
    <row r="23" spans="1:18">
      <c r="A23" s="12">
        <v>19</v>
      </c>
      <c r="B23" s="98"/>
      <c r="C23" s="20"/>
      <c r="D23" s="20"/>
      <c r="E23" s="20"/>
      <c r="F23" s="20"/>
      <c r="G23" s="20"/>
      <c r="H23" s="20"/>
      <c r="I23" s="20"/>
      <c r="J23" s="16"/>
      <c r="K23" s="16"/>
      <c r="L23" s="16"/>
      <c r="M23" s="16"/>
      <c r="N23" s="16"/>
      <c r="O23" s="16"/>
      <c r="P23" s="16"/>
      <c r="Q23" s="16"/>
      <c r="R23" s="17"/>
    </row>
    <row r="24" spans="1:18">
      <c r="A24" s="12">
        <v>20</v>
      </c>
      <c r="B24" s="98"/>
      <c r="C24" s="20"/>
      <c r="D24" s="20"/>
      <c r="E24" s="20"/>
      <c r="F24" s="20"/>
      <c r="G24" s="20"/>
      <c r="H24" s="20"/>
      <c r="I24" s="20"/>
      <c r="J24" s="16"/>
      <c r="K24" s="16"/>
      <c r="L24" s="16"/>
      <c r="M24" s="16"/>
      <c r="N24" s="16"/>
      <c r="O24" s="16"/>
      <c r="P24" s="16"/>
      <c r="Q24" s="16"/>
      <c r="R24" s="17"/>
    </row>
    <row r="25" spans="1:18">
      <c r="A25" s="12">
        <v>21</v>
      </c>
      <c r="B25" s="98"/>
      <c r="C25" s="20"/>
      <c r="D25" s="20"/>
      <c r="E25" s="20"/>
      <c r="F25" s="20"/>
      <c r="G25" s="20"/>
      <c r="H25" s="20"/>
      <c r="I25" s="20"/>
      <c r="J25" s="16"/>
      <c r="K25" s="16"/>
      <c r="L25" s="16"/>
      <c r="M25" s="16"/>
      <c r="N25" s="16"/>
      <c r="O25" s="16"/>
      <c r="P25" s="16"/>
      <c r="Q25" s="16"/>
      <c r="R25" s="17"/>
    </row>
    <row r="26" spans="1:18">
      <c r="A26" s="12">
        <v>22</v>
      </c>
      <c r="B26" s="98"/>
      <c r="C26" s="20"/>
      <c r="D26" s="20"/>
      <c r="E26" s="20"/>
      <c r="F26" s="20"/>
      <c r="G26" s="20"/>
      <c r="H26" s="20"/>
      <c r="I26" s="20"/>
      <c r="J26" s="16"/>
      <c r="K26" s="16"/>
      <c r="L26" s="16"/>
      <c r="M26" s="16"/>
      <c r="N26" s="16"/>
      <c r="O26" s="16"/>
      <c r="P26" s="16"/>
      <c r="Q26" s="16"/>
      <c r="R26" s="17"/>
    </row>
    <row r="27" spans="1:18">
      <c r="A27" s="12">
        <v>23</v>
      </c>
      <c r="B27" s="98"/>
      <c r="C27" s="20"/>
      <c r="D27" s="20"/>
      <c r="E27" s="20"/>
      <c r="F27" s="20"/>
      <c r="G27" s="20"/>
      <c r="H27" s="20"/>
      <c r="I27" s="20"/>
      <c r="J27" s="16"/>
      <c r="K27" s="16"/>
      <c r="L27" s="16"/>
      <c r="M27" s="16"/>
      <c r="N27" s="16"/>
      <c r="O27" s="16"/>
      <c r="P27" s="16"/>
      <c r="Q27" s="16"/>
      <c r="R27" s="17"/>
    </row>
    <row r="28" spans="1:18">
      <c r="A28" s="12">
        <v>24</v>
      </c>
      <c r="B28" s="98"/>
      <c r="C28" s="20"/>
      <c r="D28" s="20"/>
      <c r="E28" s="20"/>
      <c r="F28" s="20"/>
      <c r="G28" s="20"/>
      <c r="H28" s="20"/>
      <c r="I28" s="20"/>
      <c r="J28" s="16"/>
      <c r="K28" s="16"/>
      <c r="L28" s="16"/>
      <c r="M28" s="16"/>
      <c r="N28" s="16"/>
      <c r="O28" s="16"/>
      <c r="P28" s="16"/>
      <c r="Q28" s="16"/>
      <c r="R28" s="17"/>
    </row>
    <row r="29" spans="1:18">
      <c r="A29" s="12">
        <v>25</v>
      </c>
      <c r="B29" s="98"/>
      <c r="C29" s="20"/>
      <c r="D29" s="20"/>
      <c r="E29" s="20"/>
      <c r="F29" s="20"/>
      <c r="G29" s="20"/>
      <c r="H29" s="20"/>
      <c r="I29" s="20"/>
      <c r="J29" s="16"/>
      <c r="K29" s="16"/>
      <c r="L29" s="16"/>
      <c r="M29" s="16"/>
      <c r="N29" s="16"/>
      <c r="O29" s="16"/>
      <c r="P29" s="16"/>
      <c r="Q29" s="16"/>
      <c r="R29" s="17"/>
    </row>
    <row r="30" spans="1:18">
      <c r="A30" s="12">
        <v>26</v>
      </c>
      <c r="B30" s="98"/>
      <c r="C30" s="20"/>
      <c r="D30" s="20"/>
      <c r="E30" s="20"/>
      <c r="F30" s="20"/>
      <c r="G30" s="20"/>
      <c r="H30" s="20"/>
      <c r="I30" s="20"/>
      <c r="J30" s="16"/>
      <c r="K30" s="16"/>
      <c r="L30" s="16"/>
      <c r="M30" s="16"/>
      <c r="N30" s="16"/>
      <c r="O30" s="16"/>
      <c r="P30" s="16"/>
      <c r="Q30" s="16"/>
      <c r="R30" s="17"/>
    </row>
    <row r="31" spans="1:18">
      <c r="A31" s="12">
        <v>27</v>
      </c>
      <c r="B31" s="98"/>
      <c r="C31" s="20"/>
      <c r="D31" s="20"/>
      <c r="E31" s="20"/>
      <c r="F31" s="20"/>
      <c r="G31" s="20"/>
      <c r="H31" s="20"/>
      <c r="I31" s="20"/>
      <c r="J31" s="16"/>
      <c r="K31" s="16"/>
      <c r="L31" s="16"/>
      <c r="M31" s="16"/>
      <c r="N31" s="16"/>
      <c r="O31" s="16"/>
      <c r="P31" s="16"/>
      <c r="Q31" s="16"/>
      <c r="R31" s="17"/>
    </row>
    <row r="32" spans="1:18">
      <c r="A32" s="12">
        <v>28</v>
      </c>
      <c r="B32" s="98"/>
      <c r="C32" s="20"/>
      <c r="D32" s="20"/>
      <c r="E32" s="20"/>
      <c r="F32" s="20"/>
      <c r="G32" s="20"/>
      <c r="H32" s="20"/>
      <c r="I32" s="20"/>
      <c r="J32" s="16"/>
      <c r="K32" s="16"/>
      <c r="L32" s="16"/>
      <c r="M32" s="16"/>
      <c r="N32" s="16"/>
      <c r="O32" s="16"/>
      <c r="P32" s="16"/>
      <c r="Q32" s="16"/>
      <c r="R32" s="17"/>
    </row>
    <row r="33" spans="1:18">
      <c r="A33" s="12">
        <v>29</v>
      </c>
      <c r="B33" s="98"/>
      <c r="C33" s="20"/>
      <c r="D33" s="20"/>
      <c r="E33" s="20"/>
      <c r="F33" s="20"/>
      <c r="G33" s="20"/>
      <c r="H33" s="20"/>
      <c r="I33" s="20"/>
      <c r="J33" s="16"/>
      <c r="K33" s="16"/>
      <c r="L33" s="16"/>
      <c r="M33" s="16"/>
      <c r="N33" s="16"/>
      <c r="O33" s="16"/>
      <c r="P33" s="16"/>
      <c r="Q33" s="16"/>
      <c r="R33" s="17"/>
    </row>
    <row r="34" spans="1:18">
      <c r="A34" s="12">
        <v>30</v>
      </c>
      <c r="B34" s="98"/>
      <c r="C34" s="20"/>
      <c r="D34" s="20"/>
      <c r="F34" s="20"/>
      <c r="G34" s="20"/>
      <c r="H34" s="20"/>
      <c r="I34" s="20"/>
      <c r="J34" s="16"/>
      <c r="K34" s="16"/>
      <c r="L34" s="21"/>
      <c r="M34" s="16"/>
      <c r="N34" s="16"/>
      <c r="O34" s="16"/>
      <c r="P34" s="16"/>
      <c r="Q34" s="16"/>
      <c r="R34" s="17"/>
    </row>
  </sheetData>
  <mergeCells count="5">
    <mergeCell ref="A1:B2"/>
    <mergeCell ref="C1:R1"/>
    <mergeCell ref="C2:Q2"/>
    <mergeCell ref="A3:B4"/>
    <mergeCell ref="B5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9"/>
  <sheetViews>
    <sheetView workbookViewId="0">
      <selection activeCell="G45" sqref="G45"/>
    </sheetView>
  </sheetViews>
  <sheetFormatPr defaultRowHeight="15"/>
  <cols>
    <col min="1" max="1" width="2.7109375" bestFit="1" customWidth="1"/>
    <col min="2" max="2" width="7.28515625" customWidth="1"/>
    <col min="3" max="3" width="10.5703125" style="38" bestFit="1" customWidth="1"/>
    <col min="4" max="4" width="10.140625" customWidth="1"/>
    <col min="5" max="5" width="10.7109375" customWidth="1"/>
    <col min="6" max="6" width="10" style="38" customWidth="1"/>
    <col min="7" max="8" width="10.140625" customWidth="1"/>
    <col min="9" max="9" width="10.42578125" customWidth="1"/>
    <col min="10" max="10" width="10.28515625" customWidth="1"/>
    <col min="11" max="14" width="10.140625" customWidth="1"/>
    <col min="15" max="15" width="10.140625" style="1" customWidth="1"/>
    <col min="16" max="16" width="11.7109375" style="1" customWidth="1"/>
    <col min="17" max="18" width="10.140625" style="1" customWidth="1"/>
  </cols>
  <sheetData>
    <row r="1" spans="1:19" ht="15.75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9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2"/>
      <c r="P2" s="3"/>
      <c r="Q2" s="3"/>
      <c r="R2" s="3"/>
    </row>
    <row r="3" spans="1:19" ht="29.25" customHeight="1">
      <c r="A3" s="111" t="s">
        <v>3</v>
      </c>
      <c r="B3" s="112"/>
      <c r="C3" s="118" t="s">
        <v>115</v>
      </c>
      <c r="D3" s="119"/>
      <c r="E3" s="119"/>
      <c r="F3" s="120"/>
      <c r="G3" s="56"/>
      <c r="H3" s="121" t="s">
        <v>116</v>
      </c>
      <c r="I3" s="122"/>
      <c r="J3" s="122"/>
      <c r="K3" s="122"/>
      <c r="L3" s="123"/>
      <c r="M3" s="56"/>
      <c r="N3" s="88"/>
      <c r="O3" s="89"/>
      <c r="P3" s="3"/>
      <c r="Q3" s="3"/>
      <c r="R3" s="3"/>
    </row>
    <row r="4" spans="1:19">
      <c r="A4" s="113"/>
      <c r="B4" s="114"/>
      <c r="C4" s="4">
        <v>1</v>
      </c>
      <c r="D4" s="4">
        <v>2</v>
      </c>
      <c r="E4" s="4">
        <v>3</v>
      </c>
      <c r="F4" s="4">
        <v>4</v>
      </c>
      <c r="G4" s="4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/>
      <c r="N4" s="109"/>
      <c r="O4" s="110"/>
      <c r="P4" s="110"/>
      <c r="Q4"/>
    </row>
    <row r="5" spans="1:19" s="11" customFormat="1" ht="45.75" customHeight="1">
      <c r="A5" s="115"/>
      <c r="B5" s="116"/>
      <c r="C5" s="39" t="s">
        <v>10</v>
      </c>
      <c r="D5" s="39" t="s">
        <v>113</v>
      </c>
      <c r="E5" s="39" t="s">
        <v>114</v>
      </c>
      <c r="F5" s="39" t="s">
        <v>4</v>
      </c>
      <c r="G5" s="6"/>
      <c r="H5" s="39" t="s">
        <v>10</v>
      </c>
      <c r="I5" s="39" t="s">
        <v>117</v>
      </c>
      <c r="J5" s="39" t="s">
        <v>118</v>
      </c>
      <c r="K5" s="39" t="s">
        <v>119</v>
      </c>
      <c r="L5" s="39" t="s">
        <v>4</v>
      </c>
      <c r="M5" s="39"/>
      <c r="N5" s="39"/>
      <c r="O5" s="44"/>
      <c r="P5" s="45"/>
    </row>
    <row r="6" spans="1:19" ht="24.95" customHeight="1">
      <c r="A6" s="12">
        <v>1</v>
      </c>
      <c r="B6" s="98" t="s">
        <v>5</v>
      </c>
      <c r="C6" s="91">
        <f>'Shutter Sub Assy'!G22</f>
        <v>43.313000000000002</v>
      </c>
      <c r="D6" s="91">
        <f>'Stator Greasing and Loading Sta'!G30</f>
        <v>54.899499999999996</v>
      </c>
      <c r="E6" s="91">
        <f>'Torsion and Dowel Pin insertion'!G36</f>
        <v>38.037300000000002</v>
      </c>
      <c r="F6" s="91">
        <f>'Final Inspection'!G17</f>
        <v>31.741999999999997</v>
      </c>
      <c r="G6" s="14"/>
      <c r="H6" s="13"/>
      <c r="I6" s="15"/>
      <c r="J6" s="13"/>
      <c r="K6" s="13"/>
      <c r="L6" s="13"/>
      <c r="M6" s="42"/>
      <c r="N6" s="13"/>
      <c r="O6" s="19"/>
      <c r="P6" s="43"/>
      <c r="Q6"/>
      <c r="R6"/>
    </row>
    <row r="7" spans="1:19" ht="24.95" customHeight="1">
      <c r="A7" s="12">
        <v>2</v>
      </c>
      <c r="B7" s="98"/>
      <c r="C7" s="91">
        <f>'Shutter Sub Assy'!M22</f>
        <v>37.427799999999998</v>
      </c>
      <c r="D7" s="91">
        <f>'Stator Greasing and Loading Sta'!M30</f>
        <v>52.893500000000003</v>
      </c>
      <c r="E7" s="91">
        <f>'Torsion and Dowel Pin insertion'!M36</f>
        <v>67.454700000000003</v>
      </c>
      <c r="F7" s="91">
        <f>'Final Inspection'!M17</f>
        <v>34.161000000000001</v>
      </c>
      <c r="G7" s="13"/>
      <c r="H7" s="13"/>
      <c r="I7" s="14"/>
      <c r="J7" s="13"/>
      <c r="K7" s="13"/>
      <c r="L7" s="13"/>
      <c r="M7" s="42"/>
      <c r="N7" s="13"/>
      <c r="O7" s="19"/>
      <c r="P7" s="43"/>
      <c r="Q7" s="46"/>
      <c r="R7" s="46"/>
      <c r="S7" s="46"/>
    </row>
    <row r="8" spans="1:19" ht="24.95" customHeight="1">
      <c r="A8" s="12">
        <v>3</v>
      </c>
      <c r="B8" s="98"/>
      <c r="C8" s="91">
        <f>'Shutter Sub Assy'!S22</f>
        <v>35.369599999999977</v>
      </c>
      <c r="D8" s="91">
        <f>'Stator Greasing and Loading Sta'!S30</f>
        <v>49.648499999999999</v>
      </c>
      <c r="E8" s="91">
        <f>'Torsion and Dowel Pin insertion'!S36</f>
        <v>50.946499999999979</v>
      </c>
      <c r="F8" s="91">
        <f>'Final Inspection'!S17</f>
        <v>27.995499999999993</v>
      </c>
      <c r="G8" s="13"/>
      <c r="H8" s="13"/>
      <c r="I8" s="14"/>
      <c r="J8" s="13"/>
      <c r="K8" s="13"/>
      <c r="L8" s="13"/>
      <c r="M8" s="42"/>
      <c r="N8" s="13"/>
      <c r="O8" s="19"/>
      <c r="P8" s="43"/>
      <c r="Q8" s="46"/>
      <c r="R8" s="46"/>
      <c r="S8" s="46"/>
    </row>
    <row r="9" spans="1:19" ht="24.95" customHeight="1">
      <c r="A9" s="12">
        <v>4</v>
      </c>
      <c r="B9" s="98"/>
      <c r="C9" s="91">
        <f>'Shutter Sub Assy'!Y22</f>
        <v>33.419800000000016</v>
      </c>
      <c r="D9" s="91">
        <f>'Stator Greasing and Loading Sta'!Y30</f>
        <v>42.763199999999969</v>
      </c>
      <c r="E9" s="91">
        <f>'Torsion and Dowel Pin insertion'!Y36</f>
        <v>43.612800000000007</v>
      </c>
      <c r="F9" s="91">
        <f>'Final Inspection'!Y17</f>
        <v>35.547499999999992</v>
      </c>
      <c r="G9" s="13"/>
      <c r="H9" s="13"/>
      <c r="I9" s="14"/>
      <c r="J9" s="13"/>
      <c r="K9" s="13"/>
      <c r="L9" s="13"/>
      <c r="M9" s="42"/>
      <c r="N9" s="13"/>
      <c r="O9" s="19"/>
      <c r="P9" s="43"/>
      <c r="Q9" s="46"/>
      <c r="R9" s="46"/>
      <c r="S9" s="46"/>
    </row>
    <row r="10" spans="1:19" ht="24.95" customHeight="1">
      <c r="A10" s="12">
        <v>5</v>
      </c>
      <c r="B10" s="98"/>
      <c r="C10" s="91">
        <f>'Shutter Sub Assy'!AE22</f>
        <v>55.006999999999998</v>
      </c>
      <c r="D10" s="91">
        <f>'Stator Greasing and Loading Sta'!AE30</f>
        <v>31.8</v>
      </c>
      <c r="E10" s="91">
        <f>'Torsion and Dowel Pin insertion'!AE36</f>
        <v>45.359200000000001</v>
      </c>
      <c r="F10" s="91">
        <f>'Final Inspection'!AE17</f>
        <v>32.568000000000005</v>
      </c>
      <c r="G10" s="13"/>
      <c r="H10" s="13"/>
      <c r="I10" s="14"/>
      <c r="J10" s="13"/>
      <c r="K10" s="13"/>
      <c r="L10" s="13"/>
      <c r="M10" s="42"/>
      <c r="N10" s="13"/>
      <c r="O10" s="19"/>
      <c r="P10" s="43"/>
      <c r="Q10" s="46"/>
      <c r="S10" s="46"/>
    </row>
    <row r="11" spans="1:19" ht="24.95" customHeight="1">
      <c r="A11" s="12">
        <v>6</v>
      </c>
      <c r="B11" s="98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42"/>
      <c r="N11" s="13"/>
      <c r="O11" s="19"/>
      <c r="P11" s="43"/>
      <c r="Q11"/>
      <c r="R11"/>
    </row>
    <row r="12" spans="1:19" ht="24.95" customHeight="1">
      <c r="A12" s="12">
        <v>7</v>
      </c>
      <c r="B12" s="9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42"/>
      <c r="N12" s="13"/>
      <c r="O12" s="19"/>
      <c r="P12" s="43"/>
      <c r="Q12"/>
      <c r="R12"/>
    </row>
    <row r="13" spans="1:19" ht="24.95" customHeight="1">
      <c r="A13" s="12">
        <v>8</v>
      </c>
      <c r="B13" s="9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42"/>
      <c r="N13" s="13"/>
      <c r="O13" s="19"/>
      <c r="P13" s="43"/>
      <c r="Q13"/>
      <c r="R13"/>
    </row>
    <row r="14" spans="1:19" ht="24.95" customHeight="1">
      <c r="A14" s="12">
        <v>9</v>
      </c>
      <c r="B14" s="9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42"/>
      <c r="N14" s="13"/>
      <c r="O14" s="19"/>
      <c r="P14" s="43"/>
      <c r="Q14"/>
      <c r="R14"/>
    </row>
    <row r="15" spans="1:19" ht="24.95" customHeight="1">
      <c r="A15" s="12">
        <v>10</v>
      </c>
      <c r="B15" s="98"/>
      <c r="C15" s="13"/>
      <c r="D15" s="13"/>
      <c r="E15" s="13"/>
      <c r="F15" s="13"/>
      <c r="G15" s="13"/>
      <c r="H15" s="13"/>
      <c r="I15" s="13"/>
      <c r="K15" s="13"/>
      <c r="L15" s="13"/>
      <c r="M15" s="42"/>
      <c r="N15" s="13"/>
      <c r="O15" s="19"/>
      <c r="P15" s="43"/>
      <c r="Q15"/>
      <c r="R15"/>
    </row>
    <row r="16" spans="1:19" ht="24.95" customHeight="1">
      <c r="A16" s="12">
        <v>11</v>
      </c>
      <c r="B16" s="9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42"/>
      <c r="N16" s="13"/>
      <c r="O16" s="19"/>
      <c r="P16" s="43"/>
      <c r="Q16"/>
      <c r="R16"/>
    </row>
    <row r="17" spans="1:18" ht="24.95" customHeight="1">
      <c r="A17" s="12">
        <v>12</v>
      </c>
      <c r="B17" s="98"/>
      <c r="C17" s="13"/>
      <c r="D17" s="13"/>
      <c r="E17" s="13"/>
      <c r="F17" s="13"/>
      <c r="G17" s="13"/>
      <c r="H17" s="13"/>
      <c r="I17" s="13"/>
      <c r="J17" s="42"/>
      <c r="K17" s="42"/>
      <c r="L17" s="42"/>
      <c r="M17" s="42"/>
      <c r="N17" s="13"/>
      <c r="O17" s="19"/>
      <c r="P17" s="43"/>
      <c r="Q17" s="18"/>
      <c r="R17"/>
    </row>
    <row r="18" spans="1:18" ht="24.95" customHeight="1">
      <c r="A18" s="12">
        <v>13</v>
      </c>
      <c r="B18" s="98"/>
      <c r="C18" s="13"/>
      <c r="D18" s="13"/>
      <c r="E18" s="13"/>
      <c r="F18" s="13"/>
      <c r="G18" s="13"/>
      <c r="H18" s="13"/>
      <c r="I18" s="13"/>
      <c r="J18" s="42"/>
      <c r="K18" s="42"/>
      <c r="L18" s="42"/>
      <c r="M18" s="42"/>
      <c r="N18" s="13"/>
      <c r="O18" s="19"/>
      <c r="P18" s="43"/>
      <c r="Q18" s="18"/>
      <c r="R18"/>
    </row>
    <row r="19" spans="1:18" ht="24.95" customHeight="1">
      <c r="A19" s="12">
        <v>14</v>
      </c>
      <c r="B19" s="98"/>
      <c r="C19" s="13"/>
      <c r="D19" s="13"/>
      <c r="E19" s="13"/>
      <c r="F19" s="13"/>
      <c r="G19" s="13"/>
      <c r="H19" s="13"/>
      <c r="I19" s="13"/>
      <c r="J19" s="42"/>
      <c r="K19" s="42"/>
      <c r="L19" s="42"/>
      <c r="M19" s="41"/>
      <c r="N19" s="13"/>
      <c r="O19" s="19"/>
      <c r="P19" s="43"/>
      <c r="Q19" s="18"/>
      <c r="R19"/>
    </row>
    <row r="20" spans="1:18" ht="24.95" customHeight="1">
      <c r="A20" s="12">
        <v>15</v>
      </c>
      <c r="B20" s="98"/>
      <c r="C20" s="13"/>
      <c r="D20" s="13"/>
      <c r="E20" s="13"/>
      <c r="F20" s="13"/>
      <c r="G20" s="13"/>
      <c r="H20" s="13"/>
      <c r="I20" s="13"/>
      <c r="J20" s="16"/>
      <c r="K20" s="16"/>
      <c r="L20" s="16"/>
      <c r="M20" s="16"/>
      <c r="N20" s="16"/>
      <c r="O20" s="17"/>
      <c r="P20" s="18"/>
      <c r="Q20" s="18"/>
      <c r="R20"/>
    </row>
    <row r="21" spans="1:18" ht="24.95" customHeight="1">
      <c r="A21" s="12">
        <v>16</v>
      </c>
      <c r="B21" s="98"/>
      <c r="C21" s="13"/>
      <c r="D21" s="13"/>
      <c r="E21" s="13"/>
      <c r="F21" s="13"/>
      <c r="G21" s="13"/>
      <c r="H21" s="13"/>
      <c r="I21" s="13"/>
      <c r="J21" s="16"/>
      <c r="K21" s="16"/>
      <c r="L21" s="16"/>
      <c r="M21" s="16"/>
      <c r="N21" s="16"/>
      <c r="O21" s="17"/>
      <c r="P21" s="18"/>
      <c r="Q21" s="18"/>
      <c r="R21"/>
    </row>
    <row r="22" spans="1:18" ht="24.95" customHeight="1">
      <c r="A22" s="12">
        <v>17</v>
      </c>
      <c r="B22" s="98"/>
      <c r="C22" s="20"/>
      <c r="D22" s="20"/>
      <c r="E22" s="20"/>
      <c r="F22" s="20"/>
      <c r="G22" s="20"/>
      <c r="H22" s="16"/>
      <c r="I22" s="16"/>
      <c r="K22" s="16"/>
      <c r="L22" s="16"/>
      <c r="M22" s="16"/>
      <c r="N22" s="16"/>
      <c r="O22" s="17"/>
      <c r="P22" s="18"/>
      <c r="Q22" s="18"/>
      <c r="R22"/>
    </row>
    <row r="23" spans="1:18" ht="24.95" customHeight="1">
      <c r="A23" s="12">
        <v>18</v>
      </c>
      <c r="B23" s="98"/>
      <c r="C23" s="20"/>
      <c r="D23" s="20"/>
      <c r="E23" s="20"/>
      <c r="F23" s="20"/>
      <c r="G23" s="20"/>
      <c r="H23" s="16"/>
      <c r="I23" s="16"/>
      <c r="J23" s="16"/>
      <c r="K23" s="16"/>
      <c r="L23" s="16"/>
      <c r="M23" s="16"/>
      <c r="N23" s="16"/>
      <c r="O23" s="17"/>
      <c r="P23" s="18"/>
      <c r="Q23" s="18"/>
      <c r="R23"/>
    </row>
    <row r="24" spans="1:18" ht="24.95" customHeight="1">
      <c r="A24" s="12">
        <v>19</v>
      </c>
      <c r="B24" s="98"/>
      <c r="C24" s="20"/>
      <c r="D24" s="20"/>
      <c r="E24" s="20"/>
      <c r="F24" s="20"/>
      <c r="G24" s="20"/>
      <c r="H24" s="16"/>
      <c r="I24" s="16"/>
      <c r="J24" s="16"/>
      <c r="K24" s="16"/>
      <c r="L24" s="16"/>
      <c r="M24" s="16"/>
      <c r="N24" s="16"/>
      <c r="O24" s="17"/>
      <c r="P24" s="18"/>
      <c r="Q24" s="18"/>
      <c r="R24" s="18"/>
    </row>
    <row r="25" spans="1:18" ht="24.95" customHeight="1">
      <c r="A25" s="12">
        <v>20</v>
      </c>
      <c r="B25" s="98"/>
      <c r="C25" s="20"/>
      <c r="D25" s="20"/>
      <c r="E25" s="20"/>
      <c r="F25" s="20"/>
      <c r="G25" s="20"/>
      <c r="H25" s="16"/>
      <c r="I25" s="16"/>
      <c r="J25" s="16"/>
      <c r="K25" s="16"/>
      <c r="L25" s="16"/>
      <c r="M25" s="16"/>
      <c r="N25" s="16"/>
      <c r="O25" s="17"/>
      <c r="P25" s="18"/>
      <c r="Q25" s="18"/>
      <c r="R25" s="18"/>
    </row>
    <row r="26" spans="1:18" ht="24.95" customHeight="1">
      <c r="A26" s="12">
        <v>21</v>
      </c>
      <c r="B26" s="98"/>
      <c r="C26" s="20"/>
      <c r="D26" s="20"/>
      <c r="E26" s="20"/>
      <c r="F26" s="20"/>
      <c r="G26" s="20"/>
      <c r="H26" s="16"/>
      <c r="I26" s="16"/>
      <c r="J26" s="16"/>
      <c r="K26" s="16"/>
      <c r="L26" s="16"/>
      <c r="M26" s="16"/>
      <c r="N26" s="16"/>
      <c r="O26" s="17"/>
      <c r="P26" s="18"/>
      <c r="Q26" s="18"/>
      <c r="R26" s="18"/>
    </row>
    <row r="27" spans="1:18" ht="24.95" customHeight="1">
      <c r="A27" s="12">
        <v>22</v>
      </c>
      <c r="B27" s="98"/>
      <c r="C27" s="20"/>
      <c r="D27" s="20"/>
      <c r="E27" s="20"/>
      <c r="F27" s="20"/>
      <c r="G27" s="20"/>
      <c r="H27" s="16"/>
      <c r="I27" s="16"/>
      <c r="J27" s="16"/>
      <c r="K27" s="16"/>
      <c r="L27" s="16"/>
      <c r="M27" s="16"/>
      <c r="N27" s="16"/>
      <c r="O27" s="17"/>
      <c r="P27" s="18"/>
      <c r="Q27" s="18"/>
      <c r="R27" s="18"/>
    </row>
    <row r="28" spans="1:18" ht="24.95" customHeight="1">
      <c r="A28" s="12">
        <v>23</v>
      </c>
      <c r="B28" s="98"/>
      <c r="C28" s="20"/>
      <c r="D28" s="20"/>
      <c r="E28" s="20"/>
      <c r="F28" s="20"/>
      <c r="G28" s="20"/>
      <c r="H28" s="16"/>
      <c r="I28" s="16"/>
      <c r="J28" s="16"/>
      <c r="K28" s="16"/>
      <c r="L28" s="16"/>
      <c r="M28" s="16"/>
      <c r="N28" s="16"/>
      <c r="O28" s="17"/>
      <c r="P28" s="18"/>
      <c r="Q28" s="18"/>
      <c r="R28" s="18"/>
    </row>
    <row r="29" spans="1:18" ht="24.95" customHeight="1">
      <c r="A29" s="12">
        <v>24</v>
      </c>
      <c r="B29" s="98"/>
      <c r="C29" s="20"/>
      <c r="D29" s="20"/>
      <c r="E29" s="20"/>
      <c r="F29" s="20"/>
      <c r="G29" s="20"/>
      <c r="H29" s="16"/>
      <c r="I29" s="16"/>
      <c r="J29" s="16"/>
      <c r="K29" s="16"/>
      <c r="L29" s="16"/>
      <c r="M29" s="16"/>
      <c r="N29" s="16"/>
      <c r="O29" s="17"/>
      <c r="P29" s="18"/>
      <c r="Q29" s="18"/>
      <c r="R29" s="18"/>
    </row>
    <row r="30" spans="1:18" ht="24.95" customHeight="1">
      <c r="A30" s="12">
        <v>25</v>
      </c>
      <c r="B30" s="98"/>
      <c r="C30" s="20"/>
      <c r="D30" s="20"/>
      <c r="E30" s="20"/>
      <c r="F30" s="20"/>
      <c r="G30" s="20"/>
      <c r="H30" s="16"/>
      <c r="I30" s="16"/>
      <c r="J30" s="16"/>
      <c r="K30" s="16"/>
      <c r="L30" s="16"/>
      <c r="M30" s="16"/>
      <c r="N30" s="16"/>
      <c r="O30" s="17"/>
      <c r="P30" s="18"/>
      <c r="Q30" s="18"/>
      <c r="R30" s="18"/>
    </row>
    <row r="31" spans="1:18" ht="24.95" customHeight="1">
      <c r="A31" s="12">
        <v>26</v>
      </c>
      <c r="B31" s="98"/>
      <c r="C31" s="20"/>
      <c r="D31" s="20"/>
      <c r="E31" s="20"/>
      <c r="F31" s="20"/>
      <c r="G31" s="20"/>
      <c r="H31" s="16"/>
      <c r="I31" s="16"/>
      <c r="J31" s="16"/>
      <c r="K31" s="16"/>
      <c r="L31" s="16"/>
      <c r="M31" s="16"/>
      <c r="N31" s="16"/>
      <c r="O31" s="17"/>
      <c r="P31" s="18"/>
      <c r="Q31" s="18"/>
      <c r="R31" s="18"/>
    </row>
    <row r="32" spans="1:18" ht="24.95" customHeight="1">
      <c r="A32" s="12">
        <v>27</v>
      </c>
      <c r="B32" s="98"/>
      <c r="C32" s="20"/>
      <c r="D32" s="20"/>
      <c r="E32" s="20"/>
      <c r="F32" s="20"/>
      <c r="G32" s="20"/>
      <c r="H32" s="16"/>
      <c r="I32" s="16"/>
      <c r="J32" s="16"/>
      <c r="K32" s="16"/>
      <c r="L32" s="16"/>
      <c r="M32" s="16"/>
      <c r="N32" s="16"/>
      <c r="O32" s="17"/>
      <c r="P32" s="18"/>
      <c r="Q32" s="18"/>
      <c r="R32" s="18"/>
    </row>
    <row r="33" spans="1:18" ht="24.95" customHeight="1">
      <c r="A33" s="12">
        <v>28</v>
      </c>
      <c r="B33" s="98"/>
      <c r="C33" s="20"/>
      <c r="D33" s="20"/>
      <c r="E33" s="20"/>
      <c r="F33" s="20"/>
      <c r="G33" s="20"/>
      <c r="H33" s="16"/>
      <c r="I33" s="16"/>
      <c r="J33" s="16"/>
      <c r="K33" s="16"/>
      <c r="L33" s="16"/>
      <c r="M33" s="16"/>
      <c r="N33" s="16"/>
      <c r="O33" s="17"/>
      <c r="P33" s="18"/>
      <c r="Q33" s="18"/>
      <c r="R33" s="18"/>
    </row>
    <row r="34" spans="1:18" ht="24.95" customHeight="1">
      <c r="A34" s="12">
        <v>29</v>
      </c>
      <c r="B34" s="98"/>
      <c r="C34" s="20"/>
      <c r="D34" s="20"/>
      <c r="E34" s="20"/>
      <c r="F34" s="20"/>
      <c r="G34" s="20"/>
      <c r="H34" s="16"/>
      <c r="I34" s="16"/>
      <c r="J34" s="16"/>
      <c r="K34" s="16"/>
      <c r="L34" s="16"/>
      <c r="M34" s="16"/>
      <c r="N34" s="16"/>
      <c r="O34" s="17"/>
      <c r="P34" s="18"/>
      <c r="Q34" s="18"/>
      <c r="R34" s="18"/>
    </row>
    <row r="35" spans="1:18" ht="24.95" customHeight="1">
      <c r="A35" s="12">
        <v>30</v>
      </c>
      <c r="B35" s="98"/>
      <c r="C35" s="20"/>
      <c r="D35" s="20"/>
      <c r="E35" s="20"/>
      <c r="F35" s="20"/>
      <c r="G35" s="20"/>
      <c r="H35" s="16"/>
      <c r="I35" s="21"/>
      <c r="J35" s="16"/>
      <c r="K35" s="16"/>
      <c r="L35" s="16"/>
      <c r="M35" s="16"/>
      <c r="N35" s="16"/>
      <c r="O35" s="17"/>
      <c r="P35" s="18"/>
      <c r="Q35" s="18"/>
      <c r="R35" s="18"/>
    </row>
    <row r="36" spans="1:18" s="26" customFormat="1" ht="12.75">
      <c r="A36" s="99" t="s">
        <v>6</v>
      </c>
      <c r="B36" s="100"/>
      <c r="C36" s="47">
        <f>MAX(C6:C10)</f>
        <v>55.006999999999998</v>
      </c>
      <c r="D36" s="47">
        <f t="shared" ref="D36:F36" si="0">MAX(D6:D10)</f>
        <v>54.899499999999996</v>
      </c>
      <c r="E36" s="47">
        <f t="shared" si="0"/>
        <v>67.454700000000003</v>
      </c>
      <c r="F36" s="47">
        <f t="shared" si="0"/>
        <v>35.547499999999992</v>
      </c>
      <c r="G36" s="47"/>
      <c r="H36" s="47"/>
      <c r="I36" s="47"/>
      <c r="J36" s="47"/>
      <c r="K36" s="47"/>
      <c r="L36" s="47"/>
      <c r="M36" s="23"/>
      <c r="N36" s="23"/>
      <c r="O36" s="24"/>
      <c r="P36" s="25"/>
      <c r="Q36" s="25"/>
      <c r="R36" s="25"/>
    </row>
    <row r="37" spans="1:18" s="26" customFormat="1" ht="12.75">
      <c r="A37" s="99" t="s">
        <v>7</v>
      </c>
      <c r="B37" s="100"/>
      <c r="C37" s="47">
        <f>MIN(C6:C10)</f>
        <v>33.419800000000016</v>
      </c>
      <c r="D37" s="47">
        <f t="shared" ref="D37:F37" si="1">MIN(D6:D10)</f>
        <v>31.8</v>
      </c>
      <c r="E37" s="47">
        <f t="shared" si="1"/>
        <v>38.037300000000002</v>
      </c>
      <c r="F37" s="47">
        <f t="shared" si="1"/>
        <v>27.995499999999993</v>
      </c>
      <c r="G37" s="47"/>
      <c r="H37" s="47"/>
      <c r="I37" s="47"/>
      <c r="J37" s="47"/>
      <c r="K37" s="47"/>
      <c r="L37" s="47"/>
      <c r="M37" s="23"/>
      <c r="N37" s="23"/>
      <c r="O37" s="24"/>
      <c r="P37" s="25"/>
      <c r="Q37" s="25"/>
      <c r="R37" s="25"/>
    </row>
    <row r="38" spans="1:18" s="26" customFormat="1" ht="12.75">
      <c r="A38" s="99" t="s">
        <v>8</v>
      </c>
      <c r="B38" s="100"/>
      <c r="C38" s="47">
        <f>AVERAGE(C6:C10)</f>
        <v>40.907440000000001</v>
      </c>
      <c r="D38" s="47">
        <f t="shared" ref="D38:F38" si="2">AVERAGE(D6:D10)</f>
        <v>46.400940000000006</v>
      </c>
      <c r="E38" s="47">
        <f t="shared" si="2"/>
        <v>49.08209999999999</v>
      </c>
      <c r="F38" s="47">
        <f t="shared" si="2"/>
        <v>32.402799999999999</v>
      </c>
      <c r="G38" s="47"/>
      <c r="H38" s="47"/>
      <c r="I38" s="47"/>
      <c r="J38" s="47"/>
      <c r="K38" s="47"/>
      <c r="L38" s="47"/>
      <c r="M38" s="23"/>
      <c r="N38" s="23"/>
      <c r="O38" s="24"/>
      <c r="P38" s="25"/>
      <c r="Q38" s="25"/>
      <c r="R38" s="25"/>
    </row>
    <row r="39" spans="1:18" s="31" customFormat="1" ht="15.75" thickBot="1">
      <c r="A39" s="101" t="s">
        <v>9</v>
      </c>
      <c r="B39" s="102"/>
      <c r="C39" s="48">
        <f>AVERAGE(C37:C38)</f>
        <v>37.163620000000009</v>
      </c>
      <c r="D39" s="48">
        <f t="shared" ref="D39:F39" si="3">AVERAGE(D37:D38)</f>
        <v>39.100470000000001</v>
      </c>
      <c r="E39" s="48">
        <f t="shared" si="3"/>
        <v>43.559699999999992</v>
      </c>
      <c r="F39" s="48">
        <f t="shared" si="3"/>
        <v>30.199149999999996</v>
      </c>
      <c r="G39" s="48"/>
      <c r="H39" s="48"/>
      <c r="I39" s="48"/>
      <c r="J39" s="48"/>
      <c r="K39" s="48"/>
      <c r="L39" s="48"/>
      <c r="M39" s="28"/>
      <c r="N39" s="28"/>
      <c r="O39" s="29"/>
      <c r="P39" s="30"/>
      <c r="Q39" s="30"/>
      <c r="R39" s="30"/>
    </row>
    <row r="40" spans="1:18">
      <c r="C40" s="32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33"/>
      <c r="O40" s="34"/>
      <c r="P40" s="34"/>
      <c r="Q40" s="34"/>
      <c r="R40" s="34"/>
    </row>
    <row r="41" spans="1:18">
      <c r="B41" s="117"/>
      <c r="C41" s="117"/>
      <c r="D41" s="124" t="s">
        <v>36</v>
      </c>
      <c r="E41" s="124"/>
      <c r="F41" s="32"/>
      <c r="G41" s="33"/>
      <c r="H41" s="33"/>
      <c r="I41" s="33"/>
      <c r="J41" s="33"/>
      <c r="K41" s="33"/>
      <c r="L41" s="33"/>
      <c r="M41" s="33"/>
      <c r="N41" s="33"/>
      <c r="O41" s="34"/>
      <c r="P41" s="34"/>
      <c r="Q41" s="34"/>
      <c r="R41" s="34"/>
    </row>
    <row r="42" spans="1:18">
      <c r="B42" s="124" t="s">
        <v>39</v>
      </c>
      <c r="C42" s="124"/>
      <c r="D42" s="92" t="s">
        <v>115</v>
      </c>
      <c r="E42" s="92" t="s">
        <v>116</v>
      </c>
      <c r="F42" s="57"/>
      <c r="H42" s="33"/>
      <c r="I42" s="33"/>
      <c r="J42" s="33"/>
      <c r="K42" s="33"/>
      <c r="L42" s="33"/>
      <c r="M42" s="33"/>
      <c r="N42" s="33"/>
      <c r="O42" s="34"/>
      <c r="P42" s="34"/>
      <c r="Q42" s="34"/>
      <c r="R42" s="34"/>
    </row>
    <row r="43" spans="1:18" ht="14.25" customHeight="1">
      <c r="B43" s="124" t="s">
        <v>37</v>
      </c>
      <c r="C43" s="124"/>
      <c r="D43" s="93">
        <f>27000/E38</f>
        <v>550.09871215779287</v>
      </c>
      <c r="E43" s="94"/>
      <c r="F43" s="33"/>
      <c r="H43" s="33"/>
      <c r="I43" s="33"/>
      <c r="J43" s="33"/>
      <c r="K43" s="33"/>
      <c r="M43" s="33"/>
      <c r="N43" s="33"/>
      <c r="O43" s="34"/>
      <c r="P43" s="34"/>
      <c r="Q43" s="34"/>
      <c r="R43" s="34"/>
    </row>
    <row r="44" spans="1:18" ht="15" customHeight="1">
      <c r="B44" s="124" t="s">
        <v>38</v>
      </c>
      <c r="C44" s="124"/>
      <c r="D44" s="93">
        <f>D43/7.5</f>
        <v>73.346494954372389</v>
      </c>
      <c r="E44" s="94"/>
      <c r="F44" s="33"/>
      <c r="H44" s="33"/>
      <c r="I44" s="33"/>
      <c r="J44" s="33"/>
      <c r="K44" s="33"/>
      <c r="M44" s="33"/>
      <c r="N44" s="33"/>
      <c r="O44" s="34"/>
      <c r="P44" s="34"/>
      <c r="Q44" s="34"/>
      <c r="R44" s="34"/>
    </row>
    <row r="45" spans="1:18">
      <c r="B45" s="37"/>
      <c r="C45" s="37"/>
      <c r="D45" s="33"/>
      <c r="E45" s="58"/>
      <c r="F45" s="33"/>
      <c r="H45" s="33"/>
      <c r="I45" s="33"/>
      <c r="J45" s="33"/>
      <c r="K45" s="33"/>
      <c r="L45" s="33"/>
      <c r="M45" s="33"/>
      <c r="N45" s="33"/>
      <c r="O45" s="34"/>
      <c r="P45" s="34"/>
      <c r="Q45" s="34"/>
      <c r="R45" s="34"/>
    </row>
    <row r="46" spans="1:18">
      <c r="B46" s="36"/>
      <c r="C46" s="90"/>
      <c r="D46" s="33"/>
      <c r="E46" s="57"/>
      <c r="F46" s="57"/>
      <c r="H46" s="33"/>
      <c r="I46" s="33"/>
      <c r="J46" s="33"/>
      <c r="K46" s="33"/>
      <c r="L46" s="33"/>
      <c r="M46" s="33"/>
      <c r="N46" s="33"/>
      <c r="O46" s="34"/>
      <c r="P46" s="34"/>
      <c r="Q46" s="34"/>
      <c r="R46" s="34"/>
    </row>
    <row r="47" spans="1:18">
      <c r="B47" s="57"/>
      <c r="C47" s="57"/>
      <c r="D47" s="57"/>
      <c r="E47" s="58"/>
      <c r="F47" s="33"/>
      <c r="H47" s="33"/>
      <c r="I47" s="33"/>
      <c r="J47" s="33"/>
      <c r="K47" s="33"/>
      <c r="L47" s="33"/>
      <c r="M47" s="33"/>
      <c r="N47" s="33"/>
      <c r="O47" s="34"/>
      <c r="P47" s="34"/>
      <c r="Q47" s="34"/>
      <c r="R47" s="34"/>
    </row>
    <row r="48" spans="1:18" ht="15" customHeight="1">
      <c r="B48" s="57"/>
      <c r="C48" s="57"/>
      <c r="D48" s="57"/>
      <c r="E48" s="58"/>
      <c r="F48" s="33"/>
      <c r="H48" s="33"/>
      <c r="I48" s="33"/>
      <c r="J48" s="33"/>
      <c r="K48" s="33"/>
      <c r="L48" s="33"/>
      <c r="M48" s="33"/>
      <c r="N48" s="33"/>
      <c r="O48" s="34"/>
      <c r="P48" s="34"/>
      <c r="Q48" s="34"/>
      <c r="R48" s="34"/>
    </row>
    <row r="49" spans="3:18">
      <c r="C49" s="32"/>
      <c r="D49" s="33"/>
      <c r="E49" s="33"/>
      <c r="F49" s="32"/>
      <c r="G49" s="33"/>
      <c r="H49" s="33"/>
      <c r="I49" s="33"/>
      <c r="J49" s="33"/>
      <c r="K49" s="33"/>
      <c r="L49" s="33"/>
      <c r="M49" s="33"/>
      <c r="N49" s="33"/>
      <c r="O49" s="34"/>
      <c r="P49" s="34"/>
      <c r="Q49" s="34"/>
      <c r="R49" s="34"/>
    </row>
    <row r="50" spans="3:18">
      <c r="C50" s="32"/>
      <c r="D50" s="33"/>
      <c r="E50" s="33"/>
      <c r="F50" s="32"/>
      <c r="G50" s="33"/>
      <c r="H50" s="33"/>
      <c r="I50" s="33"/>
      <c r="J50" s="33"/>
      <c r="K50" s="33"/>
      <c r="L50" s="33"/>
      <c r="M50" s="33"/>
      <c r="N50" s="33"/>
      <c r="O50" s="34"/>
      <c r="P50" s="34"/>
      <c r="Q50" s="34"/>
      <c r="R50" s="34"/>
    </row>
    <row r="51" spans="3:18">
      <c r="C51" s="32"/>
      <c r="D51" s="33"/>
      <c r="E51" s="33"/>
      <c r="F51" s="32"/>
      <c r="G51" s="33"/>
      <c r="H51" s="33"/>
      <c r="I51" s="33"/>
      <c r="J51" s="33"/>
      <c r="K51" s="33"/>
      <c r="L51" s="33"/>
      <c r="M51" s="33"/>
      <c r="N51" s="33"/>
      <c r="O51" s="34"/>
      <c r="P51" s="34"/>
      <c r="Q51" s="34"/>
      <c r="R51" s="34"/>
    </row>
    <row r="52" spans="3:18">
      <c r="C52" s="32"/>
      <c r="D52" s="33"/>
      <c r="E52" s="33"/>
      <c r="F52" s="32"/>
      <c r="G52" s="33"/>
      <c r="H52" s="33"/>
      <c r="I52" s="33"/>
      <c r="J52" s="33"/>
      <c r="K52" s="33"/>
      <c r="L52" s="33"/>
      <c r="M52" s="33"/>
      <c r="N52" s="33"/>
      <c r="O52" s="34"/>
      <c r="P52" s="34"/>
      <c r="Q52" s="34"/>
      <c r="R52" s="34"/>
    </row>
    <row r="53" spans="3:18">
      <c r="C53" s="32"/>
      <c r="D53" s="33"/>
      <c r="E53" s="33"/>
      <c r="F53" s="32"/>
      <c r="G53" s="33"/>
      <c r="H53" s="33"/>
      <c r="I53" s="33"/>
      <c r="J53" s="33"/>
      <c r="K53" s="33"/>
      <c r="L53" s="33"/>
      <c r="M53" s="33"/>
      <c r="N53" s="33"/>
      <c r="O53" s="34"/>
      <c r="P53" s="34"/>
      <c r="Q53" s="34"/>
      <c r="R53" s="34"/>
    </row>
    <row r="54" spans="3:18">
      <c r="C54" s="32"/>
      <c r="D54" s="33"/>
      <c r="E54" s="33"/>
      <c r="F54" s="32"/>
      <c r="G54" s="33"/>
      <c r="H54" s="33"/>
      <c r="I54" s="33"/>
      <c r="J54" s="33"/>
      <c r="K54" s="33"/>
      <c r="L54" s="33"/>
      <c r="M54" s="33"/>
      <c r="N54" s="33"/>
      <c r="O54" s="34"/>
      <c r="P54" s="34"/>
      <c r="Q54" s="34"/>
      <c r="R54" s="34"/>
    </row>
    <row r="55" spans="3:18">
      <c r="C55" s="32"/>
      <c r="D55" s="33"/>
      <c r="E55" s="33"/>
      <c r="F55" s="32"/>
      <c r="G55" s="33"/>
      <c r="H55" s="33"/>
      <c r="I55" s="33"/>
      <c r="J55" s="33"/>
      <c r="K55" s="33"/>
      <c r="L55" s="33"/>
      <c r="M55" s="33"/>
      <c r="N55" s="33"/>
      <c r="O55" s="34"/>
      <c r="P55" s="34"/>
      <c r="Q55" s="34"/>
      <c r="R55" s="34"/>
    </row>
    <row r="56" spans="3:18">
      <c r="C56" s="32"/>
      <c r="D56" s="33"/>
      <c r="E56" s="33"/>
      <c r="F56" s="32"/>
      <c r="G56" s="33"/>
      <c r="H56" s="33"/>
      <c r="I56" s="33"/>
      <c r="J56" s="33"/>
      <c r="K56" s="33"/>
      <c r="L56" s="33"/>
      <c r="M56" s="33"/>
      <c r="N56" s="33"/>
      <c r="O56" s="34"/>
      <c r="P56" s="34"/>
      <c r="Q56" s="34"/>
      <c r="R56" s="34"/>
    </row>
    <row r="57" spans="3:18">
      <c r="C57" s="32"/>
      <c r="D57" s="33"/>
      <c r="E57" s="33"/>
      <c r="F57" s="32"/>
      <c r="G57" s="33"/>
      <c r="H57" s="33"/>
      <c r="I57" s="33"/>
      <c r="J57" s="33"/>
      <c r="K57" s="33"/>
      <c r="L57" s="33"/>
      <c r="M57" s="33"/>
      <c r="N57" s="33"/>
      <c r="O57" s="34"/>
      <c r="P57" s="34"/>
      <c r="Q57" s="34"/>
      <c r="R57" s="34"/>
    </row>
    <row r="58" spans="3:18">
      <c r="C58" s="32"/>
      <c r="D58" s="33"/>
      <c r="E58" s="33"/>
      <c r="F58" s="32"/>
      <c r="G58" s="33"/>
      <c r="H58" s="33"/>
      <c r="I58" s="33"/>
      <c r="J58" s="33"/>
      <c r="K58" s="33"/>
      <c r="L58" s="33"/>
      <c r="M58" s="33"/>
      <c r="N58" s="33"/>
      <c r="O58" s="34"/>
      <c r="P58" s="34"/>
      <c r="Q58" s="34"/>
      <c r="R58" s="34"/>
    </row>
    <row r="59" spans="3:18">
      <c r="C59" s="32"/>
      <c r="D59" s="33"/>
      <c r="E59" s="33"/>
      <c r="F59" s="32"/>
      <c r="G59" s="33"/>
      <c r="H59" s="33"/>
      <c r="I59" s="33"/>
      <c r="J59" s="33"/>
      <c r="K59" s="33"/>
      <c r="L59" s="33"/>
      <c r="M59" s="33"/>
      <c r="N59" s="33"/>
      <c r="O59" s="34"/>
      <c r="P59" s="34"/>
      <c r="Q59" s="34"/>
      <c r="R59" s="34"/>
    </row>
    <row r="60" spans="3:18">
      <c r="C60" s="32"/>
      <c r="D60" s="33"/>
      <c r="E60" s="33"/>
      <c r="F60" s="32"/>
      <c r="G60" s="33"/>
      <c r="H60" s="33"/>
      <c r="I60" s="33"/>
      <c r="J60" s="33"/>
      <c r="K60" s="33"/>
      <c r="L60" s="33"/>
      <c r="M60" s="33"/>
      <c r="N60" s="33"/>
      <c r="O60" s="34"/>
      <c r="P60" s="34"/>
      <c r="Q60" s="34"/>
      <c r="R60" s="34"/>
    </row>
    <row r="61" spans="3:18">
      <c r="C61" s="32"/>
      <c r="D61" s="33"/>
      <c r="E61" s="33"/>
      <c r="F61" s="32"/>
      <c r="G61" s="33"/>
      <c r="H61" s="33"/>
      <c r="I61" s="33"/>
      <c r="J61" s="33"/>
      <c r="K61" s="33"/>
      <c r="L61" s="33"/>
      <c r="M61" s="33"/>
      <c r="N61" s="33"/>
      <c r="O61" s="34"/>
      <c r="P61" s="34"/>
      <c r="Q61" s="34"/>
      <c r="R61" s="34"/>
    </row>
    <row r="62" spans="3:18">
      <c r="C62" s="32"/>
      <c r="D62" s="33"/>
      <c r="E62" s="33"/>
      <c r="F62" s="32"/>
      <c r="G62" s="33"/>
      <c r="H62" s="33"/>
      <c r="I62" s="33"/>
      <c r="J62" s="33"/>
      <c r="K62" s="33"/>
      <c r="L62" s="33"/>
      <c r="M62" s="33"/>
      <c r="N62" s="33"/>
      <c r="O62" s="34"/>
      <c r="P62" s="34"/>
      <c r="Q62" s="34"/>
      <c r="R62" s="34"/>
    </row>
    <row r="63" spans="3:18">
      <c r="C63" s="32"/>
      <c r="D63" s="33"/>
      <c r="E63" s="33"/>
      <c r="F63" s="32"/>
      <c r="G63" s="33"/>
      <c r="H63" s="33"/>
      <c r="I63" s="33"/>
      <c r="J63" s="33"/>
      <c r="K63" s="33"/>
      <c r="L63" s="33"/>
      <c r="M63" s="33"/>
      <c r="N63" s="33"/>
      <c r="O63" s="34"/>
      <c r="P63" s="34"/>
      <c r="Q63" s="34"/>
      <c r="R63" s="34"/>
    </row>
    <row r="64" spans="3:18">
      <c r="C64" s="32"/>
      <c r="D64" s="33"/>
      <c r="E64" s="33"/>
      <c r="F64" s="32"/>
      <c r="G64" s="33"/>
      <c r="H64" s="33"/>
      <c r="I64" s="33"/>
      <c r="J64" s="33"/>
      <c r="K64" s="33"/>
      <c r="L64" s="33"/>
      <c r="M64" s="33"/>
      <c r="N64" s="33"/>
      <c r="O64" s="34"/>
      <c r="P64" s="34"/>
      <c r="Q64" s="34"/>
      <c r="R64" s="34"/>
    </row>
    <row r="65" spans="3:18">
      <c r="C65" s="32"/>
      <c r="D65" s="33"/>
      <c r="E65" s="33"/>
      <c r="F65" s="32"/>
      <c r="G65" s="33"/>
      <c r="H65" s="33"/>
      <c r="I65" s="33"/>
      <c r="J65" s="33"/>
      <c r="K65" s="33"/>
      <c r="L65" s="33"/>
      <c r="M65" s="33"/>
      <c r="N65" s="33"/>
      <c r="O65" s="34"/>
      <c r="P65" s="34"/>
      <c r="Q65" s="34"/>
      <c r="R65" s="34"/>
    </row>
    <row r="66" spans="3:18">
      <c r="C66" s="32"/>
      <c r="D66" s="33"/>
      <c r="E66" s="33"/>
      <c r="F66" s="32"/>
      <c r="G66" s="33"/>
      <c r="H66" s="33"/>
      <c r="I66" s="33"/>
      <c r="J66" s="33"/>
      <c r="K66" s="33"/>
      <c r="L66" s="33"/>
      <c r="M66" s="33"/>
      <c r="N66" s="33"/>
      <c r="O66" s="34"/>
      <c r="P66" s="34"/>
      <c r="Q66" s="34"/>
      <c r="R66" s="34"/>
    </row>
    <row r="67" spans="3:18">
      <c r="C67" s="32"/>
      <c r="D67" s="33"/>
      <c r="E67" s="33"/>
      <c r="F67" s="32"/>
      <c r="G67" s="33"/>
      <c r="H67" s="33"/>
      <c r="I67" s="33"/>
      <c r="J67" s="33"/>
      <c r="K67" s="33"/>
      <c r="L67" s="33"/>
      <c r="M67" s="33"/>
      <c r="N67" s="33"/>
      <c r="O67" s="34"/>
      <c r="P67" s="34"/>
      <c r="Q67" s="34"/>
      <c r="R67" s="34"/>
    </row>
    <row r="68" spans="3:18">
      <c r="C68" s="32"/>
      <c r="D68" s="33"/>
      <c r="E68" s="33"/>
      <c r="F68" s="32"/>
      <c r="G68" s="33"/>
      <c r="H68" s="33"/>
      <c r="I68" s="33"/>
      <c r="J68" s="33"/>
      <c r="K68" s="33"/>
      <c r="L68" s="33"/>
      <c r="M68" s="33"/>
      <c r="N68" s="33"/>
      <c r="O68" s="34"/>
      <c r="P68" s="34"/>
      <c r="Q68" s="34"/>
      <c r="R68" s="34"/>
    </row>
    <row r="69" spans="3:18">
      <c r="C69" s="32"/>
      <c r="D69" s="33"/>
      <c r="E69" s="33"/>
      <c r="F69" s="32"/>
      <c r="G69" s="33"/>
      <c r="H69" s="33"/>
      <c r="I69" s="33"/>
      <c r="J69" s="33"/>
      <c r="K69" s="33"/>
      <c r="L69" s="33"/>
      <c r="M69" s="33"/>
      <c r="N69" s="33"/>
      <c r="O69" s="34"/>
      <c r="P69" s="34"/>
      <c r="Q69" s="34"/>
      <c r="R69" s="34"/>
    </row>
    <row r="70" spans="3:18">
      <c r="C70" s="32"/>
      <c r="D70" s="33"/>
      <c r="E70" s="33"/>
      <c r="F70" s="32"/>
      <c r="G70" s="33"/>
      <c r="H70" s="33"/>
      <c r="I70" s="33"/>
      <c r="J70" s="33"/>
      <c r="K70" s="33"/>
      <c r="L70" s="33"/>
      <c r="M70" s="33"/>
      <c r="N70" s="33"/>
      <c r="O70" s="34"/>
      <c r="P70" s="34"/>
      <c r="Q70" s="34"/>
      <c r="R70" s="34"/>
    </row>
    <row r="71" spans="3:18">
      <c r="C71" s="32"/>
      <c r="D71" s="33"/>
      <c r="E71" s="33"/>
      <c r="F71" s="32"/>
      <c r="G71" s="33"/>
      <c r="H71" s="33"/>
      <c r="I71" s="33"/>
      <c r="J71" s="33"/>
      <c r="K71" s="33"/>
      <c r="L71" s="33"/>
      <c r="M71" s="33"/>
      <c r="N71" s="33"/>
      <c r="O71" s="34"/>
      <c r="P71" s="34"/>
      <c r="Q71" s="34"/>
      <c r="R71" s="34"/>
    </row>
    <row r="72" spans="3:18">
      <c r="C72" s="32"/>
      <c r="D72" s="33"/>
      <c r="E72" s="33"/>
      <c r="F72" s="32"/>
      <c r="G72" s="33"/>
      <c r="H72" s="33"/>
      <c r="I72" s="33"/>
      <c r="J72" s="33"/>
      <c r="K72" s="33"/>
      <c r="L72" s="33"/>
      <c r="M72" s="33"/>
      <c r="N72" s="33"/>
      <c r="O72" s="34"/>
      <c r="P72" s="34"/>
      <c r="Q72" s="34"/>
      <c r="R72" s="34"/>
    </row>
    <row r="73" spans="3:18">
      <c r="C73" s="32"/>
      <c r="D73" s="33"/>
      <c r="E73" s="33"/>
      <c r="F73" s="32"/>
      <c r="G73" s="33"/>
      <c r="H73" s="33"/>
      <c r="I73" s="33"/>
      <c r="J73" s="33"/>
      <c r="K73" s="33"/>
      <c r="L73" s="33"/>
      <c r="M73" s="33"/>
      <c r="N73" s="33"/>
      <c r="O73" s="34"/>
      <c r="P73" s="34"/>
      <c r="Q73" s="34"/>
      <c r="R73" s="34"/>
    </row>
    <row r="74" spans="3:18">
      <c r="C74" s="32"/>
      <c r="D74" s="33"/>
      <c r="E74" s="33"/>
      <c r="F74" s="32"/>
      <c r="G74" s="33"/>
      <c r="H74" s="33"/>
      <c r="I74" s="33"/>
      <c r="J74" s="33"/>
      <c r="K74" s="33"/>
      <c r="L74" s="33"/>
      <c r="M74" s="33"/>
      <c r="N74" s="33"/>
      <c r="O74" s="34"/>
      <c r="P74" s="34"/>
      <c r="Q74" s="34"/>
      <c r="R74" s="34"/>
    </row>
    <row r="75" spans="3:18">
      <c r="C75" s="32"/>
      <c r="D75" s="33"/>
      <c r="E75" s="33"/>
      <c r="F75" s="32"/>
      <c r="G75" s="33"/>
      <c r="H75" s="33"/>
      <c r="I75" s="33"/>
      <c r="J75" s="33"/>
      <c r="K75" s="33"/>
      <c r="L75" s="33"/>
      <c r="M75" s="33"/>
      <c r="N75" s="33"/>
      <c r="O75" s="34"/>
      <c r="P75" s="34"/>
      <c r="Q75" s="34"/>
      <c r="R75" s="34"/>
    </row>
    <row r="76" spans="3:18">
      <c r="C76" s="32"/>
      <c r="D76" s="33"/>
      <c r="E76" s="33"/>
      <c r="F76" s="32"/>
      <c r="G76" s="33"/>
      <c r="H76" s="33"/>
      <c r="I76" s="33"/>
      <c r="J76" s="33"/>
      <c r="K76" s="33"/>
      <c r="L76" s="33"/>
      <c r="M76" s="33"/>
      <c r="N76" s="33"/>
      <c r="O76" s="34"/>
      <c r="P76" s="34"/>
      <c r="Q76" s="34"/>
      <c r="R76" s="34"/>
    </row>
    <row r="77" spans="3:18">
      <c r="C77" s="32"/>
      <c r="D77" s="33"/>
      <c r="E77" s="33"/>
      <c r="F77" s="32"/>
      <c r="G77" s="33"/>
      <c r="H77" s="33"/>
      <c r="I77" s="33"/>
      <c r="J77" s="33"/>
      <c r="K77" s="33"/>
      <c r="L77" s="33"/>
      <c r="M77" s="33"/>
      <c r="N77" s="33"/>
      <c r="O77" s="34"/>
      <c r="P77" s="34"/>
      <c r="Q77" s="34"/>
      <c r="R77" s="34"/>
    </row>
    <row r="78" spans="3:18">
      <c r="C78" s="32"/>
      <c r="D78" s="33"/>
      <c r="E78" s="33"/>
      <c r="F78" s="32"/>
      <c r="G78" s="33"/>
      <c r="H78" s="33"/>
      <c r="I78" s="33"/>
      <c r="J78" s="33"/>
      <c r="K78" s="33"/>
      <c r="L78" s="33"/>
      <c r="M78" s="33"/>
      <c r="N78" s="33"/>
      <c r="O78" s="34"/>
      <c r="P78" s="34"/>
      <c r="Q78" s="34"/>
      <c r="R78" s="34"/>
    </row>
    <row r="79" spans="3:18">
      <c r="C79" s="32"/>
      <c r="D79" s="33"/>
      <c r="E79" s="33"/>
      <c r="F79" s="32"/>
      <c r="G79" s="33"/>
      <c r="H79" s="33"/>
      <c r="I79" s="33"/>
      <c r="J79" s="33"/>
      <c r="K79" s="33"/>
      <c r="L79" s="33"/>
      <c r="M79" s="33"/>
      <c r="N79" s="33"/>
      <c r="O79" s="34"/>
      <c r="P79" s="34"/>
      <c r="Q79" s="34"/>
      <c r="R79" s="34"/>
    </row>
    <row r="80" spans="3:18">
      <c r="C80" s="32"/>
      <c r="D80" s="33"/>
      <c r="E80" s="33"/>
      <c r="F80" s="32"/>
      <c r="G80" s="33"/>
      <c r="H80" s="33"/>
      <c r="I80" s="33"/>
      <c r="J80" s="33"/>
      <c r="K80" s="33"/>
      <c r="L80" s="33"/>
      <c r="M80" s="33"/>
      <c r="N80" s="33"/>
      <c r="O80" s="34"/>
      <c r="P80" s="34"/>
      <c r="Q80" s="34"/>
      <c r="R80" s="34"/>
    </row>
    <row r="81" spans="3:18">
      <c r="C81" s="32"/>
      <c r="D81" s="33"/>
      <c r="E81" s="33"/>
      <c r="F81" s="32"/>
      <c r="G81" s="33"/>
      <c r="H81" s="33"/>
      <c r="I81" s="33"/>
      <c r="J81" s="33"/>
      <c r="K81" s="33"/>
      <c r="L81" s="33"/>
      <c r="M81" s="33"/>
      <c r="N81" s="33"/>
      <c r="O81" s="34"/>
      <c r="P81" s="34"/>
      <c r="Q81" s="34"/>
      <c r="R81" s="34"/>
    </row>
    <row r="82" spans="3:18">
      <c r="C82" s="32"/>
      <c r="D82" s="33"/>
      <c r="E82" s="33"/>
      <c r="F82" s="32"/>
      <c r="G82" s="33"/>
      <c r="H82" s="33"/>
      <c r="I82" s="33"/>
      <c r="J82" s="33"/>
      <c r="K82" s="33"/>
      <c r="L82" s="33"/>
      <c r="M82" s="33"/>
      <c r="N82" s="33"/>
      <c r="O82" s="34"/>
      <c r="P82" s="34"/>
      <c r="Q82" s="34"/>
      <c r="R82" s="34"/>
    </row>
    <row r="83" spans="3:18">
      <c r="C83" s="32"/>
      <c r="D83" s="33"/>
      <c r="E83" s="33"/>
      <c r="F83" s="32"/>
      <c r="G83" s="33"/>
      <c r="H83" s="33"/>
      <c r="I83" s="33"/>
      <c r="J83" s="33"/>
      <c r="K83" s="33"/>
      <c r="L83" s="33"/>
      <c r="M83" s="33"/>
      <c r="N83" s="33"/>
      <c r="O83" s="34"/>
      <c r="P83" s="34"/>
      <c r="Q83" s="34"/>
      <c r="R83" s="34"/>
    </row>
    <row r="84" spans="3:18">
      <c r="C84" s="32"/>
      <c r="D84" s="33"/>
      <c r="E84" s="33"/>
      <c r="F84" s="32"/>
      <c r="G84" s="33"/>
      <c r="H84" s="33"/>
      <c r="I84" s="33"/>
      <c r="J84" s="33"/>
      <c r="K84" s="33"/>
      <c r="L84" s="33"/>
      <c r="M84" s="33"/>
      <c r="N84" s="33"/>
      <c r="O84" s="34"/>
      <c r="P84" s="34"/>
      <c r="Q84" s="34"/>
      <c r="R84" s="34"/>
    </row>
    <row r="85" spans="3:18">
      <c r="C85" s="32"/>
      <c r="D85" s="33"/>
      <c r="E85" s="33"/>
      <c r="F85" s="32"/>
      <c r="G85" s="33"/>
      <c r="H85" s="33"/>
      <c r="I85" s="33"/>
      <c r="J85" s="33"/>
      <c r="K85" s="33"/>
      <c r="L85" s="33"/>
      <c r="M85" s="33"/>
      <c r="N85" s="33"/>
      <c r="O85" s="34"/>
      <c r="P85" s="34"/>
      <c r="Q85" s="34"/>
      <c r="R85" s="34"/>
    </row>
    <row r="86" spans="3:18">
      <c r="C86" s="32"/>
      <c r="D86" s="33"/>
      <c r="E86" s="33"/>
      <c r="F86" s="32"/>
      <c r="G86" s="33"/>
      <c r="H86" s="33"/>
      <c r="I86" s="33"/>
      <c r="J86" s="33"/>
      <c r="K86" s="33"/>
      <c r="L86" s="33"/>
      <c r="M86" s="33"/>
      <c r="N86" s="33"/>
      <c r="O86" s="34"/>
      <c r="P86" s="34"/>
      <c r="Q86" s="34"/>
      <c r="R86" s="34"/>
    </row>
    <row r="87" spans="3:18">
      <c r="C87" s="32"/>
      <c r="D87" s="33"/>
      <c r="E87" s="33"/>
      <c r="F87" s="32"/>
      <c r="G87" s="33"/>
      <c r="H87" s="33"/>
      <c r="I87" s="33"/>
      <c r="J87" s="33"/>
      <c r="K87" s="33"/>
      <c r="L87" s="33"/>
      <c r="M87" s="33"/>
      <c r="N87" s="33"/>
      <c r="O87" s="34"/>
      <c r="P87" s="34"/>
      <c r="Q87" s="34"/>
      <c r="R87" s="34"/>
    </row>
    <row r="88" spans="3:18">
      <c r="C88" s="32"/>
      <c r="D88" s="33"/>
      <c r="E88" s="33"/>
      <c r="F88" s="32"/>
      <c r="G88" s="33"/>
      <c r="H88" s="33"/>
      <c r="I88" s="33"/>
      <c r="J88" s="33"/>
      <c r="K88" s="33"/>
      <c r="L88" s="33"/>
      <c r="M88" s="33"/>
      <c r="N88" s="33"/>
      <c r="O88" s="34"/>
      <c r="P88" s="34"/>
      <c r="Q88" s="34"/>
      <c r="R88" s="34"/>
    </row>
    <row r="89" spans="3:18">
      <c r="C89" s="32"/>
      <c r="D89" s="33"/>
      <c r="E89" s="33"/>
      <c r="F89" s="32"/>
      <c r="G89" s="33"/>
      <c r="H89" s="33"/>
      <c r="I89" s="33"/>
      <c r="J89" s="33"/>
      <c r="K89" s="33"/>
      <c r="L89" s="33"/>
      <c r="M89" s="33"/>
      <c r="N89" s="33"/>
      <c r="O89" s="34"/>
      <c r="P89" s="34"/>
      <c r="Q89" s="34"/>
      <c r="R89" s="34"/>
    </row>
    <row r="90" spans="3:18">
      <c r="C90" s="32"/>
      <c r="D90" s="33"/>
      <c r="E90" s="33"/>
      <c r="F90" s="32"/>
      <c r="G90" s="33"/>
      <c r="H90" s="33"/>
      <c r="I90" s="33"/>
      <c r="J90" s="33"/>
      <c r="K90" s="33"/>
      <c r="L90" s="33"/>
      <c r="M90" s="33"/>
      <c r="N90" s="33"/>
      <c r="O90" s="34"/>
      <c r="P90" s="34"/>
      <c r="Q90" s="34"/>
      <c r="R90" s="34"/>
    </row>
    <row r="91" spans="3:18">
      <c r="C91" s="32"/>
      <c r="D91" s="33"/>
      <c r="E91" s="33"/>
      <c r="F91" s="32"/>
      <c r="G91" s="33"/>
      <c r="H91" s="33"/>
      <c r="I91" s="33"/>
      <c r="J91" s="33"/>
      <c r="K91" s="33"/>
      <c r="L91" s="33"/>
      <c r="M91" s="33"/>
      <c r="N91" s="33"/>
      <c r="O91" s="34"/>
      <c r="P91" s="34"/>
      <c r="Q91" s="34"/>
      <c r="R91" s="34"/>
    </row>
    <row r="92" spans="3:18">
      <c r="C92" s="32"/>
      <c r="D92" s="33"/>
      <c r="E92" s="33"/>
      <c r="F92" s="32"/>
      <c r="G92" s="33"/>
      <c r="H92" s="33"/>
      <c r="I92" s="33"/>
      <c r="J92" s="33"/>
      <c r="K92" s="33"/>
      <c r="L92" s="33"/>
      <c r="M92" s="33"/>
      <c r="N92" s="33"/>
      <c r="O92" s="34"/>
      <c r="P92" s="34"/>
      <c r="Q92" s="34"/>
      <c r="R92" s="34"/>
    </row>
    <row r="93" spans="3:18">
      <c r="C93" s="32"/>
      <c r="D93" s="33"/>
      <c r="E93" s="33"/>
      <c r="F93" s="32"/>
      <c r="G93" s="33"/>
      <c r="H93" s="33"/>
      <c r="I93" s="33"/>
      <c r="J93" s="33"/>
      <c r="K93" s="33"/>
      <c r="L93" s="33"/>
      <c r="M93" s="33"/>
      <c r="N93" s="33"/>
      <c r="O93" s="34"/>
      <c r="P93" s="34"/>
      <c r="Q93" s="34"/>
      <c r="R93" s="34"/>
    </row>
    <row r="94" spans="3:18">
      <c r="C94" s="32"/>
      <c r="D94" s="33"/>
      <c r="E94" s="33"/>
      <c r="F94" s="32"/>
      <c r="G94" s="33"/>
      <c r="H94" s="33"/>
      <c r="I94" s="33"/>
      <c r="J94" s="33"/>
      <c r="K94" s="33"/>
      <c r="L94" s="33"/>
      <c r="M94" s="33"/>
      <c r="N94" s="33"/>
      <c r="O94" s="34"/>
      <c r="P94" s="34"/>
      <c r="Q94" s="34"/>
      <c r="R94" s="34"/>
    </row>
    <row r="95" spans="3:18">
      <c r="C95" s="32"/>
      <c r="D95" s="33"/>
      <c r="E95" s="33"/>
      <c r="F95" s="32"/>
      <c r="G95" s="33"/>
      <c r="H95" s="33"/>
      <c r="I95" s="33"/>
      <c r="J95" s="33"/>
      <c r="K95" s="33"/>
      <c r="L95" s="33"/>
      <c r="M95" s="33"/>
      <c r="N95" s="33"/>
      <c r="O95" s="34"/>
      <c r="P95" s="34"/>
      <c r="Q95" s="34"/>
      <c r="R95" s="34"/>
    </row>
    <row r="96" spans="3:18">
      <c r="C96" s="32"/>
      <c r="D96" s="33"/>
      <c r="E96" s="33"/>
      <c r="F96" s="32"/>
      <c r="G96" s="33"/>
      <c r="H96" s="33"/>
      <c r="I96" s="33"/>
      <c r="J96" s="33"/>
      <c r="K96" s="33"/>
      <c r="L96" s="33"/>
      <c r="M96" s="33"/>
      <c r="N96" s="33"/>
      <c r="O96" s="34"/>
      <c r="P96" s="34"/>
      <c r="Q96" s="34"/>
      <c r="R96" s="34"/>
    </row>
    <row r="97" spans="3:18">
      <c r="C97" s="32"/>
      <c r="D97" s="33"/>
      <c r="E97" s="33"/>
      <c r="F97" s="32"/>
      <c r="G97" s="33"/>
      <c r="H97" s="33"/>
      <c r="I97" s="33"/>
      <c r="J97" s="33"/>
      <c r="K97" s="33"/>
      <c r="L97" s="33"/>
      <c r="M97" s="33"/>
      <c r="N97" s="33"/>
      <c r="O97" s="34"/>
      <c r="P97" s="34"/>
      <c r="Q97" s="34"/>
      <c r="R97" s="34"/>
    </row>
    <row r="98" spans="3:18">
      <c r="C98" s="32"/>
      <c r="D98" s="33"/>
      <c r="E98" s="33"/>
      <c r="F98" s="32"/>
      <c r="G98" s="33"/>
      <c r="H98" s="33"/>
      <c r="I98" s="33"/>
      <c r="J98" s="33"/>
      <c r="K98" s="33"/>
      <c r="L98" s="33"/>
      <c r="M98" s="33"/>
      <c r="N98" s="33"/>
      <c r="O98" s="34"/>
      <c r="P98" s="34"/>
      <c r="Q98" s="34"/>
      <c r="R98" s="34"/>
    </row>
    <row r="99" spans="3:18">
      <c r="C99" s="32"/>
      <c r="D99" s="33"/>
      <c r="E99" s="33"/>
      <c r="F99" s="32"/>
      <c r="G99" s="33"/>
      <c r="H99" s="33"/>
      <c r="I99" s="33"/>
      <c r="J99" s="33"/>
      <c r="K99" s="33"/>
      <c r="L99" s="33"/>
      <c r="M99" s="33"/>
      <c r="N99" s="33"/>
      <c r="O99" s="34"/>
      <c r="P99" s="34"/>
      <c r="Q99" s="34"/>
      <c r="R99" s="34"/>
    </row>
    <row r="100" spans="3:18">
      <c r="C100" s="32"/>
      <c r="D100" s="33"/>
      <c r="E100" s="33"/>
      <c r="F100" s="32"/>
      <c r="G100" s="33"/>
      <c r="H100" s="33"/>
      <c r="I100" s="33"/>
      <c r="J100" s="33"/>
      <c r="K100" s="33"/>
      <c r="L100" s="33"/>
      <c r="M100" s="33"/>
      <c r="N100" s="33"/>
      <c r="O100" s="34"/>
      <c r="P100" s="34"/>
      <c r="Q100" s="34"/>
      <c r="R100" s="34"/>
    </row>
    <row r="101" spans="3:18">
      <c r="C101" s="32"/>
      <c r="D101" s="33"/>
      <c r="E101" s="33"/>
      <c r="F101" s="32"/>
      <c r="G101" s="33"/>
      <c r="H101" s="33"/>
      <c r="I101" s="33"/>
      <c r="J101" s="33"/>
      <c r="K101" s="33"/>
      <c r="L101" s="33"/>
      <c r="M101" s="33"/>
      <c r="N101" s="33"/>
      <c r="O101" s="34"/>
      <c r="P101" s="34"/>
      <c r="Q101" s="34"/>
      <c r="R101" s="34"/>
    </row>
    <row r="102" spans="3:18">
      <c r="C102" s="32"/>
      <c r="D102" s="33"/>
      <c r="E102" s="33"/>
      <c r="F102" s="32"/>
      <c r="G102" s="33"/>
      <c r="H102" s="33"/>
      <c r="I102" s="33"/>
      <c r="J102" s="33"/>
      <c r="K102" s="33"/>
      <c r="L102" s="33"/>
      <c r="M102" s="33"/>
      <c r="N102" s="33"/>
      <c r="O102" s="34"/>
      <c r="P102" s="34"/>
      <c r="Q102" s="34"/>
      <c r="R102" s="34"/>
    </row>
    <row r="103" spans="3:18">
      <c r="C103" s="32"/>
      <c r="D103" s="33"/>
      <c r="E103" s="33"/>
      <c r="F103" s="32"/>
      <c r="G103" s="33"/>
      <c r="H103" s="33"/>
      <c r="I103" s="33"/>
      <c r="J103" s="33"/>
      <c r="K103" s="33"/>
      <c r="L103" s="33"/>
      <c r="M103" s="33"/>
      <c r="N103" s="33"/>
      <c r="O103" s="34"/>
      <c r="P103" s="34"/>
      <c r="Q103" s="34"/>
      <c r="R103" s="34"/>
    </row>
    <row r="104" spans="3:18">
      <c r="C104" s="32"/>
      <c r="D104" s="33"/>
      <c r="E104" s="33"/>
      <c r="F104" s="32"/>
      <c r="G104" s="33"/>
      <c r="H104" s="33"/>
      <c r="I104" s="33"/>
      <c r="J104" s="33"/>
      <c r="K104" s="33"/>
      <c r="L104" s="33"/>
      <c r="M104" s="33"/>
      <c r="N104" s="33"/>
      <c r="O104" s="34"/>
      <c r="P104" s="34"/>
      <c r="Q104" s="34"/>
      <c r="R104" s="34"/>
    </row>
    <row r="105" spans="3:18">
      <c r="C105" s="32"/>
      <c r="D105" s="33"/>
      <c r="E105" s="33"/>
      <c r="F105" s="32"/>
      <c r="G105" s="33"/>
      <c r="H105" s="33"/>
      <c r="I105" s="33"/>
      <c r="J105" s="33"/>
      <c r="K105" s="33"/>
      <c r="L105" s="33"/>
      <c r="M105" s="33"/>
      <c r="N105" s="33"/>
      <c r="O105" s="34"/>
      <c r="P105" s="34"/>
      <c r="Q105" s="34"/>
      <c r="R105" s="34"/>
    </row>
    <row r="106" spans="3:18">
      <c r="C106" s="32"/>
      <c r="D106" s="33"/>
      <c r="E106" s="33"/>
      <c r="F106" s="32"/>
      <c r="G106" s="33"/>
      <c r="H106" s="33"/>
      <c r="I106" s="33"/>
      <c r="J106" s="33"/>
      <c r="K106" s="33"/>
      <c r="L106" s="33"/>
      <c r="M106" s="33"/>
      <c r="N106" s="33"/>
      <c r="O106" s="34"/>
      <c r="P106" s="34"/>
      <c r="Q106" s="34"/>
      <c r="R106" s="34"/>
    </row>
    <row r="107" spans="3:18">
      <c r="C107" s="32"/>
      <c r="D107" s="33"/>
      <c r="E107" s="33"/>
      <c r="F107" s="32"/>
      <c r="G107" s="33"/>
      <c r="H107" s="33"/>
      <c r="I107" s="33"/>
      <c r="J107" s="33"/>
      <c r="K107" s="33"/>
      <c r="L107" s="33"/>
      <c r="M107" s="33"/>
      <c r="N107" s="33"/>
      <c r="O107" s="34"/>
      <c r="P107" s="34"/>
      <c r="Q107" s="34"/>
      <c r="R107" s="34"/>
    </row>
    <row r="108" spans="3:18">
      <c r="C108" s="32"/>
      <c r="D108" s="33"/>
      <c r="E108" s="33"/>
      <c r="F108" s="32"/>
      <c r="G108" s="33"/>
      <c r="H108" s="33"/>
      <c r="I108" s="33"/>
      <c r="J108" s="33"/>
      <c r="K108" s="33"/>
      <c r="L108" s="33"/>
      <c r="M108" s="33"/>
      <c r="N108" s="33"/>
      <c r="O108" s="34"/>
      <c r="P108" s="34"/>
      <c r="Q108" s="34"/>
      <c r="R108" s="34"/>
    </row>
    <row r="109" spans="3:18">
      <c r="C109" s="32"/>
      <c r="D109" s="33"/>
      <c r="E109" s="33"/>
      <c r="F109" s="32"/>
      <c r="G109" s="33"/>
      <c r="H109" s="33"/>
      <c r="I109" s="33"/>
      <c r="J109" s="33"/>
      <c r="K109" s="33"/>
      <c r="L109" s="33"/>
      <c r="M109" s="33"/>
      <c r="N109" s="33"/>
      <c r="O109" s="34"/>
      <c r="P109" s="34"/>
      <c r="Q109" s="34"/>
      <c r="R109" s="34"/>
    </row>
    <row r="110" spans="3:18">
      <c r="C110" s="32"/>
      <c r="D110" s="33"/>
      <c r="E110" s="33"/>
      <c r="F110" s="32"/>
      <c r="G110" s="33"/>
      <c r="H110" s="33"/>
      <c r="I110" s="33"/>
      <c r="J110" s="33"/>
      <c r="K110" s="33"/>
      <c r="L110" s="33"/>
      <c r="M110" s="33"/>
      <c r="N110" s="33"/>
      <c r="O110" s="34"/>
      <c r="P110" s="34"/>
      <c r="Q110" s="34"/>
      <c r="R110" s="34"/>
    </row>
    <row r="111" spans="3:18">
      <c r="C111" s="32"/>
      <c r="D111" s="33"/>
      <c r="E111" s="33"/>
      <c r="F111" s="32"/>
      <c r="G111" s="33"/>
      <c r="H111" s="33"/>
      <c r="I111" s="33"/>
      <c r="J111" s="33"/>
      <c r="K111" s="33"/>
      <c r="L111" s="33"/>
      <c r="M111" s="33"/>
      <c r="N111" s="33"/>
      <c r="O111" s="34"/>
      <c r="P111" s="34"/>
      <c r="Q111" s="34"/>
      <c r="R111" s="34"/>
    </row>
    <row r="112" spans="3:18">
      <c r="C112" s="32"/>
      <c r="D112" s="33"/>
      <c r="E112" s="33"/>
      <c r="F112" s="32"/>
      <c r="G112" s="33"/>
      <c r="H112" s="33"/>
      <c r="I112" s="33"/>
      <c r="J112" s="33"/>
      <c r="K112" s="33"/>
      <c r="L112" s="33"/>
      <c r="M112" s="33"/>
      <c r="N112" s="33"/>
      <c r="O112" s="34"/>
      <c r="P112" s="34"/>
      <c r="Q112" s="34"/>
      <c r="R112" s="34"/>
    </row>
    <row r="113" spans="3:18">
      <c r="C113" s="32"/>
      <c r="D113" s="33"/>
      <c r="E113" s="33"/>
      <c r="F113" s="32"/>
      <c r="G113" s="33"/>
      <c r="H113" s="33"/>
      <c r="I113" s="33"/>
      <c r="J113" s="33"/>
      <c r="K113" s="33"/>
      <c r="L113" s="33"/>
      <c r="M113" s="33"/>
      <c r="N113" s="33"/>
      <c r="O113" s="34"/>
      <c r="P113" s="34"/>
      <c r="Q113" s="34"/>
      <c r="R113" s="34"/>
    </row>
    <row r="114" spans="3:18">
      <c r="C114" s="32"/>
      <c r="D114" s="33"/>
      <c r="E114" s="33"/>
      <c r="F114" s="32"/>
      <c r="G114" s="33"/>
      <c r="H114" s="33"/>
      <c r="I114" s="33"/>
      <c r="J114" s="33"/>
      <c r="K114" s="33"/>
      <c r="L114" s="33"/>
      <c r="M114" s="33"/>
      <c r="N114" s="33"/>
      <c r="O114" s="34"/>
      <c r="P114" s="34"/>
      <c r="Q114" s="34"/>
      <c r="R114" s="34"/>
    </row>
    <row r="115" spans="3:18">
      <c r="C115" s="32"/>
      <c r="D115" s="33"/>
      <c r="E115" s="33"/>
      <c r="F115" s="32"/>
      <c r="G115" s="33"/>
      <c r="H115" s="33"/>
      <c r="I115" s="33"/>
      <c r="J115" s="33"/>
      <c r="K115" s="33"/>
      <c r="L115" s="33"/>
      <c r="M115" s="33"/>
      <c r="N115" s="33"/>
      <c r="O115" s="34"/>
      <c r="P115" s="34"/>
      <c r="Q115" s="34"/>
      <c r="R115" s="34"/>
    </row>
    <row r="116" spans="3:18">
      <c r="C116" s="32"/>
      <c r="D116" s="33"/>
      <c r="E116" s="33"/>
      <c r="F116" s="32"/>
      <c r="G116" s="33"/>
      <c r="H116" s="33"/>
      <c r="I116" s="33"/>
      <c r="J116" s="33"/>
      <c r="K116" s="33"/>
      <c r="L116" s="33"/>
      <c r="M116" s="33"/>
      <c r="N116" s="33"/>
      <c r="O116" s="34"/>
      <c r="P116" s="34"/>
      <c r="Q116" s="34"/>
      <c r="R116" s="34"/>
    </row>
    <row r="117" spans="3:18">
      <c r="C117" s="32"/>
      <c r="D117" s="33"/>
      <c r="E117" s="33"/>
      <c r="F117" s="32"/>
      <c r="G117" s="33"/>
      <c r="H117" s="33"/>
      <c r="I117" s="33"/>
      <c r="J117" s="33"/>
      <c r="K117" s="33"/>
      <c r="L117" s="33"/>
      <c r="M117" s="33"/>
      <c r="N117" s="33"/>
      <c r="O117" s="34"/>
      <c r="P117" s="34"/>
      <c r="Q117" s="34"/>
      <c r="R117" s="34"/>
    </row>
    <row r="118" spans="3:18">
      <c r="C118" s="32"/>
      <c r="D118" s="33"/>
      <c r="E118" s="33"/>
      <c r="F118" s="32"/>
      <c r="G118" s="33"/>
      <c r="H118" s="33"/>
      <c r="I118" s="33"/>
      <c r="J118" s="33"/>
      <c r="K118" s="33"/>
      <c r="L118" s="33"/>
      <c r="M118" s="33"/>
      <c r="N118" s="33"/>
      <c r="O118" s="34"/>
      <c r="P118" s="34"/>
      <c r="Q118" s="34"/>
      <c r="R118" s="34"/>
    </row>
    <row r="119" spans="3:18">
      <c r="C119" s="32"/>
      <c r="D119" s="33"/>
      <c r="E119" s="33"/>
      <c r="F119" s="32"/>
      <c r="G119" s="33"/>
      <c r="H119" s="33"/>
      <c r="I119" s="33"/>
      <c r="J119" s="33"/>
      <c r="K119" s="33"/>
      <c r="L119" s="33"/>
      <c r="M119" s="33"/>
      <c r="N119" s="33"/>
      <c r="O119" s="34"/>
      <c r="P119" s="34"/>
      <c r="Q119" s="34"/>
      <c r="R119" s="34"/>
    </row>
    <row r="120" spans="3:18">
      <c r="C120" s="32"/>
      <c r="D120" s="33"/>
      <c r="E120" s="33"/>
      <c r="F120" s="32"/>
      <c r="G120" s="33"/>
      <c r="H120" s="33"/>
      <c r="I120" s="33"/>
      <c r="J120" s="33"/>
      <c r="K120" s="33"/>
      <c r="L120" s="33"/>
      <c r="M120" s="33"/>
      <c r="N120" s="33"/>
      <c r="O120" s="34"/>
      <c r="P120" s="34"/>
      <c r="Q120" s="34"/>
      <c r="R120" s="34"/>
    </row>
    <row r="121" spans="3:18">
      <c r="C121" s="32"/>
      <c r="D121" s="33"/>
      <c r="E121" s="33"/>
      <c r="F121" s="32"/>
      <c r="G121" s="33"/>
      <c r="H121" s="33"/>
      <c r="I121" s="33"/>
      <c r="J121" s="33"/>
      <c r="K121" s="33"/>
      <c r="L121" s="33"/>
      <c r="M121" s="33"/>
      <c r="N121" s="33"/>
      <c r="O121" s="34"/>
      <c r="P121" s="34"/>
      <c r="Q121" s="34"/>
      <c r="R121" s="34"/>
    </row>
    <row r="122" spans="3:18">
      <c r="C122" s="32"/>
      <c r="D122" s="33"/>
      <c r="E122" s="33"/>
      <c r="F122" s="32"/>
      <c r="G122" s="33"/>
      <c r="H122" s="33"/>
      <c r="I122" s="33"/>
      <c r="J122" s="33"/>
      <c r="K122" s="33"/>
      <c r="L122" s="33"/>
      <c r="M122" s="33"/>
      <c r="N122" s="33"/>
      <c r="O122" s="34"/>
      <c r="P122" s="34"/>
      <c r="Q122" s="34"/>
      <c r="R122" s="34"/>
    </row>
    <row r="123" spans="3:18">
      <c r="C123" s="32"/>
      <c r="D123" s="33"/>
      <c r="E123" s="33"/>
      <c r="F123" s="32"/>
      <c r="G123" s="33"/>
      <c r="H123" s="33"/>
      <c r="I123" s="33"/>
      <c r="J123" s="33"/>
      <c r="K123" s="33"/>
      <c r="L123" s="33"/>
      <c r="M123" s="33"/>
      <c r="N123" s="33"/>
      <c r="O123" s="34"/>
      <c r="P123" s="34"/>
      <c r="Q123" s="34"/>
      <c r="R123" s="34"/>
    </row>
    <row r="124" spans="3:18">
      <c r="C124" s="32"/>
      <c r="D124" s="33"/>
      <c r="E124" s="33"/>
      <c r="F124" s="32"/>
      <c r="G124" s="33"/>
      <c r="H124" s="33"/>
      <c r="I124" s="33"/>
      <c r="J124" s="33"/>
      <c r="K124" s="33"/>
      <c r="L124" s="33"/>
      <c r="M124" s="33"/>
      <c r="N124" s="33"/>
      <c r="O124" s="34"/>
      <c r="P124" s="34"/>
      <c r="Q124" s="34"/>
      <c r="R124" s="34"/>
    </row>
    <row r="125" spans="3:18">
      <c r="C125" s="32"/>
      <c r="D125" s="33"/>
      <c r="E125" s="33"/>
      <c r="F125" s="32"/>
      <c r="G125" s="33"/>
      <c r="H125" s="33"/>
      <c r="I125" s="33"/>
      <c r="J125" s="33"/>
      <c r="K125" s="33"/>
      <c r="L125" s="33"/>
      <c r="M125" s="33"/>
      <c r="N125" s="33"/>
      <c r="O125" s="34"/>
      <c r="P125" s="34"/>
      <c r="Q125" s="34"/>
      <c r="R125" s="34"/>
    </row>
    <row r="126" spans="3:18">
      <c r="C126" s="32"/>
      <c r="D126" s="33"/>
      <c r="E126" s="33"/>
      <c r="F126" s="32"/>
      <c r="G126" s="33"/>
      <c r="H126" s="33"/>
      <c r="I126" s="33"/>
      <c r="J126" s="33"/>
      <c r="K126" s="33"/>
      <c r="L126" s="33"/>
      <c r="M126" s="33"/>
      <c r="N126" s="33"/>
      <c r="O126" s="34"/>
      <c r="P126" s="34"/>
      <c r="Q126" s="34"/>
      <c r="R126" s="34"/>
    </row>
    <row r="127" spans="3:18">
      <c r="C127" s="32"/>
      <c r="D127" s="33"/>
      <c r="E127" s="33"/>
      <c r="F127" s="32"/>
      <c r="G127" s="33"/>
      <c r="H127" s="33"/>
      <c r="I127" s="33"/>
      <c r="J127" s="33"/>
      <c r="K127" s="33"/>
      <c r="L127" s="33"/>
      <c r="M127" s="33"/>
      <c r="N127" s="33"/>
      <c r="O127" s="34"/>
      <c r="P127" s="34"/>
      <c r="Q127" s="34"/>
      <c r="R127" s="34"/>
    </row>
    <row r="128" spans="3:18">
      <c r="C128" s="32"/>
      <c r="D128" s="33"/>
      <c r="E128" s="33"/>
      <c r="F128" s="32"/>
      <c r="G128" s="33"/>
      <c r="H128" s="33"/>
      <c r="I128" s="33"/>
      <c r="J128" s="33"/>
      <c r="K128" s="33"/>
      <c r="L128" s="33"/>
      <c r="M128" s="33"/>
      <c r="N128" s="33"/>
      <c r="O128" s="34"/>
      <c r="P128" s="34"/>
      <c r="Q128" s="34"/>
      <c r="R128" s="34"/>
    </row>
    <row r="129" spans="3:18">
      <c r="C129" s="32"/>
      <c r="D129" s="33"/>
      <c r="E129" s="33"/>
      <c r="F129" s="32"/>
      <c r="G129" s="33"/>
      <c r="H129" s="33"/>
      <c r="I129" s="33"/>
      <c r="J129" s="33"/>
      <c r="K129" s="33"/>
      <c r="L129" s="33"/>
      <c r="M129" s="33"/>
      <c r="N129" s="33"/>
      <c r="O129" s="34"/>
      <c r="P129" s="34"/>
      <c r="Q129" s="34"/>
      <c r="R129" s="34"/>
    </row>
    <row r="130" spans="3:18">
      <c r="C130" s="32"/>
      <c r="D130" s="33"/>
      <c r="E130" s="33"/>
      <c r="F130" s="32"/>
      <c r="G130" s="33"/>
      <c r="H130" s="33"/>
      <c r="I130" s="33"/>
      <c r="J130" s="33"/>
      <c r="K130" s="33"/>
      <c r="L130" s="33"/>
      <c r="M130" s="33"/>
      <c r="N130" s="33"/>
      <c r="O130" s="34"/>
      <c r="P130" s="34"/>
      <c r="Q130" s="34"/>
      <c r="R130" s="34"/>
    </row>
    <row r="131" spans="3:18">
      <c r="C131" s="32"/>
      <c r="D131" s="33"/>
      <c r="E131" s="33"/>
      <c r="F131" s="32"/>
      <c r="G131" s="33"/>
      <c r="H131" s="33"/>
      <c r="I131" s="33"/>
      <c r="J131" s="33"/>
      <c r="K131" s="33"/>
      <c r="L131" s="33"/>
      <c r="M131" s="33"/>
      <c r="N131" s="33"/>
      <c r="O131" s="34"/>
      <c r="P131" s="34"/>
      <c r="Q131" s="34"/>
      <c r="R131" s="34"/>
    </row>
    <row r="132" spans="3:18">
      <c r="C132" s="32"/>
      <c r="D132" s="33"/>
      <c r="E132" s="33"/>
      <c r="F132" s="32"/>
      <c r="G132" s="33"/>
      <c r="H132" s="33"/>
      <c r="I132" s="33"/>
      <c r="J132" s="33"/>
      <c r="K132" s="33"/>
      <c r="L132" s="33"/>
      <c r="M132" s="33"/>
      <c r="N132" s="33"/>
      <c r="O132" s="34"/>
      <c r="P132" s="34"/>
      <c r="Q132" s="34"/>
      <c r="R132" s="34"/>
    </row>
    <row r="133" spans="3:18">
      <c r="C133" s="32"/>
      <c r="D133" s="33"/>
      <c r="E133" s="33"/>
      <c r="F133" s="32"/>
      <c r="G133" s="33"/>
      <c r="H133" s="33"/>
      <c r="I133" s="33"/>
      <c r="J133" s="33"/>
      <c r="K133" s="33"/>
      <c r="L133" s="33"/>
      <c r="M133" s="33"/>
      <c r="N133" s="33"/>
      <c r="O133" s="34"/>
      <c r="P133" s="34"/>
      <c r="Q133" s="34"/>
      <c r="R133" s="34"/>
    </row>
    <row r="134" spans="3:18">
      <c r="C134" s="32"/>
      <c r="D134" s="33"/>
      <c r="E134" s="33"/>
      <c r="F134" s="32"/>
      <c r="G134" s="33"/>
      <c r="H134" s="33"/>
      <c r="I134" s="33"/>
      <c r="J134" s="33"/>
      <c r="K134" s="33"/>
      <c r="L134" s="33"/>
      <c r="M134" s="33"/>
      <c r="N134" s="33"/>
      <c r="O134" s="34"/>
      <c r="P134" s="34"/>
      <c r="Q134" s="34"/>
      <c r="R134" s="34"/>
    </row>
    <row r="135" spans="3:18">
      <c r="C135" s="32"/>
      <c r="D135" s="33"/>
      <c r="E135" s="33"/>
      <c r="F135" s="32"/>
      <c r="G135" s="33"/>
      <c r="H135" s="33"/>
      <c r="I135" s="33"/>
      <c r="J135" s="33"/>
      <c r="K135" s="33"/>
      <c r="L135" s="33"/>
      <c r="M135" s="33"/>
      <c r="N135" s="33"/>
      <c r="O135" s="34"/>
      <c r="P135" s="34"/>
      <c r="Q135" s="34"/>
      <c r="R135" s="34"/>
    </row>
    <row r="136" spans="3:18">
      <c r="C136" s="32"/>
      <c r="D136" s="33"/>
      <c r="E136" s="33"/>
      <c r="F136" s="32"/>
      <c r="G136" s="33"/>
      <c r="H136" s="33"/>
      <c r="I136" s="33"/>
      <c r="J136" s="33"/>
      <c r="K136" s="33"/>
      <c r="L136" s="33"/>
      <c r="M136" s="33"/>
      <c r="N136" s="33"/>
      <c r="O136" s="34"/>
      <c r="P136" s="34"/>
      <c r="Q136" s="34"/>
      <c r="R136" s="34"/>
    </row>
    <row r="137" spans="3:18">
      <c r="C137" s="32"/>
      <c r="D137" s="33"/>
      <c r="E137" s="33"/>
      <c r="F137" s="32"/>
      <c r="G137" s="33"/>
      <c r="H137" s="33"/>
      <c r="I137" s="33"/>
      <c r="J137" s="33"/>
      <c r="K137" s="33"/>
      <c r="L137" s="33"/>
      <c r="M137" s="33"/>
      <c r="N137" s="33"/>
      <c r="O137" s="34"/>
      <c r="P137" s="34"/>
      <c r="Q137" s="34"/>
      <c r="R137" s="34"/>
    </row>
    <row r="138" spans="3:18">
      <c r="C138" s="32"/>
      <c r="D138" s="33"/>
      <c r="E138" s="33"/>
      <c r="F138" s="32"/>
      <c r="G138" s="33"/>
      <c r="H138" s="33"/>
      <c r="I138" s="33"/>
      <c r="J138" s="33"/>
      <c r="K138" s="33"/>
      <c r="L138" s="33"/>
      <c r="M138" s="33"/>
      <c r="N138" s="33"/>
      <c r="O138" s="34"/>
      <c r="P138" s="34"/>
      <c r="Q138" s="34"/>
      <c r="R138" s="34"/>
    </row>
    <row r="139" spans="3:18">
      <c r="C139" s="32"/>
      <c r="D139" s="33"/>
      <c r="E139" s="33"/>
      <c r="F139" s="32"/>
      <c r="G139" s="33"/>
      <c r="H139" s="33"/>
      <c r="I139" s="33"/>
      <c r="J139" s="33"/>
      <c r="K139" s="33"/>
      <c r="L139" s="33"/>
      <c r="M139" s="33"/>
      <c r="N139" s="33"/>
      <c r="O139" s="34"/>
      <c r="P139" s="34"/>
      <c r="Q139" s="34"/>
      <c r="R139" s="34"/>
    </row>
  </sheetData>
  <mergeCells count="17">
    <mergeCell ref="B42:C42"/>
    <mergeCell ref="B43:C43"/>
    <mergeCell ref="B44:C44"/>
    <mergeCell ref="D41:E41"/>
    <mergeCell ref="B41:C41"/>
    <mergeCell ref="A37:B37"/>
    <mergeCell ref="A38:B38"/>
    <mergeCell ref="A39:B39"/>
    <mergeCell ref="A1:B2"/>
    <mergeCell ref="C1:O1"/>
    <mergeCell ref="C2:N2"/>
    <mergeCell ref="B6:B35"/>
    <mergeCell ref="A36:B36"/>
    <mergeCell ref="N4:P4"/>
    <mergeCell ref="A3:B5"/>
    <mergeCell ref="C3:F3"/>
    <mergeCell ref="H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6"/>
  <sheetViews>
    <sheetView workbookViewId="0">
      <selection activeCell="S22" sqref="S22:T22"/>
    </sheetView>
  </sheetViews>
  <sheetFormatPr defaultRowHeight="15"/>
  <cols>
    <col min="2" max="2" width="36.140625" customWidth="1"/>
  </cols>
  <sheetData>
    <row r="1" spans="1:32" ht="15.75" customHeight="1">
      <c r="A1" s="129" t="s">
        <v>0</v>
      </c>
      <c r="B1" s="129"/>
      <c r="C1" s="130" t="s">
        <v>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</row>
    <row r="2" spans="1:32" ht="15.75">
      <c r="A2" s="129"/>
      <c r="B2" s="129"/>
      <c r="C2" s="131" t="s">
        <v>62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 spans="1:32" ht="15" customHeight="1">
      <c r="A3" s="132" t="s">
        <v>3</v>
      </c>
      <c r="B3" s="132" t="s">
        <v>40</v>
      </c>
      <c r="C3" s="131" t="s">
        <v>63</v>
      </c>
      <c r="D3" s="131"/>
      <c r="E3" s="131"/>
      <c r="F3" s="131"/>
      <c r="G3" s="131"/>
      <c r="H3" s="131"/>
      <c r="I3" s="131" t="s">
        <v>64</v>
      </c>
      <c r="J3" s="131"/>
      <c r="K3" s="131"/>
      <c r="L3" s="131"/>
      <c r="M3" s="131"/>
      <c r="N3" s="131"/>
      <c r="O3" s="131" t="s">
        <v>65</v>
      </c>
      <c r="P3" s="131"/>
      <c r="Q3" s="131"/>
      <c r="R3" s="131"/>
      <c r="S3" s="131"/>
      <c r="T3" s="131"/>
      <c r="U3" s="131" t="s">
        <v>66</v>
      </c>
      <c r="V3" s="131"/>
      <c r="W3" s="131"/>
      <c r="X3" s="131"/>
      <c r="Y3" s="131"/>
      <c r="Z3" s="131"/>
      <c r="AA3" s="131" t="s">
        <v>67</v>
      </c>
      <c r="AB3" s="131"/>
      <c r="AC3" s="131"/>
      <c r="AD3" s="131"/>
      <c r="AE3" s="131"/>
      <c r="AF3" s="131"/>
    </row>
    <row r="4" spans="1:32">
      <c r="A4" s="132"/>
      <c r="B4" s="132"/>
      <c r="C4" s="133" t="s">
        <v>41</v>
      </c>
      <c r="D4" s="133"/>
      <c r="E4" s="126" t="s">
        <v>68</v>
      </c>
      <c r="F4" s="126"/>
      <c r="G4" s="133" t="s">
        <v>42</v>
      </c>
      <c r="H4" s="133"/>
      <c r="I4" s="133" t="s">
        <v>41</v>
      </c>
      <c r="J4" s="133"/>
      <c r="K4" s="126" t="s">
        <v>68</v>
      </c>
      <c r="L4" s="126"/>
      <c r="M4" s="133" t="s">
        <v>42</v>
      </c>
      <c r="N4" s="133"/>
      <c r="O4" s="133" t="s">
        <v>41</v>
      </c>
      <c r="P4" s="133"/>
      <c r="Q4" s="126" t="s">
        <v>68</v>
      </c>
      <c r="R4" s="126"/>
      <c r="S4" s="133" t="s">
        <v>42</v>
      </c>
      <c r="T4" s="133"/>
      <c r="U4" s="133" t="s">
        <v>41</v>
      </c>
      <c r="V4" s="133"/>
      <c r="W4" s="126" t="s">
        <v>68</v>
      </c>
      <c r="X4" s="126"/>
      <c r="Y4" s="133" t="s">
        <v>73</v>
      </c>
      <c r="Z4" s="133"/>
      <c r="AA4" s="133" t="s">
        <v>41</v>
      </c>
      <c r="AB4" s="133"/>
      <c r="AC4" s="126" t="s">
        <v>68</v>
      </c>
      <c r="AD4" s="126"/>
      <c r="AE4" s="133" t="s">
        <v>42</v>
      </c>
      <c r="AF4" s="133"/>
    </row>
    <row r="5" spans="1:32">
      <c r="A5" s="132"/>
      <c r="B5" s="132"/>
      <c r="C5" s="133"/>
      <c r="D5" s="133"/>
      <c r="E5" s="126"/>
      <c r="F5" s="126"/>
      <c r="G5" s="133"/>
      <c r="H5" s="133"/>
      <c r="I5" s="133"/>
      <c r="J5" s="133"/>
      <c r="K5" s="126"/>
      <c r="L5" s="126"/>
      <c r="M5" s="133"/>
      <c r="N5" s="133"/>
      <c r="O5" s="133"/>
      <c r="P5" s="133"/>
      <c r="Q5" s="126"/>
      <c r="R5" s="126"/>
      <c r="S5" s="133"/>
      <c r="T5" s="133"/>
      <c r="U5" s="133"/>
      <c r="V5" s="133"/>
      <c r="W5" s="126"/>
      <c r="X5" s="126"/>
      <c r="Y5" s="133"/>
      <c r="Z5" s="133"/>
      <c r="AA5" s="133"/>
      <c r="AB5" s="133"/>
      <c r="AC5" s="126"/>
      <c r="AD5" s="126"/>
      <c r="AE5" s="133"/>
      <c r="AF5" s="133"/>
    </row>
    <row r="6" spans="1:32">
      <c r="A6" s="145" t="s">
        <v>75</v>
      </c>
      <c r="B6" s="146"/>
      <c r="C6" s="73"/>
      <c r="D6" s="73"/>
      <c r="E6" s="74"/>
      <c r="F6" s="74"/>
      <c r="G6" s="73"/>
      <c r="H6" s="73"/>
      <c r="I6" s="73"/>
      <c r="J6" s="73"/>
      <c r="K6" s="74"/>
      <c r="L6" s="74"/>
      <c r="M6" s="73"/>
      <c r="N6" s="73"/>
      <c r="O6" s="73"/>
      <c r="P6" s="73"/>
      <c r="Q6" s="74"/>
      <c r="R6" s="74"/>
      <c r="S6" s="73"/>
      <c r="T6" s="73"/>
      <c r="U6" s="73"/>
      <c r="V6" s="73"/>
      <c r="W6" s="74"/>
      <c r="X6" s="74"/>
      <c r="Y6" s="73"/>
      <c r="Z6" s="73"/>
      <c r="AA6" s="73"/>
      <c r="AB6" s="73"/>
      <c r="AC6" s="74"/>
      <c r="AD6" s="74"/>
      <c r="AE6" s="73"/>
      <c r="AF6" s="79"/>
    </row>
    <row r="7" spans="1:32">
      <c r="A7" s="147"/>
      <c r="B7" s="148"/>
      <c r="AF7" s="80"/>
    </row>
    <row r="8" spans="1:32">
      <c r="A8" s="132" t="s">
        <v>69</v>
      </c>
      <c r="B8" s="132"/>
      <c r="C8" s="125">
        <v>43.25</v>
      </c>
      <c r="D8" s="125"/>
      <c r="E8" s="126"/>
      <c r="F8" s="126"/>
      <c r="G8" s="133"/>
      <c r="H8" s="133"/>
      <c r="I8" s="134">
        <v>121.7</v>
      </c>
      <c r="J8" s="135"/>
      <c r="K8" s="126"/>
      <c r="L8" s="126"/>
      <c r="M8" s="133"/>
      <c r="N8" s="133"/>
      <c r="O8" s="134">
        <v>180.37</v>
      </c>
      <c r="P8" s="135"/>
      <c r="Q8" s="126"/>
      <c r="R8" s="126"/>
      <c r="S8" s="133"/>
      <c r="T8" s="133"/>
      <c r="U8" s="134">
        <v>245.8</v>
      </c>
      <c r="V8" s="135"/>
      <c r="W8" s="126"/>
      <c r="X8" s="126"/>
      <c r="Y8" s="133"/>
      <c r="Z8" s="133"/>
      <c r="AA8" s="133">
        <v>322.48</v>
      </c>
      <c r="AB8" s="133"/>
      <c r="AC8" s="126"/>
      <c r="AD8" s="126"/>
      <c r="AE8" s="133"/>
      <c r="AF8" s="133"/>
    </row>
    <row r="9" spans="1:32">
      <c r="A9" s="53">
        <v>1</v>
      </c>
      <c r="B9" s="54" t="s">
        <v>83</v>
      </c>
      <c r="C9" s="125">
        <v>51.63</v>
      </c>
      <c r="D9" s="125"/>
      <c r="E9" s="125">
        <f>C9-C8</f>
        <v>8.3800000000000026</v>
      </c>
      <c r="F9" s="125"/>
      <c r="G9" s="125">
        <f>E9*0.59</f>
        <v>4.9442000000000013</v>
      </c>
      <c r="H9" s="125"/>
      <c r="I9" s="127">
        <v>128.38</v>
      </c>
      <c r="J9" s="128"/>
      <c r="K9" s="125">
        <f t="shared" ref="K9:K11" si="0">I9-I8</f>
        <v>6.6799999999999926</v>
      </c>
      <c r="L9" s="125"/>
      <c r="M9" s="125">
        <f>K9*0.59</f>
        <v>3.9411999999999954</v>
      </c>
      <c r="N9" s="125"/>
      <c r="O9" s="127">
        <v>189.5</v>
      </c>
      <c r="P9" s="128"/>
      <c r="Q9" s="125">
        <f t="shared" ref="Q9:Q11" si="1">O9-O8</f>
        <v>9.1299999999999955</v>
      </c>
      <c r="R9" s="125"/>
      <c r="S9" s="125">
        <f t="shared" ref="S9:S11" si="2">Q9*0.59</f>
        <v>5.3866999999999967</v>
      </c>
      <c r="T9" s="125"/>
      <c r="U9" s="127">
        <v>260.39999999999998</v>
      </c>
      <c r="V9" s="128"/>
      <c r="W9" s="125">
        <f t="shared" ref="W9:W11" si="3">U9-U8</f>
        <v>14.599999999999966</v>
      </c>
      <c r="X9" s="125"/>
      <c r="Y9" s="125">
        <f t="shared" ref="Y9:Y11" si="4">W9*0.59</f>
        <v>8.6139999999999795</v>
      </c>
      <c r="Z9" s="125"/>
      <c r="AA9" s="127">
        <v>333.92</v>
      </c>
      <c r="AB9" s="128"/>
      <c r="AC9" s="125">
        <f t="shared" ref="AC9:AC11" si="5">AA9-AA8</f>
        <v>11.439999999999998</v>
      </c>
      <c r="AD9" s="125"/>
      <c r="AE9" s="125">
        <f t="shared" ref="AE9:AE11" si="6">AC9*0.59</f>
        <v>6.7495999999999983</v>
      </c>
      <c r="AF9" s="125"/>
    </row>
    <row r="10" spans="1:32">
      <c r="A10" s="53">
        <v>2</v>
      </c>
      <c r="B10" s="54" t="s">
        <v>80</v>
      </c>
      <c r="C10" s="125">
        <v>66.58</v>
      </c>
      <c r="D10" s="125"/>
      <c r="E10" s="125">
        <f t="shared" ref="E10:E11" si="7">C10-C9</f>
        <v>14.949999999999996</v>
      </c>
      <c r="F10" s="125"/>
      <c r="G10" s="125">
        <f t="shared" ref="G10:G11" si="8">E10*0.59</f>
        <v>8.8204999999999973</v>
      </c>
      <c r="H10" s="125"/>
      <c r="I10" s="127">
        <v>151.03</v>
      </c>
      <c r="J10" s="128"/>
      <c r="K10" s="125">
        <f t="shared" si="0"/>
        <v>22.650000000000006</v>
      </c>
      <c r="L10" s="125"/>
      <c r="M10" s="125">
        <f t="shared" ref="M10:M11" si="9">K10*0.59</f>
        <v>13.363500000000002</v>
      </c>
      <c r="N10" s="125"/>
      <c r="O10" s="127">
        <v>214.97</v>
      </c>
      <c r="P10" s="128"/>
      <c r="Q10" s="125">
        <f t="shared" si="1"/>
        <v>25.47</v>
      </c>
      <c r="R10" s="125"/>
      <c r="S10" s="125">
        <f t="shared" si="2"/>
        <v>15.027299999999999</v>
      </c>
      <c r="T10" s="125"/>
      <c r="U10" s="127">
        <v>272.47000000000003</v>
      </c>
      <c r="V10" s="128"/>
      <c r="W10" s="125">
        <f t="shared" si="3"/>
        <v>12.07000000000005</v>
      </c>
      <c r="X10" s="125"/>
      <c r="Y10" s="125">
        <f t="shared" si="4"/>
        <v>7.1213000000000291</v>
      </c>
      <c r="Z10" s="125"/>
      <c r="AA10" s="127">
        <v>347.25</v>
      </c>
      <c r="AB10" s="128"/>
      <c r="AC10" s="125">
        <f t="shared" si="5"/>
        <v>13.329999999999984</v>
      </c>
      <c r="AD10" s="125"/>
      <c r="AE10" s="125">
        <f t="shared" si="6"/>
        <v>7.8646999999999903</v>
      </c>
      <c r="AF10" s="125"/>
    </row>
    <row r="11" spans="1:32">
      <c r="A11" s="53">
        <v>3</v>
      </c>
      <c r="B11" s="54" t="s">
        <v>81</v>
      </c>
      <c r="C11" s="125">
        <v>71.45</v>
      </c>
      <c r="D11" s="125"/>
      <c r="E11" s="125">
        <f t="shared" si="7"/>
        <v>4.8700000000000045</v>
      </c>
      <c r="F11" s="125"/>
      <c r="G11" s="125">
        <f t="shared" si="8"/>
        <v>2.8733000000000026</v>
      </c>
      <c r="H11" s="125"/>
      <c r="I11" s="127">
        <v>153.72</v>
      </c>
      <c r="J11" s="128"/>
      <c r="K11" s="125">
        <f t="shared" si="0"/>
        <v>2.6899999999999977</v>
      </c>
      <c r="L11" s="125"/>
      <c r="M11" s="125">
        <f t="shared" si="9"/>
        <v>1.5870999999999986</v>
      </c>
      <c r="N11" s="125"/>
      <c r="O11" s="127">
        <v>219.67</v>
      </c>
      <c r="P11" s="128"/>
      <c r="Q11" s="125">
        <f t="shared" si="1"/>
        <v>4.6999999999999886</v>
      </c>
      <c r="R11" s="125"/>
      <c r="S11" s="125">
        <f t="shared" si="2"/>
        <v>2.772999999999993</v>
      </c>
      <c r="T11" s="125"/>
      <c r="U11" s="127">
        <v>275.43</v>
      </c>
      <c r="V11" s="128"/>
      <c r="W11" s="125">
        <f t="shared" si="3"/>
        <v>2.9599999999999795</v>
      </c>
      <c r="X11" s="125"/>
      <c r="Y11" s="125">
        <f t="shared" si="4"/>
        <v>1.7463999999999877</v>
      </c>
      <c r="Z11" s="125"/>
      <c r="AA11" s="127">
        <v>380.85</v>
      </c>
      <c r="AB11" s="128"/>
      <c r="AC11" s="125">
        <f t="shared" si="5"/>
        <v>33.600000000000023</v>
      </c>
      <c r="AD11" s="125"/>
      <c r="AE11" s="125">
        <f t="shared" si="6"/>
        <v>19.824000000000012</v>
      </c>
      <c r="AF11" s="125"/>
    </row>
    <row r="12" spans="1:32" ht="15" customHeight="1">
      <c r="A12" s="151" t="s">
        <v>74</v>
      </c>
      <c r="B12" s="152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6"/>
    </row>
    <row r="13" spans="1:32">
      <c r="A13" s="153"/>
      <c r="B13" s="154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8"/>
    </row>
    <row r="14" spans="1:32">
      <c r="A14" s="149" t="s">
        <v>69</v>
      </c>
      <c r="B14" s="150"/>
      <c r="C14" s="125">
        <v>71.23</v>
      </c>
      <c r="D14" s="125"/>
      <c r="E14" s="125"/>
      <c r="F14" s="125"/>
      <c r="G14" s="125"/>
      <c r="H14" s="125"/>
      <c r="I14" s="125">
        <v>172.7</v>
      </c>
      <c r="J14" s="125"/>
      <c r="K14" s="125"/>
      <c r="L14" s="125"/>
      <c r="M14" s="125"/>
      <c r="N14" s="125"/>
      <c r="O14" s="125">
        <v>275.23</v>
      </c>
      <c r="P14" s="125"/>
      <c r="Q14" s="125"/>
      <c r="R14" s="125"/>
      <c r="S14" s="125"/>
      <c r="T14" s="125"/>
      <c r="U14" s="125">
        <v>315.57</v>
      </c>
      <c r="V14" s="125"/>
      <c r="W14" s="136"/>
      <c r="X14" s="137"/>
      <c r="Y14" s="125"/>
      <c r="Z14" s="125"/>
      <c r="AA14" s="125">
        <v>445.58</v>
      </c>
      <c r="AB14" s="125"/>
      <c r="AC14" s="125"/>
      <c r="AD14" s="125"/>
      <c r="AE14" s="133"/>
      <c r="AF14" s="133"/>
    </row>
    <row r="15" spans="1:32">
      <c r="A15" s="53">
        <v>1</v>
      </c>
      <c r="B15" s="54" t="s">
        <v>82</v>
      </c>
      <c r="C15" s="125">
        <v>102.73</v>
      </c>
      <c r="D15" s="125"/>
      <c r="E15" s="125">
        <f>C15-C14</f>
        <v>31.5</v>
      </c>
      <c r="F15" s="125"/>
      <c r="G15" s="125">
        <f>E15*0.59</f>
        <v>18.584999999999997</v>
      </c>
      <c r="H15" s="125"/>
      <c r="I15" s="125">
        <v>188.1</v>
      </c>
      <c r="J15" s="125"/>
      <c r="K15" s="125">
        <f>I15-I14</f>
        <v>15.400000000000006</v>
      </c>
      <c r="L15" s="125"/>
      <c r="M15" s="125">
        <f>K15*0.59</f>
        <v>9.0860000000000021</v>
      </c>
      <c r="N15" s="125"/>
      <c r="O15" s="125">
        <v>286.37</v>
      </c>
      <c r="P15" s="125"/>
      <c r="Q15" s="125">
        <f>O15-O14</f>
        <v>11.139999999999986</v>
      </c>
      <c r="R15" s="125"/>
      <c r="S15" s="125">
        <f>Q15*0.59</f>
        <v>6.5725999999999916</v>
      </c>
      <c r="T15" s="125"/>
      <c r="U15" s="125">
        <v>330.16</v>
      </c>
      <c r="V15" s="125"/>
      <c r="W15" s="125">
        <f>U15-U14</f>
        <v>14.590000000000032</v>
      </c>
      <c r="X15" s="125"/>
      <c r="Y15" s="125">
        <f>W15*0.59</f>
        <v>8.6081000000000181</v>
      </c>
      <c r="Z15" s="125"/>
      <c r="AA15" s="125">
        <v>466.51</v>
      </c>
      <c r="AB15" s="125"/>
      <c r="AC15" s="125">
        <f>AA15-AA14</f>
        <v>20.930000000000007</v>
      </c>
      <c r="AD15" s="125"/>
      <c r="AE15" s="125">
        <f>AC15*0.59</f>
        <v>12.348700000000003</v>
      </c>
      <c r="AF15" s="125"/>
    </row>
    <row r="16" spans="1:32">
      <c r="A16" s="145" t="s">
        <v>76</v>
      </c>
      <c r="B16" s="146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0"/>
    </row>
    <row r="17" spans="1:32">
      <c r="A17" s="147"/>
      <c r="B17" s="148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2"/>
    </row>
    <row r="18" spans="1:32">
      <c r="A18" s="136" t="s">
        <v>69</v>
      </c>
      <c r="B18" s="137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36"/>
      <c r="X18" s="137"/>
      <c r="Y18" s="125"/>
      <c r="Z18" s="125"/>
      <c r="AA18" s="125"/>
      <c r="AB18" s="125"/>
      <c r="AC18" s="125"/>
      <c r="AD18" s="125"/>
      <c r="AE18" s="133"/>
      <c r="AF18" s="133"/>
    </row>
    <row r="19" spans="1:32">
      <c r="A19" s="53">
        <v>1</v>
      </c>
      <c r="B19" s="54" t="s">
        <v>77</v>
      </c>
      <c r="C19" s="125"/>
      <c r="D19" s="125"/>
      <c r="E19" s="125"/>
      <c r="F19" s="125"/>
      <c r="G19" s="125">
        <v>8.09</v>
      </c>
      <c r="H19" s="125"/>
      <c r="I19" s="125"/>
      <c r="J19" s="125"/>
      <c r="K19" s="125"/>
      <c r="L19" s="125"/>
      <c r="M19" s="125">
        <v>9.4499999999999993</v>
      </c>
      <c r="N19" s="125"/>
      <c r="O19" s="125"/>
      <c r="P19" s="125"/>
      <c r="Q19" s="125"/>
      <c r="R19" s="125"/>
      <c r="S19" s="125">
        <v>5.61</v>
      </c>
      <c r="T19" s="125"/>
      <c r="U19" s="125"/>
      <c r="V19" s="125"/>
      <c r="W19" s="136"/>
      <c r="X19" s="137"/>
      <c r="Y19" s="125">
        <v>7.33</v>
      </c>
      <c r="Z19" s="125"/>
      <c r="AA19" s="125"/>
      <c r="AB19" s="125"/>
      <c r="AC19" s="125"/>
      <c r="AD19" s="125"/>
      <c r="AE19" s="133">
        <v>8.2200000000000006</v>
      </c>
      <c r="AF19" s="133"/>
    </row>
    <row r="20" spans="1:32">
      <c r="A20" s="140"/>
      <c r="B20" s="141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 spans="1:32">
      <c r="A21" s="142"/>
      <c r="B21" s="143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</row>
    <row r="22" spans="1:32">
      <c r="A22" s="144" t="s">
        <v>79</v>
      </c>
      <c r="B22" s="144"/>
      <c r="C22" s="125"/>
      <c r="D22" s="125"/>
      <c r="E22" s="125"/>
      <c r="F22" s="125"/>
      <c r="G22" s="125">
        <f>G9+G10+G11+G15+G19</f>
        <v>43.313000000000002</v>
      </c>
      <c r="H22" s="125"/>
      <c r="I22" s="125"/>
      <c r="J22" s="125"/>
      <c r="K22" s="125"/>
      <c r="L22" s="125"/>
      <c r="M22" s="125">
        <f>M9+M10+M11+M15+M19</f>
        <v>37.427799999999998</v>
      </c>
      <c r="N22" s="125"/>
      <c r="O22" s="125"/>
      <c r="P22" s="125"/>
      <c r="Q22" s="125"/>
      <c r="R22" s="125"/>
      <c r="S22" s="125">
        <f>S9+S10+S11+S15+S19</f>
        <v>35.369599999999977</v>
      </c>
      <c r="T22" s="125"/>
      <c r="U22" s="125"/>
      <c r="V22" s="125"/>
      <c r="W22" s="125"/>
      <c r="X22" s="125"/>
      <c r="Y22" s="125">
        <f>Y9+Y10+Y11+Y15+Y19</f>
        <v>33.419800000000016</v>
      </c>
      <c r="Z22" s="125"/>
      <c r="AA22" s="125"/>
      <c r="AB22" s="125"/>
      <c r="AC22" s="125"/>
      <c r="AD22" s="125"/>
      <c r="AE22" s="125">
        <f>AE9+AE10+AE11+AE15+AE19</f>
        <v>55.006999999999998</v>
      </c>
      <c r="AF22" s="125"/>
    </row>
    <row r="23" spans="1:32">
      <c r="A23" s="76"/>
      <c r="B23" s="35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38"/>
      <c r="AF23" s="138"/>
    </row>
    <row r="24" spans="1:32">
      <c r="A24" s="76"/>
      <c r="B24" s="35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38"/>
      <c r="AF24" s="138"/>
    </row>
    <row r="25" spans="1:32">
      <c r="A25" s="76"/>
      <c r="B25" s="35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38"/>
      <c r="AF25" s="138"/>
    </row>
    <row r="26" spans="1:32">
      <c r="A26" s="76"/>
      <c r="B26" s="35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38"/>
      <c r="AF26" s="138"/>
    </row>
    <row r="27" spans="1:32">
      <c r="A27" s="76"/>
      <c r="B27" s="3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38"/>
      <c r="AF27" s="138"/>
    </row>
    <row r="28" spans="1:32">
      <c r="A28" s="76"/>
      <c r="B28" s="3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38"/>
      <c r="AF28" s="138"/>
    </row>
    <row r="29" spans="1:32">
      <c r="A29" s="76"/>
      <c r="B29" s="35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38"/>
      <c r="AF29" s="138"/>
    </row>
    <row r="30" spans="1:32">
      <c r="A30" s="76"/>
      <c r="B30" s="35"/>
      <c r="C30" s="49"/>
      <c r="D30" s="49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38"/>
      <c r="AF30" s="138"/>
    </row>
    <row r="31" spans="1:32">
      <c r="A31" s="76"/>
      <c r="B31" s="35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38"/>
      <c r="AF31" s="138"/>
    </row>
    <row r="32" spans="1:32">
      <c r="A32" s="76"/>
      <c r="B32" s="35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38"/>
      <c r="AF32" s="138"/>
    </row>
    <row r="33" spans="1:32">
      <c r="A33" s="76"/>
      <c r="B33" s="35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38"/>
      <c r="AF33" s="138"/>
    </row>
    <row r="34" spans="1:32">
      <c r="A34" s="76"/>
      <c r="B34" s="35"/>
      <c r="C34" s="110"/>
      <c r="D34" s="110"/>
      <c r="E34" s="110"/>
      <c r="F34" s="110"/>
      <c r="G34" s="139"/>
      <c r="H34" s="139"/>
      <c r="I34" s="139"/>
      <c r="J34" s="139"/>
      <c r="K34" s="77"/>
      <c r="L34" s="77"/>
      <c r="M34" s="77"/>
      <c r="N34" s="77"/>
      <c r="O34" s="77"/>
      <c r="P34" s="78"/>
      <c r="Q34" s="78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B35" s="35"/>
    </row>
    <row r="36" spans="1:32">
      <c r="B36" s="75"/>
    </row>
  </sheetData>
  <mergeCells count="336">
    <mergeCell ref="G34:H34"/>
    <mergeCell ref="I34:J34"/>
    <mergeCell ref="A20:B21"/>
    <mergeCell ref="A22:B22"/>
    <mergeCell ref="A6:B7"/>
    <mergeCell ref="A16:B17"/>
    <mergeCell ref="A18:B18"/>
    <mergeCell ref="C31:D31"/>
    <mergeCell ref="E11:F11"/>
    <mergeCell ref="A14:B14"/>
    <mergeCell ref="A12:B13"/>
    <mergeCell ref="C11:D11"/>
    <mergeCell ref="I30:J30"/>
    <mergeCell ref="G28:H28"/>
    <mergeCell ref="I28:J28"/>
    <mergeCell ref="G26:H26"/>
    <mergeCell ref="I26:J26"/>
    <mergeCell ref="G24:H24"/>
    <mergeCell ref="I24:J24"/>
    <mergeCell ref="G22:H22"/>
    <mergeCell ref="I22:J22"/>
    <mergeCell ref="G18:H18"/>
    <mergeCell ref="I18:J18"/>
    <mergeCell ref="G14:H14"/>
    <mergeCell ref="AA32:AB32"/>
    <mergeCell ref="AC32:AD32"/>
    <mergeCell ref="AE32:AF32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Q32:R32"/>
    <mergeCell ref="S32:T32"/>
    <mergeCell ref="U32:V32"/>
    <mergeCell ref="W32:X32"/>
    <mergeCell ref="Y32:Z32"/>
    <mergeCell ref="G32:H32"/>
    <mergeCell ref="I32:J32"/>
    <mergeCell ref="K32:L32"/>
    <mergeCell ref="M32:N32"/>
    <mergeCell ref="O32:P32"/>
    <mergeCell ref="AA30:AB30"/>
    <mergeCell ref="AC30:AD30"/>
    <mergeCell ref="AE30:AF30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Q30:R30"/>
    <mergeCell ref="S30:T30"/>
    <mergeCell ref="U30:V30"/>
    <mergeCell ref="W30:X30"/>
    <mergeCell ref="Y30:Z30"/>
    <mergeCell ref="G30:H30"/>
    <mergeCell ref="K30:L30"/>
    <mergeCell ref="M30:N30"/>
    <mergeCell ref="O30:P30"/>
    <mergeCell ref="AA28:AB28"/>
    <mergeCell ref="AC28:AD28"/>
    <mergeCell ref="AE28:AF28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Q28:R28"/>
    <mergeCell ref="S28:T28"/>
    <mergeCell ref="U28:V28"/>
    <mergeCell ref="W28:X28"/>
    <mergeCell ref="Y28:Z28"/>
    <mergeCell ref="K28:L28"/>
    <mergeCell ref="M28:N28"/>
    <mergeCell ref="O28:P28"/>
    <mergeCell ref="AA26:AB26"/>
    <mergeCell ref="AC26:AD26"/>
    <mergeCell ref="AE26:AF26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Q26:R26"/>
    <mergeCell ref="S26:T26"/>
    <mergeCell ref="U26:V26"/>
    <mergeCell ref="W26:X26"/>
    <mergeCell ref="Y26:Z26"/>
    <mergeCell ref="K26:L26"/>
    <mergeCell ref="M26:N26"/>
    <mergeCell ref="O26:P26"/>
    <mergeCell ref="AA24:AB24"/>
    <mergeCell ref="AC24:AD24"/>
    <mergeCell ref="AE24:AF24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Q24:R24"/>
    <mergeCell ref="S24:T24"/>
    <mergeCell ref="U24:V24"/>
    <mergeCell ref="W24:X24"/>
    <mergeCell ref="Y24:Z24"/>
    <mergeCell ref="K24:L24"/>
    <mergeCell ref="M24:N24"/>
    <mergeCell ref="O24:P24"/>
    <mergeCell ref="AA22:AB22"/>
    <mergeCell ref="AC22:AD22"/>
    <mergeCell ref="AE22:AF22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Q22:R22"/>
    <mergeCell ref="S22:T22"/>
    <mergeCell ref="U22:V22"/>
    <mergeCell ref="W22:X22"/>
    <mergeCell ref="Y22:Z22"/>
    <mergeCell ref="K22:L22"/>
    <mergeCell ref="M22:N22"/>
    <mergeCell ref="O22:P22"/>
    <mergeCell ref="AA18:AB18"/>
    <mergeCell ref="AC18:AD18"/>
    <mergeCell ref="AE18:AF18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Q18:R18"/>
    <mergeCell ref="S18:T18"/>
    <mergeCell ref="U18:V18"/>
    <mergeCell ref="W18:X18"/>
    <mergeCell ref="Y18:Z18"/>
    <mergeCell ref="K18:L18"/>
    <mergeCell ref="M18:N18"/>
    <mergeCell ref="O18:P18"/>
    <mergeCell ref="AA14:AB14"/>
    <mergeCell ref="AC14:AD14"/>
    <mergeCell ref="AE14:AF14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Q14:R14"/>
    <mergeCell ref="S14:T14"/>
    <mergeCell ref="U14:V14"/>
    <mergeCell ref="W14:X14"/>
    <mergeCell ref="Y14:Z14"/>
    <mergeCell ref="AA10:AB10"/>
    <mergeCell ref="AC10:AD10"/>
    <mergeCell ref="AE10:AF10"/>
    <mergeCell ref="G11:H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Q10:R10"/>
    <mergeCell ref="S10:T10"/>
    <mergeCell ref="U10:V10"/>
    <mergeCell ref="W10:X10"/>
    <mergeCell ref="Y10:Z10"/>
    <mergeCell ref="K10:L10"/>
    <mergeCell ref="M10:N10"/>
    <mergeCell ref="O10:P10"/>
    <mergeCell ref="G9:H9"/>
    <mergeCell ref="K9:L9"/>
    <mergeCell ref="M9:N9"/>
    <mergeCell ref="O9:P9"/>
    <mergeCell ref="Q9:R9"/>
    <mergeCell ref="I14:J14"/>
    <mergeCell ref="K14:L14"/>
    <mergeCell ref="M14:N14"/>
    <mergeCell ref="O14:P14"/>
    <mergeCell ref="S9:T9"/>
    <mergeCell ref="U9:V9"/>
    <mergeCell ref="W9:X9"/>
    <mergeCell ref="Y9:Z9"/>
    <mergeCell ref="AA9:AB9"/>
    <mergeCell ref="AC9:AD9"/>
    <mergeCell ref="AE9:AF9"/>
    <mergeCell ref="AE8:AF8"/>
    <mergeCell ref="AA4:AB5"/>
    <mergeCell ref="AC4:AD5"/>
    <mergeCell ref="AE4:AF5"/>
    <mergeCell ref="W8:X8"/>
    <mergeCell ref="Y8:Z8"/>
    <mergeCell ref="AA8:AB8"/>
    <mergeCell ref="AC8:AD8"/>
    <mergeCell ref="A8:B8"/>
    <mergeCell ref="G8:H8"/>
    <mergeCell ref="I8:J8"/>
    <mergeCell ref="K8:L8"/>
    <mergeCell ref="M8:N8"/>
    <mergeCell ref="O8:P8"/>
    <mergeCell ref="Q8:R8"/>
    <mergeCell ref="S8:T8"/>
    <mergeCell ref="U8:V8"/>
    <mergeCell ref="A1:B2"/>
    <mergeCell ref="C1:AF1"/>
    <mergeCell ref="C2:AF2"/>
    <mergeCell ref="A3:A5"/>
    <mergeCell ref="B3:B5"/>
    <mergeCell ref="C3:H3"/>
    <mergeCell ref="I3:N3"/>
    <mergeCell ref="O3:T3"/>
    <mergeCell ref="U3:Z3"/>
    <mergeCell ref="AA3:AF3"/>
    <mergeCell ref="C4:D5"/>
    <mergeCell ref="Q4:R5"/>
    <mergeCell ref="S4:T5"/>
    <mergeCell ref="U4:V5"/>
    <mergeCell ref="W4:X5"/>
    <mergeCell ref="Y4:Z5"/>
    <mergeCell ref="G4:H5"/>
    <mergeCell ref="I4:J5"/>
    <mergeCell ref="K4:L5"/>
    <mergeCell ref="M4:N5"/>
    <mergeCell ref="O4:P5"/>
    <mergeCell ref="C22:D22"/>
    <mergeCell ref="C14:D14"/>
    <mergeCell ref="C15:D15"/>
    <mergeCell ref="C18:D18"/>
    <mergeCell ref="C19:D19"/>
    <mergeCell ref="C34:D34"/>
    <mergeCell ref="C23:D23"/>
    <mergeCell ref="C24:D24"/>
    <mergeCell ref="C25:D25"/>
    <mergeCell ref="C26:D26"/>
    <mergeCell ref="C27:D27"/>
    <mergeCell ref="C28:D28"/>
    <mergeCell ref="C32:D32"/>
    <mergeCell ref="C33:D33"/>
    <mergeCell ref="C29:D29"/>
    <mergeCell ref="E14:F14"/>
    <mergeCell ref="E8:F8"/>
    <mergeCell ref="C8:D8"/>
    <mergeCell ref="C9:D9"/>
    <mergeCell ref="C10:D10"/>
    <mergeCell ref="E4:F5"/>
    <mergeCell ref="E9:F9"/>
    <mergeCell ref="E10:F10"/>
    <mergeCell ref="I9:J9"/>
    <mergeCell ref="I10:J10"/>
    <mergeCell ref="I11:J11"/>
    <mergeCell ref="G10:H10"/>
    <mergeCell ref="E34:F34"/>
    <mergeCell ref="E27:F27"/>
    <mergeCell ref="E28:F28"/>
    <mergeCell ref="E29:F29"/>
    <mergeCell ref="E30:F30"/>
    <mergeCell ref="E31:F31"/>
    <mergeCell ref="E32:F32"/>
    <mergeCell ref="E26:F26"/>
    <mergeCell ref="E15:F15"/>
    <mergeCell ref="E18:F18"/>
    <mergeCell ref="E19:F19"/>
    <mergeCell ref="E22:F22"/>
    <mergeCell ref="E23:F23"/>
    <mergeCell ref="E24:F24"/>
    <mergeCell ref="E25:F25"/>
    <mergeCell ref="E33:F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3"/>
  <sheetViews>
    <sheetView topLeftCell="H10" zoomScale="90" zoomScaleNormal="90" workbookViewId="0">
      <selection activeCell="AE32" sqref="AE32:AF32"/>
    </sheetView>
  </sheetViews>
  <sheetFormatPr defaultRowHeight="15"/>
  <cols>
    <col min="2" max="2" width="33.28515625" customWidth="1"/>
    <col min="3" max="3" width="15.28515625" customWidth="1"/>
    <col min="4" max="4" width="0.140625" hidden="1" customWidth="1"/>
    <col min="6" max="6" width="5" customWidth="1"/>
    <col min="8" max="8" width="5.140625" customWidth="1"/>
    <col min="10" max="10" width="7.28515625" customWidth="1"/>
    <col min="12" max="12" width="7.28515625" customWidth="1"/>
    <col min="14" max="14" width="6.140625" customWidth="1"/>
    <col min="16" max="16" width="6" customWidth="1"/>
    <col min="18" max="18" width="6" customWidth="1"/>
    <col min="20" max="20" width="5.5703125" customWidth="1"/>
    <col min="22" max="22" width="5.5703125" customWidth="1"/>
    <col min="24" max="24" width="5.85546875" customWidth="1"/>
  </cols>
  <sheetData>
    <row r="1" spans="1:32" ht="15.75" customHeight="1">
      <c r="A1" s="129" t="s">
        <v>0</v>
      </c>
      <c r="B1" s="129"/>
      <c r="C1" s="130" t="s">
        <v>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</row>
    <row r="2" spans="1:32" ht="15.75">
      <c r="A2" s="129"/>
      <c r="B2" s="129"/>
      <c r="C2" s="131" t="s">
        <v>62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 spans="1:32" ht="15.75">
      <c r="A3" s="132" t="s">
        <v>3</v>
      </c>
      <c r="B3" s="132" t="s">
        <v>40</v>
      </c>
      <c r="C3" s="131" t="s">
        <v>63</v>
      </c>
      <c r="D3" s="131"/>
      <c r="E3" s="131"/>
      <c r="F3" s="131"/>
      <c r="G3" s="131"/>
      <c r="H3" s="131"/>
      <c r="I3" s="131" t="s">
        <v>64</v>
      </c>
      <c r="J3" s="131"/>
      <c r="K3" s="131"/>
      <c r="L3" s="131"/>
      <c r="M3" s="131"/>
      <c r="N3" s="131"/>
      <c r="O3" s="131" t="s">
        <v>65</v>
      </c>
      <c r="P3" s="131"/>
      <c r="Q3" s="131"/>
      <c r="R3" s="131"/>
      <c r="S3" s="131"/>
      <c r="T3" s="131"/>
      <c r="U3" s="131" t="s">
        <v>66</v>
      </c>
      <c r="V3" s="131"/>
      <c r="W3" s="131"/>
      <c r="X3" s="131"/>
      <c r="Y3" s="131"/>
      <c r="Z3" s="131"/>
      <c r="AA3" s="131" t="s">
        <v>67</v>
      </c>
      <c r="AB3" s="131"/>
      <c r="AC3" s="131"/>
      <c r="AD3" s="131"/>
      <c r="AE3" s="131"/>
      <c r="AF3" s="131"/>
    </row>
    <row r="4" spans="1:32" ht="15" customHeight="1">
      <c r="A4" s="132"/>
      <c r="B4" s="132"/>
      <c r="C4" s="133" t="s">
        <v>41</v>
      </c>
      <c r="D4" s="133"/>
      <c r="E4" s="126" t="s">
        <v>68</v>
      </c>
      <c r="F4" s="126"/>
      <c r="G4" s="133" t="s">
        <v>42</v>
      </c>
      <c r="H4" s="133"/>
      <c r="I4" s="133" t="s">
        <v>41</v>
      </c>
      <c r="J4" s="133"/>
      <c r="K4" s="126" t="s">
        <v>68</v>
      </c>
      <c r="L4" s="126"/>
      <c r="M4" s="133" t="s">
        <v>42</v>
      </c>
      <c r="N4" s="133"/>
      <c r="O4" s="133" t="s">
        <v>41</v>
      </c>
      <c r="P4" s="133"/>
      <c r="Q4" s="126" t="s">
        <v>68</v>
      </c>
      <c r="R4" s="126"/>
      <c r="S4" s="133" t="s">
        <v>42</v>
      </c>
      <c r="T4" s="133"/>
      <c r="U4" s="133" t="s">
        <v>41</v>
      </c>
      <c r="V4" s="133"/>
      <c r="W4" s="126" t="s">
        <v>68</v>
      </c>
      <c r="X4" s="126"/>
      <c r="Y4" s="133" t="s">
        <v>73</v>
      </c>
      <c r="Z4" s="133"/>
      <c r="AA4" s="133" t="s">
        <v>41</v>
      </c>
      <c r="AB4" s="133"/>
      <c r="AC4" s="126" t="s">
        <v>68</v>
      </c>
      <c r="AD4" s="126"/>
      <c r="AE4" s="133" t="s">
        <v>42</v>
      </c>
      <c r="AF4" s="133"/>
    </row>
    <row r="5" spans="1:32">
      <c r="A5" s="132"/>
      <c r="B5" s="132"/>
      <c r="C5" s="133"/>
      <c r="D5" s="133"/>
      <c r="E5" s="126"/>
      <c r="F5" s="126"/>
      <c r="G5" s="133"/>
      <c r="H5" s="133"/>
      <c r="I5" s="133"/>
      <c r="J5" s="133"/>
      <c r="K5" s="126"/>
      <c r="L5" s="126"/>
      <c r="M5" s="133"/>
      <c r="N5" s="133"/>
      <c r="O5" s="133"/>
      <c r="P5" s="133"/>
      <c r="Q5" s="126"/>
      <c r="R5" s="126"/>
      <c r="S5" s="133"/>
      <c r="T5" s="133"/>
      <c r="U5" s="133"/>
      <c r="V5" s="133"/>
      <c r="W5" s="126"/>
      <c r="X5" s="126"/>
      <c r="Y5" s="133"/>
      <c r="Z5" s="133"/>
      <c r="AA5" s="133"/>
      <c r="AB5" s="133"/>
      <c r="AC5" s="126"/>
      <c r="AD5" s="126"/>
      <c r="AE5" s="133"/>
      <c r="AF5" s="133"/>
    </row>
    <row r="6" spans="1:32">
      <c r="A6" s="132" t="s">
        <v>69</v>
      </c>
      <c r="B6" s="132"/>
      <c r="C6" s="55">
        <v>49.2</v>
      </c>
      <c r="D6" s="55"/>
      <c r="E6" s="126"/>
      <c r="F6" s="126"/>
      <c r="G6" s="133"/>
      <c r="H6" s="133"/>
      <c r="I6" s="134">
        <v>142.25</v>
      </c>
      <c r="J6" s="135"/>
      <c r="K6" s="126"/>
      <c r="L6" s="126"/>
      <c r="M6" s="133"/>
      <c r="N6" s="133"/>
      <c r="O6" s="134">
        <v>231.9</v>
      </c>
      <c r="P6" s="135"/>
      <c r="Q6" s="126"/>
      <c r="R6" s="126"/>
      <c r="S6" s="133"/>
      <c r="T6" s="133"/>
      <c r="U6" s="134">
        <v>316.05</v>
      </c>
      <c r="V6" s="135"/>
      <c r="W6" s="126"/>
      <c r="X6" s="126"/>
      <c r="Y6" s="133"/>
      <c r="Z6" s="133"/>
      <c r="AA6" s="133"/>
      <c r="AB6" s="133"/>
      <c r="AC6" s="126"/>
      <c r="AD6" s="126"/>
      <c r="AE6" s="133"/>
      <c r="AF6" s="133"/>
    </row>
    <row r="7" spans="1:32" ht="15" customHeight="1">
      <c r="A7" s="53">
        <v>1</v>
      </c>
      <c r="B7" s="54" t="s">
        <v>43</v>
      </c>
      <c r="C7" s="125">
        <v>50.22</v>
      </c>
      <c r="D7" s="125"/>
      <c r="E7" s="125">
        <f>C7-C6</f>
        <v>1.019999999999996</v>
      </c>
      <c r="F7" s="125"/>
      <c r="G7" s="125">
        <f>E7*0.59</f>
        <v>0.60179999999999767</v>
      </c>
      <c r="H7" s="125"/>
      <c r="I7" s="125">
        <v>143.47999999999999</v>
      </c>
      <c r="J7" s="125"/>
      <c r="K7" s="125">
        <f t="shared" ref="K7:K29" si="0">I7-I6</f>
        <v>1.2299999999999898</v>
      </c>
      <c r="L7" s="125"/>
      <c r="M7" s="125">
        <f t="shared" ref="M7:M29" si="1">K7*0.59</f>
        <v>0.72569999999999391</v>
      </c>
      <c r="N7" s="125"/>
      <c r="O7" s="125">
        <v>233.95</v>
      </c>
      <c r="P7" s="125"/>
      <c r="Q7" s="125">
        <f t="shared" ref="Q7:Q29" si="2">O7-O6</f>
        <v>2.0499999999999829</v>
      </c>
      <c r="R7" s="125"/>
      <c r="S7" s="125">
        <f t="shared" ref="S7:S29" si="3">Q7*0.59</f>
        <v>1.2094999999999898</v>
      </c>
      <c r="T7" s="125"/>
      <c r="U7" s="125">
        <v>318.14999999999998</v>
      </c>
      <c r="V7" s="125"/>
      <c r="W7" s="136">
        <f>U7-U6</f>
        <v>2.0999999999999659</v>
      </c>
      <c r="X7" s="137"/>
      <c r="Y7" s="125">
        <f t="shared" ref="Y7" si="4">W7*0.59</f>
        <v>1.2389999999999799</v>
      </c>
      <c r="Z7" s="125"/>
      <c r="AA7" s="125"/>
      <c r="AB7" s="125"/>
      <c r="AC7" s="125"/>
      <c r="AD7" s="125"/>
      <c r="AE7" s="133"/>
      <c r="AF7" s="133"/>
    </row>
    <row r="8" spans="1:32">
      <c r="A8" s="53">
        <v>2</v>
      </c>
      <c r="B8" s="54" t="s">
        <v>46</v>
      </c>
      <c r="C8" s="125">
        <v>52.35</v>
      </c>
      <c r="D8" s="125"/>
      <c r="E8" s="125">
        <f t="shared" ref="E8:E29" si="5">C8-C7</f>
        <v>2.1300000000000026</v>
      </c>
      <c r="F8" s="125"/>
      <c r="G8" s="125">
        <f t="shared" ref="G8:G29" si="6">E8*0.59</f>
        <v>1.2567000000000015</v>
      </c>
      <c r="H8" s="125"/>
      <c r="I8" s="125">
        <v>144.77000000000001</v>
      </c>
      <c r="J8" s="125"/>
      <c r="K8" s="125">
        <f t="shared" si="0"/>
        <v>1.2900000000000205</v>
      </c>
      <c r="L8" s="125"/>
      <c r="M8" s="125">
        <f t="shared" si="1"/>
        <v>0.76110000000001199</v>
      </c>
      <c r="N8" s="125"/>
      <c r="O8" s="125">
        <v>235.13</v>
      </c>
      <c r="P8" s="125"/>
      <c r="Q8" s="125">
        <f t="shared" si="2"/>
        <v>1.1800000000000068</v>
      </c>
      <c r="R8" s="125"/>
      <c r="S8" s="125">
        <f t="shared" si="3"/>
        <v>0.69620000000000404</v>
      </c>
      <c r="T8" s="125"/>
      <c r="U8" s="125">
        <v>320.23</v>
      </c>
      <c r="V8" s="125"/>
      <c r="W8" s="136">
        <f t="shared" ref="W8:W29" si="7">U8-U7</f>
        <v>2.0800000000000409</v>
      </c>
      <c r="X8" s="137"/>
      <c r="Y8" s="125">
        <f t="shared" ref="Y8:Y29" si="8">W8*0.59</f>
        <v>1.227200000000024</v>
      </c>
      <c r="Z8" s="125"/>
      <c r="AA8" s="125"/>
      <c r="AB8" s="125"/>
      <c r="AC8" s="125"/>
      <c r="AD8" s="125"/>
      <c r="AE8" s="133"/>
      <c r="AF8" s="133"/>
    </row>
    <row r="9" spans="1:32">
      <c r="A9" s="53">
        <v>3</v>
      </c>
      <c r="B9" s="54" t="s">
        <v>72</v>
      </c>
      <c r="C9" s="125">
        <v>56.18</v>
      </c>
      <c r="D9" s="125"/>
      <c r="E9" s="125">
        <f t="shared" si="5"/>
        <v>3.8299999999999983</v>
      </c>
      <c r="F9" s="125"/>
      <c r="G9" s="125">
        <f t="shared" si="6"/>
        <v>2.2596999999999987</v>
      </c>
      <c r="H9" s="125"/>
      <c r="I9" s="125">
        <v>149.57</v>
      </c>
      <c r="J9" s="125"/>
      <c r="K9" s="125">
        <f t="shared" si="0"/>
        <v>4.7999999999999829</v>
      </c>
      <c r="L9" s="125"/>
      <c r="M9" s="125">
        <f t="shared" si="1"/>
        <v>2.8319999999999896</v>
      </c>
      <c r="N9" s="125"/>
      <c r="O9" s="125">
        <v>240.68</v>
      </c>
      <c r="P9" s="125"/>
      <c r="Q9" s="125">
        <f t="shared" si="2"/>
        <v>5.5500000000000114</v>
      </c>
      <c r="R9" s="125"/>
      <c r="S9" s="125">
        <f t="shared" si="3"/>
        <v>3.2745000000000064</v>
      </c>
      <c r="T9" s="125"/>
      <c r="U9" s="125">
        <v>324.64999999999998</v>
      </c>
      <c r="V9" s="125"/>
      <c r="W9" s="136">
        <f t="shared" si="7"/>
        <v>4.4199999999999591</v>
      </c>
      <c r="X9" s="137"/>
      <c r="Y9" s="125">
        <f t="shared" si="8"/>
        <v>2.6077999999999757</v>
      </c>
      <c r="Z9" s="125"/>
      <c r="AA9" s="125"/>
      <c r="AB9" s="125"/>
      <c r="AC9" s="125"/>
      <c r="AD9" s="125"/>
      <c r="AE9" s="133"/>
      <c r="AF9" s="133"/>
    </row>
    <row r="10" spans="1:32">
      <c r="A10" s="53">
        <v>4</v>
      </c>
      <c r="B10" s="54" t="s">
        <v>48</v>
      </c>
      <c r="C10" s="125">
        <v>60.68</v>
      </c>
      <c r="D10" s="125"/>
      <c r="E10" s="125">
        <f t="shared" si="5"/>
        <v>4.5</v>
      </c>
      <c r="F10" s="125"/>
      <c r="G10" s="125">
        <f t="shared" si="6"/>
        <v>2.6549999999999998</v>
      </c>
      <c r="H10" s="125"/>
      <c r="I10" s="125">
        <v>151</v>
      </c>
      <c r="J10" s="125"/>
      <c r="K10" s="125">
        <f t="shared" si="0"/>
        <v>1.4300000000000068</v>
      </c>
      <c r="L10" s="125"/>
      <c r="M10" s="125">
        <f t="shared" si="1"/>
        <v>0.843700000000004</v>
      </c>
      <c r="N10" s="125"/>
      <c r="O10" s="125">
        <v>241.97</v>
      </c>
      <c r="P10" s="125"/>
      <c r="Q10" s="125">
        <f t="shared" si="2"/>
        <v>1.289999999999992</v>
      </c>
      <c r="R10" s="125"/>
      <c r="S10" s="125">
        <f t="shared" si="3"/>
        <v>0.76109999999999522</v>
      </c>
      <c r="T10" s="125"/>
      <c r="U10" s="125">
        <v>325.89999999999998</v>
      </c>
      <c r="V10" s="125"/>
      <c r="W10" s="136">
        <f t="shared" si="7"/>
        <v>1.25</v>
      </c>
      <c r="X10" s="137"/>
      <c r="Y10" s="125">
        <f t="shared" si="8"/>
        <v>0.73749999999999993</v>
      </c>
      <c r="Z10" s="125"/>
      <c r="AA10" s="125"/>
      <c r="AB10" s="125"/>
      <c r="AC10" s="125"/>
      <c r="AD10" s="125"/>
      <c r="AE10" s="133"/>
      <c r="AF10" s="133"/>
    </row>
    <row r="11" spans="1:32">
      <c r="A11" s="53">
        <v>5</v>
      </c>
      <c r="B11" s="54" t="s">
        <v>47</v>
      </c>
      <c r="C11" s="125">
        <v>61.6</v>
      </c>
      <c r="D11" s="125"/>
      <c r="E11" s="125">
        <f t="shared" si="5"/>
        <v>0.92000000000000171</v>
      </c>
      <c r="F11" s="125"/>
      <c r="G11" s="125">
        <f t="shared" si="6"/>
        <v>0.54280000000000095</v>
      </c>
      <c r="H11" s="125"/>
      <c r="I11" s="125">
        <v>155.1</v>
      </c>
      <c r="J11" s="125"/>
      <c r="K11" s="125">
        <f t="shared" si="0"/>
        <v>4.0999999999999943</v>
      </c>
      <c r="L11" s="125"/>
      <c r="M11" s="125">
        <f t="shared" si="1"/>
        <v>2.4189999999999965</v>
      </c>
      <c r="N11" s="125"/>
      <c r="O11" s="125">
        <v>245.97</v>
      </c>
      <c r="P11" s="125"/>
      <c r="Q11" s="125">
        <f t="shared" si="2"/>
        <v>4</v>
      </c>
      <c r="R11" s="125"/>
      <c r="S11" s="125">
        <f t="shared" si="3"/>
        <v>2.36</v>
      </c>
      <c r="T11" s="125"/>
      <c r="U11" s="125">
        <v>337.58</v>
      </c>
      <c r="V11" s="125"/>
      <c r="W11" s="136">
        <f t="shared" si="7"/>
        <v>11.680000000000007</v>
      </c>
      <c r="X11" s="137"/>
      <c r="Y11" s="125">
        <f t="shared" si="8"/>
        <v>6.891200000000004</v>
      </c>
      <c r="Z11" s="125"/>
      <c r="AA11" s="125"/>
      <c r="AB11" s="125"/>
      <c r="AC11" s="125"/>
      <c r="AD11" s="125"/>
      <c r="AE11" s="133"/>
      <c r="AF11" s="133"/>
    </row>
    <row r="12" spans="1:32">
      <c r="A12" s="53">
        <v>6</v>
      </c>
      <c r="B12" s="54" t="s">
        <v>49</v>
      </c>
      <c r="C12" s="125">
        <v>72.83</v>
      </c>
      <c r="D12" s="125"/>
      <c r="E12" s="125">
        <f t="shared" si="5"/>
        <v>11.229999999999997</v>
      </c>
      <c r="F12" s="125"/>
      <c r="G12" s="125">
        <f t="shared" si="6"/>
        <v>6.6256999999999975</v>
      </c>
      <c r="H12" s="125"/>
      <c r="I12" s="125">
        <v>171.57</v>
      </c>
      <c r="J12" s="125"/>
      <c r="K12" s="125">
        <f t="shared" si="0"/>
        <v>16.47</v>
      </c>
      <c r="L12" s="125"/>
      <c r="M12" s="125">
        <f t="shared" si="1"/>
        <v>9.7172999999999981</v>
      </c>
      <c r="N12" s="125"/>
      <c r="O12" s="125">
        <v>252.1</v>
      </c>
      <c r="P12" s="125"/>
      <c r="Q12" s="125">
        <f t="shared" si="2"/>
        <v>6.1299999999999955</v>
      </c>
      <c r="R12" s="125"/>
      <c r="S12" s="125">
        <f t="shared" si="3"/>
        <v>3.6166999999999971</v>
      </c>
      <c r="T12" s="125"/>
      <c r="U12" s="125">
        <v>342.4</v>
      </c>
      <c r="V12" s="125"/>
      <c r="W12" s="136">
        <f t="shared" si="7"/>
        <v>4.8199999999999932</v>
      </c>
      <c r="X12" s="137"/>
      <c r="Y12" s="125">
        <f t="shared" si="8"/>
        <v>2.8437999999999959</v>
      </c>
      <c r="Z12" s="125"/>
      <c r="AA12" s="125"/>
      <c r="AB12" s="125"/>
      <c r="AC12" s="125"/>
      <c r="AD12" s="125"/>
      <c r="AE12" s="133"/>
      <c r="AF12" s="133"/>
    </row>
    <row r="13" spans="1:32">
      <c r="A13" s="53">
        <v>7</v>
      </c>
      <c r="B13" s="54" t="s">
        <v>50</v>
      </c>
      <c r="C13" s="125">
        <v>75.42</v>
      </c>
      <c r="D13" s="125"/>
      <c r="E13" s="125">
        <f t="shared" si="5"/>
        <v>2.5900000000000034</v>
      </c>
      <c r="F13" s="125"/>
      <c r="G13" s="125">
        <f t="shared" si="6"/>
        <v>1.528100000000002</v>
      </c>
      <c r="H13" s="125"/>
      <c r="I13" s="125">
        <v>172.42</v>
      </c>
      <c r="J13" s="125"/>
      <c r="K13" s="125">
        <f t="shared" si="0"/>
        <v>0.84999999999999432</v>
      </c>
      <c r="L13" s="125"/>
      <c r="M13" s="125">
        <f t="shared" si="1"/>
        <v>0.50149999999999662</v>
      </c>
      <c r="N13" s="125"/>
      <c r="O13" s="125">
        <v>253.8</v>
      </c>
      <c r="P13" s="125"/>
      <c r="Q13" s="125">
        <f t="shared" si="2"/>
        <v>1.7000000000000171</v>
      </c>
      <c r="R13" s="125"/>
      <c r="S13" s="125">
        <f t="shared" si="3"/>
        <v>1.0030000000000101</v>
      </c>
      <c r="T13" s="125"/>
      <c r="U13" s="125">
        <v>343.93</v>
      </c>
      <c r="V13" s="125"/>
      <c r="W13" s="136">
        <f t="shared" si="7"/>
        <v>1.5300000000000296</v>
      </c>
      <c r="X13" s="137"/>
      <c r="Y13" s="125">
        <f t="shared" si="8"/>
        <v>0.90270000000001738</v>
      </c>
      <c r="Z13" s="125"/>
      <c r="AA13" s="125"/>
      <c r="AB13" s="125"/>
      <c r="AC13" s="125"/>
      <c r="AD13" s="125"/>
      <c r="AE13" s="133"/>
      <c r="AF13" s="133"/>
    </row>
    <row r="14" spans="1:32">
      <c r="A14" s="53">
        <v>8</v>
      </c>
      <c r="B14" s="54" t="s">
        <v>51</v>
      </c>
      <c r="C14" s="125">
        <v>76.430000000000007</v>
      </c>
      <c r="D14" s="125"/>
      <c r="E14" s="125">
        <f t="shared" si="5"/>
        <v>1.0100000000000051</v>
      </c>
      <c r="F14" s="125"/>
      <c r="G14" s="125">
        <f t="shared" si="6"/>
        <v>0.59590000000000298</v>
      </c>
      <c r="H14" s="125"/>
      <c r="I14" s="125">
        <v>173.5</v>
      </c>
      <c r="J14" s="125"/>
      <c r="K14" s="125">
        <f t="shared" si="0"/>
        <v>1.0800000000000125</v>
      </c>
      <c r="L14" s="125"/>
      <c r="M14" s="125">
        <f t="shared" si="1"/>
        <v>0.63720000000000732</v>
      </c>
      <c r="N14" s="125"/>
      <c r="O14" s="125">
        <v>256.77</v>
      </c>
      <c r="P14" s="125"/>
      <c r="Q14" s="125">
        <f t="shared" si="2"/>
        <v>2.9699999999999704</v>
      </c>
      <c r="R14" s="125"/>
      <c r="S14" s="125">
        <f t="shared" si="3"/>
        <v>1.7522999999999824</v>
      </c>
      <c r="T14" s="125"/>
      <c r="U14" s="125">
        <v>345.33</v>
      </c>
      <c r="V14" s="125"/>
      <c r="W14" s="136">
        <f t="shared" si="7"/>
        <v>1.3999999999999773</v>
      </c>
      <c r="X14" s="137"/>
      <c r="Y14" s="125">
        <f t="shared" si="8"/>
        <v>0.82599999999998652</v>
      </c>
      <c r="Z14" s="125"/>
      <c r="AA14" s="125"/>
      <c r="AB14" s="125"/>
      <c r="AC14" s="125"/>
      <c r="AD14" s="125"/>
      <c r="AE14" s="133"/>
      <c r="AF14" s="133"/>
    </row>
    <row r="15" spans="1:32">
      <c r="A15" s="53">
        <v>9</v>
      </c>
      <c r="B15" s="54" t="s">
        <v>52</v>
      </c>
      <c r="C15" s="125">
        <v>79.75</v>
      </c>
      <c r="D15" s="125"/>
      <c r="E15" s="125">
        <f t="shared" si="5"/>
        <v>3.3199999999999932</v>
      </c>
      <c r="F15" s="125"/>
      <c r="G15" s="125">
        <f t="shared" si="6"/>
        <v>1.9587999999999959</v>
      </c>
      <c r="H15" s="125"/>
      <c r="I15" s="125">
        <v>175.92</v>
      </c>
      <c r="J15" s="125"/>
      <c r="K15" s="125">
        <f t="shared" si="0"/>
        <v>2.4199999999999875</v>
      </c>
      <c r="L15" s="125"/>
      <c r="M15" s="125">
        <f t="shared" si="1"/>
        <v>1.4277999999999926</v>
      </c>
      <c r="N15" s="125"/>
      <c r="O15" s="125">
        <v>271.12</v>
      </c>
      <c r="P15" s="125"/>
      <c r="Q15" s="125">
        <f t="shared" si="2"/>
        <v>14.350000000000023</v>
      </c>
      <c r="R15" s="125"/>
      <c r="S15" s="125">
        <f t="shared" si="3"/>
        <v>8.4665000000000123</v>
      </c>
      <c r="T15" s="125"/>
      <c r="U15" s="125">
        <v>347.75</v>
      </c>
      <c r="V15" s="125"/>
      <c r="W15" s="136">
        <f t="shared" si="7"/>
        <v>2.4200000000000159</v>
      </c>
      <c r="X15" s="137"/>
      <c r="Y15" s="125">
        <f t="shared" si="8"/>
        <v>1.4278000000000093</v>
      </c>
      <c r="Z15" s="125"/>
      <c r="AA15" s="125"/>
      <c r="AB15" s="125"/>
      <c r="AC15" s="125"/>
      <c r="AD15" s="125"/>
      <c r="AE15" s="133"/>
      <c r="AF15" s="133"/>
    </row>
    <row r="16" spans="1:32">
      <c r="A16" s="53">
        <v>10</v>
      </c>
      <c r="B16" s="54" t="s">
        <v>53</v>
      </c>
      <c r="C16" s="125">
        <v>80.58</v>
      </c>
      <c r="D16" s="125"/>
      <c r="E16" s="125">
        <f t="shared" si="5"/>
        <v>0.82999999999999829</v>
      </c>
      <c r="F16" s="125"/>
      <c r="G16" s="125">
        <f t="shared" si="6"/>
        <v>0.48969999999999897</v>
      </c>
      <c r="H16" s="125"/>
      <c r="I16" s="125">
        <v>176.65</v>
      </c>
      <c r="J16" s="125"/>
      <c r="K16" s="125">
        <f t="shared" si="0"/>
        <v>0.73000000000001819</v>
      </c>
      <c r="L16" s="125"/>
      <c r="M16" s="125">
        <f t="shared" si="1"/>
        <v>0.43070000000001069</v>
      </c>
      <c r="N16" s="125"/>
      <c r="O16" s="125">
        <v>271.77999999999997</v>
      </c>
      <c r="P16" s="125"/>
      <c r="Q16" s="125">
        <f t="shared" si="2"/>
        <v>0.65999999999996817</v>
      </c>
      <c r="R16" s="125"/>
      <c r="S16" s="125">
        <f t="shared" si="3"/>
        <v>0.38939999999998121</v>
      </c>
      <c r="T16" s="125"/>
      <c r="U16" s="125">
        <v>349.43</v>
      </c>
      <c r="V16" s="125"/>
      <c r="W16" s="136">
        <f t="shared" si="7"/>
        <v>1.6800000000000068</v>
      </c>
      <c r="X16" s="137"/>
      <c r="Y16" s="125">
        <f t="shared" si="8"/>
        <v>0.99120000000000397</v>
      </c>
      <c r="Z16" s="125"/>
      <c r="AA16" s="125"/>
      <c r="AB16" s="125"/>
      <c r="AC16" s="125"/>
      <c r="AD16" s="125"/>
      <c r="AE16" s="133"/>
      <c r="AF16" s="133"/>
    </row>
    <row r="17" spans="1:32">
      <c r="A17" s="53">
        <v>11</v>
      </c>
      <c r="B17" s="54" t="s">
        <v>54</v>
      </c>
      <c r="C17" s="125">
        <v>82.15</v>
      </c>
      <c r="D17" s="125"/>
      <c r="E17" s="125">
        <f t="shared" si="5"/>
        <v>1.5700000000000074</v>
      </c>
      <c r="F17" s="125"/>
      <c r="G17" s="125">
        <f t="shared" si="6"/>
        <v>0.92630000000000434</v>
      </c>
      <c r="H17" s="125"/>
      <c r="I17" s="125">
        <v>177.7</v>
      </c>
      <c r="J17" s="125"/>
      <c r="K17" s="125">
        <f t="shared" si="0"/>
        <v>1.0499999999999829</v>
      </c>
      <c r="L17" s="125"/>
      <c r="M17" s="125">
        <f t="shared" si="1"/>
        <v>0.61949999999998995</v>
      </c>
      <c r="N17" s="125"/>
      <c r="O17" s="125">
        <v>279.77</v>
      </c>
      <c r="P17" s="125"/>
      <c r="Q17" s="125">
        <f t="shared" si="2"/>
        <v>7.9900000000000091</v>
      </c>
      <c r="R17" s="125"/>
      <c r="S17" s="125">
        <f t="shared" si="3"/>
        <v>4.7141000000000055</v>
      </c>
      <c r="T17" s="125"/>
      <c r="U17" s="125">
        <v>350.42</v>
      </c>
      <c r="V17" s="125"/>
      <c r="W17" s="136">
        <f t="shared" si="7"/>
        <v>0.99000000000000909</v>
      </c>
      <c r="X17" s="137"/>
      <c r="Y17" s="125">
        <f t="shared" si="8"/>
        <v>0.58410000000000528</v>
      </c>
      <c r="Z17" s="125"/>
      <c r="AA17" s="125"/>
      <c r="AB17" s="125"/>
      <c r="AC17" s="125"/>
      <c r="AD17" s="125"/>
      <c r="AE17" s="133"/>
      <c r="AF17" s="133"/>
    </row>
    <row r="18" spans="1:32">
      <c r="A18" s="53">
        <v>12</v>
      </c>
      <c r="B18" s="54" t="s">
        <v>55</v>
      </c>
      <c r="C18" s="125">
        <v>83.67</v>
      </c>
      <c r="D18" s="125"/>
      <c r="E18" s="125">
        <f t="shared" si="5"/>
        <v>1.519999999999996</v>
      </c>
      <c r="F18" s="125"/>
      <c r="G18" s="125">
        <f t="shared" si="6"/>
        <v>0.8967999999999976</v>
      </c>
      <c r="H18" s="125"/>
      <c r="I18" s="125">
        <v>181.58</v>
      </c>
      <c r="J18" s="125"/>
      <c r="K18" s="125">
        <f t="shared" si="0"/>
        <v>3.8800000000000239</v>
      </c>
      <c r="L18" s="125"/>
      <c r="M18" s="125">
        <f t="shared" si="1"/>
        <v>2.2892000000000139</v>
      </c>
      <c r="N18" s="125"/>
      <c r="O18" s="125">
        <v>283.07</v>
      </c>
      <c r="P18" s="125"/>
      <c r="Q18" s="125">
        <f t="shared" si="2"/>
        <v>3.3000000000000114</v>
      </c>
      <c r="R18" s="125"/>
      <c r="S18" s="125">
        <f t="shared" si="3"/>
        <v>1.9470000000000065</v>
      </c>
      <c r="T18" s="125"/>
      <c r="U18" s="125">
        <v>354.38</v>
      </c>
      <c r="V18" s="125"/>
      <c r="W18" s="136">
        <f t="shared" si="7"/>
        <v>3.9599999999999795</v>
      </c>
      <c r="X18" s="137"/>
      <c r="Y18" s="125">
        <f t="shared" si="8"/>
        <v>2.3363999999999878</v>
      </c>
      <c r="Z18" s="125"/>
      <c r="AA18" s="125"/>
      <c r="AB18" s="125"/>
      <c r="AC18" s="125"/>
      <c r="AD18" s="125"/>
      <c r="AE18" s="133"/>
      <c r="AF18" s="133"/>
    </row>
    <row r="19" spans="1:32">
      <c r="A19" s="53">
        <v>13</v>
      </c>
      <c r="B19" s="54" t="s">
        <v>56</v>
      </c>
      <c r="C19" s="125">
        <v>85.62</v>
      </c>
      <c r="D19" s="125"/>
      <c r="E19" s="125">
        <f t="shared" si="5"/>
        <v>1.9500000000000028</v>
      </c>
      <c r="F19" s="125"/>
      <c r="G19" s="125">
        <f t="shared" si="6"/>
        <v>1.1505000000000016</v>
      </c>
      <c r="H19" s="125"/>
      <c r="I19" s="125">
        <v>182.45</v>
      </c>
      <c r="J19" s="125"/>
      <c r="K19" s="125">
        <f t="shared" si="0"/>
        <v>0.86999999999997613</v>
      </c>
      <c r="L19" s="125"/>
      <c r="M19" s="125">
        <f t="shared" si="1"/>
        <v>0.51329999999998588</v>
      </c>
      <c r="N19" s="125"/>
      <c r="O19" s="125">
        <v>283.83</v>
      </c>
      <c r="P19" s="125"/>
      <c r="Q19" s="125">
        <f t="shared" si="2"/>
        <v>0.75999999999999091</v>
      </c>
      <c r="R19" s="125"/>
      <c r="S19" s="125">
        <f t="shared" si="3"/>
        <v>0.44839999999999464</v>
      </c>
      <c r="T19" s="125"/>
      <c r="U19" s="125">
        <v>355.00700000000001</v>
      </c>
      <c r="V19" s="125"/>
      <c r="W19" s="136">
        <f t="shared" si="7"/>
        <v>0.62700000000000955</v>
      </c>
      <c r="X19" s="137"/>
      <c r="Y19" s="125">
        <f t="shared" si="8"/>
        <v>0.36993000000000559</v>
      </c>
      <c r="Z19" s="125"/>
      <c r="AA19" s="125"/>
      <c r="AB19" s="125"/>
      <c r="AC19" s="125"/>
      <c r="AD19" s="125"/>
      <c r="AE19" s="133"/>
      <c r="AF19" s="133"/>
    </row>
    <row r="20" spans="1:32">
      <c r="A20" s="53">
        <v>14</v>
      </c>
      <c r="B20" s="54" t="s">
        <v>54</v>
      </c>
      <c r="C20" s="125">
        <v>87.35</v>
      </c>
      <c r="D20" s="125"/>
      <c r="E20" s="125">
        <f t="shared" si="5"/>
        <v>1.7299999999999898</v>
      </c>
      <c r="F20" s="125"/>
      <c r="G20" s="125">
        <f t="shared" si="6"/>
        <v>1.0206999999999939</v>
      </c>
      <c r="H20" s="125"/>
      <c r="I20" s="125">
        <v>183.67</v>
      </c>
      <c r="J20" s="125"/>
      <c r="K20" s="125">
        <f t="shared" si="0"/>
        <v>1.2199999999999989</v>
      </c>
      <c r="L20" s="125"/>
      <c r="M20" s="125">
        <f t="shared" si="1"/>
        <v>0.71979999999999933</v>
      </c>
      <c r="N20" s="125"/>
      <c r="O20" s="125">
        <v>284.77999999999997</v>
      </c>
      <c r="P20" s="125"/>
      <c r="Q20" s="125">
        <f t="shared" si="2"/>
        <v>0.94999999999998863</v>
      </c>
      <c r="R20" s="125"/>
      <c r="S20" s="125">
        <f t="shared" si="3"/>
        <v>0.56049999999999323</v>
      </c>
      <c r="T20" s="125"/>
      <c r="U20" s="125">
        <v>356.23</v>
      </c>
      <c r="V20" s="125"/>
      <c r="W20" s="136">
        <f t="shared" si="7"/>
        <v>1.2230000000000132</v>
      </c>
      <c r="X20" s="137"/>
      <c r="Y20" s="125">
        <f t="shared" si="8"/>
        <v>0.72157000000000771</v>
      </c>
      <c r="Z20" s="125"/>
      <c r="AA20" s="125"/>
      <c r="AB20" s="125"/>
      <c r="AC20" s="125"/>
      <c r="AD20" s="125"/>
      <c r="AE20" s="133"/>
      <c r="AF20" s="133"/>
    </row>
    <row r="21" spans="1:32">
      <c r="A21" s="53">
        <v>15</v>
      </c>
      <c r="B21" s="54" t="s">
        <v>57</v>
      </c>
      <c r="C21" s="125">
        <v>89.38</v>
      </c>
      <c r="D21" s="125"/>
      <c r="E21" s="125">
        <f t="shared" si="5"/>
        <v>2.0300000000000011</v>
      </c>
      <c r="F21" s="125"/>
      <c r="G21" s="125">
        <f t="shared" si="6"/>
        <v>1.1977000000000007</v>
      </c>
      <c r="H21" s="125"/>
      <c r="I21" s="125">
        <v>184.68</v>
      </c>
      <c r="J21" s="125"/>
      <c r="K21" s="125">
        <f t="shared" si="0"/>
        <v>1.0100000000000193</v>
      </c>
      <c r="L21" s="125"/>
      <c r="M21" s="125">
        <f t="shared" si="1"/>
        <v>0.59590000000001142</v>
      </c>
      <c r="N21" s="125"/>
      <c r="O21" s="125">
        <v>286.42</v>
      </c>
      <c r="P21" s="125"/>
      <c r="Q21" s="125">
        <f t="shared" si="2"/>
        <v>1.6400000000000432</v>
      </c>
      <c r="R21" s="125"/>
      <c r="S21" s="125">
        <f t="shared" si="3"/>
        <v>0.96760000000002544</v>
      </c>
      <c r="T21" s="125"/>
      <c r="U21" s="125">
        <v>359.58</v>
      </c>
      <c r="V21" s="125"/>
      <c r="W21" s="136">
        <f t="shared" si="7"/>
        <v>3.3499999999999659</v>
      </c>
      <c r="X21" s="137"/>
      <c r="Y21" s="125">
        <f t="shared" si="8"/>
        <v>1.9764999999999797</v>
      </c>
      <c r="Z21" s="125"/>
      <c r="AA21" s="125"/>
      <c r="AB21" s="125"/>
      <c r="AC21" s="125"/>
      <c r="AD21" s="125"/>
      <c r="AE21" s="133"/>
      <c r="AF21" s="133"/>
    </row>
    <row r="22" spans="1:32">
      <c r="A22" s="53">
        <v>16</v>
      </c>
      <c r="B22" s="54" t="s">
        <v>58</v>
      </c>
      <c r="C22" s="125">
        <v>124.03</v>
      </c>
      <c r="D22" s="125"/>
      <c r="E22" s="125">
        <f t="shared" si="5"/>
        <v>34.650000000000006</v>
      </c>
      <c r="F22" s="125"/>
      <c r="G22" s="125">
        <f t="shared" si="6"/>
        <v>20.443500000000004</v>
      </c>
      <c r="H22" s="125"/>
      <c r="I22" s="125">
        <v>190.75</v>
      </c>
      <c r="J22" s="125"/>
      <c r="K22" s="125">
        <f t="shared" si="0"/>
        <v>6.0699999999999932</v>
      </c>
      <c r="L22" s="125"/>
      <c r="M22" s="125">
        <f t="shared" si="1"/>
        <v>3.5812999999999957</v>
      </c>
      <c r="N22" s="125"/>
      <c r="O22" s="125">
        <v>300.25</v>
      </c>
      <c r="P22" s="125"/>
      <c r="Q22" s="125">
        <f t="shared" si="2"/>
        <v>13.829999999999984</v>
      </c>
      <c r="R22" s="125"/>
      <c r="S22" s="125">
        <f t="shared" si="3"/>
        <v>8.1596999999999902</v>
      </c>
      <c r="T22" s="125"/>
      <c r="U22" s="125">
        <v>361.78</v>
      </c>
      <c r="V22" s="125"/>
      <c r="W22" s="136">
        <f t="shared" si="7"/>
        <v>2.1999999999999886</v>
      </c>
      <c r="X22" s="137"/>
      <c r="Y22" s="125">
        <f t="shared" si="8"/>
        <v>1.2979999999999932</v>
      </c>
      <c r="Z22" s="125"/>
      <c r="AA22" s="125"/>
      <c r="AB22" s="125"/>
      <c r="AC22" s="125"/>
      <c r="AD22" s="125"/>
      <c r="AE22" s="133"/>
      <c r="AF22" s="133"/>
    </row>
    <row r="23" spans="1:32">
      <c r="A23" s="53">
        <v>17</v>
      </c>
      <c r="B23" s="54" t="s">
        <v>59</v>
      </c>
      <c r="C23" s="125">
        <v>125.27</v>
      </c>
      <c r="D23" s="125"/>
      <c r="E23" s="125">
        <f t="shared" si="5"/>
        <v>1.2399999999999949</v>
      </c>
      <c r="F23" s="125"/>
      <c r="G23" s="125">
        <f t="shared" si="6"/>
        <v>0.73159999999999692</v>
      </c>
      <c r="H23" s="125"/>
      <c r="I23" s="125">
        <v>191.8</v>
      </c>
      <c r="J23" s="125"/>
      <c r="K23" s="125">
        <f t="shared" si="0"/>
        <v>1.0500000000000114</v>
      </c>
      <c r="L23" s="125"/>
      <c r="M23" s="125">
        <f t="shared" si="1"/>
        <v>0.61950000000000671</v>
      </c>
      <c r="N23" s="125"/>
      <c r="O23" s="125">
        <v>301.45</v>
      </c>
      <c r="P23" s="125"/>
      <c r="Q23" s="125">
        <f t="shared" si="2"/>
        <v>1.1999999999999886</v>
      </c>
      <c r="R23" s="125"/>
      <c r="S23" s="125">
        <f t="shared" si="3"/>
        <v>0.7079999999999933</v>
      </c>
      <c r="T23" s="125"/>
      <c r="U23" s="125">
        <v>364.22</v>
      </c>
      <c r="V23" s="125"/>
      <c r="W23" s="136">
        <f t="shared" si="7"/>
        <v>2.4400000000000546</v>
      </c>
      <c r="X23" s="137"/>
      <c r="Y23" s="125">
        <f t="shared" si="8"/>
        <v>1.4396000000000322</v>
      </c>
      <c r="Z23" s="125"/>
      <c r="AA23" s="125"/>
      <c r="AB23" s="125"/>
      <c r="AC23" s="125"/>
      <c r="AD23" s="125"/>
      <c r="AE23" s="133"/>
      <c r="AF23" s="133"/>
    </row>
    <row r="24" spans="1:32">
      <c r="A24" s="53">
        <v>18</v>
      </c>
      <c r="B24" s="54" t="s">
        <v>44</v>
      </c>
      <c r="C24" s="125">
        <v>126.72</v>
      </c>
      <c r="D24" s="125"/>
      <c r="E24" s="125">
        <f t="shared" si="5"/>
        <v>1.4500000000000028</v>
      </c>
      <c r="F24" s="125"/>
      <c r="G24" s="125">
        <f t="shared" si="6"/>
        <v>0.85550000000000159</v>
      </c>
      <c r="H24" s="125"/>
      <c r="I24" s="125">
        <v>193.83</v>
      </c>
      <c r="J24" s="125"/>
      <c r="K24" s="125">
        <f t="shared" si="0"/>
        <v>2.0300000000000011</v>
      </c>
      <c r="L24" s="125"/>
      <c r="M24" s="125">
        <f t="shared" si="1"/>
        <v>1.1977000000000007</v>
      </c>
      <c r="N24" s="125"/>
      <c r="O24" s="125">
        <v>302.52</v>
      </c>
      <c r="P24" s="125"/>
      <c r="Q24" s="125">
        <f t="shared" si="2"/>
        <v>1.0699999999999932</v>
      </c>
      <c r="R24" s="125"/>
      <c r="S24" s="125">
        <f t="shared" si="3"/>
        <v>0.63129999999999598</v>
      </c>
      <c r="T24" s="125"/>
      <c r="U24" s="125">
        <v>365.97</v>
      </c>
      <c r="V24" s="125"/>
      <c r="W24" s="136">
        <f t="shared" si="7"/>
        <v>1.75</v>
      </c>
      <c r="X24" s="137"/>
      <c r="Y24" s="125">
        <f t="shared" si="8"/>
        <v>1.0325</v>
      </c>
      <c r="Z24" s="125"/>
      <c r="AA24" s="125"/>
      <c r="AB24" s="125"/>
      <c r="AC24" s="125"/>
      <c r="AD24" s="125"/>
      <c r="AE24" s="133"/>
      <c r="AF24" s="133"/>
    </row>
    <row r="25" spans="1:32">
      <c r="A25" s="53">
        <v>19</v>
      </c>
      <c r="B25" s="54" t="s">
        <v>70</v>
      </c>
      <c r="C25" s="125">
        <v>130.37</v>
      </c>
      <c r="D25" s="125"/>
      <c r="E25" s="125">
        <f>C25-C24</f>
        <v>3.6500000000000057</v>
      </c>
      <c r="F25" s="125"/>
      <c r="G25" s="125">
        <f t="shared" si="6"/>
        <v>2.1535000000000033</v>
      </c>
      <c r="H25" s="125"/>
      <c r="I25" s="125">
        <v>220.75</v>
      </c>
      <c r="J25" s="125"/>
      <c r="K25" s="125">
        <f t="shared" si="0"/>
        <v>26.919999999999987</v>
      </c>
      <c r="L25" s="125"/>
      <c r="M25" s="125">
        <f t="shared" si="1"/>
        <v>15.882799999999992</v>
      </c>
      <c r="N25" s="125"/>
      <c r="O25" s="125">
        <v>302.52</v>
      </c>
      <c r="P25" s="125"/>
      <c r="Q25" s="125">
        <f t="shared" si="2"/>
        <v>0</v>
      </c>
      <c r="R25" s="125"/>
      <c r="S25" s="125">
        <f t="shared" si="3"/>
        <v>0</v>
      </c>
      <c r="T25" s="125"/>
      <c r="U25" s="125">
        <v>378.78</v>
      </c>
      <c r="V25" s="125"/>
      <c r="W25" s="136">
        <f t="shared" si="7"/>
        <v>12.809999999999945</v>
      </c>
      <c r="X25" s="137"/>
      <c r="Y25" s="125">
        <f t="shared" si="8"/>
        <v>7.5578999999999672</v>
      </c>
      <c r="Z25" s="125"/>
      <c r="AA25" s="125"/>
      <c r="AB25" s="125"/>
      <c r="AC25" s="125"/>
      <c r="AD25" s="125"/>
      <c r="AE25" s="133"/>
      <c r="AF25" s="133"/>
    </row>
    <row r="26" spans="1:32">
      <c r="A26" s="53">
        <v>20</v>
      </c>
      <c r="B26" s="54" t="s">
        <v>60</v>
      </c>
      <c r="C26" s="125">
        <v>134.15</v>
      </c>
      <c r="D26" s="125"/>
      <c r="E26" s="125">
        <f t="shared" si="5"/>
        <v>3.7800000000000011</v>
      </c>
      <c r="F26" s="125"/>
      <c r="G26" s="125">
        <f t="shared" si="6"/>
        <v>2.2302000000000004</v>
      </c>
      <c r="H26" s="125"/>
      <c r="I26" s="125">
        <v>222.33</v>
      </c>
      <c r="J26" s="125"/>
      <c r="K26" s="125">
        <f t="shared" si="0"/>
        <v>1.5800000000000125</v>
      </c>
      <c r="L26" s="125"/>
      <c r="M26" s="125">
        <f t="shared" si="1"/>
        <v>0.93220000000000736</v>
      </c>
      <c r="N26" s="125"/>
      <c r="O26" s="125">
        <v>303.8</v>
      </c>
      <c r="P26" s="125"/>
      <c r="Q26" s="125">
        <f t="shared" si="2"/>
        <v>1.2800000000000296</v>
      </c>
      <c r="R26" s="125"/>
      <c r="S26" s="125">
        <f t="shared" si="3"/>
        <v>0.75520000000001741</v>
      </c>
      <c r="T26" s="125"/>
      <c r="U26" s="125">
        <v>381.1</v>
      </c>
      <c r="V26" s="125"/>
      <c r="W26" s="136">
        <f t="shared" si="7"/>
        <v>2.32000000000005</v>
      </c>
      <c r="X26" s="137"/>
      <c r="Y26" s="125">
        <f t="shared" si="8"/>
        <v>1.3688000000000295</v>
      </c>
      <c r="Z26" s="125"/>
      <c r="AA26" s="125"/>
      <c r="AB26" s="125"/>
      <c r="AC26" s="125"/>
      <c r="AD26" s="125"/>
      <c r="AE26" s="133"/>
      <c r="AF26" s="133"/>
    </row>
    <row r="27" spans="1:32">
      <c r="A27" s="53">
        <v>21</v>
      </c>
      <c r="B27" s="54" t="s">
        <v>61</v>
      </c>
      <c r="C27" s="125">
        <v>138.72999999999999</v>
      </c>
      <c r="D27" s="125"/>
      <c r="E27" s="125">
        <f t="shared" si="5"/>
        <v>4.5799999999999841</v>
      </c>
      <c r="F27" s="125"/>
      <c r="G27" s="125">
        <f t="shared" si="6"/>
        <v>2.7021999999999906</v>
      </c>
      <c r="H27" s="125"/>
      <c r="I27" s="125">
        <v>225.9</v>
      </c>
      <c r="J27" s="125"/>
      <c r="K27" s="125">
        <f t="shared" si="0"/>
        <v>3.5699999999999932</v>
      </c>
      <c r="L27" s="125"/>
      <c r="M27" s="125">
        <f t="shared" si="1"/>
        <v>2.1062999999999961</v>
      </c>
      <c r="N27" s="125"/>
      <c r="O27" s="125">
        <v>307.45</v>
      </c>
      <c r="P27" s="125"/>
      <c r="Q27" s="125">
        <f t="shared" si="2"/>
        <v>3.6499999999999773</v>
      </c>
      <c r="R27" s="125"/>
      <c r="S27" s="125">
        <f t="shared" si="3"/>
        <v>2.1534999999999864</v>
      </c>
      <c r="T27" s="125"/>
      <c r="U27" s="125">
        <v>384.65</v>
      </c>
      <c r="V27" s="125"/>
      <c r="W27" s="136">
        <f t="shared" si="7"/>
        <v>3.5499999999999545</v>
      </c>
      <c r="X27" s="137"/>
      <c r="Y27" s="125">
        <f t="shared" si="8"/>
        <v>2.0944999999999729</v>
      </c>
      <c r="Z27" s="125"/>
      <c r="AA27" s="125"/>
      <c r="AB27" s="125"/>
      <c r="AC27" s="125"/>
      <c r="AD27" s="125"/>
      <c r="AE27" s="133"/>
      <c r="AF27" s="133"/>
    </row>
    <row r="28" spans="1:32">
      <c r="A28" s="53">
        <v>22</v>
      </c>
      <c r="B28" s="54" t="s">
        <v>45</v>
      </c>
      <c r="C28" s="125">
        <v>141.03</v>
      </c>
      <c r="D28" s="125"/>
      <c r="E28" s="125">
        <f t="shared" si="5"/>
        <v>2.3000000000000114</v>
      </c>
      <c r="F28" s="125"/>
      <c r="G28" s="125">
        <f t="shared" si="6"/>
        <v>1.3570000000000066</v>
      </c>
      <c r="H28" s="125"/>
      <c r="I28" s="125">
        <v>230.33</v>
      </c>
      <c r="J28" s="125"/>
      <c r="K28" s="125">
        <f t="shared" si="0"/>
        <v>4.4300000000000068</v>
      </c>
      <c r="L28" s="125"/>
      <c r="M28" s="125">
        <f t="shared" si="1"/>
        <v>2.6137000000000037</v>
      </c>
      <c r="N28" s="125"/>
      <c r="O28" s="125">
        <v>310.05</v>
      </c>
      <c r="P28" s="125"/>
      <c r="Q28" s="125">
        <f t="shared" si="2"/>
        <v>2.6000000000000227</v>
      </c>
      <c r="R28" s="125"/>
      <c r="S28" s="125">
        <f>Q28*0.59</f>
        <v>1.5340000000000134</v>
      </c>
      <c r="T28" s="125"/>
      <c r="U28" s="125">
        <v>385.3</v>
      </c>
      <c r="V28" s="125"/>
      <c r="W28" s="136">
        <f t="shared" si="7"/>
        <v>0.65000000000003411</v>
      </c>
      <c r="X28" s="137"/>
      <c r="Y28" s="125">
        <f t="shared" si="8"/>
        <v>0.3835000000000201</v>
      </c>
      <c r="Z28" s="125"/>
      <c r="AA28" s="125"/>
      <c r="AB28" s="125"/>
      <c r="AC28" s="125"/>
      <c r="AD28" s="125"/>
      <c r="AE28" s="133"/>
      <c r="AF28" s="133"/>
    </row>
    <row r="29" spans="1:32">
      <c r="A29" s="53">
        <v>23</v>
      </c>
      <c r="B29" s="54" t="s">
        <v>71</v>
      </c>
      <c r="C29" s="125">
        <v>142.25</v>
      </c>
      <c r="D29" s="125"/>
      <c r="E29" s="125">
        <f t="shared" si="5"/>
        <v>1.2199999999999989</v>
      </c>
      <c r="F29" s="125"/>
      <c r="G29" s="125">
        <f t="shared" si="6"/>
        <v>0.71979999999999933</v>
      </c>
      <c r="H29" s="125"/>
      <c r="I29" s="125">
        <v>231.9</v>
      </c>
      <c r="J29" s="125"/>
      <c r="K29" s="125">
        <f t="shared" si="0"/>
        <v>1.5699999999999932</v>
      </c>
      <c r="L29" s="125"/>
      <c r="M29" s="125">
        <f t="shared" si="1"/>
        <v>0.9262999999999959</v>
      </c>
      <c r="N29" s="125"/>
      <c r="O29" s="125">
        <v>316.05</v>
      </c>
      <c r="P29" s="125"/>
      <c r="Q29" s="125">
        <f t="shared" si="2"/>
        <v>6</v>
      </c>
      <c r="R29" s="125"/>
      <c r="S29" s="125">
        <f t="shared" si="3"/>
        <v>3.54</v>
      </c>
      <c r="T29" s="125"/>
      <c r="U29" s="125">
        <v>388.53</v>
      </c>
      <c r="V29" s="125"/>
      <c r="W29" s="136">
        <f t="shared" si="7"/>
        <v>3.2299999999999613</v>
      </c>
      <c r="X29" s="137"/>
      <c r="Y29" s="125">
        <f t="shared" si="8"/>
        <v>1.9056999999999771</v>
      </c>
      <c r="Z29" s="125"/>
      <c r="AA29" s="125"/>
      <c r="AB29" s="125"/>
      <c r="AC29" s="125"/>
      <c r="AD29" s="125"/>
      <c r="AE29" s="133"/>
      <c r="AF29" s="133"/>
    </row>
    <row r="30" spans="1:32" ht="24.75" customHeight="1">
      <c r="A30" s="157" t="s">
        <v>78</v>
      </c>
      <c r="B30" s="158"/>
      <c r="C30" s="54"/>
      <c r="D30" s="54"/>
      <c r="E30" s="125"/>
      <c r="F30" s="125"/>
      <c r="G30" s="132">
        <f>SUM(G7:H29)</f>
        <v>54.899499999999996</v>
      </c>
      <c r="H30" s="132"/>
      <c r="I30" s="132"/>
      <c r="J30" s="132"/>
      <c r="K30" s="132"/>
      <c r="L30" s="132"/>
      <c r="M30" s="132">
        <f>SUM(M7:N29)</f>
        <v>52.893500000000003</v>
      </c>
      <c r="N30" s="132"/>
      <c r="O30" s="132"/>
      <c r="P30" s="132"/>
      <c r="Q30" s="132"/>
      <c r="R30" s="132"/>
      <c r="S30" s="132">
        <f>SUM(S7:S29)</f>
        <v>49.648499999999999</v>
      </c>
      <c r="T30" s="132"/>
      <c r="U30" s="132"/>
      <c r="V30" s="132"/>
      <c r="W30" s="132"/>
      <c r="X30" s="132"/>
      <c r="Y30" s="132">
        <f>SUM(Y7:Z29)</f>
        <v>42.763199999999969</v>
      </c>
      <c r="Z30" s="132"/>
      <c r="AA30" s="125"/>
      <c r="AB30" s="125"/>
      <c r="AC30" s="125"/>
      <c r="AD30" s="125"/>
      <c r="AE30" s="133">
        <v>31.8</v>
      </c>
      <c r="AF30" s="133"/>
    </row>
    <row r="31" spans="1:32">
      <c r="A31" s="155" t="s">
        <v>112</v>
      </c>
      <c r="B31" s="156"/>
      <c r="C31" s="54"/>
      <c r="D31" s="54"/>
      <c r="E31" s="125"/>
      <c r="F31" s="125"/>
      <c r="G31" s="125">
        <f>G30-G27-G25-G22</f>
        <v>29.600300000000001</v>
      </c>
      <c r="H31" s="125"/>
      <c r="I31" s="125"/>
      <c r="J31" s="125"/>
      <c r="K31" s="125"/>
      <c r="L31" s="125"/>
      <c r="M31" s="125">
        <f>M30-M27-M25-M22</f>
        <v>31.323100000000014</v>
      </c>
      <c r="N31" s="125"/>
      <c r="O31" s="125"/>
      <c r="P31" s="125"/>
      <c r="Q31" s="125"/>
      <c r="R31" s="125"/>
      <c r="S31" s="125">
        <f>S30-S27-S25-S22</f>
        <v>39.335300000000018</v>
      </c>
      <c r="T31" s="125"/>
      <c r="U31" s="125"/>
      <c r="V31" s="125"/>
      <c r="W31" s="125"/>
      <c r="X31" s="125"/>
      <c r="Y31" s="125">
        <f>Y30-Y27-Y25-Y22</f>
        <v>31.812800000000031</v>
      </c>
      <c r="Z31" s="125"/>
      <c r="AA31" s="125"/>
      <c r="AB31" s="125"/>
      <c r="AC31" s="125"/>
      <c r="AD31" s="125"/>
      <c r="AE31" s="133">
        <v>31.8</v>
      </c>
      <c r="AF31" s="133"/>
    </row>
    <row r="32" spans="1:32">
      <c r="A32" s="76"/>
      <c r="B32" s="35"/>
      <c r="C32" s="35"/>
      <c r="D32" s="35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38"/>
      <c r="AF32" s="138"/>
    </row>
    <row r="33" spans="1:32">
      <c r="A33" s="76"/>
      <c r="B33" s="35"/>
      <c r="C33" s="35"/>
      <c r="D33" s="35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38"/>
      <c r="AF33" s="138"/>
    </row>
  </sheetData>
  <mergeCells count="443">
    <mergeCell ref="A1:B2"/>
    <mergeCell ref="C4:D5"/>
    <mergeCell ref="G4:H5"/>
    <mergeCell ref="A30:B30"/>
    <mergeCell ref="C13:D13"/>
    <mergeCell ref="G13:H13"/>
    <mergeCell ref="C10:D10"/>
    <mergeCell ref="G10:H10"/>
    <mergeCell ref="C11:D11"/>
    <mergeCell ref="C7:D7"/>
    <mergeCell ref="G7:H7"/>
    <mergeCell ref="C8:D8"/>
    <mergeCell ref="G8:H8"/>
    <mergeCell ref="C9:D9"/>
    <mergeCell ref="G9:H9"/>
    <mergeCell ref="C14:D14"/>
    <mergeCell ref="G14:H14"/>
    <mergeCell ref="C15:D15"/>
    <mergeCell ref="G15:H15"/>
    <mergeCell ref="C16:D16"/>
    <mergeCell ref="G16:H16"/>
    <mergeCell ref="E14:F14"/>
    <mergeCell ref="E15:F15"/>
    <mergeCell ref="E16:F16"/>
    <mergeCell ref="C17:D17"/>
    <mergeCell ref="G17:H17"/>
    <mergeCell ref="C18:D18"/>
    <mergeCell ref="G18:H18"/>
    <mergeCell ref="C19:D19"/>
    <mergeCell ref="G19:H19"/>
    <mergeCell ref="E17:F17"/>
    <mergeCell ref="E18:F18"/>
    <mergeCell ref="E19:F19"/>
    <mergeCell ref="C23:D23"/>
    <mergeCell ref="G23:H23"/>
    <mergeCell ref="C24:D24"/>
    <mergeCell ref="G24:H24"/>
    <mergeCell ref="E23:F23"/>
    <mergeCell ref="E24:F24"/>
    <mergeCell ref="C20:D20"/>
    <mergeCell ref="G20:H20"/>
    <mergeCell ref="C21:D21"/>
    <mergeCell ref="G21:H21"/>
    <mergeCell ref="C22:D22"/>
    <mergeCell ref="G22:H22"/>
    <mergeCell ref="E20:F20"/>
    <mergeCell ref="E21:F21"/>
    <mergeCell ref="E22:F22"/>
    <mergeCell ref="C25:D25"/>
    <mergeCell ref="G25:H25"/>
    <mergeCell ref="C26:D26"/>
    <mergeCell ref="G26:H26"/>
    <mergeCell ref="C27:D27"/>
    <mergeCell ref="G27:H27"/>
    <mergeCell ref="E25:F25"/>
    <mergeCell ref="E26:F26"/>
    <mergeCell ref="E27:F27"/>
    <mergeCell ref="E31:F31"/>
    <mergeCell ref="G31:H31"/>
    <mergeCell ref="E32:F32"/>
    <mergeCell ref="G32:H32"/>
    <mergeCell ref="E33:F33"/>
    <mergeCell ref="G33:H33"/>
    <mergeCell ref="C28:D28"/>
    <mergeCell ref="G28:H28"/>
    <mergeCell ref="C29:D29"/>
    <mergeCell ref="G29:H29"/>
    <mergeCell ref="E30:F30"/>
    <mergeCell ref="G30:H30"/>
    <mergeCell ref="E28:F28"/>
    <mergeCell ref="E29:F29"/>
    <mergeCell ref="G11:H11"/>
    <mergeCell ref="I11:J11"/>
    <mergeCell ref="I12:J12"/>
    <mergeCell ref="K12:L12"/>
    <mergeCell ref="I9:J9"/>
    <mergeCell ref="K9:L9"/>
    <mergeCell ref="I10:J10"/>
    <mergeCell ref="K10:L10"/>
    <mergeCell ref="I4:J5"/>
    <mergeCell ref="K4:L5"/>
    <mergeCell ref="I7:J7"/>
    <mergeCell ref="K7:L7"/>
    <mergeCell ref="I8:J8"/>
    <mergeCell ref="K8:L8"/>
    <mergeCell ref="G12:H12"/>
    <mergeCell ref="I16:J16"/>
    <mergeCell ref="K16:L16"/>
    <mergeCell ref="I17:J17"/>
    <mergeCell ref="K17:L17"/>
    <mergeCell ref="I18:J18"/>
    <mergeCell ref="K18:L18"/>
    <mergeCell ref="I13:J13"/>
    <mergeCell ref="K13:L13"/>
    <mergeCell ref="I14:J14"/>
    <mergeCell ref="K14:L14"/>
    <mergeCell ref="I15:J15"/>
    <mergeCell ref="K15:L15"/>
    <mergeCell ref="I26:J26"/>
    <mergeCell ref="K26:L26"/>
    <mergeCell ref="I22:J22"/>
    <mergeCell ref="K22:L22"/>
    <mergeCell ref="I23:J23"/>
    <mergeCell ref="K23:L23"/>
    <mergeCell ref="I24:J24"/>
    <mergeCell ref="K24:L24"/>
    <mergeCell ref="I19:J19"/>
    <mergeCell ref="K19:L19"/>
    <mergeCell ref="I20:J20"/>
    <mergeCell ref="K20:L20"/>
    <mergeCell ref="I21:J21"/>
    <mergeCell ref="K21:L21"/>
    <mergeCell ref="I33:J33"/>
    <mergeCell ref="K33:L33"/>
    <mergeCell ref="M4:N5"/>
    <mergeCell ref="O4:P5"/>
    <mergeCell ref="M7:N7"/>
    <mergeCell ref="O7:P7"/>
    <mergeCell ref="M8:N8"/>
    <mergeCell ref="O8:P8"/>
    <mergeCell ref="M9:N9"/>
    <mergeCell ref="O9:P9"/>
    <mergeCell ref="I30:J30"/>
    <mergeCell ref="K30:L30"/>
    <mergeCell ref="I31:J31"/>
    <mergeCell ref="K31:L31"/>
    <mergeCell ref="I32:J32"/>
    <mergeCell ref="K32:L32"/>
    <mergeCell ref="I27:J27"/>
    <mergeCell ref="K27:L27"/>
    <mergeCell ref="I28:J28"/>
    <mergeCell ref="K28:L28"/>
    <mergeCell ref="I29:J29"/>
    <mergeCell ref="K29:L29"/>
    <mergeCell ref="K25:L25"/>
    <mergeCell ref="I25:J25"/>
    <mergeCell ref="M14:N14"/>
    <mergeCell ref="O14:P14"/>
    <mergeCell ref="M15:N15"/>
    <mergeCell ref="O15:P15"/>
    <mergeCell ref="M16:N16"/>
    <mergeCell ref="O16:P16"/>
    <mergeCell ref="K11:L11"/>
    <mergeCell ref="M11:N11"/>
    <mergeCell ref="M12:N12"/>
    <mergeCell ref="O12:P12"/>
    <mergeCell ref="M13:N13"/>
    <mergeCell ref="O13:P13"/>
    <mergeCell ref="M20:N20"/>
    <mergeCell ref="O20:P20"/>
    <mergeCell ref="M21:N21"/>
    <mergeCell ref="O21:P21"/>
    <mergeCell ref="M22:N22"/>
    <mergeCell ref="O22:P22"/>
    <mergeCell ref="M17:N17"/>
    <mergeCell ref="O17:P17"/>
    <mergeCell ref="M18:N18"/>
    <mergeCell ref="O18:P18"/>
    <mergeCell ref="M19:N19"/>
    <mergeCell ref="O19:P19"/>
    <mergeCell ref="M25:N25"/>
    <mergeCell ref="O25:P25"/>
    <mergeCell ref="M26:N26"/>
    <mergeCell ref="O26:P26"/>
    <mergeCell ref="M27:N27"/>
    <mergeCell ref="O27:P27"/>
    <mergeCell ref="M23:N23"/>
    <mergeCell ref="O23:P23"/>
    <mergeCell ref="M24:N24"/>
    <mergeCell ref="O24:P24"/>
    <mergeCell ref="M31:N31"/>
    <mergeCell ref="O31:P31"/>
    <mergeCell ref="M32:N32"/>
    <mergeCell ref="O32:P32"/>
    <mergeCell ref="M33:N33"/>
    <mergeCell ref="O33:P33"/>
    <mergeCell ref="M28:N28"/>
    <mergeCell ref="O28:P28"/>
    <mergeCell ref="M29:N29"/>
    <mergeCell ref="O29:P29"/>
    <mergeCell ref="M30:N30"/>
    <mergeCell ref="O30:P30"/>
    <mergeCell ref="Q16:R16"/>
    <mergeCell ref="S16:T16"/>
    <mergeCell ref="Q17:R17"/>
    <mergeCell ref="S17:T17"/>
    <mergeCell ref="Q18:R18"/>
    <mergeCell ref="S18:T18"/>
    <mergeCell ref="Q13:R13"/>
    <mergeCell ref="S13:T13"/>
    <mergeCell ref="Q14:R14"/>
    <mergeCell ref="S14:T14"/>
    <mergeCell ref="Q15:R15"/>
    <mergeCell ref="S15:T15"/>
    <mergeCell ref="Q26:R26"/>
    <mergeCell ref="S26:T26"/>
    <mergeCell ref="Q22:R22"/>
    <mergeCell ref="S22:T22"/>
    <mergeCell ref="Q23:R23"/>
    <mergeCell ref="S23:T23"/>
    <mergeCell ref="Q24:R24"/>
    <mergeCell ref="S24:T24"/>
    <mergeCell ref="Q19:R19"/>
    <mergeCell ref="S19:T19"/>
    <mergeCell ref="Q20:R20"/>
    <mergeCell ref="S20:T20"/>
    <mergeCell ref="Q21:R21"/>
    <mergeCell ref="S21:T21"/>
    <mergeCell ref="Q33:R33"/>
    <mergeCell ref="S33:T33"/>
    <mergeCell ref="U4:V5"/>
    <mergeCell ref="W4:X5"/>
    <mergeCell ref="U7:V7"/>
    <mergeCell ref="W7:X7"/>
    <mergeCell ref="U8:V8"/>
    <mergeCell ref="W8:X8"/>
    <mergeCell ref="U9:V9"/>
    <mergeCell ref="W9:X9"/>
    <mergeCell ref="Q30:R30"/>
    <mergeCell ref="S30:T30"/>
    <mergeCell ref="Q31:R31"/>
    <mergeCell ref="S31:T31"/>
    <mergeCell ref="Q32:R32"/>
    <mergeCell ref="S32:T32"/>
    <mergeCell ref="Q27:R27"/>
    <mergeCell ref="S27:T27"/>
    <mergeCell ref="Q28:R28"/>
    <mergeCell ref="S28:T28"/>
    <mergeCell ref="Q29:R29"/>
    <mergeCell ref="S29:T29"/>
    <mergeCell ref="Q25:R25"/>
    <mergeCell ref="S25:T25"/>
    <mergeCell ref="U14:V14"/>
    <mergeCell ref="W14:X14"/>
    <mergeCell ref="U15:V15"/>
    <mergeCell ref="W15:X15"/>
    <mergeCell ref="U16:V16"/>
    <mergeCell ref="W16:X16"/>
    <mergeCell ref="S11:T11"/>
    <mergeCell ref="U11:V11"/>
    <mergeCell ref="U12:V12"/>
    <mergeCell ref="W12:X12"/>
    <mergeCell ref="U13:V13"/>
    <mergeCell ref="W13:X13"/>
    <mergeCell ref="W11:X11"/>
    <mergeCell ref="S12:T12"/>
    <mergeCell ref="U20:V20"/>
    <mergeCell ref="W20:X20"/>
    <mergeCell ref="U21:V21"/>
    <mergeCell ref="W21:X21"/>
    <mergeCell ref="U22:V22"/>
    <mergeCell ref="W22:X22"/>
    <mergeCell ref="U17:V17"/>
    <mergeCell ref="W17:X17"/>
    <mergeCell ref="U18:V18"/>
    <mergeCell ref="W18:X18"/>
    <mergeCell ref="U19:V19"/>
    <mergeCell ref="W19:X19"/>
    <mergeCell ref="U25:V25"/>
    <mergeCell ref="W25:X25"/>
    <mergeCell ref="U26:V26"/>
    <mergeCell ref="W26:X26"/>
    <mergeCell ref="U27:V27"/>
    <mergeCell ref="W27:X27"/>
    <mergeCell ref="U23:V23"/>
    <mergeCell ref="W23:X23"/>
    <mergeCell ref="U24:V24"/>
    <mergeCell ref="W24:X24"/>
    <mergeCell ref="U31:V31"/>
    <mergeCell ref="W31:X31"/>
    <mergeCell ref="U32:V32"/>
    <mergeCell ref="W32:X32"/>
    <mergeCell ref="U33:V33"/>
    <mergeCell ref="W33:X33"/>
    <mergeCell ref="U28:V28"/>
    <mergeCell ref="W28:X28"/>
    <mergeCell ref="U29:V29"/>
    <mergeCell ref="W29:X29"/>
    <mergeCell ref="U30:V30"/>
    <mergeCell ref="W30:X30"/>
    <mergeCell ref="E11:F11"/>
    <mergeCell ref="E13:F13"/>
    <mergeCell ref="E12:F12"/>
    <mergeCell ref="C12:D12"/>
    <mergeCell ref="C3:H3"/>
    <mergeCell ref="I3:N3"/>
    <mergeCell ref="O3:T3"/>
    <mergeCell ref="A3:A5"/>
    <mergeCell ref="B3:B5"/>
    <mergeCell ref="O11:P11"/>
    <mergeCell ref="Q11:R11"/>
    <mergeCell ref="Q12:R12"/>
    <mergeCell ref="Q9:R9"/>
    <mergeCell ref="S9:T9"/>
    <mergeCell ref="Q10:R10"/>
    <mergeCell ref="S10:T10"/>
    <mergeCell ref="Q4:R5"/>
    <mergeCell ref="S4:T5"/>
    <mergeCell ref="Q7:R7"/>
    <mergeCell ref="S7:T7"/>
    <mergeCell ref="Q8:R8"/>
    <mergeCell ref="S8:T8"/>
    <mergeCell ref="M10:N10"/>
    <mergeCell ref="O10:P10"/>
    <mergeCell ref="A6:B6"/>
    <mergeCell ref="G6:H6"/>
    <mergeCell ref="I6:J6"/>
    <mergeCell ref="K6:L6"/>
    <mergeCell ref="E6:F6"/>
    <mergeCell ref="E7:F7"/>
    <mergeCell ref="E8:F8"/>
    <mergeCell ref="E9:F9"/>
    <mergeCell ref="E10:F10"/>
    <mergeCell ref="M6:N6"/>
    <mergeCell ref="Q6:R6"/>
    <mergeCell ref="S6:T6"/>
    <mergeCell ref="W6:X6"/>
    <mergeCell ref="U3:Z3"/>
    <mergeCell ref="Y4:Z5"/>
    <mergeCell ref="AA4:AB5"/>
    <mergeCell ref="Y6:Z6"/>
    <mergeCell ref="E4:F5"/>
    <mergeCell ref="Y16:Z16"/>
    <mergeCell ref="AA16:AB16"/>
    <mergeCell ref="Y17:Z17"/>
    <mergeCell ref="AA17:AB17"/>
    <mergeCell ref="Y18:Z18"/>
    <mergeCell ref="AA18:AB18"/>
    <mergeCell ref="Y13:Z13"/>
    <mergeCell ref="AA13:AB13"/>
    <mergeCell ref="Y14:Z14"/>
    <mergeCell ref="AA14:AB14"/>
    <mergeCell ref="Y15:Z15"/>
    <mergeCell ref="AA15:AB15"/>
    <mergeCell ref="AC4:AD5"/>
    <mergeCell ref="AC6:AD6"/>
    <mergeCell ref="Y27:Z27"/>
    <mergeCell ref="AA27:AB27"/>
    <mergeCell ref="Y28:Z28"/>
    <mergeCell ref="AA28:AB28"/>
    <mergeCell ref="Y29:Z29"/>
    <mergeCell ref="AA29:AB29"/>
    <mergeCell ref="Y25:Z25"/>
    <mergeCell ref="AA25:AB25"/>
    <mergeCell ref="Y26:Z26"/>
    <mergeCell ref="AA26:AB26"/>
    <mergeCell ref="Y22:Z22"/>
    <mergeCell ref="AA22:AB22"/>
    <mergeCell ref="Y23:Z23"/>
    <mergeCell ref="AA23:AB23"/>
    <mergeCell ref="Y24:Z24"/>
    <mergeCell ref="AA24:AB24"/>
    <mergeCell ref="Y19:Z19"/>
    <mergeCell ref="AA19:AB19"/>
    <mergeCell ref="Y20:Z20"/>
    <mergeCell ref="AA20:AB20"/>
    <mergeCell ref="Y21:Z21"/>
    <mergeCell ref="AA21:AB21"/>
    <mergeCell ref="AC7:AD7"/>
    <mergeCell ref="AC8:AD8"/>
    <mergeCell ref="AC9:AD9"/>
    <mergeCell ref="AC10:AD10"/>
    <mergeCell ref="AC11:AD11"/>
    <mergeCell ref="AC12:AD12"/>
    <mergeCell ref="O6:P6"/>
    <mergeCell ref="U6:V6"/>
    <mergeCell ref="AA6:AB6"/>
    <mergeCell ref="Y10:Z10"/>
    <mergeCell ref="AA10:AB10"/>
    <mergeCell ref="Y11:Z11"/>
    <mergeCell ref="AA11:AB11"/>
    <mergeCell ref="Y12:Z12"/>
    <mergeCell ref="AA12:AB12"/>
    <mergeCell ref="Y7:Z7"/>
    <mergeCell ref="AA7:AB7"/>
    <mergeCell ref="Y8:Z8"/>
    <mergeCell ref="AA8:AB8"/>
    <mergeCell ref="Y9:Z9"/>
    <mergeCell ref="AA9:AB9"/>
    <mergeCell ref="U10:V10"/>
    <mergeCell ref="W10:X10"/>
    <mergeCell ref="AA3:AF3"/>
    <mergeCell ref="AE4:AF5"/>
    <mergeCell ref="AE6:AF6"/>
    <mergeCell ref="AE7:AF7"/>
    <mergeCell ref="AE8:AF8"/>
    <mergeCell ref="AE9:AF9"/>
    <mergeCell ref="AA30:AB30"/>
    <mergeCell ref="AC30:AD30"/>
    <mergeCell ref="AA31:AB31"/>
    <mergeCell ref="AC31:AD31"/>
    <mergeCell ref="AC25:AD25"/>
    <mergeCell ref="AC26:AD26"/>
    <mergeCell ref="AC27:AD27"/>
    <mergeCell ref="AC28:AD28"/>
    <mergeCell ref="AC29:AD29"/>
    <mergeCell ref="AC19:AD19"/>
    <mergeCell ref="AC20:AD20"/>
    <mergeCell ref="AC21:AD21"/>
    <mergeCell ref="AC22:AD22"/>
    <mergeCell ref="AC23:AD23"/>
    <mergeCell ref="AC24:AD24"/>
    <mergeCell ref="AC13:AD13"/>
    <mergeCell ref="AC14:AD14"/>
    <mergeCell ref="AC15:AD15"/>
    <mergeCell ref="AE21:AF21"/>
    <mergeCell ref="AE10:AF10"/>
    <mergeCell ref="AE11:AF11"/>
    <mergeCell ref="AE12:AF12"/>
    <mergeCell ref="AE13:AF13"/>
    <mergeCell ref="AE14:AF14"/>
    <mergeCell ref="AE15:AF15"/>
    <mergeCell ref="AA33:AB33"/>
    <mergeCell ref="AC33:AD33"/>
    <mergeCell ref="AA32:AB32"/>
    <mergeCell ref="AC32:AD32"/>
    <mergeCell ref="AC16:AD16"/>
    <mergeCell ref="AC17:AD17"/>
    <mergeCell ref="AC18:AD18"/>
    <mergeCell ref="A31:B31"/>
    <mergeCell ref="AE33:AF33"/>
    <mergeCell ref="Y30:Z30"/>
    <mergeCell ref="Y31:Z31"/>
    <mergeCell ref="Y32:Z32"/>
    <mergeCell ref="Y33:Z33"/>
    <mergeCell ref="C1:AF1"/>
    <mergeCell ref="C2:AF2"/>
    <mergeCell ref="AE27:AF27"/>
    <mergeCell ref="AE28:AF28"/>
    <mergeCell ref="AE29:AF29"/>
    <mergeCell ref="AE30:AF30"/>
    <mergeCell ref="AE31:AF31"/>
    <mergeCell ref="AE32:AF32"/>
    <mergeCell ref="AE22:AF22"/>
    <mergeCell ref="AE23:AF23"/>
    <mergeCell ref="AE24:AF24"/>
    <mergeCell ref="AE25:AF25"/>
    <mergeCell ref="AE26:AF26"/>
    <mergeCell ref="AE16:AF16"/>
    <mergeCell ref="AE17:AF17"/>
    <mergeCell ref="AE18:AF18"/>
    <mergeCell ref="AE19:AF19"/>
    <mergeCell ref="AE20:AF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3"/>
  <sheetViews>
    <sheetView topLeftCell="M19" workbookViewId="0">
      <selection activeCell="L44" sqref="L44"/>
    </sheetView>
  </sheetViews>
  <sheetFormatPr defaultRowHeight="15"/>
  <cols>
    <col min="2" max="2" width="34.7109375" customWidth="1"/>
  </cols>
  <sheetData>
    <row r="1" spans="1:32" ht="15.75" customHeight="1">
      <c r="A1" s="129" t="s">
        <v>0</v>
      </c>
      <c r="B1" s="129"/>
      <c r="C1" s="130" t="s">
        <v>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</row>
    <row r="2" spans="1:32" ht="15.75">
      <c r="A2" s="129"/>
      <c r="B2" s="129"/>
      <c r="C2" s="131" t="s">
        <v>62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 spans="1:32" ht="15" customHeight="1">
      <c r="A3" s="132" t="s">
        <v>3</v>
      </c>
      <c r="B3" s="132" t="s">
        <v>40</v>
      </c>
      <c r="C3" s="131" t="s">
        <v>63</v>
      </c>
      <c r="D3" s="131"/>
      <c r="E3" s="131"/>
      <c r="F3" s="131"/>
      <c r="G3" s="131"/>
      <c r="H3" s="131"/>
      <c r="I3" s="131" t="s">
        <v>64</v>
      </c>
      <c r="J3" s="131"/>
      <c r="K3" s="131"/>
      <c r="L3" s="131"/>
      <c r="M3" s="131"/>
      <c r="N3" s="131"/>
      <c r="O3" s="131" t="s">
        <v>65</v>
      </c>
      <c r="P3" s="131"/>
      <c r="Q3" s="131"/>
      <c r="R3" s="131"/>
      <c r="S3" s="131"/>
      <c r="T3" s="131"/>
      <c r="U3" s="131" t="s">
        <v>66</v>
      </c>
      <c r="V3" s="131"/>
      <c r="W3" s="131"/>
      <c r="X3" s="131"/>
      <c r="Y3" s="131"/>
      <c r="Z3" s="131"/>
      <c r="AA3" s="131" t="s">
        <v>67</v>
      </c>
      <c r="AB3" s="131"/>
      <c r="AC3" s="131"/>
      <c r="AD3" s="131"/>
      <c r="AE3" s="131"/>
      <c r="AF3" s="131"/>
    </row>
    <row r="4" spans="1:32">
      <c r="A4" s="132"/>
      <c r="B4" s="132"/>
      <c r="C4" s="133" t="s">
        <v>41</v>
      </c>
      <c r="D4" s="133"/>
      <c r="E4" s="126" t="s">
        <v>68</v>
      </c>
      <c r="F4" s="126"/>
      <c r="G4" s="133" t="s">
        <v>42</v>
      </c>
      <c r="H4" s="133"/>
      <c r="I4" s="133" t="s">
        <v>41</v>
      </c>
      <c r="J4" s="133"/>
      <c r="K4" s="126" t="s">
        <v>68</v>
      </c>
      <c r="L4" s="126"/>
      <c r="M4" s="133" t="s">
        <v>42</v>
      </c>
      <c r="N4" s="133"/>
      <c r="O4" s="133" t="s">
        <v>41</v>
      </c>
      <c r="P4" s="133"/>
      <c r="Q4" s="126" t="s">
        <v>68</v>
      </c>
      <c r="R4" s="126"/>
      <c r="S4" s="133" t="s">
        <v>42</v>
      </c>
      <c r="T4" s="133"/>
      <c r="U4" s="133" t="s">
        <v>41</v>
      </c>
      <c r="V4" s="133"/>
      <c r="W4" s="126" t="s">
        <v>68</v>
      </c>
      <c r="X4" s="126"/>
      <c r="Y4" s="133" t="s">
        <v>73</v>
      </c>
      <c r="Z4" s="133"/>
      <c r="AA4" s="133" t="s">
        <v>41</v>
      </c>
      <c r="AB4" s="133"/>
      <c r="AC4" s="126" t="s">
        <v>68</v>
      </c>
      <c r="AD4" s="126"/>
      <c r="AE4" s="133" t="s">
        <v>42</v>
      </c>
      <c r="AF4" s="133"/>
    </row>
    <row r="5" spans="1:32" ht="15" customHeight="1">
      <c r="A5" s="132"/>
      <c r="B5" s="132"/>
      <c r="C5" s="133"/>
      <c r="D5" s="133"/>
      <c r="E5" s="126"/>
      <c r="F5" s="126"/>
      <c r="G5" s="133"/>
      <c r="H5" s="133"/>
      <c r="I5" s="133"/>
      <c r="J5" s="133"/>
      <c r="K5" s="126"/>
      <c r="L5" s="126"/>
      <c r="M5" s="133"/>
      <c r="N5" s="133"/>
      <c r="O5" s="133"/>
      <c r="P5" s="133"/>
      <c r="Q5" s="126"/>
      <c r="R5" s="126"/>
      <c r="S5" s="133"/>
      <c r="T5" s="133"/>
      <c r="U5" s="133"/>
      <c r="V5" s="133"/>
      <c r="W5" s="126"/>
      <c r="X5" s="126"/>
      <c r="Y5" s="133"/>
      <c r="Z5" s="133"/>
      <c r="AA5" s="133"/>
      <c r="AB5" s="133"/>
      <c r="AC5" s="126"/>
      <c r="AD5" s="126"/>
      <c r="AE5" s="133"/>
      <c r="AF5" s="133"/>
    </row>
    <row r="6" spans="1:32">
      <c r="A6" s="159" t="s">
        <v>69</v>
      </c>
      <c r="B6" s="160"/>
      <c r="C6" s="159">
        <v>15.25</v>
      </c>
      <c r="D6" s="160"/>
      <c r="E6" s="126"/>
      <c r="F6" s="126"/>
      <c r="G6" s="133"/>
      <c r="H6" s="133"/>
      <c r="I6" s="134">
        <v>79.72</v>
      </c>
      <c r="J6" s="135"/>
      <c r="K6" s="126"/>
      <c r="L6" s="126"/>
      <c r="M6" s="133"/>
      <c r="N6" s="133"/>
      <c r="O6" s="134">
        <v>194.05</v>
      </c>
      <c r="P6" s="135"/>
      <c r="Q6" s="126"/>
      <c r="R6" s="126"/>
      <c r="S6" s="133"/>
      <c r="T6" s="133"/>
      <c r="U6" s="134">
        <v>280.39999999999998</v>
      </c>
      <c r="V6" s="135"/>
      <c r="W6" s="126"/>
      <c r="X6" s="126"/>
      <c r="Y6" s="133"/>
      <c r="Z6" s="133"/>
      <c r="AA6" s="133">
        <v>354.32</v>
      </c>
      <c r="AB6" s="133"/>
      <c r="AC6" s="126"/>
      <c r="AD6" s="126"/>
      <c r="AE6" s="133"/>
      <c r="AF6" s="133"/>
    </row>
    <row r="7" spans="1:32">
      <c r="A7" s="53">
        <v>1</v>
      </c>
      <c r="B7" s="87" t="s">
        <v>91</v>
      </c>
      <c r="C7" s="159">
        <v>16.77</v>
      </c>
      <c r="D7" s="160"/>
      <c r="E7" s="125">
        <f>C7-C6</f>
        <v>1.5199999999999996</v>
      </c>
      <c r="F7" s="125"/>
      <c r="G7" s="125">
        <f>E7*0.59</f>
        <v>0.89679999999999971</v>
      </c>
      <c r="H7" s="125"/>
      <c r="I7" s="127">
        <v>80.87</v>
      </c>
      <c r="J7" s="128"/>
      <c r="K7" s="125">
        <f>I7-I6</f>
        <v>1.1500000000000057</v>
      </c>
      <c r="L7" s="125"/>
      <c r="M7" s="125">
        <f t="shared" ref="M7:M33" si="0">K7*0.59</f>
        <v>0.67850000000000332</v>
      </c>
      <c r="N7" s="125"/>
      <c r="O7" s="134">
        <v>198.2</v>
      </c>
      <c r="P7" s="135"/>
      <c r="Q7" s="125">
        <f t="shared" ref="Q7:Q33" si="1">O7-O6</f>
        <v>4.1499999999999773</v>
      </c>
      <c r="R7" s="125"/>
      <c r="S7" s="125">
        <f t="shared" ref="S7:S33" si="2">Q7*0.59</f>
        <v>2.4484999999999864</v>
      </c>
      <c r="T7" s="125"/>
      <c r="U7" s="127">
        <v>281.85000000000002</v>
      </c>
      <c r="V7" s="128"/>
      <c r="W7" s="125">
        <f t="shared" ref="W7:W33" si="3">U7-U6</f>
        <v>1.4500000000000455</v>
      </c>
      <c r="X7" s="125"/>
      <c r="Y7" s="125">
        <f t="shared" ref="Y7:Y33" si="4">W7*0.59</f>
        <v>0.85550000000002679</v>
      </c>
      <c r="Z7" s="125"/>
      <c r="AA7" s="133">
        <v>355.6</v>
      </c>
      <c r="AB7" s="133"/>
      <c r="AC7" s="125">
        <f t="shared" ref="AC7:AC32" si="5">AA7-AA6</f>
        <v>1.2800000000000296</v>
      </c>
      <c r="AD7" s="125"/>
      <c r="AE7" s="125">
        <f t="shared" ref="AE7:AE33" si="6">AC7*0.59</f>
        <v>0.75520000000001741</v>
      </c>
      <c r="AF7" s="125"/>
    </row>
    <row r="8" spans="1:32">
      <c r="A8" s="53">
        <v>2</v>
      </c>
      <c r="B8" s="87" t="s">
        <v>92</v>
      </c>
      <c r="C8" s="159">
        <v>18.579999999999998</v>
      </c>
      <c r="D8" s="160"/>
      <c r="E8" s="125">
        <f t="shared" ref="E8:E33" si="7">C8-C7</f>
        <v>1.8099999999999987</v>
      </c>
      <c r="F8" s="125"/>
      <c r="G8" s="125">
        <f t="shared" ref="G8:G33" si="8">E8*0.59</f>
        <v>1.0678999999999992</v>
      </c>
      <c r="H8" s="125"/>
      <c r="I8" s="127">
        <v>82.08</v>
      </c>
      <c r="J8" s="128"/>
      <c r="K8" s="125">
        <f t="shared" ref="K8:K33" si="9">I8-I7</f>
        <v>1.2099999999999937</v>
      </c>
      <c r="L8" s="125"/>
      <c r="M8" s="125">
        <f t="shared" si="0"/>
        <v>0.71389999999999632</v>
      </c>
      <c r="N8" s="125"/>
      <c r="O8" s="134">
        <v>200.35</v>
      </c>
      <c r="P8" s="135"/>
      <c r="Q8" s="125">
        <f t="shared" si="1"/>
        <v>2.1500000000000057</v>
      </c>
      <c r="R8" s="125"/>
      <c r="S8" s="125">
        <f t="shared" si="2"/>
        <v>1.2685000000000033</v>
      </c>
      <c r="T8" s="125"/>
      <c r="U8" s="127">
        <v>282.93</v>
      </c>
      <c r="V8" s="128"/>
      <c r="W8" s="125">
        <f t="shared" si="3"/>
        <v>1.0799999999999841</v>
      </c>
      <c r="X8" s="125"/>
      <c r="Y8" s="125">
        <f t="shared" si="4"/>
        <v>0.63719999999999055</v>
      </c>
      <c r="Z8" s="125"/>
      <c r="AA8" s="133">
        <v>357.32</v>
      </c>
      <c r="AB8" s="133"/>
      <c r="AC8" s="125">
        <f t="shared" si="5"/>
        <v>1.7199999999999704</v>
      </c>
      <c r="AD8" s="125"/>
      <c r="AE8" s="125">
        <f t="shared" si="6"/>
        <v>1.0147999999999826</v>
      </c>
      <c r="AF8" s="125"/>
    </row>
    <row r="9" spans="1:32">
      <c r="A9" s="53">
        <v>3</v>
      </c>
      <c r="B9" s="87" t="s">
        <v>93</v>
      </c>
      <c r="C9" s="159">
        <v>21.42</v>
      </c>
      <c r="D9" s="160"/>
      <c r="E9" s="125">
        <f t="shared" si="7"/>
        <v>2.8400000000000034</v>
      </c>
      <c r="F9" s="125"/>
      <c r="G9" s="125">
        <f t="shared" si="8"/>
        <v>1.675600000000002</v>
      </c>
      <c r="H9" s="125"/>
      <c r="I9" s="127">
        <v>84.62</v>
      </c>
      <c r="J9" s="128"/>
      <c r="K9" s="125">
        <f t="shared" si="9"/>
        <v>2.5400000000000063</v>
      </c>
      <c r="L9" s="125"/>
      <c r="M9" s="125">
        <f t="shared" si="0"/>
        <v>1.4986000000000037</v>
      </c>
      <c r="N9" s="125"/>
      <c r="O9" s="134">
        <v>201.93</v>
      </c>
      <c r="P9" s="135"/>
      <c r="Q9" s="125">
        <f t="shared" si="1"/>
        <v>1.5800000000000125</v>
      </c>
      <c r="R9" s="125"/>
      <c r="S9" s="125">
        <f t="shared" si="2"/>
        <v>0.93220000000000736</v>
      </c>
      <c r="T9" s="125"/>
      <c r="U9" s="127">
        <v>284.77999999999997</v>
      </c>
      <c r="V9" s="128"/>
      <c r="W9" s="125">
        <f t="shared" si="3"/>
        <v>1.8499999999999659</v>
      </c>
      <c r="X9" s="125"/>
      <c r="Y9" s="125">
        <f t="shared" si="4"/>
        <v>1.0914999999999799</v>
      </c>
      <c r="Z9" s="125"/>
      <c r="AA9" s="133">
        <v>357.73</v>
      </c>
      <c r="AB9" s="133"/>
      <c r="AC9" s="125">
        <f t="shared" si="5"/>
        <v>0.41000000000002501</v>
      </c>
      <c r="AD9" s="125"/>
      <c r="AE9" s="125">
        <f t="shared" si="6"/>
        <v>0.24190000000001474</v>
      </c>
      <c r="AF9" s="125"/>
    </row>
    <row r="10" spans="1:32">
      <c r="A10" s="53">
        <v>4</v>
      </c>
      <c r="B10" s="87" t="s">
        <v>94</v>
      </c>
      <c r="C10" s="159">
        <v>27.72</v>
      </c>
      <c r="D10" s="160"/>
      <c r="E10" s="125">
        <f t="shared" si="7"/>
        <v>6.2999999999999972</v>
      </c>
      <c r="F10" s="125"/>
      <c r="G10" s="125">
        <f t="shared" si="8"/>
        <v>3.7169999999999983</v>
      </c>
      <c r="H10" s="125"/>
      <c r="I10" s="127">
        <v>92.47</v>
      </c>
      <c r="J10" s="128"/>
      <c r="K10" s="125">
        <f t="shared" si="9"/>
        <v>7.8499999999999943</v>
      </c>
      <c r="L10" s="125"/>
      <c r="M10" s="125">
        <f t="shared" si="0"/>
        <v>4.6314999999999964</v>
      </c>
      <c r="N10" s="125"/>
      <c r="O10" s="134">
        <v>209.55</v>
      </c>
      <c r="P10" s="135"/>
      <c r="Q10" s="125">
        <f t="shared" si="1"/>
        <v>7.6200000000000045</v>
      </c>
      <c r="R10" s="125"/>
      <c r="S10" s="125">
        <f t="shared" si="2"/>
        <v>4.4958000000000027</v>
      </c>
      <c r="T10" s="125"/>
      <c r="U10" s="127">
        <v>292.68</v>
      </c>
      <c r="V10" s="128"/>
      <c r="W10" s="125">
        <f t="shared" si="3"/>
        <v>7.9000000000000341</v>
      </c>
      <c r="X10" s="125"/>
      <c r="Y10" s="125">
        <f t="shared" si="4"/>
        <v>4.66100000000002</v>
      </c>
      <c r="Z10" s="125"/>
      <c r="AA10" s="133">
        <v>364.53</v>
      </c>
      <c r="AB10" s="133"/>
      <c r="AC10" s="125">
        <f t="shared" si="5"/>
        <v>6.7999999999999545</v>
      </c>
      <c r="AD10" s="125"/>
      <c r="AE10" s="125">
        <f t="shared" si="6"/>
        <v>4.0119999999999729</v>
      </c>
      <c r="AF10" s="125"/>
    </row>
    <row r="11" spans="1:32">
      <c r="A11" s="53">
        <v>5</v>
      </c>
      <c r="B11" s="87" t="s">
        <v>95</v>
      </c>
      <c r="C11" s="159">
        <v>29.33</v>
      </c>
      <c r="D11" s="160"/>
      <c r="E11" s="125">
        <f t="shared" si="7"/>
        <v>1.6099999999999994</v>
      </c>
      <c r="F11" s="125"/>
      <c r="G11" s="125">
        <f t="shared" si="8"/>
        <v>0.94989999999999963</v>
      </c>
      <c r="H11" s="125"/>
      <c r="I11" s="127">
        <v>93.73</v>
      </c>
      <c r="J11" s="128"/>
      <c r="K11" s="125">
        <f t="shared" si="9"/>
        <v>1.2600000000000051</v>
      </c>
      <c r="L11" s="125"/>
      <c r="M11" s="125">
        <f t="shared" si="0"/>
        <v>0.74340000000000295</v>
      </c>
      <c r="N11" s="125"/>
      <c r="O11" s="134">
        <v>211.4</v>
      </c>
      <c r="P11" s="135"/>
      <c r="Q11" s="125">
        <f t="shared" si="1"/>
        <v>1.8499999999999943</v>
      </c>
      <c r="R11" s="125"/>
      <c r="S11" s="125">
        <f t="shared" si="2"/>
        <v>1.0914999999999966</v>
      </c>
      <c r="T11" s="125"/>
      <c r="U11" s="127">
        <v>294.10000000000002</v>
      </c>
      <c r="V11" s="128"/>
      <c r="W11" s="125">
        <f t="shared" si="3"/>
        <v>1.4200000000000159</v>
      </c>
      <c r="X11" s="125"/>
      <c r="Y11" s="125">
        <f t="shared" si="4"/>
        <v>0.83780000000000932</v>
      </c>
      <c r="Z11" s="125"/>
      <c r="AA11" s="133">
        <v>365.87</v>
      </c>
      <c r="AB11" s="133"/>
      <c r="AC11" s="125">
        <f t="shared" si="5"/>
        <v>1.3400000000000318</v>
      </c>
      <c r="AD11" s="125"/>
      <c r="AE11" s="125">
        <f t="shared" si="6"/>
        <v>0.79060000000001873</v>
      </c>
      <c r="AF11" s="125"/>
    </row>
    <row r="12" spans="1:32">
      <c r="A12" s="53">
        <v>6</v>
      </c>
      <c r="B12" s="87" t="s">
        <v>96</v>
      </c>
      <c r="C12" s="159">
        <v>30.72</v>
      </c>
      <c r="D12" s="160"/>
      <c r="E12" s="125">
        <f t="shared" si="7"/>
        <v>1.3900000000000006</v>
      </c>
      <c r="F12" s="125"/>
      <c r="G12" s="125">
        <f t="shared" si="8"/>
        <v>0.82010000000000027</v>
      </c>
      <c r="H12" s="125"/>
      <c r="I12" s="127">
        <v>95</v>
      </c>
      <c r="J12" s="128"/>
      <c r="K12" s="125">
        <f t="shared" si="9"/>
        <v>1.269999999999996</v>
      </c>
      <c r="L12" s="125"/>
      <c r="M12" s="125">
        <f t="shared" si="0"/>
        <v>0.74929999999999763</v>
      </c>
      <c r="N12" s="125"/>
      <c r="O12" s="134">
        <v>213.03</v>
      </c>
      <c r="P12" s="135"/>
      <c r="Q12" s="125">
        <f t="shared" si="1"/>
        <v>1.6299999999999955</v>
      </c>
      <c r="R12" s="125"/>
      <c r="S12" s="125">
        <f t="shared" si="2"/>
        <v>0.96169999999999722</v>
      </c>
      <c r="T12" s="125"/>
      <c r="U12" s="127">
        <v>295.75</v>
      </c>
      <c r="V12" s="128"/>
      <c r="W12" s="125">
        <f t="shared" si="3"/>
        <v>1.6499999999999773</v>
      </c>
      <c r="X12" s="125"/>
      <c r="Y12" s="125">
        <f t="shared" si="4"/>
        <v>0.97349999999998649</v>
      </c>
      <c r="Z12" s="125"/>
      <c r="AA12" s="133">
        <v>367.7</v>
      </c>
      <c r="AB12" s="133"/>
      <c r="AC12" s="125">
        <f t="shared" si="5"/>
        <v>1.8299999999999841</v>
      </c>
      <c r="AD12" s="125"/>
      <c r="AE12" s="125">
        <f t="shared" si="6"/>
        <v>1.0796999999999906</v>
      </c>
      <c r="AF12" s="125"/>
    </row>
    <row r="13" spans="1:32">
      <c r="A13" s="53">
        <v>7</v>
      </c>
      <c r="B13" s="87" t="s">
        <v>97</v>
      </c>
      <c r="C13" s="159">
        <v>35.47</v>
      </c>
      <c r="D13" s="160"/>
      <c r="E13" s="125">
        <f t="shared" si="7"/>
        <v>4.75</v>
      </c>
      <c r="F13" s="125"/>
      <c r="G13" s="125">
        <f t="shared" si="8"/>
        <v>2.8024999999999998</v>
      </c>
      <c r="H13" s="125"/>
      <c r="I13" s="127">
        <v>103.63</v>
      </c>
      <c r="J13" s="128"/>
      <c r="K13" s="125">
        <f t="shared" si="9"/>
        <v>8.6299999999999955</v>
      </c>
      <c r="L13" s="125"/>
      <c r="M13" s="125">
        <f t="shared" si="0"/>
        <v>5.0916999999999968</v>
      </c>
      <c r="N13" s="125"/>
      <c r="O13" s="134">
        <v>218.65</v>
      </c>
      <c r="P13" s="135"/>
      <c r="Q13" s="125">
        <f t="shared" si="1"/>
        <v>5.6200000000000045</v>
      </c>
      <c r="R13" s="125"/>
      <c r="S13" s="125">
        <f t="shared" si="2"/>
        <v>3.3158000000000025</v>
      </c>
      <c r="T13" s="125"/>
      <c r="U13" s="127">
        <v>300.48</v>
      </c>
      <c r="V13" s="128"/>
      <c r="W13" s="125">
        <f t="shared" si="3"/>
        <v>4.7300000000000182</v>
      </c>
      <c r="X13" s="125"/>
      <c r="Y13" s="125">
        <f t="shared" si="4"/>
        <v>2.7907000000000104</v>
      </c>
      <c r="Z13" s="125"/>
      <c r="AA13" s="133">
        <v>375.9</v>
      </c>
      <c r="AB13" s="133"/>
      <c r="AC13" s="125">
        <f t="shared" si="5"/>
        <v>8.1999999999999886</v>
      </c>
      <c r="AD13" s="125"/>
      <c r="AE13" s="125">
        <f t="shared" si="6"/>
        <v>4.837999999999993</v>
      </c>
      <c r="AF13" s="125"/>
    </row>
    <row r="14" spans="1:32">
      <c r="A14" s="53">
        <v>8</v>
      </c>
      <c r="B14" s="87" t="s">
        <v>98</v>
      </c>
      <c r="C14" s="159">
        <v>36.549999999999997</v>
      </c>
      <c r="D14" s="160"/>
      <c r="E14" s="125">
        <f t="shared" si="7"/>
        <v>1.0799999999999983</v>
      </c>
      <c r="F14" s="125"/>
      <c r="G14" s="125">
        <f t="shared" si="8"/>
        <v>0.63719999999999899</v>
      </c>
      <c r="H14" s="125"/>
      <c r="I14" s="127">
        <v>104.63</v>
      </c>
      <c r="J14" s="128"/>
      <c r="K14" s="125">
        <f t="shared" si="9"/>
        <v>1</v>
      </c>
      <c r="L14" s="125"/>
      <c r="M14" s="125">
        <f t="shared" si="0"/>
        <v>0.59</v>
      </c>
      <c r="N14" s="125"/>
      <c r="O14" s="134">
        <v>219.78</v>
      </c>
      <c r="P14" s="135"/>
      <c r="Q14" s="125">
        <f t="shared" si="1"/>
        <v>1.1299999999999955</v>
      </c>
      <c r="R14" s="125"/>
      <c r="S14" s="125">
        <f t="shared" si="2"/>
        <v>0.66669999999999729</v>
      </c>
      <c r="T14" s="125"/>
      <c r="U14" s="127">
        <v>301.85000000000002</v>
      </c>
      <c r="V14" s="128"/>
      <c r="W14" s="125">
        <f t="shared" si="3"/>
        <v>1.3700000000000045</v>
      </c>
      <c r="X14" s="125"/>
      <c r="Y14" s="125">
        <f t="shared" si="4"/>
        <v>0.80830000000000268</v>
      </c>
      <c r="Z14" s="125"/>
      <c r="AA14" s="133">
        <v>377.17</v>
      </c>
      <c r="AB14" s="133"/>
      <c r="AC14" s="125">
        <f t="shared" si="5"/>
        <v>1.2700000000000387</v>
      </c>
      <c r="AD14" s="125"/>
      <c r="AE14" s="125">
        <f t="shared" si="6"/>
        <v>0.74930000000002273</v>
      </c>
      <c r="AF14" s="125"/>
    </row>
    <row r="15" spans="1:32">
      <c r="A15" s="53">
        <v>9</v>
      </c>
      <c r="B15" s="87" t="s">
        <v>92</v>
      </c>
      <c r="C15" s="159">
        <v>37.9</v>
      </c>
      <c r="D15" s="160"/>
      <c r="E15" s="125">
        <f t="shared" si="7"/>
        <v>1.3500000000000014</v>
      </c>
      <c r="F15" s="125"/>
      <c r="G15" s="125">
        <f t="shared" si="8"/>
        <v>0.79650000000000076</v>
      </c>
      <c r="H15" s="125"/>
      <c r="I15" s="127">
        <v>106.12</v>
      </c>
      <c r="J15" s="128"/>
      <c r="K15" s="125">
        <f t="shared" si="9"/>
        <v>1.4900000000000091</v>
      </c>
      <c r="L15" s="125"/>
      <c r="M15" s="125">
        <f t="shared" si="0"/>
        <v>0.87910000000000532</v>
      </c>
      <c r="N15" s="125"/>
      <c r="O15" s="134">
        <v>220.87</v>
      </c>
      <c r="P15" s="135"/>
      <c r="Q15" s="125">
        <f t="shared" si="1"/>
        <v>1.0900000000000034</v>
      </c>
      <c r="R15" s="125"/>
      <c r="S15" s="125">
        <f t="shared" si="2"/>
        <v>0.643100000000002</v>
      </c>
      <c r="T15" s="125"/>
      <c r="U15" s="127">
        <v>303.72000000000003</v>
      </c>
      <c r="V15" s="128"/>
      <c r="W15" s="125">
        <f t="shared" si="3"/>
        <v>1.8700000000000045</v>
      </c>
      <c r="X15" s="125"/>
      <c r="Y15" s="125">
        <f t="shared" si="4"/>
        <v>1.1033000000000026</v>
      </c>
      <c r="Z15" s="125"/>
      <c r="AA15" s="133">
        <v>378.52</v>
      </c>
      <c r="AB15" s="133"/>
      <c r="AC15" s="125">
        <f t="shared" si="5"/>
        <v>1.3499999999999659</v>
      </c>
      <c r="AD15" s="125"/>
      <c r="AE15" s="125">
        <f t="shared" si="6"/>
        <v>0.79649999999997989</v>
      </c>
      <c r="AF15" s="125"/>
    </row>
    <row r="16" spans="1:32">
      <c r="A16" s="53">
        <v>10</v>
      </c>
      <c r="B16" s="87" t="s">
        <v>111</v>
      </c>
      <c r="C16" s="159">
        <v>42.95</v>
      </c>
      <c r="D16" s="160"/>
      <c r="E16" s="125">
        <f t="shared" si="7"/>
        <v>5.0500000000000043</v>
      </c>
      <c r="F16" s="125"/>
      <c r="G16" s="125">
        <f t="shared" si="8"/>
        <v>2.9795000000000025</v>
      </c>
      <c r="H16" s="125"/>
      <c r="I16" s="127">
        <v>110.73</v>
      </c>
      <c r="J16" s="128"/>
      <c r="K16" s="125">
        <f t="shared" si="9"/>
        <v>4.6099999999999994</v>
      </c>
      <c r="L16" s="125"/>
      <c r="M16" s="125">
        <f t="shared" si="0"/>
        <v>2.7198999999999995</v>
      </c>
      <c r="N16" s="125"/>
      <c r="O16" s="134">
        <v>229.47</v>
      </c>
      <c r="P16" s="135"/>
      <c r="Q16" s="125">
        <f t="shared" si="1"/>
        <v>8.5999999999999943</v>
      </c>
      <c r="R16" s="125"/>
      <c r="S16" s="125">
        <f t="shared" si="2"/>
        <v>5.0739999999999963</v>
      </c>
      <c r="T16" s="125"/>
      <c r="U16" s="127">
        <v>312.73</v>
      </c>
      <c r="V16" s="128"/>
      <c r="W16" s="125">
        <f t="shared" si="3"/>
        <v>9.0099999999999909</v>
      </c>
      <c r="X16" s="125"/>
      <c r="Y16" s="125">
        <f t="shared" si="4"/>
        <v>5.3158999999999947</v>
      </c>
      <c r="Z16" s="125"/>
      <c r="AA16" s="133">
        <v>388.87</v>
      </c>
      <c r="AB16" s="133"/>
      <c r="AC16" s="125">
        <f t="shared" si="5"/>
        <v>10.350000000000023</v>
      </c>
      <c r="AD16" s="125"/>
      <c r="AE16" s="125">
        <f t="shared" si="6"/>
        <v>6.1065000000000129</v>
      </c>
      <c r="AF16" s="125"/>
    </row>
    <row r="17" spans="1:32">
      <c r="A17" s="53">
        <v>11</v>
      </c>
      <c r="B17" s="87" t="s">
        <v>99</v>
      </c>
      <c r="C17" s="159">
        <v>43.9</v>
      </c>
      <c r="D17" s="160"/>
      <c r="E17" s="125">
        <f t="shared" si="7"/>
        <v>0.94999999999999574</v>
      </c>
      <c r="F17" s="125"/>
      <c r="G17" s="125">
        <f t="shared" si="8"/>
        <v>0.56049999999999744</v>
      </c>
      <c r="H17" s="125"/>
      <c r="I17" s="127">
        <v>111.55</v>
      </c>
      <c r="J17" s="128"/>
      <c r="K17" s="125">
        <f t="shared" si="9"/>
        <v>0.81999999999999318</v>
      </c>
      <c r="L17" s="125"/>
      <c r="M17" s="125">
        <f t="shared" si="0"/>
        <v>0.48379999999999596</v>
      </c>
      <c r="N17" s="125"/>
      <c r="O17" s="134">
        <v>230.5</v>
      </c>
      <c r="P17" s="135"/>
      <c r="Q17" s="125">
        <f t="shared" si="1"/>
        <v>1.0300000000000011</v>
      </c>
      <c r="R17" s="125"/>
      <c r="S17" s="125">
        <f t="shared" si="2"/>
        <v>0.60770000000000068</v>
      </c>
      <c r="T17" s="125"/>
      <c r="U17" s="127">
        <v>314.7</v>
      </c>
      <c r="V17" s="128"/>
      <c r="W17" s="125">
        <f t="shared" si="3"/>
        <v>1.9699999999999704</v>
      </c>
      <c r="X17" s="125"/>
      <c r="Y17" s="125">
        <f t="shared" si="4"/>
        <v>1.1622999999999826</v>
      </c>
      <c r="Z17" s="125"/>
      <c r="AA17" s="133">
        <v>389.72</v>
      </c>
      <c r="AB17" s="133"/>
      <c r="AC17" s="125">
        <f t="shared" si="5"/>
        <v>0.85000000000002274</v>
      </c>
      <c r="AD17" s="125"/>
      <c r="AE17" s="125">
        <f t="shared" si="6"/>
        <v>0.50150000000001338</v>
      </c>
      <c r="AF17" s="125"/>
    </row>
    <row r="18" spans="1:32">
      <c r="A18" s="53">
        <v>12</v>
      </c>
      <c r="B18" s="87" t="s">
        <v>100</v>
      </c>
      <c r="C18" s="159">
        <v>46.83</v>
      </c>
      <c r="D18" s="160"/>
      <c r="E18" s="125">
        <f t="shared" si="7"/>
        <v>2.9299999999999997</v>
      </c>
      <c r="F18" s="125"/>
      <c r="G18" s="125">
        <f t="shared" si="8"/>
        <v>1.7286999999999997</v>
      </c>
      <c r="H18" s="125"/>
      <c r="I18" s="127">
        <v>112.68</v>
      </c>
      <c r="J18" s="128"/>
      <c r="K18" s="125">
        <f t="shared" si="9"/>
        <v>1.1300000000000097</v>
      </c>
      <c r="L18" s="125"/>
      <c r="M18" s="125">
        <f t="shared" si="0"/>
        <v>0.66670000000000562</v>
      </c>
      <c r="N18" s="125"/>
      <c r="O18" s="134">
        <v>231.98</v>
      </c>
      <c r="P18" s="135"/>
      <c r="Q18" s="125">
        <f t="shared" si="1"/>
        <v>1.4799999999999898</v>
      </c>
      <c r="R18" s="125"/>
      <c r="S18" s="125">
        <f t="shared" si="2"/>
        <v>0.87319999999999387</v>
      </c>
      <c r="T18" s="125"/>
      <c r="U18" s="127">
        <v>315.77999999999997</v>
      </c>
      <c r="V18" s="128"/>
      <c r="W18" s="125">
        <f t="shared" si="3"/>
        <v>1.0799999999999841</v>
      </c>
      <c r="X18" s="125"/>
      <c r="Y18" s="125">
        <f t="shared" si="4"/>
        <v>0.63719999999999055</v>
      </c>
      <c r="Z18" s="125"/>
      <c r="AA18" s="133">
        <v>390.93</v>
      </c>
      <c r="AB18" s="133"/>
      <c r="AC18" s="125">
        <f t="shared" si="5"/>
        <v>1.2099999999999795</v>
      </c>
      <c r="AD18" s="125"/>
      <c r="AE18" s="125">
        <f t="shared" si="6"/>
        <v>0.71389999999998788</v>
      </c>
      <c r="AF18" s="125"/>
    </row>
    <row r="19" spans="1:32">
      <c r="A19" s="53">
        <v>13</v>
      </c>
      <c r="B19" s="87" t="s">
        <v>92</v>
      </c>
      <c r="C19" s="159">
        <v>47.68</v>
      </c>
      <c r="D19" s="160"/>
      <c r="E19" s="125">
        <f t="shared" si="7"/>
        <v>0.85000000000000142</v>
      </c>
      <c r="F19" s="125"/>
      <c r="G19" s="125">
        <f t="shared" si="8"/>
        <v>0.50150000000000083</v>
      </c>
      <c r="H19" s="125"/>
      <c r="I19" s="127">
        <v>113.15</v>
      </c>
      <c r="J19" s="128"/>
      <c r="K19" s="125">
        <f t="shared" si="9"/>
        <v>0.46999999999999886</v>
      </c>
      <c r="L19" s="125"/>
      <c r="M19" s="125">
        <f t="shared" si="0"/>
        <v>0.27729999999999932</v>
      </c>
      <c r="N19" s="125"/>
      <c r="O19" s="134">
        <v>232.85</v>
      </c>
      <c r="P19" s="135"/>
      <c r="Q19" s="125">
        <f t="shared" si="1"/>
        <v>0.87000000000000455</v>
      </c>
      <c r="R19" s="125"/>
      <c r="S19" s="125">
        <f t="shared" si="2"/>
        <v>0.51330000000000264</v>
      </c>
      <c r="T19" s="125"/>
      <c r="U19" s="127">
        <v>317.07</v>
      </c>
      <c r="V19" s="128"/>
      <c r="W19" s="125">
        <f t="shared" si="3"/>
        <v>1.2900000000000205</v>
      </c>
      <c r="X19" s="125"/>
      <c r="Y19" s="125">
        <f t="shared" si="4"/>
        <v>0.76110000000001199</v>
      </c>
      <c r="Z19" s="125"/>
      <c r="AA19" s="133">
        <v>391.63</v>
      </c>
      <c r="AB19" s="133"/>
      <c r="AC19" s="125">
        <f t="shared" si="5"/>
        <v>0.69999999999998863</v>
      </c>
      <c r="AD19" s="125"/>
      <c r="AE19" s="125">
        <f t="shared" si="6"/>
        <v>0.41299999999999326</v>
      </c>
      <c r="AF19" s="125"/>
    </row>
    <row r="20" spans="1:32">
      <c r="A20" s="53">
        <v>14</v>
      </c>
      <c r="B20" s="87" t="s">
        <v>102</v>
      </c>
      <c r="C20" s="159">
        <v>48.88</v>
      </c>
      <c r="D20" s="160"/>
      <c r="E20" s="125">
        <f t="shared" si="7"/>
        <v>1.2000000000000028</v>
      </c>
      <c r="F20" s="125"/>
      <c r="G20" s="125">
        <f t="shared" si="8"/>
        <v>0.70800000000000163</v>
      </c>
      <c r="H20" s="125"/>
      <c r="I20" s="127">
        <v>114.22</v>
      </c>
      <c r="J20" s="128"/>
      <c r="K20" s="125">
        <f t="shared" si="9"/>
        <v>1.0699999999999932</v>
      </c>
      <c r="L20" s="125"/>
      <c r="M20" s="125">
        <f t="shared" si="0"/>
        <v>0.63129999999999598</v>
      </c>
      <c r="N20" s="125"/>
      <c r="O20" s="134">
        <v>234.73</v>
      </c>
      <c r="P20" s="135"/>
      <c r="Q20" s="125">
        <f t="shared" si="1"/>
        <v>1.8799999999999955</v>
      </c>
      <c r="R20" s="125"/>
      <c r="S20" s="125">
        <f t="shared" si="2"/>
        <v>1.1091999999999973</v>
      </c>
      <c r="T20" s="125"/>
      <c r="U20" s="127">
        <v>317.85000000000002</v>
      </c>
      <c r="V20" s="128"/>
      <c r="W20" s="125">
        <f t="shared" si="3"/>
        <v>0.78000000000002956</v>
      </c>
      <c r="X20" s="125"/>
      <c r="Y20" s="125">
        <f t="shared" si="4"/>
        <v>0.46020000000001743</v>
      </c>
      <c r="Z20" s="125"/>
      <c r="AA20" s="133">
        <v>393.43</v>
      </c>
      <c r="AB20" s="133"/>
      <c r="AC20" s="125">
        <f t="shared" si="5"/>
        <v>1.8000000000000114</v>
      </c>
      <c r="AD20" s="125"/>
      <c r="AE20" s="125">
        <f t="shared" si="6"/>
        <v>1.0620000000000067</v>
      </c>
      <c r="AF20" s="125"/>
    </row>
    <row r="21" spans="1:32">
      <c r="A21" s="53">
        <v>15</v>
      </c>
      <c r="B21" s="87" t="s">
        <v>101</v>
      </c>
      <c r="C21" s="159">
        <v>49.67</v>
      </c>
      <c r="D21" s="160"/>
      <c r="E21" s="125">
        <f t="shared" si="7"/>
        <v>0.78999999999999915</v>
      </c>
      <c r="F21" s="125"/>
      <c r="G21" s="125">
        <f t="shared" si="8"/>
        <v>0.46609999999999946</v>
      </c>
      <c r="H21" s="125"/>
      <c r="I21" s="127">
        <v>115.12</v>
      </c>
      <c r="J21" s="128"/>
      <c r="K21" s="125">
        <f t="shared" si="9"/>
        <v>0.90000000000000568</v>
      </c>
      <c r="L21" s="125"/>
      <c r="M21" s="125">
        <f t="shared" si="0"/>
        <v>0.53100000000000336</v>
      </c>
      <c r="N21" s="125"/>
      <c r="O21" s="134">
        <v>235.68</v>
      </c>
      <c r="P21" s="135"/>
      <c r="Q21" s="125">
        <f t="shared" si="1"/>
        <v>0.95000000000001705</v>
      </c>
      <c r="R21" s="125"/>
      <c r="S21" s="125">
        <f t="shared" si="2"/>
        <v>0.56050000000000999</v>
      </c>
      <c r="T21" s="125"/>
      <c r="U21" s="127">
        <v>319.10000000000002</v>
      </c>
      <c r="V21" s="128"/>
      <c r="W21" s="125">
        <f t="shared" si="3"/>
        <v>1.25</v>
      </c>
      <c r="X21" s="125"/>
      <c r="Y21" s="125">
        <f t="shared" si="4"/>
        <v>0.73749999999999993</v>
      </c>
      <c r="Z21" s="125"/>
      <c r="AA21" s="133">
        <v>394.13</v>
      </c>
      <c r="AB21" s="133"/>
      <c r="AC21" s="125">
        <f t="shared" si="5"/>
        <v>0.69999999999998863</v>
      </c>
      <c r="AD21" s="125"/>
      <c r="AE21" s="125">
        <f t="shared" si="6"/>
        <v>0.41299999999999326</v>
      </c>
      <c r="AF21" s="125"/>
    </row>
    <row r="22" spans="1:32">
      <c r="A22" s="53">
        <v>16</v>
      </c>
      <c r="B22" s="87" t="s">
        <v>92</v>
      </c>
      <c r="C22" s="159">
        <v>50.63</v>
      </c>
      <c r="D22" s="160"/>
      <c r="E22" s="125">
        <f t="shared" si="7"/>
        <v>0.96000000000000085</v>
      </c>
      <c r="F22" s="125"/>
      <c r="G22" s="125">
        <f t="shared" si="8"/>
        <v>0.56640000000000046</v>
      </c>
      <c r="H22" s="125"/>
      <c r="I22" s="127">
        <v>117.12</v>
      </c>
      <c r="J22" s="128"/>
      <c r="K22" s="125">
        <f t="shared" si="9"/>
        <v>2</v>
      </c>
      <c r="L22" s="125"/>
      <c r="M22" s="125">
        <f t="shared" si="0"/>
        <v>1.18</v>
      </c>
      <c r="N22" s="125"/>
      <c r="O22" s="134">
        <v>237.85</v>
      </c>
      <c r="P22" s="135"/>
      <c r="Q22" s="125">
        <f t="shared" si="1"/>
        <v>2.1699999999999875</v>
      </c>
      <c r="R22" s="125"/>
      <c r="S22" s="125">
        <f t="shared" si="2"/>
        <v>1.2802999999999924</v>
      </c>
      <c r="T22" s="125"/>
      <c r="U22" s="127">
        <v>321.63</v>
      </c>
      <c r="V22" s="128"/>
      <c r="W22" s="125">
        <f t="shared" si="3"/>
        <v>2.5299999999999727</v>
      </c>
      <c r="X22" s="125"/>
      <c r="Y22" s="125">
        <f t="shared" si="4"/>
        <v>1.4926999999999839</v>
      </c>
      <c r="Z22" s="125"/>
      <c r="AA22" s="133">
        <v>395.43</v>
      </c>
      <c r="AB22" s="133"/>
      <c r="AC22" s="125">
        <f t="shared" si="5"/>
        <v>1.3000000000000114</v>
      </c>
      <c r="AD22" s="125"/>
      <c r="AE22" s="125">
        <f t="shared" si="6"/>
        <v>0.76700000000000668</v>
      </c>
      <c r="AF22" s="125"/>
    </row>
    <row r="23" spans="1:32">
      <c r="A23" s="53">
        <v>18</v>
      </c>
      <c r="B23" s="87" t="s">
        <v>103</v>
      </c>
      <c r="C23" s="159">
        <v>56.57</v>
      </c>
      <c r="D23" s="160"/>
      <c r="E23" s="125">
        <f t="shared" si="7"/>
        <v>5.9399999999999977</v>
      </c>
      <c r="F23" s="125"/>
      <c r="G23" s="125">
        <f t="shared" si="8"/>
        <v>3.5045999999999986</v>
      </c>
      <c r="H23" s="125"/>
      <c r="I23" s="127">
        <v>119.02</v>
      </c>
      <c r="J23" s="128"/>
      <c r="K23" s="125">
        <f t="shared" si="9"/>
        <v>1.8999999999999915</v>
      </c>
      <c r="L23" s="125"/>
      <c r="M23" s="125">
        <f t="shared" si="0"/>
        <v>1.1209999999999949</v>
      </c>
      <c r="N23" s="125"/>
      <c r="O23" s="134">
        <v>239.73</v>
      </c>
      <c r="P23" s="135"/>
      <c r="Q23" s="125">
        <f t="shared" si="1"/>
        <v>1.8799999999999955</v>
      </c>
      <c r="R23" s="125"/>
      <c r="S23" s="125">
        <f t="shared" si="2"/>
        <v>1.1091999999999973</v>
      </c>
      <c r="T23" s="125"/>
      <c r="U23" s="127">
        <v>326.32</v>
      </c>
      <c r="V23" s="128"/>
      <c r="W23" s="125">
        <f t="shared" si="3"/>
        <v>4.6899999999999977</v>
      </c>
      <c r="X23" s="125"/>
      <c r="Y23" s="125">
        <f t="shared" si="4"/>
        <v>2.7670999999999983</v>
      </c>
      <c r="Z23" s="125"/>
      <c r="AA23" s="133">
        <v>402.03</v>
      </c>
      <c r="AB23" s="133"/>
      <c r="AC23" s="125">
        <f t="shared" si="5"/>
        <v>6.5999999999999659</v>
      </c>
      <c r="AD23" s="125"/>
      <c r="AE23" s="125">
        <f t="shared" si="6"/>
        <v>3.8939999999999797</v>
      </c>
      <c r="AF23" s="125"/>
    </row>
    <row r="24" spans="1:32">
      <c r="A24" s="53">
        <v>19</v>
      </c>
      <c r="B24" s="87" t="s">
        <v>104</v>
      </c>
      <c r="C24" s="159">
        <v>59.55</v>
      </c>
      <c r="D24" s="160"/>
      <c r="E24" s="125">
        <f t="shared" si="7"/>
        <v>2.9799999999999969</v>
      </c>
      <c r="F24" s="125"/>
      <c r="G24" s="125">
        <f t="shared" si="8"/>
        <v>1.758199999999998</v>
      </c>
      <c r="H24" s="125"/>
      <c r="I24" s="127">
        <v>122.57</v>
      </c>
      <c r="J24" s="128"/>
      <c r="K24" s="125">
        <f t="shared" si="9"/>
        <v>3.5499999999999972</v>
      </c>
      <c r="L24" s="125"/>
      <c r="M24" s="125">
        <f t="shared" si="0"/>
        <v>2.0944999999999983</v>
      </c>
      <c r="N24" s="125"/>
      <c r="O24" s="134">
        <v>243.83</v>
      </c>
      <c r="P24" s="135"/>
      <c r="Q24" s="125">
        <f t="shared" si="1"/>
        <v>4.1000000000000227</v>
      </c>
      <c r="R24" s="125"/>
      <c r="S24" s="125">
        <f t="shared" si="2"/>
        <v>2.4190000000000134</v>
      </c>
      <c r="T24" s="125"/>
      <c r="U24" s="127">
        <v>328.67</v>
      </c>
      <c r="V24" s="128"/>
      <c r="W24" s="125">
        <f t="shared" si="3"/>
        <v>2.3500000000000227</v>
      </c>
      <c r="X24" s="125"/>
      <c r="Y24" s="125">
        <f t="shared" si="4"/>
        <v>1.3865000000000134</v>
      </c>
      <c r="Z24" s="125"/>
      <c r="AA24" s="133">
        <v>404.67</v>
      </c>
      <c r="AB24" s="133"/>
      <c r="AC24" s="125">
        <f t="shared" si="5"/>
        <v>2.6400000000000432</v>
      </c>
      <c r="AD24" s="125"/>
      <c r="AE24" s="125">
        <f t="shared" si="6"/>
        <v>1.5576000000000254</v>
      </c>
      <c r="AF24" s="125"/>
    </row>
    <row r="25" spans="1:32">
      <c r="A25" s="53">
        <v>20</v>
      </c>
      <c r="B25" s="87" t="s">
        <v>105</v>
      </c>
      <c r="C25" s="159">
        <v>60.57</v>
      </c>
      <c r="D25" s="160"/>
      <c r="E25" s="125">
        <f t="shared" si="7"/>
        <v>1.0200000000000031</v>
      </c>
      <c r="F25" s="125"/>
      <c r="G25" s="125">
        <f t="shared" si="8"/>
        <v>0.60180000000000178</v>
      </c>
      <c r="H25" s="125"/>
      <c r="I25" s="127">
        <v>123.8</v>
      </c>
      <c r="J25" s="128"/>
      <c r="K25" s="125">
        <f t="shared" si="9"/>
        <v>1.230000000000004</v>
      </c>
      <c r="L25" s="125"/>
      <c r="M25" s="125">
        <f t="shared" si="0"/>
        <v>0.72570000000000234</v>
      </c>
      <c r="N25" s="125"/>
      <c r="O25" s="134">
        <v>245.33</v>
      </c>
      <c r="P25" s="135"/>
      <c r="Q25" s="125">
        <f t="shared" si="1"/>
        <v>1.5</v>
      </c>
      <c r="R25" s="125"/>
      <c r="S25" s="125">
        <f t="shared" si="2"/>
        <v>0.88500000000000001</v>
      </c>
      <c r="T25" s="125"/>
      <c r="U25" s="127">
        <v>330.72</v>
      </c>
      <c r="V25" s="128"/>
      <c r="W25" s="125">
        <f t="shared" si="3"/>
        <v>2.0500000000000114</v>
      </c>
      <c r="X25" s="125"/>
      <c r="Y25" s="125">
        <f t="shared" si="4"/>
        <v>1.2095000000000067</v>
      </c>
      <c r="Z25" s="125"/>
      <c r="AA25" s="133">
        <v>405.62</v>
      </c>
      <c r="AB25" s="133"/>
      <c r="AC25" s="125">
        <f t="shared" si="5"/>
        <v>0.94999999999998863</v>
      </c>
      <c r="AD25" s="125"/>
      <c r="AE25" s="125">
        <f t="shared" si="6"/>
        <v>0.56049999999999323</v>
      </c>
      <c r="AF25" s="125"/>
    </row>
    <row r="26" spans="1:32">
      <c r="A26" s="53">
        <v>21</v>
      </c>
      <c r="B26" s="87" t="s">
        <v>106</v>
      </c>
      <c r="C26" s="159">
        <v>61.77</v>
      </c>
      <c r="D26" s="160"/>
      <c r="E26" s="125">
        <f t="shared" si="7"/>
        <v>1.2000000000000028</v>
      </c>
      <c r="F26" s="125"/>
      <c r="G26" s="125">
        <f t="shared" si="8"/>
        <v>0.70800000000000163</v>
      </c>
      <c r="H26" s="125"/>
      <c r="I26" s="127">
        <v>125.6</v>
      </c>
      <c r="J26" s="128"/>
      <c r="K26" s="125">
        <f t="shared" si="9"/>
        <v>1.7999999999999972</v>
      </c>
      <c r="L26" s="125"/>
      <c r="M26" s="125">
        <f t="shared" si="0"/>
        <v>1.0619999999999983</v>
      </c>
      <c r="N26" s="125"/>
      <c r="O26" s="134">
        <v>246.82</v>
      </c>
      <c r="P26" s="135"/>
      <c r="Q26" s="125">
        <f t="shared" si="1"/>
        <v>1.4899999999999807</v>
      </c>
      <c r="R26" s="125"/>
      <c r="S26" s="125">
        <f t="shared" si="2"/>
        <v>0.87909999999998856</v>
      </c>
      <c r="T26" s="125"/>
      <c r="U26" s="127">
        <v>334.95</v>
      </c>
      <c r="V26" s="128"/>
      <c r="W26" s="125">
        <f t="shared" si="3"/>
        <v>4.2299999999999613</v>
      </c>
      <c r="X26" s="125"/>
      <c r="Y26" s="125">
        <f t="shared" si="4"/>
        <v>2.4956999999999772</v>
      </c>
      <c r="Z26" s="125"/>
      <c r="AA26" s="133">
        <v>407.3</v>
      </c>
      <c r="AB26" s="133"/>
      <c r="AC26" s="125">
        <f t="shared" si="5"/>
        <v>1.6800000000000068</v>
      </c>
      <c r="AD26" s="125"/>
      <c r="AE26" s="125">
        <f t="shared" si="6"/>
        <v>0.99120000000000397</v>
      </c>
      <c r="AF26" s="125"/>
    </row>
    <row r="27" spans="1:32">
      <c r="A27" s="53">
        <v>22</v>
      </c>
      <c r="B27" s="87" t="s">
        <v>107</v>
      </c>
      <c r="C27" s="159">
        <v>62.48</v>
      </c>
      <c r="D27" s="160"/>
      <c r="E27" s="125">
        <f t="shared" si="7"/>
        <v>0.70999999999999375</v>
      </c>
      <c r="F27" s="125"/>
      <c r="G27" s="125">
        <f t="shared" si="8"/>
        <v>0.41889999999999628</v>
      </c>
      <c r="H27" s="125"/>
      <c r="I27" s="127">
        <v>128.1</v>
      </c>
      <c r="J27" s="128"/>
      <c r="K27" s="125">
        <f t="shared" si="9"/>
        <v>2.5</v>
      </c>
      <c r="L27" s="125"/>
      <c r="M27" s="125">
        <f t="shared" si="0"/>
        <v>1.4749999999999999</v>
      </c>
      <c r="N27" s="125"/>
      <c r="O27" s="134">
        <v>247.57</v>
      </c>
      <c r="P27" s="135"/>
      <c r="Q27" s="125">
        <f t="shared" si="1"/>
        <v>0.75</v>
      </c>
      <c r="R27" s="125"/>
      <c r="S27" s="125">
        <f t="shared" si="2"/>
        <v>0.4425</v>
      </c>
      <c r="T27" s="125"/>
      <c r="U27" s="127">
        <v>335.35</v>
      </c>
      <c r="V27" s="128"/>
      <c r="W27" s="125">
        <f t="shared" si="3"/>
        <v>0.40000000000003411</v>
      </c>
      <c r="X27" s="125"/>
      <c r="Y27" s="125">
        <f t="shared" si="4"/>
        <v>0.23600000000002011</v>
      </c>
      <c r="Z27" s="125"/>
      <c r="AA27" s="133">
        <v>408.02</v>
      </c>
      <c r="AB27" s="133"/>
      <c r="AC27" s="125">
        <f t="shared" si="5"/>
        <v>0.71999999999997044</v>
      </c>
      <c r="AD27" s="125"/>
      <c r="AE27" s="125">
        <f t="shared" si="6"/>
        <v>0.42479999999998252</v>
      </c>
      <c r="AF27" s="125"/>
    </row>
    <row r="28" spans="1:32">
      <c r="A28" s="53">
        <v>23</v>
      </c>
      <c r="B28" s="87" t="s">
        <v>59</v>
      </c>
      <c r="C28" s="159">
        <v>65.58</v>
      </c>
      <c r="D28" s="160"/>
      <c r="E28" s="125">
        <f t="shared" si="7"/>
        <v>3.1000000000000014</v>
      </c>
      <c r="F28" s="125"/>
      <c r="G28" s="125">
        <f t="shared" si="8"/>
        <v>1.8290000000000008</v>
      </c>
      <c r="H28" s="125"/>
      <c r="I28" s="127">
        <v>130.05000000000001</v>
      </c>
      <c r="J28" s="128"/>
      <c r="K28" s="125">
        <f t="shared" si="9"/>
        <v>1.9500000000000171</v>
      </c>
      <c r="L28" s="125"/>
      <c r="M28" s="125">
        <f t="shared" si="0"/>
        <v>1.1505000000000101</v>
      </c>
      <c r="N28" s="125"/>
      <c r="O28" s="134">
        <v>249.78</v>
      </c>
      <c r="P28" s="135"/>
      <c r="Q28" s="125">
        <f t="shared" si="1"/>
        <v>2.210000000000008</v>
      </c>
      <c r="R28" s="125"/>
      <c r="S28" s="125">
        <f t="shared" si="2"/>
        <v>1.3039000000000047</v>
      </c>
      <c r="T28" s="125"/>
      <c r="U28" s="127">
        <v>339.53</v>
      </c>
      <c r="V28" s="128"/>
      <c r="W28" s="125">
        <f t="shared" si="3"/>
        <v>4.17999999999995</v>
      </c>
      <c r="X28" s="125"/>
      <c r="Y28" s="125">
        <f t="shared" si="4"/>
        <v>2.4661999999999704</v>
      </c>
      <c r="Z28" s="125"/>
      <c r="AA28" s="133">
        <v>409.58</v>
      </c>
      <c r="AB28" s="133"/>
      <c r="AC28" s="125">
        <f t="shared" si="5"/>
        <v>1.5600000000000023</v>
      </c>
      <c r="AD28" s="125"/>
      <c r="AE28" s="125">
        <f t="shared" si="6"/>
        <v>0.92040000000000133</v>
      </c>
      <c r="AF28" s="125"/>
    </row>
    <row r="29" spans="1:32">
      <c r="A29" s="53">
        <v>24</v>
      </c>
      <c r="B29" s="87" t="s">
        <v>108</v>
      </c>
      <c r="C29" s="159">
        <v>66.12</v>
      </c>
      <c r="D29" s="160"/>
      <c r="E29" s="125">
        <f t="shared" si="7"/>
        <v>0.54000000000000625</v>
      </c>
      <c r="F29" s="125"/>
      <c r="G29" s="125">
        <f t="shared" si="8"/>
        <v>0.31860000000000366</v>
      </c>
      <c r="H29" s="125"/>
      <c r="I29" s="127">
        <v>131.58000000000001</v>
      </c>
      <c r="J29" s="128"/>
      <c r="K29" s="125">
        <f t="shared" si="9"/>
        <v>1.5300000000000011</v>
      </c>
      <c r="L29" s="125"/>
      <c r="M29" s="125">
        <f t="shared" si="0"/>
        <v>0.90270000000000061</v>
      </c>
      <c r="N29" s="125"/>
      <c r="O29" s="134">
        <v>250.95</v>
      </c>
      <c r="P29" s="135"/>
      <c r="Q29" s="125">
        <f t="shared" si="1"/>
        <v>1.1699999999999875</v>
      </c>
      <c r="R29" s="125"/>
      <c r="S29" s="125">
        <f t="shared" si="2"/>
        <v>0.69029999999999259</v>
      </c>
      <c r="T29" s="125"/>
      <c r="U29" s="127">
        <v>339.7</v>
      </c>
      <c r="V29" s="128"/>
      <c r="W29" s="125">
        <f t="shared" si="3"/>
        <v>0.17000000000001592</v>
      </c>
      <c r="X29" s="125"/>
      <c r="Y29" s="125">
        <f t="shared" si="4"/>
        <v>0.10030000000000938</v>
      </c>
      <c r="Z29" s="125"/>
      <c r="AA29" s="133">
        <v>410.75</v>
      </c>
      <c r="AB29" s="133"/>
      <c r="AC29" s="125">
        <f t="shared" si="5"/>
        <v>1.1700000000000159</v>
      </c>
      <c r="AD29" s="125"/>
      <c r="AE29" s="125">
        <f t="shared" si="6"/>
        <v>0.69030000000000935</v>
      </c>
      <c r="AF29" s="125"/>
    </row>
    <row r="30" spans="1:32">
      <c r="A30" s="53">
        <v>25</v>
      </c>
      <c r="B30" s="87" t="s">
        <v>92</v>
      </c>
      <c r="C30" s="159">
        <v>67.88</v>
      </c>
      <c r="D30" s="160"/>
      <c r="E30" s="125">
        <f t="shared" si="7"/>
        <v>1.7599999999999909</v>
      </c>
      <c r="F30" s="125"/>
      <c r="G30" s="125">
        <f t="shared" si="8"/>
        <v>1.0383999999999947</v>
      </c>
      <c r="H30" s="125"/>
      <c r="I30" s="127">
        <v>133.19999999999999</v>
      </c>
      <c r="J30" s="128"/>
      <c r="K30" s="125">
        <f t="shared" si="9"/>
        <v>1.6199999999999761</v>
      </c>
      <c r="L30" s="125"/>
      <c r="M30" s="125">
        <f t="shared" si="0"/>
        <v>0.95579999999998588</v>
      </c>
      <c r="N30" s="125"/>
      <c r="O30" s="134">
        <v>253.1</v>
      </c>
      <c r="P30" s="135"/>
      <c r="Q30" s="125">
        <f t="shared" si="1"/>
        <v>2.1500000000000057</v>
      </c>
      <c r="R30" s="125"/>
      <c r="S30" s="125">
        <f t="shared" si="2"/>
        <v>1.2685000000000033</v>
      </c>
      <c r="T30" s="125"/>
      <c r="U30" s="127">
        <v>341.67</v>
      </c>
      <c r="V30" s="128"/>
      <c r="W30" s="125">
        <f t="shared" si="3"/>
        <v>1.9700000000000273</v>
      </c>
      <c r="X30" s="125"/>
      <c r="Y30" s="125">
        <f t="shared" si="4"/>
        <v>1.1623000000000161</v>
      </c>
      <c r="Z30" s="125"/>
      <c r="AA30" s="133">
        <v>413.08</v>
      </c>
      <c r="AB30" s="133"/>
      <c r="AC30" s="125">
        <f t="shared" si="5"/>
        <v>2.3299999999999841</v>
      </c>
      <c r="AD30" s="125"/>
      <c r="AE30" s="125">
        <f t="shared" si="6"/>
        <v>1.3746999999999905</v>
      </c>
      <c r="AF30" s="125"/>
    </row>
    <row r="31" spans="1:32">
      <c r="A31" s="53">
        <v>26</v>
      </c>
      <c r="B31" s="87" t="s">
        <v>109</v>
      </c>
      <c r="C31" s="159">
        <v>77.53</v>
      </c>
      <c r="D31" s="160"/>
      <c r="E31" s="125">
        <f t="shared" si="7"/>
        <v>9.6500000000000057</v>
      </c>
      <c r="F31" s="125"/>
      <c r="G31" s="125">
        <f t="shared" si="8"/>
        <v>5.6935000000000029</v>
      </c>
      <c r="H31" s="125"/>
      <c r="I31" s="127">
        <v>146.41999999999999</v>
      </c>
      <c r="J31" s="128"/>
      <c r="K31" s="125">
        <f t="shared" si="9"/>
        <v>13.219999999999999</v>
      </c>
      <c r="L31" s="125"/>
      <c r="M31" s="125">
        <f t="shared" si="0"/>
        <v>7.7997999999999985</v>
      </c>
      <c r="N31" s="125"/>
      <c r="O31" s="134">
        <v>264.55</v>
      </c>
      <c r="P31" s="135"/>
      <c r="Q31" s="125">
        <f t="shared" si="1"/>
        <v>11.450000000000017</v>
      </c>
      <c r="R31" s="125"/>
      <c r="S31" s="125">
        <f t="shared" si="2"/>
        <v>6.7555000000000094</v>
      </c>
      <c r="T31" s="125"/>
      <c r="U31" s="127">
        <v>350.77</v>
      </c>
      <c r="V31" s="128"/>
      <c r="W31" s="125">
        <f t="shared" si="3"/>
        <v>9.0999999999999659</v>
      </c>
      <c r="X31" s="125"/>
      <c r="Y31" s="125">
        <f t="shared" si="4"/>
        <v>5.3689999999999793</v>
      </c>
      <c r="Z31" s="125"/>
      <c r="AA31" s="133">
        <v>423.58</v>
      </c>
      <c r="AB31" s="133"/>
      <c r="AC31" s="125">
        <f t="shared" si="5"/>
        <v>10.5</v>
      </c>
      <c r="AD31" s="125"/>
      <c r="AE31" s="125">
        <f t="shared" si="6"/>
        <v>6.1949999999999994</v>
      </c>
      <c r="AF31" s="125"/>
    </row>
    <row r="32" spans="1:32">
      <c r="A32" s="53">
        <v>27</v>
      </c>
      <c r="B32" s="87" t="s">
        <v>110</v>
      </c>
      <c r="C32" s="159">
        <v>79.72</v>
      </c>
      <c r="D32" s="160"/>
      <c r="E32" s="125">
        <f t="shared" si="7"/>
        <v>2.1899999999999977</v>
      </c>
      <c r="F32" s="125"/>
      <c r="G32" s="125">
        <f t="shared" si="8"/>
        <v>1.2920999999999987</v>
      </c>
      <c r="H32" s="125"/>
      <c r="I32" s="127">
        <v>150.03</v>
      </c>
      <c r="J32" s="128"/>
      <c r="K32" s="125">
        <f t="shared" si="9"/>
        <v>3.6100000000000136</v>
      </c>
      <c r="L32" s="125"/>
      <c r="M32" s="125">
        <f t="shared" si="0"/>
        <v>2.1299000000000081</v>
      </c>
      <c r="N32" s="125"/>
      <c r="O32" s="134">
        <v>267.82</v>
      </c>
      <c r="P32" s="135"/>
      <c r="Q32" s="125">
        <f t="shared" si="1"/>
        <v>3.2699999999999818</v>
      </c>
      <c r="R32" s="125"/>
      <c r="S32" s="125">
        <f t="shared" si="2"/>
        <v>1.9292999999999891</v>
      </c>
      <c r="T32" s="125"/>
      <c r="U32" s="127">
        <v>353.55</v>
      </c>
      <c r="V32" s="128"/>
      <c r="W32" s="125">
        <f t="shared" si="3"/>
        <v>2.7800000000000296</v>
      </c>
      <c r="X32" s="125"/>
      <c r="Y32" s="125">
        <f t="shared" si="4"/>
        <v>1.6402000000000174</v>
      </c>
      <c r="Z32" s="125"/>
      <c r="AA32" s="133">
        <v>426</v>
      </c>
      <c r="AB32" s="133"/>
      <c r="AC32" s="125">
        <f t="shared" si="5"/>
        <v>2.4200000000000159</v>
      </c>
      <c r="AD32" s="125"/>
      <c r="AE32" s="125">
        <f t="shared" si="6"/>
        <v>1.4278000000000093</v>
      </c>
      <c r="AF32" s="125"/>
    </row>
    <row r="33" spans="1:32">
      <c r="A33" s="53">
        <v>28</v>
      </c>
      <c r="B33" s="87" t="s">
        <v>70</v>
      </c>
      <c r="C33" s="136">
        <v>79.72</v>
      </c>
      <c r="D33" s="137"/>
      <c r="E33" s="125">
        <f t="shared" si="7"/>
        <v>0</v>
      </c>
      <c r="F33" s="125"/>
      <c r="G33" s="125">
        <f t="shared" si="8"/>
        <v>0</v>
      </c>
      <c r="H33" s="125"/>
      <c r="I33" s="127">
        <v>194.05</v>
      </c>
      <c r="J33" s="128"/>
      <c r="K33" s="125">
        <f t="shared" si="9"/>
        <v>44.02000000000001</v>
      </c>
      <c r="L33" s="125"/>
      <c r="M33" s="125">
        <f t="shared" si="0"/>
        <v>25.971800000000005</v>
      </c>
      <c r="N33" s="125"/>
      <c r="O33" s="134">
        <v>280.39999999999998</v>
      </c>
      <c r="P33" s="135"/>
      <c r="Q33" s="125">
        <f t="shared" si="1"/>
        <v>12.579999999999984</v>
      </c>
      <c r="R33" s="125"/>
      <c r="S33" s="125">
        <f t="shared" si="2"/>
        <v>7.4221999999999904</v>
      </c>
      <c r="T33" s="125"/>
      <c r="U33" s="127">
        <v>354.32</v>
      </c>
      <c r="V33" s="128"/>
      <c r="W33" s="125">
        <f t="shared" si="3"/>
        <v>0.76999999999998181</v>
      </c>
      <c r="X33" s="125"/>
      <c r="Y33" s="125">
        <f t="shared" si="4"/>
        <v>0.45429999999998927</v>
      </c>
      <c r="Z33" s="125"/>
      <c r="AA33" s="125">
        <v>431.2</v>
      </c>
      <c r="AB33" s="125"/>
      <c r="AC33" s="125">
        <f t="shared" ref="AC33" si="10">AA33-AA32</f>
        <v>5.1999999999999886</v>
      </c>
      <c r="AD33" s="125"/>
      <c r="AE33" s="125">
        <f t="shared" si="6"/>
        <v>3.067999999999993</v>
      </c>
      <c r="AF33" s="125"/>
    </row>
    <row r="34" spans="1:32">
      <c r="A34" s="53"/>
      <c r="B34" s="127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28"/>
    </row>
    <row r="35" spans="1:32">
      <c r="A35" s="53"/>
      <c r="B35" s="163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5"/>
    </row>
    <row r="36" spans="1:32">
      <c r="A36" s="161" t="s">
        <v>78</v>
      </c>
      <c r="B36" s="137"/>
      <c r="C36" s="125"/>
      <c r="D36" s="125"/>
      <c r="E36" s="125"/>
      <c r="F36" s="125"/>
      <c r="G36" s="125">
        <f>SUM(G7:G33)</f>
        <v>38.037300000000002</v>
      </c>
      <c r="H36" s="125"/>
      <c r="I36" s="125"/>
      <c r="J36" s="125"/>
      <c r="K36" s="125"/>
      <c r="L36" s="125"/>
      <c r="M36" s="125">
        <f>SUM(M7:M33)</f>
        <v>67.454700000000003</v>
      </c>
      <c r="N36" s="125"/>
      <c r="O36" s="125"/>
      <c r="P36" s="125"/>
      <c r="Q36" s="125"/>
      <c r="R36" s="125"/>
      <c r="S36" s="125">
        <f>SUM(S7:S33)</f>
        <v>50.946499999999979</v>
      </c>
      <c r="T36" s="125"/>
      <c r="U36" s="125"/>
      <c r="V36" s="125"/>
      <c r="W36" s="136"/>
      <c r="X36" s="137"/>
      <c r="Y36" s="125">
        <f>SUM(Y7:Y33)</f>
        <v>43.612800000000007</v>
      </c>
      <c r="Z36" s="125"/>
      <c r="AA36" s="125"/>
      <c r="AB36" s="125"/>
      <c r="AC36" s="125"/>
      <c r="AD36" s="125"/>
      <c r="AE36" s="125">
        <f>SUM(AE7:AE33)</f>
        <v>45.359200000000001</v>
      </c>
      <c r="AF36" s="125"/>
    </row>
    <row r="37" spans="1:32">
      <c r="A37" s="155" t="s">
        <v>112</v>
      </c>
      <c r="B37" s="156"/>
      <c r="C37" s="125"/>
      <c r="D37" s="125"/>
      <c r="E37" s="125"/>
      <c r="F37" s="125"/>
      <c r="G37" s="125">
        <f>G36-G33</f>
        <v>38.037300000000002</v>
      </c>
      <c r="H37" s="125"/>
      <c r="I37" s="125"/>
      <c r="J37" s="125"/>
      <c r="K37" s="125"/>
      <c r="L37" s="125"/>
      <c r="M37" s="125">
        <f>M36-M33</f>
        <v>41.482900000000001</v>
      </c>
      <c r="N37" s="125"/>
      <c r="O37" s="125"/>
      <c r="P37" s="125"/>
      <c r="Q37" s="125"/>
      <c r="R37" s="125"/>
      <c r="S37" s="125">
        <f>S36-S33</f>
        <v>43.52429999999999</v>
      </c>
      <c r="T37" s="125"/>
      <c r="U37" s="125"/>
      <c r="V37" s="125"/>
      <c r="W37" s="125"/>
      <c r="X37" s="125"/>
      <c r="Y37" s="125">
        <f>Y36-Y33</f>
        <v>43.158500000000018</v>
      </c>
      <c r="Z37" s="125"/>
      <c r="AA37" s="125"/>
      <c r="AB37" s="125"/>
      <c r="AC37" s="125"/>
      <c r="AD37" s="125"/>
      <c r="AE37" s="125">
        <f>AE36-AE33</f>
        <v>42.291200000000011</v>
      </c>
      <c r="AF37" s="125"/>
    </row>
    <row r="38" spans="1:32">
      <c r="A38" s="76"/>
      <c r="B38" s="35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76"/>
      <c r="Z38" s="35"/>
      <c r="AA38" s="110"/>
      <c r="AB38" s="110"/>
      <c r="AC38" s="110"/>
      <c r="AD38" s="110"/>
      <c r="AE38" s="110"/>
      <c r="AF38" s="110"/>
    </row>
    <row r="39" spans="1:32">
      <c r="A39" s="76"/>
      <c r="B39" s="35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76"/>
      <c r="Z39" s="35"/>
      <c r="AA39" s="110"/>
      <c r="AB39" s="110"/>
      <c r="AC39" s="110"/>
      <c r="AD39" s="110"/>
      <c r="AE39" s="110"/>
      <c r="AF39" s="110"/>
    </row>
    <row r="40" spans="1:32">
      <c r="A40" s="76"/>
      <c r="B40" s="35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76"/>
      <c r="Z40" s="35"/>
      <c r="AA40" s="110"/>
      <c r="AB40" s="110"/>
      <c r="AC40" s="110"/>
      <c r="AD40" s="110"/>
      <c r="AE40" s="110"/>
      <c r="AF40" s="110"/>
    </row>
    <row r="41" spans="1:32">
      <c r="A41" s="76"/>
      <c r="B41" s="3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76"/>
      <c r="Z41" s="35"/>
      <c r="AA41" s="110"/>
      <c r="AB41" s="110"/>
      <c r="AC41" s="110"/>
      <c r="AD41" s="110"/>
      <c r="AE41" s="110"/>
      <c r="AF41" s="110"/>
    </row>
    <row r="42" spans="1:32">
      <c r="A42" s="76"/>
      <c r="B42" s="35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76"/>
      <c r="Z42" s="35"/>
      <c r="AA42" s="110"/>
      <c r="AB42" s="110"/>
      <c r="AC42" s="110"/>
      <c r="AD42" s="110"/>
      <c r="AE42" s="110"/>
      <c r="AF42" s="110"/>
    </row>
    <row r="43" spans="1:32">
      <c r="A43" s="76"/>
      <c r="B43" s="35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76"/>
      <c r="Z43" s="35"/>
      <c r="AA43" s="110"/>
      <c r="AB43" s="110"/>
      <c r="AC43" s="110"/>
      <c r="AD43" s="110"/>
      <c r="AE43" s="110"/>
      <c r="AF43" s="110"/>
    </row>
  </sheetData>
  <mergeCells count="563">
    <mergeCell ref="AC43:AD43"/>
    <mergeCell ref="AE43:AF43"/>
    <mergeCell ref="C33:D33"/>
    <mergeCell ref="Y26:Z26"/>
    <mergeCell ref="Y27:Z27"/>
    <mergeCell ref="Y28:Z28"/>
    <mergeCell ref="Y29:Z29"/>
    <mergeCell ref="Y30:Z30"/>
    <mergeCell ref="Y31:Z31"/>
    <mergeCell ref="Y32:Z32"/>
    <mergeCell ref="Y33:Z33"/>
    <mergeCell ref="Y36:Z36"/>
    <mergeCell ref="Y37:Z37"/>
    <mergeCell ref="B34:AF35"/>
    <mergeCell ref="W42:X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AA43:AB43"/>
    <mergeCell ref="M42:N42"/>
    <mergeCell ref="O42:P42"/>
    <mergeCell ref="Q42:R42"/>
    <mergeCell ref="S42:T42"/>
    <mergeCell ref="U42:V42"/>
    <mergeCell ref="C42:D42"/>
    <mergeCell ref="E42:F42"/>
    <mergeCell ref="G42:H42"/>
    <mergeCell ref="I42:J42"/>
    <mergeCell ref="K42:L42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AA41:AB41"/>
    <mergeCell ref="AC41:AD41"/>
    <mergeCell ref="AE41:AF41"/>
    <mergeCell ref="U40:V40"/>
    <mergeCell ref="W40:X40"/>
    <mergeCell ref="AA40:AB40"/>
    <mergeCell ref="M39:N39"/>
    <mergeCell ref="O39:P39"/>
    <mergeCell ref="Q39:R39"/>
    <mergeCell ref="S39:T39"/>
    <mergeCell ref="U39:V39"/>
    <mergeCell ref="C39:D39"/>
    <mergeCell ref="E39:F39"/>
    <mergeCell ref="G39:H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I39:J39"/>
    <mergeCell ref="K39:L39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AA38:AB38"/>
    <mergeCell ref="AC38:AD38"/>
    <mergeCell ref="AE38:AF38"/>
    <mergeCell ref="W39:X39"/>
    <mergeCell ref="AA39:AB39"/>
    <mergeCell ref="AC39:AD39"/>
    <mergeCell ref="AE39:AF39"/>
    <mergeCell ref="AA37:AB37"/>
    <mergeCell ref="M36:N36"/>
    <mergeCell ref="O36:P36"/>
    <mergeCell ref="Q36:R36"/>
    <mergeCell ref="S36:T36"/>
    <mergeCell ref="U36:V36"/>
    <mergeCell ref="C36:D36"/>
    <mergeCell ref="E36:F36"/>
    <mergeCell ref="G36:H36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I36:J36"/>
    <mergeCell ref="K36:L36"/>
    <mergeCell ref="W33:X33"/>
    <mergeCell ref="AA33:AB33"/>
    <mergeCell ref="AC33:AD33"/>
    <mergeCell ref="AE33:AF33"/>
    <mergeCell ref="M33:N33"/>
    <mergeCell ref="O33:P33"/>
    <mergeCell ref="Q33:R33"/>
    <mergeCell ref="S33:T33"/>
    <mergeCell ref="U33:V33"/>
    <mergeCell ref="W36:X36"/>
    <mergeCell ref="AA36:AB36"/>
    <mergeCell ref="AC36:AD36"/>
    <mergeCell ref="AE36:AF36"/>
    <mergeCell ref="G33:H33"/>
    <mergeCell ref="I33:J33"/>
    <mergeCell ref="K33:L33"/>
    <mergeCell ref="AC31:AD31"/>
    <mergeCell ref="AE31:AF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AA32:AB32"/>
    <mergeCell ref="AC32:AD32"/>
    <mergeCell ref="AE32:AF32"/>
    <mergeCell ref="Q31:R31"/>
    <mergeCell ref="S31:T31"/>
    <mergeCell ref="U31:V31"/>
    <mergeCell ref="W31:X31"/>
    <mergeCell ref="AA31:AB31"/>
    <mergeCell ref="G31:H31"/>
    <mergeCell ref="I31:J31"/>
    <mergeCell ref="K31:L31"/>
    <mergeCell ref="M31:N31"/>
    <mergeCell ref="O31:P31"/>
    <mergeCell ref="AC29:AD29"/>
    <mergeCell ref="AE29:AF29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AA30:AB30"/>
    <mergeCell ref="AC30:AD30"/>
    <mergeCell ref="AE30:AF30"/>
    <mergeCell ref="Q29:R29"/>
    <mergeCell ref="S29:T29"/>
    <mergeCell ref="U29:V29"/>
    <mergeCell ref="W29:X29"/>
    <mergeCell ref="AA29:AB29"/>
    <mergeCell ref="G29:H29"/>
    <mergeCell ref="I29:J29"/>
    <mergeCell ref="K29:L29"/>
    <mergeCell ref="M29:N29"/>
    <mergeCell ref="O29:P29"/>
    <mergeCell ref="AE27:AF27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AA28:AB28"/>
    <mergeCell ref="AC28:AD28"/>
    <mergeCell ref="AE28:AF28"/>
    <mergeCell ref="AA26:AB26"/>
    <mergeCell ref="AC26:AD26"/>
    <mergeCell ref="AE26:AF26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AA27:AB27"/>
    <mergeCell ref="AC27:AD27"/>
    <mergeCell ref="Q26:R26"/>
    <mergeCell ref="S26:T26"/>
    <mergeCell ref="U26:V26"/>
    <mergeCell ref="W26:X26"/>
    <mergeCell ref="G26:H26"/>
    <mergeCell ref="I26:J26"/>
    <mergeCell ref="K26:L26"/>
    <mergeCell ref="M26:N26"/>
    <mergeCell ref="O26:P26"/>
    <mergeCell ref="Y25:Z25"/>
    <mergeCell ref="AA25:AB25"/>
    <mergeCell ref="AC25:AD25"/>
    <mergeCell ref="AE25:AF25"/>
    <mergeCell ref="Q24:R24"/>
    <mergeCell ref="S24:T24"/>
    <mergeCell ref="U24:V24"/>
    <mergeCell ref="W24:X24"/>
    <mergeCell ref="Y24:Z24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M24:N24"/>
    <mergeCell ref="O24:P24"/>
    <mergeCell ref="AA23:AB23"/>
    <mergeCell ref="AC23:AD23"/>
    <mergeCell ref="AE23:A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4:AB24"/>
    <mergeCell ref="AC24:AD24"/>
    <mergeCell ref="AE24:AF24"/>
    <mergeCell ref="G24:H24"/>
    <mergeCell ref="I24:J24"/>
    <mergeCell ref="K24:L24"/>
    <mergeCell ref="AA21:AB21"/>
    <mergeCell ref="AC21:AD21"/>
    <mergeCell ref="AE21:AF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Q21:R21"/>
    <mergeCell ref="S21:T21"/>
    <mergeCell ref="U21:V21"/>
    <mergeCell ref="W21:X21"/>
    <mergeCell ref="Y21:Z21"/>
    <mergeCell ref="G21:H21"/>
    <mergeCell ref="I21:J21"/>
    <mergeCell ref="K21:L21"/>
    <mergeCell ref="M21:N21"/>
    <mergeCell ref="O21:P21"/>
    <mergeCell ref="AA19:AB19"/>
    <mergeCell ref="AC19:AD19"/>
    <mergeCell ref="AE19:AF19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Q19:R19"/>
    <mergeCell ref="S19:T19"/>
    <mergeCell ref="U19:V19"/>
    <mergeCell ref="W19:X19"/>
    <mergeCell ref="Y19:Z19"/>
    <mergeCell ref="G19:H19"/>
    <mergeCell ref="I19:J19"/>
    <mergeCell ref="K19:L19"/>
    <mergeCell ref="M19:N19"/>
    <mergeCell ref="O19:P19"/>
    <mergeCell ref="AA17:AB17"/>
    <mergeCell ref="AC17:AD17"/>
    <mergeCell ref="AE17:AF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Q17:R17"/>
    <mergeCell ref="S17:T17"/>
    <mergeCell ref="U17:V17"/>
    <mergeCell ref="W17:X17"/>
    <mergeCell ref="Y17:Z17"/>
    <mergeCell ref="G17:H17"/>
    <mergeCell ref="I17:J17"/>
    <mergeCell ref="K17:L17"/>
    <mergeCell ref="M17:N17"/>
    <mergeCell ref="O17:P17"/>
    <mergeCell ref="AA15:AB15"/>
    <mergeCell ref="AC15:AD15"/>
    <mergeCell ref="AE15:AF15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Q15:R15"/>
    <mergeCell ref="S15:T15"/>
    <mergeCell ref="U15:V15"/>
    <mergeCell ref="W15:X15"/>
    <mergeCell ref="Y15:Z15"/>
    <mergeCell ref="G15:H15"/>
    <mergeCell ref="I15:J15"/>
    <mergeCell ref="K15:L15"/>
    <mergeCell ref="M15:N15"/>
    <mergeCell ref="O15:P15"/>
    <mergeCell ref="AA13:AB13"/>
    <mergeCell ref="O13:P13"/>
    <mergeCell ref="AC13:AD13"/>
    <mergeCell ref="AE13:AF13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Q13:R13"/>
    <mergeCell ref="S13:T13"/>
    <mergeCell ref="U13:V13"/>
    <mergeCell ref="W13:X13"/>
    <mergeCell ref="Y13:Z13"/>
    <mergeCell ref="G13:H13"/>
    <mergeCell ref="I13:J13"/>
    <mergeCell ref="K13:L13"/>
    <mergeCell ref="M13:N13"/>
    <mergeCell ref="AA11:AB11"/>
    <mergeCell ref="AC11:AD11"/>
    <mergeCell ref="AE11:AF11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AE12:AF12"/>
    <mergeCell ref="Q11:R11"/>
    <mergeCell ref="S11:T11"/>
    <mergeCell ref="U11:V11"/>
    <mergeCell ref="W11:X11"/>
    <mergeCell ref="Y11:Z11"/>
    <mergeCell ref="G11:H11"/>
    <mergeCell ref="I11:J11"/>
    <mergeCell ref="K11:L11"/>
    <mergeCell ref="M11:N11"/>
    <mergeCell ref="O11:P11"/>
    <mergeCell ref="AA9:AB9"/>
    <mergeCell ref="AC9:AD9"/>
    <mergeCell ref="AE9:AF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Q9:R9"/>
    <mergeCell ref="S9:T9"/>
    <mergeCell ref="U9:V9"/>
    <mergeCell ref="W9:X9"/>
    <mergeCell ref="Y9:Z9"/>
    <mergeCell ref="G9:H9"/>
    <mergeCell ref="I9:J9"/>
    <mergeCell ref="K9:L9"/>
    <mergeCell ref="M9:N9"/>
    <mergeCell ref="O9:P9"/>
    <mergeCell ref="AE7:AF7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A6:AB6"/>
    <mergeCell ref="AC6:AD6"/>
    <mergeCell ref="AE6:AF6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O6:P6"/>
    <mergeCell ref="Q6:R6"/>
    <mergeCell ref="S6:T6"/>
    <mergeCell ref="U6:V6"/>
    <mergeCell ref="W6:X6"/>
    <mergeCell ref="A6:B6"/>
    <mergeCell ref="G6:H6"/>
    <mergeCell ref="I6:J6"/>
    <mergeCell ref="K6:L6"/>
    <mergeCell ref="M6:N6"/>
    <mergeCell ref="AA3:AF3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Z5"/>
    <mergeCell ref="AA4:AB5"/>
    <mergeCell ref="AC4:AD5"/>
    <mergeCell ref="AE4:AF5"/>
    <mergeCell ref="C6:D6"/>
    <mergeCell ref="E6:F6"/>
    <mergeCell ref="Y6:Z6"/>
    <mergeCell ref="A1:B2"/>
    <mergeCell ref="C1:AF1"/>
    <mergeCell ref="C2:AF2"/>
    <mergeCell ref="A3:A5"/>
    <mergeCell ref="B3:B5"/>
    <mergeCell ref="C3:H3"/>
    <mergeCell ref="I3:N3"/>
    <mergeCell ref="O3:T3"/>
    <mergeCell ref="U3:Z3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C12:D12"/>
    <mergeCell ref="C13:D13"/>
    <mergeCell ref="E11:F11"/>
    <mergeCell ref="C14:D14"/>
    <mergeCell ref="E12:F12"/>
    <mergeCell ref="C15:D15"/>
    <mergeCell ref="E13:F13"/>
    <mergeCell ref="C16:D16"/>
    <mergeCell ref="E14:F14"/>
    <mergeCell ref="C17:D17"/>
    <mergeCell ref="E15:F15"/>
    <mergeCell ref="C18:D18"/>
    <mergeCell ref="E16:F16"/>
    <mergeCell ref="C19:D19"/>
    <mergeCell ref="E17:F17"/>
    <mergeCell ref="C20:D20"/>
    <mergeCell ref="E18:F18"/>
    <mergeCell ref="C21:D21"/>
    <mergeCell ref="E19:F19"/>
    <mergeCell ref="C22:D22"/>
    <mergeCell ref="E20:F20"/>
    <mergeCell ref="E21:F21"/>
    <mergeCell ref="C23:D23"/>
    <mergeCell ref="E22:F22"/>
    <mergeCell ref="C24:D24"/>
    <mergeCell ref="E23:F23"/>
    <mergeCell ref="C25:D25"/>
    <mergeCell ref="C26:D26"/>
    <mergeCell ref="E24:F24"/>
    <mergeCell ref="C32:D32"/>
    <mergeCell ref="E30:F30"/>
    <mergeCell ref="E31:F31"/>
    <mergeCell ref="A37:B37"/>
    <mergeCell ref="C27:D27"/>
    <mergeCell ref="E25:F25"/>
    <mergeCell ref="C28:D28"/>
    <mergeCell ref="E26:F26"/>
    <mergeCell ref="C29:D29"/>
    <mergeCell ref="E27:F27"/>
    <mergeCell ref="C30:D30"/>
    <mergeCell ref="E28:F28"/>
    <mergeCell ref="C31:D31"/>
    <mergeCell ref="E29:F29"/>
    <mergeCell ref="E33:F33"/>
    <mergeCell ref="C37:D37"/>
    <mergeCell ref="E37:F37"/>
    <mergeCell ref="A36:B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62"/>
  <sheetViews>
    <sheetView zoomScale="93" zoomScaleNormal="93" workbookViewId="0">
      <selection activeCell="G23" sqref="G23:H23"/>
    </sheetView>
  </sheetViews>
  <sheetFormatPr defaultRowHeight="15"/>
  <cols>
    <col min="2" max="2" width="34.5703125" customWidth="1"/>
  </cols>
  <sheetData>
    <row r="1" spans="1:32" ht="15.75" customHeight="1">
      <c r="A1" s="129" t="s">
        <v>0</v>
      </c>
      <c r="B1" s="129"/>
      <c r="C1" s="130" t="s">
        <v>1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</row>
    <row r="2" spans="1:32" ht="15.75">
      <c r="A2" s="129"/>
      <c r="B2" s="129"/>
      <c r="C2" s="131" t="s">
        <v>62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 spans="1:32" ht="15" customHeight="1">
      <c r="A3" s="132" t="s">
        <v>3</v>
      </c>
      <c r="B3" s="132" t="s">
        <v>40</v>
      </c>
      <c r="C3" s="131" t="s">
        <v>63</v>
      </c>
      <c r="D3" s="131"/>
      <c r="E3" s="131"/>
      <c r="F3" s="131"/>
      <c r="G3" s="131"/>
      <c r="H3" s="131"/>
      <c r="I3" s="131" t="s">
        <v>64</v>
      </c>
      <c r="J3" s="131"/>
      <c r="K3" s="131"/>
      <c r="L3" s="131"/>
      <c r="M3" s="131"/>
      <c r="N3" s="131"/>
      <c r="O3" s="131" t="s">
        <v>65</v>
      </c>
      <c r="P3" s="131"/>
      <c r="Q3" s="131"/>
      <c r="R3" s="131"/>
      <c r="S3" s="131"/>
      <c r="T3" s="131"/>
      <c r="U3" s="131" t="s">
        <v>66</v>
      </c>
      <c r="V3" s="131"/>
      <c r="W3" s="131"/>
      <c r="X3" s="131"/>
      <c r="Y3" s="131"/>
      <c r="Z3" s="131"/>
      <c r="AA3" s="131" t="s">
        <v>67</v>
      </c>
      <c r="AB3" s="131"/>
      <c r="AC3" s="131"/>
      <c r="AD3" s="131"/>
      <c r="AE3" s="131"/>
      <c r="AF3" s="131"/>
    </row>
    <row r="4" spans="1:32">
      <c r="A4" s="132"/>
      <c r="B4" s="132"/>
      <c r="C4" s="133" t="s">
        <v>41</v>
      </c>
      <c r="D4" s="133"/>
      <c r="E4" s="126" t="s">
        <v>68</v>
      </c>
      <c r="F4" s="126"/>
      <c r="G4" s="133" t="s">
        <v>42</v>
      </c>
      <c r="H4" s="133"/>
      <c r="I4" s="133" t="s">
        <v>41</v>
      </c>
      <c r="J4" s="133"/>
      <c r="K4" s="126" t="s">
        <v>68</v>
      </c>
      <c r="L4" s="126"/>
      <c r="M4" s="133" t="s">
        <v>42</v>
      </c>
      <c r="N4" s="133"/>
      <c r="O4" s="133" t="s">
        <v>41</v>
      </c>
      <c r="P4" s="133"/>
      <c r="Q4" s="126" t="s">
        <v>68</v>
      </c>
      <c r="R4" s="126"/>
      <c r="S4" s="133" t="s">
        <v>42</v>
      </c>
      <c r="T4" s="133"/>
      <c r="U4" s="133" t="s">
        <v>41</v>
      </c>
      <c r="V4" s="133"/>
      <c r="W4" s="126" t="s">
        <v>68</v>
      </c>
      <c r="X4" s="126"/>
      <c r="Y4" s="133" t="s">
        <v>73</v>
      </c>
      <c r="Z4" s="133"/>
      <c r="AA4" s="133" t="s">
        <v>41</v>
      </c>
      <c r="AB4" s="133"/>
      <c r="AC4" s="126" t="s">
        <v>68</v>
      </c>
      <c r="AD4" s="126"/>
      <c r="AE4" s="133" t="s">
        <v>42</v>
      </c>
      <c r="AF4" s="133"/>
    </row>
    <row r="5" spans="1:32" ht="15" customHeight="1">
      <c r="A5" s="132"/>
      <c r="B5" s="132"/>
      <c r="C5" s="133"/>
      <c r="D5" s="133"/>
      <c r="E5" s="126"/>
      <c r="F5" s="126"/>
      <c r="G5" s="133"/>
      <c r="H5" s="133"/>
      <c r="I5" s="133"/>
      <c r="J5" s="133"/>
      <c r="K5" s="126"/>
      <c r="L5" s="126"/>
      <c r="M5" s="133"/>
      <c r="N5" s="133"/>
      <c r="O5" s="133"/>
      <c r="P5" s="133"/>
      <c r="Q5" s="126"/>
      <c r="R5" s="126"/>
      <c r="S5" s="133"/>
      <c r="T5" s="133"/>
      <c r="U5" s="133"/>
      <c r="V5" s="133"/>
      <c r="W5" s="126"/>
      <c r="X5" s="126"/>
      <c r="Y5" s="133"/>
      <c r="Z5" s="133"/>
      <c r="AA5" s="133"/>
      <c r="AB5" s="133"/>
      <c r="AC5" s="126"/>
      <c r="AD5" s="126"/>
      <c r="AE5" s="133"/>
      <c r="AF5" s="133"/>
    </row>
    <row r="6" spans="1:32">
      <c r="A6" s="132" t="s">
        <v>69</v>
      </c>
      <c r="B6" s="132"/>
      <c r="C6" s="127">
        <v>21.52</v>
      </c>
      <c r="D6" s="128"/>
      <c r="E6" s="126"/>
      <c r="F6" s="126"/>
      <c r="G6" s="133"/>
      <c r="H6" s="133"/>
      <c r="I6" s="136">
        <v>75.319999999999993</v>
      </c>
      <c r="J6" s="137"/>
      <c r="K6" s="126"/>
      <c r="L6" s="126"/>
      <c r="M6" s="133"/>
      <c r="N6" s="133"/>
      <c r="O6" s="125">
        <v>133.22</v>
      </c>
      <c r="P6" s="125"/>
      <c r="Q6" s="126"/>
      <c r="R6" s="126"/>
      <c r="S6" s="133"/>
      <c r="T6" s="133"/>
      <c r="U6" s="125">
        <v>180.67</v>
      </c>
      <c r="V6" s="125"/>
      <c r="W6" s="126"/>
      <c r="X6" s="126"/>
      <c r="Y6" s="133"/>
      <c r="Z6" s="133"/>
      <c r="AA6" s="171">
        <v>240.92</v>
      </c>
      <c r="AB6" s="172"/>
      <c r="AC6" s="126"/>
      <c r="AD6" s="126"/>
      <c r="AE6" s="133"/>
      <c r="AF6" s="133"/>
    </row>
    <row r="7" spans="1:32">
      <c r="A7" s="53">
        <v>1</v>
      </c>
      <c r="B7" s="54" t="s">
        <v>84</v>
      </c>
      <c r="C7" s="127">
        <v>25.33</v>
      </c>
      <c r="D7" s="128"/>
      <c r="E7" s="125">
        <f>C7-C6</f>
        <v>3.8099999999999987</v>
      </c>
      <c r="F7" s="125"/>
      <c r="G7" s="125">
        <f>E7*0.59</f>
        <v>2.2478999999999991</v>
      </c>
      <c r="H7" s="125"/>
      <c r="I7" s="127">
        <v>78.72</v>
      </c>
      <c r="J7" s="128"/>
      <c r="K7" s="125">
        <f t="shared" ref="K7:K13" si="0">I7-I6</f>
        <v>3.4000000000000057</v>
      </c>
      <c r="L7" s="125"/>
      <c r="M7" s="125">
        <f t="shared" ref="M7:M13" si="1">K7*0.59</f>
        <v>2.0060000000000033</v>
      </c>
      <c r="N7" s="125"/>
      <c r="O7" s="125">
        <v>135.77000000000001</v>
      </c>
      <c r="P7" s="125"/>
      <c r="Q7" s="125">
        <f t="shared" ref="Q7:Q13" si="2">O7-O6</f>
        <v>2.5500000000000114</v>
      </c>
      <c r="R7" s="125"/>
      <c r="S7" s="125">
        <f t="shared" ref="S7:S13" si="3">Q7*0.59</f>
        <v>1.5045000000000066</v>
      </c>
      <c r="T7" s="125"/>
      <c r="U7" s="125">
        <v>185.73</v>
      </c>
      <c r="V7" s="125"/>
      <c r="W7" s="136">
        <f>U7-U6</f>
        <v>5.0600000000000023</v>
      </c>
      <c r="X7" s="137"/>
      <c r="Y7" s="125">
        <f t="shared" ref="Y7:Y13" si="4">W7*0.59</f>
        <v>2.9854000000000012</v>
      </c>
      <c r="Z7" s="125"/>
      <c r="AA7" s="127">
        <v>246.95</v>
      </c>
      <c r="AB7" s="128"/>
      <c r="AC7" s="136">
        <f>AA7-AA6</f>
        <v>6.0300000000000011</v>
      </c>
      <c r="AD7" s="137"/>
      <c r="AE7" s="125">
        <f t="shared" ref="AE7" si="5">AC7*0.59</f>
        <v>3.5577000000000005</v>
      </c>
      <c r="AF7" s="125"/>
    </row>
    <row r="8" spans="1:32">
      <c r="A8" s="53">
        <v>2</v>
      </c>
      <c r="B8" s="54" t="s">
        <v>85</v>
      </c>
      <c r="C8" s="127">
        <v>28.95</v>
      </c>
      <c r="D8" s="128"/>
      <c r="E8" s="125">
        <f t="shared" ref="E8:E13" si="6">C8-C7</f>
        <v>3.620000000000001</v>
      </c>
      <c r="F8" s="125"/>
      <c r="G8" s="125">
        <f t="shared" ref="G8:G13" si="7">E8*0.59</f>
        <v>2.1358000000000006</v>
      </c>
      <c r="H8" s="125"/>
      <c r="I8" s="127">
        <v>81.849999999999994</v>
      </c>
      <c r="J8" s="128"/>
      <c r="K8" s="125">
        <f t="shared" si="0"/>
        <v>3.1299999999999955</v>
      </c>
      <c r="L8" s="125"/>
      <c r="M8" s="125">
        <f t="shared" si="1"/>
        <v>1.8466999999999971</v>
      </c>
      <c r="N8" s="125"/>
      <c r="O8" s="125">
        <v>137.22999999999999</v>
      </c>
      <c r="P8" s="125"/>
      <c r="Q8" s="125">
        <f t="shared" si="2"/>
        <v>1.4599999999999795</v>
      </c>
      <c r="R8" s="125"/>
      <c r="S8" s="125">
        <f t="shared" si="3"/>
        <v>0.86139999999998784</v>
      </c>
      <c r="T8" s="125"/>
      <c r="U8" s="125">
        <v>185.73</v>
      </c>
      <c r="V8" s="125"/>
      <c r="W8" s="136">
        <f t="shared" ref="W8:W13" si="8">U8-U7</f>
        <v>0</v>
      </c>
      <c r="X8" s="137"/>
      <c r="Y8" s="125">
        <f t="shared" si="4"/>
        <v>0</v>
      </c>
      <c r="Z8" s="125"/>
      <c r="AA8" s="127">
        <v>248.42</v>
      </c>
      <c r="AB8" s="128"/>
      <c r="AC8" s="136">
        <f t="shared" ref="AC8:AC13" si="9">AA8-AA7</f>
        <v>1.4699999999999989</v>
      </c>
      <c r="AD8" s="137"/>
      <c r="AE8" s="125">
        <f t="shared" ref="AE8:AE13" si="10">AC8*0.59</f>
        <v>0.86729999999999929</v>
      </c>
      <c r="AF8" s="125"/>
    </row>
    <row r="9" spans="1:32">
      <c r="A9" s="53">
        <v>3</v>
      </c>
      <c r="B9" s="54" t="s">
        <v>86</v>
      </c>
      <c r="C9" s="127">
        <v>43.17</v>
      </c>
      <c r="D9" s="128"/>
      <c r="E9" s="125">
        <f t="shared" si="6"/>
        <v>14.220000000000002</v>
      </c>
      <c r="F9" s="125"/>
      <c r="G9" s="125">
        <f t="shared" si="7"/>
        <v>8.389800000000001</v>
      </c>
      <c r="H9" s="125"/>
      <c r="I9" s="127">
        <v>97.97</v>
      </c>
      <c r="J9" s="128"/>
      <c r="K9" s="125">
        <f t="shared" si="0"/>
        <v>16.120000000000005</v>
      </c>
      <c r="L9" s="125"/>
      <c r="M9" s="125">
        <f t="shared" si="1"/>
        <v>9.5108000000000015</v>
      </c>
      <c r="N9" s="125"/>
      <c r="O9" s="125">
        <v>147.91999999999999</v>
      </c>
      <c r="P9" s="125"/>
      <c r="Q9" s="125">
        <f t="shared" si="2"/>
        <v>10.689999999999998</v>
      </c>
      <c r="R9" s="125"/>
      <c r="S9" s="125">
        <f t="shared" si="3"/>
        <v>6.3070999999999984</v>
      </c>
      <c r="T9" s="125"/>
      <c r="U9" s="125">
        <v>203.98</v>
      </c>
      <c r="V9" s="125"/>
      <c r="W9" s="136">
        <f t="shared" si="8"/>
        <v>18.25</v>
      </c>
      <c r="X9" s="137"/>
      <c r="Y9" s="125">
        <f t="shared" si="4"/>
        <v>10.7675</v>
      </c>
      <c r="Z9" s="125"/>
      <c r="AA9" s="127">
        <v>260.17</v>
      </c>
      <c r="AB9" s="128"/>
      <c r="AC9" s="136">
        <f t="shared" si="9"/>
        <v>11.750000000000028</v>
      </c>
      <c r="AD9" s="137"/>
      <c r="AE9" s="125">
        <f t="shared" si="10"/>
        <v>6.9325000000000161</v>
      </c>
      <c r="AF9" s="125"/>
    </row>
    <row r="10" spans="1:32">
      <c r="A10" s="53">
        <v>4</v>
      </c>
      <c r="B10" s="54" t="s">
        <v>87</v>
      </c>
      <c r="C10" s="127">
        <v>49.48</v>
      </c>
      <c r="D10" s="128"/>
      <c r="E10" s="125">
        <f t="shared" si="6"/>
        <v>6.3099999999999952</v>
      </c>
      <c r="F10" s="125"/>
      <c r="G10" s="125">
        <f t="shared" si="7"/>
        <v>3.722899999999997</v>
      </c>
      <c r="H10" s="125"/>
      <c r="I10" s="127">
        <v>106.53</v>
      </c>
      <c r="J10" s="128"/>
      <c r="K10" s="125">
        <f t="shared" si="0"/>
        <v>8.5600000000000023</v>
      </c>
      <c r="L10" s="125"/>
      <c r="M10" s="125">
        <f t="shared" si="1"/>
        <v>5.0504000000000007</v>
      </c>
      <c r="N10" s="125"/>
      <c r="O10" s="125">
        <v>155.22999999999999</v>
      </c>
      <c r="P10" s="125"/>
      <c r="Q10" s="125">
        <f t="shared" si="2"/>
        <v>7.3100000000000023</v>
      </c>
      <c r="R10" s="125"/>
      <c r="S10" s="125">
        <f t="shared" si="3"/>
        <v>4.3129000000000008</v>
      </c>
      <c r="T10" s="125"/>
      <c r="U10" s="125">
        <v>211.83</v>
      </c>
      <c r="V10" s="125"/>
      <c r="W10" s="136">
        <f t="shared" si="8"/>
        <v>7.8500000000000227</v>
      </c>
      <c r="X10" s="137"/>
      <c r="Y10" s="125">
        <f t="shared" si="4"/>
        <v>4.6315000000000133</v>
      </c>
      <c r="Z10" s="125"/>
      <c r="AA10" s="127">
        <v>267.98</v>
      </c>
      <c r="AB10" s="128"/>
      <c r="AC10" s="136">
        <f t="shared" si="9"/>
        <v>7.8100000000000023</v>
      </c>
      <c r="AD10" s="137"/>
      <c r="AE10" s="125">
        <f t="shared" si="10"/>
        <v>4.6079000000000008</v>
      </c>
      <c r="AF10" s="125"/>
    </row>
    <row r="11" spans="1:32">
      <c r="A11" s="53">
        <v>5</v>
      </c>
      <c r="B11" s="54" t="s">
        <v>88</v>
      </c>
      <c r="C11" s="127">
        <v>56.92</v>
      </c>
      <c r="D11" s="128"/>
      <c r="E11" s="125">
        <f t="shared" si="6"/>
        <v>7.4400000000000048</v>
      </c>
      <c r="F11" s="125"/>
      <c r="G11" s="125">
        <f t="shared" si="7"/>
        <v>4.3896000000000024</v>
      </c>
      <c r="H11" s="125"/>
      <c r="I11" s="127">
        <v>115.17</v>
      </c>
      <c r="J11" s="128"/>
      <c r="K11" s="125">
        <f t="shared" si="0"/>
        <v>8.64</v>
      </c>
      <c r="L11" s="125"/>
      <c r="M11" s="125">
        <f t="shared" si="1"/>
        <v>5.0975999999999999</v>
      </c>
      <c r="N11" s="125"/>
      <c r="O11" s="125">
        <v>163.83000000000001</v>
      </c>
      <c r="P11" s="125"/>
      <c r="Q11" s="125">
        <f t="shared" si="2"/>
        <v>8.6000000000000227</v>
      </c>
      <c r="R11" s="125"/>
      <c r="S11" s="125">
        <f t="shared" si="3"/>
        <v>5.0740000000000132</v>
      </c>
      <c r="T11" s="125"/>
      <c r="U11" s="125">
        <v>221.43</v>
      </c>
      <c r="V11" s="125"/>
      <c r="W11" s="136">
        <f t="shared" si="8"/>
        <v>9.5999999999999943</v>
      </c>
      <c r="X11" s="137"/>
      <c r="Y11" s="125">
        <f t="shared" si="4"/>
        <v>5.6639999999999961</v>
      </c>
      <c r="Z11" s="125"/>
      <c r="AA11" s="127">
        <v>277.05</v>
      </c>
      <c r="AB11" s="128"/>
      <c r="AC11" s="136">
        <f t="shared" si="9"/>
        <v>9.0699999999999932</v>
      </c>
      <c r="AD11" s="137"/>
      <c r="AE11" s="125">
        <f t="shared" si="10"/>
        <v>5.3512999999999957</v>
      </c>
      <c r="AF11" s="125"/>
    </row>
    <row r="12" spans="1:32">
      <c r="A12" s="53">
        <v>6</v>
      </c>
      <c r="B12" s="54" t="s">
        <v>89</v>
      </c>
      <c r="C12" s="127">
        <v>65.650000000000006</v>
      </c>
      <c r="D12" s="128"/>
      <c r="E12" s="125">
        <f t="shared" si="6"/>
        <v>8.730000000000004</v>
      </c>
      <c r="F12" s="125"/>
      <c r="G12" s="125">
        <f t="shared" si="7"/>
        <v>5.1507000000000023</v>
      </c>
      <c r="H12" s="125"/>
      <c r="I12" s="127">
        <v>123.78</v>
      </c>
      <c r="J12" s="128"/>
      <c r="K12" s="125">
        <f t="shared" si="0"/>
        <v>8.61</v>
      </c>
      <c r="L12" s="125"/>
      <c r="M12" s="125">
        <f t="shared" si="1"/>
        <v>5.0798999999999994</v>
      </c>
      <c r="N12" s="125"/>
      <c r="O12" s="125">
        <v>172.07</v>
      </c>
      <c r="P12" s="125"/>
      <c r="Q12" s="125">
        <f t="shared" si="2"/>
        <v>8.2399999999999807</v>
      </c>
      <c r="R12" s="125"/>
      <c r="S12" s="125">
        <f t="shared" si="3"/>
        <v>4.8615999999999886</v>
      </c>
      <c r="T12" s="125"/>
      <c r="U12" s="125">
        <v>228.35</v>
      </c>
      <c r="V12" s="125"/>
      <c r="W12" s="136">
        <f t="shared" si="8"/>
        <v>6.9199999999999875</v>
      </c>
      <c r="X12" s="137"/>
      <c r="Y12" s="125">
        <f t="shared" si="4"/>
        <v>4.0827999999999927</v>
      </c>
      <c r="Z12" s="125"/>
      <c r="AA12" s="127">
        <v>284.37</v>
      </c>
      <c r="AB12" s="128"/>
      <c r="AC12" s="136">
        <f t="shared" si="9"/>
        <v>7.3199999999999932</v>
      </c>
      <c r="AD12" s="137"/>
      <c r="AE12" s="125">
        <f t="shared" si="10"/>
        <v>4.318799999999996</v>
      </c>
      <c r="AF12" s="125"/>
    </row>
    <row r="13" spans="1:32">
      <c r="A13" s="53">
        <v>7</v>
      </c>
      <c r="B13" s="54" t="s">
        <v>90</v>
      </c>
      <c r="C13" s="136">
        <v>75.319999999999993</v>
      </c>
      <c r="D13" s="137"/>
      <c r="E13" s="125">
        <f t="shared" si="6"/>
        <v>9.6699999999999875</v>
      </c>
      <c r="F13" s="125"/>
      <c r="G13" s="125">
        <f t="shared" si="7"/>
        <v>5.7052999999999923</v>
      </c>
      <c r="H13" s="125"/>
      <c r="I13" s="127">
        <v>133.22</v>
      </c>
      <c r="J13" s="128"/>
      <c r="K13" s="125">
        <f t="shared" si="0"/>
        <v>9.4399999999999977</v>
      </c>
      <c r="L13" s="125"/>
      <c r="M13" s="125">
        <f t="shared" si="1"/>
        <v>5.5695999999999986</v>
      </c>
      <c r="N13" s="125"/>
      <c r="O13" s="125">
        <v>180.67</v>
      </c>
      <c r="P13" s="125"/>
      <c r="Q13" s="125">
        <f t="shared" si="2"/>
        <v>8.5999999999999943</v>
      </c>
      <c r="R13" s="125"/>
      <c r="S13" s="125">
        <f t="shared" si="3"/>
        <v>5.0739999999999963</v>
      </c>
      <c r="T13" s="125"/>
      <c r="U13" s="125">
        <v>240.92</v>
      </c>
      <c r="V13" s="125"/>
      <c r="W13" s="136">
        <f t="shared" si="8"/>
        <v>12.569999999999993</v>
      </c>
      <c r="X13" s="137"/>
      <c r="Y13" s="125">
        <f t="shared" si="4"/>
        <v>7.4162999999999952</v>
      </c>
      <c r="Z13" s="125"/>
      <c r="AA13" s="127">
        <v>296.12</v>
      </c>
      <c r="AB13" s="128"/>
      <c r="AC13" s="136">
        <f t="shared" si="9"/>
        <v>11.75</v>
      </c>
      <c r="AD13" s="137"/>
      <c r="AE13" s="125">
        <f t="shared" si="10"/>
        <v>6.9324999999999992</v>
      </c>
      <c r="AF13" s="125"/>
    </row>
    <row r="14" spans="1:32">
      <c r="A14" s="53"/>
      <c r="C14" s="136"/>
      <c r="D14" s="137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36"/>
      <c r="X14" s="137"/>
      <c r="Y14" s="125"/>
      <c r="Z14" s="125"/>
      <c r="AA14" s="125"/>
      <c r="AB14" s="125"/>
      <c r="AC14" s="125"/>
      <c r="AD14" s="125"/>
      <c r="AE14" s="133"/>
      <c r="AF14" s="133"/>
    </row>
    <row r="15" spans="1:32">
      <c r="A15" s="86"/>
      <c r="C15" s="127"/>
      <c r="D15" s="128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27"/>
      <c r="X15" s="128"/>
      <c r="Y15" s="170"/>
      <c r="Z15" s="170"/>
      <c r="AA15" s="170"/>
      <c r="AB15" s="170"/>
      <c r="AC15" s="170"/>
      <c r="AD15" s="170"/>
      <c r="AE15" s="173"/>
      <c r="AF15" s="173"/>
    </row>
    <row r="16" spans="1:32">
      <c r="A16" s="53"/>
      <c r="B16" s="3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33"/>
      <c r="AF16" s="133"/>
    </row>
    <row r="17" spans="1:32">
      <c r="A17" s="157" t="s">
        <v>78</v>
      </c>
      <c r="B17" s="158"/>
      <c r="C17" s="136"/>
      <c r="D17" s="137"/>
      <c r="E17" s="125"/>
      <c r="F17" s="125"/>
      <c r="G17" s="132">
        <f>SUM(G7:H16)</f>
        <v>31.741999999999997</v>
      </c>
      <c r="H17" s="132"/>
      <c r="I17" s="132"/>
      <c r="J17" s="132"/>
      <c r="K17" s="132"/>
      <c r="L17" s="132"/>
      <c r="M17" s="132">
        <f>SUM(M7:N16)</f>
        <v>34.161000000000001</v>
      </c>
      <c r="N17" s="132"/>
      <c r="O17" s="132"/>
      <c r="P17" s="132"/>
      <c r="Q17" s="132"/>
      <c r="R17" s="132"/>
      <c r="S17" s="132">
        <f>SUM(S7:T16)</f>
        <v>27.995499999999993</v>
      </c>
      <c r="T17" s="132"/>
      <c r="U17" s="132"/>
      <c r="V17" s="132"/>
      <c r="W17" s="132"/>
      <c r="X17" s="132"/>
      <c r="Y17" s="132">
        <f>SUM(Y7:Z16)</f>
        <v>35.547499999999992</v>
      </c>
      <c r="Z17" s="132"/>
      <c r="AA17" s="125"/>
      <c r="AB17" s="125"/>
      <c r="AC17" s="125"/>
      <c r="AD17" s="125"/>
      <c r="AE17" s="133">
        <f>SUM(AE7:AF16)</f>
        <v>32.568000000000005</v>
      </c>
      <c r="AF17" s="133"/>
    </row>
    <row r="18" spans="1:32">
      <c r="A18" s="76"/>
      <c r="B18" s="35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38"/>
      <c r="AF18" s="138"/>
    </row>
    <row r="19" spans="1:32">
      <c r="A19" s="76"/>
      <c r="B19" s="35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38"/>
      <c r="AF19" s="138"/>
    </row>
    <row r="20" spans="1:32">
      <c r="A20" s="76"/>
      <c r="B20" s="35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38"/>
      <c r="AF20" s="138"/>
    </row>
    <row r="21" spans="1:32">
      <c r="A21" s="76"/>
      <c r="B21" s="35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38"/>
      <c r="AF21" s="138"/>
    </row>
    <row r="22" spans="1:32">
      <c r="A22" s="76"/>
      <c r="B22" s="35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38"/>
      <c r="AF22" s="138"/>
    </row>
    <row r="23" spans="1:32">
      <c r="A23" s="76"/>
      <c r="B23" s="35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38"/>
      <c r="AF23" s="138"/>
    </row>
    <row r="24" spans="1:32">
      <c r="A24" s="76"/>
      <c r="B24" s="35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38"/>
      <c r="AF24" s="138"/>
    </row>
    <row r="25" spans="1:32">
      <c r="A25" s="76"/>
      <c r="B25" s="35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38"/>
      <c r="AF25" s="138"/>
    </row>
    <row r="26" spans="1:32">
      <c r="A26" s="76"/>
      <c r="B26" s="35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38"/>
      <c r="AF26" s="138"/>
    </row>
    <row r="27" spans="1:32">
      <c r="A27" s="76"/>
      <c r="B27" s="3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38"/>
      <c r="AF27" s="138"/>
    </row>
    <row r="28" spans="1:32">
      <c r="A28" s="76"/>
      <c r="B28" s="3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38"/>
      <c r="AF28" s="138"/>
    </row>
    <row r="29" spans="1:32">
      <c r="A29" s="76"/>
      <c r="B29" s="35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38"/>
      <c r="AF29" s="138"/>
    </row>
    <row r="30" spans="1:32">
      <c r="A30" s="174"/>
      <c r="B30" s="175"/>
      <c r="C30" s="35"/>
      <c r="D30" s="35"/>
      <c r="E30" s="110"/>
      <c r="F30" s="110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10"/>
      <c r="AB30" s="110"/>
      <c r="AC30" s="110"/>
      <c r="AD30" s="110"/>
      <c r="AE30" s="138"/>
      <c r="AF30" s="138"/>
    </row>
    <row r="31" spans="1:32">
      <c r="A31" s="81"/>
      <c r="B31" s="51"/>
      <c r="C31" s="168"/>
      <c r="D31" s="169"/>
      <c r="E31" s="168"/>
      <c r="F31" s="169"/>
      <c r="G31" s="82"/>
      <c r="H31" s="83"/>
      <c r="I31" s="83"/>
      <c r="J31" s="83"/>
      <c r="K31" s="83"/>
      <c r="L31" s="83"/>
      <c r="M31" s="83"/>
      <c r="N31" s="83"/>
      <c r="O31" s="83"/>
      <c r="P31" s="84"/>
      <c r="Q31" s="18"/>
    </row>
    <row r="32" spans="1:32">
      <c r="A32" s="12"/>
      <c r="B32" s="51"/>
      <c r="C32" s="166"/>
      <c r="D32" s="167"/>
      <c r="E32" s="166"/>
      <c r="F32" s="167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/>
      <c r="B33" s="51"/>
      <c r="C33" s="166"/>
      <c r="D33" s="167"/>
      <c r="E33" s="166"/>
      <c r="F33" s="167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/>
      <c r="B34" s="52"/>
      <c r="C34" s="166"/>
      <c r="D34" s="167"/>
      <c r="E34" s="166"/>
      <c r="F34" s="167"/>
      <c r="G34" s="20"/>
      <c r="H34" s="16"/>
      <c r="I34" s="16"/>
      <c r="J34" s="21"/>
      <c r="K34" s="16"/>
      <c r="L34" s="16"/>
      <c r="M34" s="16"/>
      <c r="N34" s="16"/>
      <c r="O34" s="16"/>
      <c r="P34" s="17"/>
      <c r="Q34" s="18"/>
    </row>
    <row r="50" spans="1:19">
      <c r="A50" s="76"/>
      <c r="B50" s="35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49"/>
    </row>
    <row r="51" spans="1:19">
      <c r="A51" s="76"/>
      <c r="B51" s="35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49"/>
    </row>
    <row r="52" spans="1:19">
      <c r="A52" s="76"/>
      <c r="B52" s="35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49"/>
    </row>
    <row r="53" spans="1:19">
      <c r="A53" s="76"/>
      <c r="B53" s="35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49"/>
    </row>
    <row r="54" spans="1:19">
      <c r="A54" s="76"/>
      <c r="B54" s="35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49"/>
    </row>
    <row r="55" spans="1:19">
      <c r="A55" s="76"/>
      <c r="B55" s="35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49"/>
    </row>
    <row r="56" spans="1:19">
      <c r="A56" s="76"/>
      <c r="B56" s="35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49"/>
    </row>
    <row r="57" spans="1:19">
      <c r="A57" s="76"/>
      <c r="B57" s="35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49"/>
    </row>
    <row r="58" spans="1:19">
      <c r="A58" s="76"/>
      <c r="B58" s="35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49"/>
    </row>
    <row r="59" spans="1:19">
      <c r="A59" s="76"/>
      <c r="B59" s="35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49"/>
    </row>
    <row r="60" spans="1:19">
      <c r="A60" s="76"/>
      <c r="B60" s="35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49"/>
    </row>
    <row r="61" spans="1:19">
      <c r="A61" s="76"/>
      <c r="B61" s="35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49"/>
    </row>
    <row r="62" spans="1:19">
      <c r="A62" s="174"/>
      <c r="B62" s="175"/>
      <c r="C62" s="35"/>
      <c r="D62" s="35"/>
      <c r="E62" s="110"/>
      <c r="F62" s="110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85"/>
    </row>
    <row r="63" spans="1:19">
      <c r="A63" s="81"/>
      <c r="B63" s="51"/>
      <c r="C63" s="168"/>
      <c r="D63" s="169"/>
      <c r="E63" s="168"/>
      <c r="F63" s="169"/>
      <c r="G63" s="82"/>
      <c r="H63" s="83"/>
      <c r="I63" s="83"/>
      <c r="J63" s="83"/>
      <c r="K63" s="83"/>
      <c r="L63" s="83"/>
      <c r="M63" s="83"/>
      <c r="N63" s="83"/>
      <c r="O63" s="83"/>
      <c r="P63" s="84"/>
      <c r="Q63" s="18"/>
    </row>
    <row r="64" spans="1:19">
      <c r="A64" s="12"/>
      <c r="B64" s="51"/>
      <c r="C64" s="166"/>
      <c r="D64" s="167"/>
      <c r="E64" s="166"/>
      <c r="F64" s="167"/>
      <c r="G64" s="20"/>
      <c r="H64" s="16"/>
      <c r="I64" s="16"/>
      <c r="J64" s="16"/>
      <c r="K64" s="16"/>
      <c r="L64" s="16"/>
      <c r="M64" s="16"/>
      <c r="N64" s="16"/>
      <c r="O64" s="16"/>
      <c r="P64" s="17"/>
      <c r="Q64" s="18"/>
    </row>
    <row r="65" spans="1:17">
      <c r="A65" s="12"/>
      <c r="B65" s="51"/>
      <c r="C65" s="166"/>
      <c r="D65" s="167"/>
      <c r="E65" s="166"/>
      <c r="F65" s="167"/>
      <c r="G65" s="20"/>
      <c r="H65" s="16"/>
      <c r="I65" s="16"/>
      <c r="J65" s="16"/>
      <c r="K65" s="16"/>
      <c r="L65" s="16"/>
      <c r="M65" s="16"/>
      <c r="N65" s="16"/>
      <c r="O65" s="16"/>
      <c r="P65" s="17"/>
      <c r="Q65" s="18"/>
    </row>
    <row r="66" spans="1:17">
      <c r="A66" s="12"/>
      <c r="B66" s="52"/>
      <c r="C66" s="166"/>
      <c r="D66" s="167"/>
      <c r="E66" s="166"/>
      <c r="F66" s="167"/>
      <c r="G66" s="20"/>
      <c r="H66" s="16"/>
      <c r="I66" s="16"/>
      <c r="J66" s="21"/>
      <c r="K66" s="16"/>
      <c r="L66" s="16"/>
      <c r="M66" s="16"/>
      <c r="N66" s="16"/>
      <c r="O66" s="16"/>
      <c r="P66" s="17"/>
      <c r="Q66" s="18"/>
    </row>
    <row r="82" spans="1:19">
      <c r="A82" s="76"/>
      <c r="B82" s="35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49"/>
    </row>
    <row r="83" spans="1:19">
      <c r="A83" s="76"/>
      <c r="B83" s="35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49"/>
    </row>
    <row r="84" spans="1:19">
      <c r="A84" s="76"/>
      <c r="B84" s="35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49"/>
    </row>
    <row r="85" spans="1:19">
      <c r="A85" s="76"/>
      <c r="B85" s="35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49"/>
    </row>
    <row r="86" spans="1:19">
      <c r="A86" s="76"/>
      <c r="B86" s="35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49"/>
    </row>
    <row r="87" spans="1:19">
      <c r="A87" s="76"/>
      <c r="B87" s="35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49"/>
    </row>
    <row r="88" spans="1:19">
      <c r="A88" s="76"/>
      <c r="B88" s="35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49"/>
    </row>
    <row r="89" spans="1:19">
      <c r="A89" s="76"/>
      <c r="B89" s="35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49"/>
    </row>
    <row r="90" spans="1:19">
      <c r="A90" s="76"/>
      <c r="B90" s="35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49"/>
    </row>
    <row r="91" spans="1:19">
      <c r="A91" s="76"/>
      <c r="B91" s="35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49"/>
    </row>
    <row r="92" spans="1:19">
      <c r="A92" s="76"/>
      <c r="B92" s="35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49"/>
    </row>
    <row r="93" spans="1:19">
      <c r="A93" s="76"/>
      <c r="B93" s="35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49"/>
    </row>
    <row r="94" spans="1:19">
      <c r="A94" s="174"/>
      <c r="B94" s="175"/>
      <c r="C94" s="35"/>
      <c r="D94" s="35"/>
      <c r="E94" s="110"/>
      <c r="F94" s="110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85"/>
    </row>
    <row r="95" spans="1:19">
      <c r="A95" s="81"/>
      <c r="B95" s="51"/>
      <c r="C95" s="168"/>
      <c r="D95" s="169"/>
      <c r="E95" s="168"/>
      <c r="F95" s="169"/>
      <c r="G95" s="82"/>
      <c r="H95" s="83"/>
      <c r="I95" s="83"/>
      <c r="J95" s="83"/>
      <c r="K95" s="83"/>
      <c r="L95" s="83"/>
      <c r="M95" s="83"/>
      <c r="N95" s="83"/>
      <c r="O95" s="83"/>
      <c r="P95" s="84"/>
      <c r="Q95" s="18"/>
    </row>
    <row r="96" spans="1:19">
      <c r="A96" s="12"/>
      <c r="B96" s="51"/>
      <c r="C96" s="166"/>
      <c r="D96" s="167"/>
      <c r="E96" s="166"/>
      <c r="F96" s="167"/>
      <c r="G96" s="20"/>
      <c r="H96" s="16"/>
      <c r="I96" s="16"/>
      <c r="J96" s="16"/>
      <c r="K96" s="16"/>
      <c r="L96" s="16"/>
      <c r="M96" s="16"/>
      <c r="N96" s="16"/>
      <c r="O96" s="16"/>
      <c r="P96" s="17"/>
      <c r="Q96" s="18"/>
    </row>
    <row r="97" spans="1:17">
      <c r="A97" s="12"/>
      <c r="B97" s="51"/>
      <c r="C97" s="166"/>
      <c r="D97" s="167"/>
      <c r="E97" s="166"/>
      <c r="F97" s="167"/>
      <c r="G97" s="20"/>
      <c r="H97" s="16"/>
      <c r="I97" s="16"/>
      <c r="J97" s="16"/>
      <c r="K97" s="16"/>
      <c r="L97" s="16"/>
      <c r="M97" s="16"/>
      <c r="N97" s="16"/>
      <c r="O97" s="16"/>
      <c r="P97" s="17"/>
      <c r="Q97" s="18"/>
    </row>
    <row r="98" spans="1:17">
      <c r="A98" s="12"/>
      <c r="B98" s="52"/>
      <c r="C98" s="166"/>
      <c r="D98" s="167"/>
      <c r="E98" s="166"/>
      <c r="F98" s="167"/>
      <c r="G98" s="20"/>
      <c r="H98" s="16"/>
      <c r="I98" s="16"/>
      <c r="J98" s="21"/>
      <c r="K98" s="16"/>
      <c r="L98" s="16"/>
      <c r="M98" s="16"/>
      <c r="N98" s="16"/>
      <c r="O98" s="16"/>
      <c r="P98" s="17"/>
      <c r="Q98" s="18"/>
    </row>
    <row r="114" spans="1:19">
      <c r="A114" s="76"/>
      <c r="B114" s="35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49"/>
    </row>
    <row r="115" spans="1:19">
      <c r="A115" s="76"/>
      <c r="B115" s="35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49"/>
    </row>
    <row r="116" spans="1:19">
      <c r="A116" s="76"/>
      <c r="B116" s="35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49"/>
    </row>
    <row r="117" spans="1:19">
      <c r="A117" s="76"/>
      <c r="B117" s="35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49"/>
    </row>
    <row r="118" spans="1:19">
      <c r="A118" s="76"/>
      <c r="B118" s="35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49"/>
    </row>
    <row r="119" spans="1:19">
      <c r="A119" s="76"/>
      <c r="B119" s="35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49"/>
    </row>
    <row r="120" spans="1:19">
      <c r="A120" s="76"/>
      <c r="B120" s="35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49"/>
    </row>
    <row r="121" spans="1:19">
      <c r="A121" s="76"/>
      <c r="B121" s="35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49"/>
    </row>
    <row r="122" spans="1:19">
      <c r="A122" s="76"/>
      <c r="B122" s="35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49"/>
    </row>
    <row r="123" spans="1:19">
      <c r="A123" s="76"/>
      <c r="B123" s="35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49"/>
    </row>
    <row r="124" spans="1:19">
      <c r="A124" s="76"/>
      <c r="B124" s="35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49"/>
    </row>
    <row r="125" spans="1:19">
      <c r="A125" s="76"/>
      <c r="B125" s="35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49"/>
    </row>
    <row r="126" spans="1:19">
      <c r="A126" s="174"/>
      <c r="B126" s="175"/>
      <c r="C126" s="35"/>
      <c r="D126" s="35"/>
      <c r="E126" s="110"/>
      <c r="F126" s="110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85"/>
    </row>
    <row r="127" spans="1:19">
      <c r="A127" s="81"/>
      <c r="B127" s="51"/>
      <c r="C127" s="168"/>
      <c r="D127" s="169"/>
      <c r="E127" s="168"/>
      <c r="F127" s="169"/>
      <c r="G127" s="82"/>
      <c r="H127" s="83"/>
      <c r="I127" s="83"/>
      <c r="J127" s="83"/>
      <c r="K127" s="83"/>
      <c r="L127" s="83"/>
      <c r="M127" s="83"/>
      <c r="N127" s="83"/>
      <c r="O127" s="83"/>
      <c r="P127" s="84"/>
      <c r="Q127" s="18"/>
    </row>
    <row r="128" spans="1:19">
      <c r="A128" s="12"/>
      <c r="B128" s="51"/>
      <c r="C128" s="166"/>
      <c r="D128" s="167"/>
      <c r="E128" s="166"/>
      <c r="F128" s="167"/>
      <c r="G128" s="20"/>
      <c r="H128" s="16"/>
      <c r="I128" s="16"/>
      <c r="J128" s="16"/>
      <c r="K128" s="16"/>
      <c r="L128" s="16"/>
      <c r="M128" s="16"/>
      <c r="N128" s="16"/>
      <c r="O128" s="16"/>
      <c r="P128" s="17"/>
      <c r="Q128" s="18"/>
    </row>
    <row r="129" spans="1:17">
      <c r="A129" s="12"/>
      <c r="B129" s="51"/>
      <c r="C129" s="166"/>
      <c r="D129" s="167"/>
      <c r="E129" s="166"/>
      <c r="F129" s="167"/>
      <c r="G129" s="20"/>
      <c r="H129" s="16"/>
      <c r="I129" s="16"/>
      <c r="J129" s="16"/>
      <c r="K129" s="16"/>
      <c r="L129" s="16"/>
      <c r="M129" s="16"/>
      <c r="N129" s="16"/>
      <c r="O129" s="16"/>
      <c r="P129" s="17"/>
      <c r="Q129" s="18"/>
    </row>
    <row r="130" spans="1:17">
      <c r="A130" s="12"/>
      <c r="B130" s="52"/>
      <c r="C130" s="166"/>
      <c r="D130" s="167"/>
      <c r="E130" s="166"/>
      <c r="F130" s="167"/>
      <c r="G130" s="20"/>
      <c r="H130" s="16"/>
      <c r="I130" s="16"/>
      <c r="J130" s="21"/>
      <c r="K130" s="16"/>
      <c r="L130" s="16"/>
      <c r="M130" s="16"/>
      <c r="N130" s="16"/>
      <c r="O130" s="16"/>
      <c r="P130" s="17"/>
      <c r="Q130" s="18"/>
    </row>
    <row r="146" spans="1:19">
      <c r="A146" s="76"/>
      <c r="B146" s="35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49"/>
    </row>
    <row r="147" spans="1:19">
      <c r="A147" s="76"/>
      <c r="B147" s="35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49"/>
    </row>
    <row r="148" spans="1:19">
      <c r="A148" s="76"/>
      <c r="B148" s="35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49"/>
    </row>
    <row r="149" spans="1:19">
      <c r="A149" s="76"/>
      <c r="B149" s="35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49"/>
    </row>
    <row r="150" spans="1:19">
      <c r="A150" s="76"/>
      <c r="B150" s="35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49"/>
    </row>
    <row r="151" spans="1:19">
      <c r="A151" s="76"/>
      <c r="B151" s="35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49"/>
    </row>
    <row r="152" spans="1:19">
      <c r="A152" s="76"/>
      <c r="B152" s="35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49"/>
    </row>
    <row r="153" spans="1:19">
      <c r="A153" s="76"/>
      <c r="B153" s="35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49"/>
    </row>
    <row r="154" spans="1:19">
      <c r="A154" s="76"/>
      <c r="B154" s="35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49"/>
    </row>
    <row r="155" spans="1:19">
      <c r="A155" s="76"/>
      <c r="B155" s="35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49"/>
    </row>
    <row r="156" spans="1:19">
      <c r="A156" s="76"/>
      <c r="B156" s="35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49"/>
    </row>
    <row r="157" spans="1:19">
      <c r="A157" s="76"/>
      <c r="B157" s="35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49"/>
    </row>
    <row r="158" spans="1:19">
      <c r="A158" s="174"/>
      <c r="B158" s="175"/>
      <c r="C158" s="35"/>
      <c r="D158" s="35"/>
      <c r="E158" s="110"/>
      <c r="F158" s="110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  <c r="R158" s="176"/>
      <c r="S158" s="85"/>
    </row>
    <row r="159" spans="1:19">
      <c r="A159" s="81"/>
      <c r="B159" s="51"/>
      <c r="C159" s="168"/>
      <c r="D159" s="169"/>
      <c r="E159" s="168"/>
      <c r="F159" s="169"/>
      <c r="G159" s="82"/>
      <c r="H159" s="83"/>
      <c r="I159" s="83"/>
      <c r="J159" s="83"/>
      <c r="K159" s="83"/>
      <c r="L159" s="83"/>
      <c r="M159" s="83"/>
      <c r="N159" s="83"/>
      <c r="O159" s="83"/>
      <c r="P159" s="84"/>
      <c r="Q159" s="18"/>
    </row>
    <row r="160" spans="1:19">
      <c r="A160" s="12"/>
      <c r="B160" s="51"/>
      <c r="C160" s="166"/>
      <c r="D160" s="167"/>
      <c r="E160" s="166"/>
      <c r="F160" s="167"/>
      <c r="G160" s="20"/>
      <c r="H160" s="16"/>
      <c r="I160" s="16"/>
      <c r="J160" s="16"/>
      <c r="K160" s="16"/>
      <c r="L160" s="16"/>
      <c r="M160" s="16"/>
      <c r="N160" s="16"/>
      <c r="O160" s="16"/>
      <c r="P160" s="17"/>
      <c r="Q160" s="18"/>
    </row>
    <row r="161" spans="1:17">
      <c r="A161" s="12"/>
      <c r="B161" s="51"/>
      <c r="C161" s="166"/>
      <c r="D161" s="167"/>
      <c r="E161" s="166"/>
      <c r="F161" s="167"/>
      <c r="G161" s="20"/>
      <c r="H161" s="16"/>
      <c r="I161" s="16"/>
      <c r="J161" s="16"/>
      <c r="K161" s="16"/>
      <c r="L161" s="16"/>
      <c r="M161" s="16"/>
      <c r="N161" s="16"/>
      <c r="O161" s="16"/>
      <c r="P161" s="17"/>
      <c r="Q161" s="18"/>
    </row>
    <row r="162" spans="1:17">
      <c r="A162" s="12"/>
      <c r="B162" s="52"/>
      <c r="C162" s="166"/>
      <c r="D162" s="167"/>
      <c r="E162" s="166"/>
      <c r="F162" s="167"/>
      <c r="G162" s="20"/>
      <c r="H162" s="16"/>
      <c r="I162" s="16"/>
      <c r="J162" s="21"/>
      <c r="K162" s="16"/>
      <c r="L162" s="16"/>
      <c r="M162" s="16"/>
      <c r="N162" s="16"/>
      <c r="O162" s="16"/>
      <c r="P162" s="17"/>
      <c r="Q162" s="18"/>
    </row>
  </sheetData>
  <mergeCells count="858">
    <mergeCell ref="C162:D162"/>
    <mergeCell ref="E162:F162"/>
    <mergeCell ref="C159:D159"/>
    <mergeCell ref="E159:F159"/>
    <mergeCell ref="C160:D160"/>
    <mergeCell ref="E160:F160"/>
    <mergeCell ref="C161:D161"/>
    <mergeCell ref="E161:F161"/>
    <mergeCell ref="M157:N157"/>
    <mergeCell ref="O157:P157"/>
    <mergeCell ref="Q157:R157"/>
    <mergeCell ref="A158:B158"/>
    <mergeCell ref="E158:F158"/>
    <mergeCell ref="G158:H158"/>
    <mergeCell ref="I158:J158"/>
    <mergeCell ref="K158:L158"/>
    <mergeCell ref="M158:N158"/>
    <mergeCell ref="O158:P158"/>
    <mergeCell ref="Q158:R158"/>
    <mergeCell ref="C157:D157"/>
    <mergeCell ref="E157:F157"/>
    <mergeCell ref="G157:H157"/>
    <mergeCell ref="I157:J157"/>
    <mergeCell ref="K157:L157"/>
    <mergeCell ref="M155:N155"/>
    <mergeCell ref="O155:P155"/>
    <mergeCell ref="Q155:R155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C155:D155"/>
    <mergeCell ref="E155:F155"/>
    <mergeCell ref="G155:H155"/>
    <mergeCell ref="I155:J155"/>
    <mergeCell ref="K155:L155"/>
    <mergeCell ref="M153:N153"/>
    <mergeCell ref="O153:P153"/>
    <mergeCell ref="Q153:R153"/>
    <mergeCell ref="C154:D154"/>
    <mergeCell ref="E154:F154"/>
    <mergeCell ref="G154:H154"/>
    <mergeCell ref="I154:J154"/>
    <mergeCell ref="K154:L154"/>
    <mergeCell ref="M154:N154"/>
    <mergeCell ref="O154:P154"/>
    <mergeCell ref="Q154:R154"/>
    <mergeCell ref="C153:D153"/>
    <mergeCell ref="E153:F153"/>
    <mergeCell ref="G153:H153"/>
    <mergeCell ref="I153:J153"/>
    <mergeCell ref="K153:L153"/>
    <mergeCell ref="M151:N151"/>
    <mergeCell ref="O151:P151"/>
    <mergeCell ref="Q151:R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C151:D151"/>
    <mergeCell ref="E151:F151"/>
    <mergeCell ref="G151:H151"/>
    <mergeCell ref="I151:J151"/>
    <mergeCell ref="K151:L151"/>
    <mergeCell ref="M149:N149"/>
    <mergeCell ref="O149:P149"/>
    <mergeCell ref="Q149:R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C149:D149"/>
    <mergeCell ref="E149:F149"/>
    <mergeCell ref="G149:H149"/>
    <mergeCell ref="I149:J149"/>
    <mergeCell ref="K149:L149"/>
    <mergeCell ref="M147:N147"/>
    <mergeCell ref="O147:P147"/>
    <mergeCell ref="Q147:R147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C147:D147"/>
    <mergeCell ref="E147:F147"/>
    <mergeCell ref="G147:H147"/>
    <mergeCell ref="I147:J147"/>
    <mergeCell ref="K147:L147"/>
    <mergeCell ref="I146:J146"/>
    <mergeCell ref="K146:L146"/>
    <mergeCell ref="M146:N146"/>
    <mergeCell ref="O146:P146"/>
    <mergeCell ref="Q146:R146"/>
    <mergeCell ref="C130:D130"/>
    <mergeCell ref="E130:F130"/>
    <mergeCell ref="C146:D146"/>
    <mergeCell ref="E146:F146"/>
    <mergeCell ref="G146:H146"/>
    <mergeCell ref="C127:D127"/>
    <mergeCell ref="E127:F127"/>
    <mergeCell ref="C128:D128"/>
    <mergeCell ref="E128:F128"/>
    <mergeCell ref="C129:D129"/>
    <mergeCell ref="E129:F129"/>
    <mergeCell ref="M125:N125"/>
    <mergeCell ref="O125:P125"/>
    <mergeCell ref="Q125:R125"/>
    <mergeCell ref="A126:B126"/>
    <mergeCell ref="E126:F126"/>
    <mergeCell ref="G126:H126"/>
    <mergeCell ref="I126:J126"/>
    <mergeCell ref="K126:L126"/>
    <mergeCell ref="M126:N126"/>
    <mergeCell ref="O126:P126"/>
    <mergeCell ref="Q126:R126"/>
    <mergeCell ref="C125:D125"/>
    <mergeCell ref="E125:F125"/>
    <mergeCell ref="G125:H125"/>
    <mergeCell ref="I125:J125"/>
    <mergeCell ref="K125:L125"/>
    <mergeCell ref="M123:N123"/>
    <mergeCell ref="O123:P123"/>
    <mergeCell ref="Q123:R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C121:D121"/>
    <mergeCell ref="E121:F121"/>
    <mergeCell ref="G121:H121"/>
    <mergeCell ref="I121:J121"/>
    <mergeCell ref="K121:L121"/>
    <mergeCell ref="M119:N119"/>
    <mergeCell ref="O119:P119"/>
    <mergeCell ref="Q119:R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C119:D119"/>
    <mergeCell ref="E119:F119"/>
    <mergeCell ref="G119:H119"/>
    <mergeCell ref="I119:J119"/>
    <mergeCell ref="K119:L119"/>
    <mergeCell ref="M117:N117"/>
    <mergeCell ref="O117:P117"/>
    <mergeCell ref="Q117:R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C117:D117"/>
    <mergeCell ref="E117:F117"/>
    <mergeCell ref="G117:H117"/>
    <mergeCell ref="I117:J117"/>
    <mergeCell ref="K117:L117"/>
    <mergeCell ref="M115:N115"/>
    <mergeCell ref="O115:P115"/>
    <mergeCell ref="Q115:R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C115:D115"/>
    <mergeCell ref="E115:F115"/>
    <mergeCell ref="G115:H115"/>
    <mergeCell ref="I115:J115"/>
    <mergeCell ref="K115:L115"/>
    <mergeCell ref="I114:J114"/>
    <mergeCell ref="K114:L114"/>
    <mergeCell ref="M114:N114"/>
    <mergeCell ref="O114:P114"/>
    <mergeCell ref="Q114:R114"/>
    <mergeCell ref="C98:D98"/>
    <mergeCell ref="E98:F98"/>
    <mergeCell ref="C114:D114"/>
    <mergeCell ref="E114:F114"/>
    <mergeCell ref="G114:H114"/>
    <mergeCell ref="C95:D95"/>
    <mergeCell ref="E95:F95"/>
    <mergeCell ref="C96:D96"/>
    <mergeCell ref="E96:F96"/>
    <mergeCell ref="C97:D97"/>
    <mergeCell ref="E97:F97"/>
    <mergeCell ref="M93:N93"/>
    <mergeCell ref="O93:P93"/>
    <mergeCell ref="Q93:R93"/>
    <mergeCell ref="A94:B94"/>
    <mergeCell ref="E94:F94"/>
    <mergeCell ref="G94:H94"/>
    <mergeCell ref="I94:J94"/>
    <mergeCell ref="K94:L94"/>
    <mergeCell ref="M94:N94"/>
    <mergeCell ref="O94:P94"/>
    <mergeCell ref="Q94:R94"/>
    <mergeCell ref="C93:D93"/>
    <mergeCell ref="E93:F93"/>
    <mergeCell ref="G93:H93"/>
    <mergeCell ref="I93:J93"/>
    <mergeCell ref="K93:L93"/>
    <mergeCell ref="M91:N91"/>
    <mergeCell ref="O91:P91"/>
    <mergeCell ref="Q91:R91"/>
    <mergeCell ref="C92:D92"/>
    <mergeCell ref="E92:F92"/>
    <mergeCell ref="G92:H92"/>
    <mergeCell ref="I92:J92"/>
    <mergeCell ref="K92:L92"/>
    <mergeCell ref="M92:N92"/>
    <mergeCell ref="O92:P92"/>
    <mergeCell ref="Q92:R92"/>
    <mergeCell ref="C91:D91"/>
    <mergeCell ref="E91:F91"/>
    <mergeCell ref="G91:H91"/>
    <mergeCell ref="I91:J91"/>
    <mergeCell ref="K91:L91"/>
    <mergeCell ref="M89:N89"/>
    <mergeCell ref="O89:P89"/>
    <mergeCell ref="Q89:R89"/>
    <mergeCell ref="C90:D90"/>
    <mergeCell ref="E90:F90"/>
    <mergeCell ref="G90:H90"/>
    <mergeCell ref="I90:J90"/>
    <mergeCell ref="K90:L90"/>
    <mergeCell ref="M90:N90"/>
    <mergeCell ref="O90:P90"/>
    <mergeCell ref="Q90:R90"/>
    <mergeCell ref="C89:D89"/>
    <mergeCell ref="E89:F89"/>
    <mergeCell ref="G89:H89"/>
    <mergeCell ref="I89:J89"/>
    <mergeCell ref="K89:L89"/>
    <mergeCell ref="M87:N87"/>
    <mergeCell ref="O87:P87"/>
    <mergeCell ref="Q87:R87"/>
    <mergeCell ref="C88:D88"/>
    <mergeCell ref="E88:F88"/>
    <mergeCell ref="G88:H88"/>
    <mergeCell ref="I88:J88"/>
    <mergeCell ref="K88:L88"/>
    <mergeCell ref="M88:N88"/>
    <mergeCell ref="O88:P88"/>
    <mergeCell ref="Q88:R88"/>
    <mergeCell ref="C87:D87"/>
    <mergeCell ref="E87:F87"/>
    <mergeCell ref="G87:H87"/>
    <mergeCell ref="I87:J87"/>
    <mergeCell ref="K87:L87"/>
    <mergeCell ref="M85:N85"/>
    <mergeCell ref="O85:P85"/>
    <mergeCell ref="Q85:R85"/>
    <mergeCell ref="C86:D86"/>
    <mergeCell ref="E86:F86"/>
    <mergeCell ref="G86:H86"/>
    <mergeCell ref="I86:J86"/>
    <mergeCell ref="K86:L86"/>
    <mergeCell ref="M86:N86"/>
    <mergeCell ref="O86:P86"/>
    <mergeCell ref="Q86:R86"/>
    <mergeCell ref="C85:D85"/>
    <mergeCell ref="E85:F85"/>
    <mergeCell ref="G85:H85"/>
    <mergeCell ref="I85:J85"/>
    <mergeCell ref="K85:L85"/>
    <mergeCell ref="M83:N83"/>
    <mergeCell ref="O83:P83"/>
    <mergeCell ref="Q83:R83"/>
    <mergeCell ref="C84:D84"/>
    <mergeCell ref="E84:F84"/>
    <mergeCell ref="G84:H84"/>
    <mergeCell ref="I84:J84"/>
    <mergeCell ref="K84:L84"/>
    <mergeCell ref="M84:N84"/>
    <mergeCell ref="O84:P84"/>
    <mergeCell ref="Q84:R84"/>
    <mergeCell ref="C83:D83"/>
    <mergeCell ref="E83:F83"/>
    <mergeCell ref="G83:H83"/>
    <mergeCell ref="I83:J83"/>
    <mergeCell ref="K83:L83"/>
    <mergeCell ref="I82:J82"/>
    <mergeCell ref="K82:L82"/>
    <mergeCell ref="M82:N82"/>
    <mergeCell ref="O82:P82"/>
    <mergeCell ref="Q82:R82"/>
    <mergeCell ref="C66:D66"/>
    <mergeCell ref="E66:F66"/>
    <mergeCell ref="C82:D82"/>
    <mergeCell ref="E82:F82"/>
    <mergeCell ref="G82:H82"/>
    <mergeCell ref="C63:D63"/>
    <mergeCell ref="E63:F63"/>
    <mergeCell ref="C64:D64"/>
    <mergeCell ref="E64:F64"/>
    <mergeCell ref="C65:D65"/>
    <mergeCell ref="E65:F65"/>
    <mergeCell ref="M61:N61"/>
    <mergeCell ref="O61:P61"/>
    <mergeCell ref="Q61:R61"/>
    <mergeCell ref="A62:B62"/>
    <mergeCell ref="E62:F62"/>
    <mergeCell ref="G62:H62"/>
    <mergeCell ref="I62:J62"/>
    <mergeCell ref="K62:L62"/>
    <mergeCell ref="M62:N62"/>
    <mergeCell ref="O62:P62"/>
    <mergeCell ref="Q62:R62"/>
    <mergeCell ref="C61:D61"/>
    <mergeCell ref="E61:F61"/>
    <mergeCell ref="G61:H61"/>
    <mergeCell ref="I61:J61"/>
    <mergeCell ref="K61:L61"/>
    <mergeCell ref="M59:N59"/>
    <mergeCell ref="O59:P59"/>
    <mergeCell ref="Q59:R59"/>
    <mergeCell ref="C60:D60"/>
    <mergeCell ref="E60:F60"/>
    <mergeCell ref="G60:H60"/>
    <mergeCell ref="I60:J60"/>
    <mergeCell ref="K60:L60"/>
    <mergeCell ref="M60:N60"/>
    <mergeCell ref="O60:P60"/>
    <mergeCell ref="Q60:R60"/>
    <mergeCell ref="C59:D59"/>
    <mergeCell ref="E59:F59"/>
    <mergeCell ref="G59:H59"/>
    <mergeCell ref="I59:J59"/>
    <mergeCell ref="K59:L59"/>
    <mergeCell ref="M57:N57"/>
    <mergeCell ref="O57:P57"/>
    <mergeCell ref="Q57:R57"/>
    <mergeCell ref="C58:D58"/>
    <mergeCell ref="E58:F58"/>
    <mergeCell ref="G58:H58"/>
    <mergeCell ref="I58:J58"/>
    <mergeCell ref="K58:L58"/>
    <mergeCell ref="M58:N58"/>
    <mergeCell ref="O58:P58"/>
    <mergeCell ref="Q58:R58"/>
    <mergeCell ref="C57:D57"/>
    <mergeCell ref="E57:F57"/>
    <mergeCell ref="G57:H57"/>
    <mergeCell ref="I57:J57"/>
    <mergeCell ref="K57:L57"/>
    <mergeCell ref="M55:N55"/>
    <mergeCell ref="O55:P55"/>
    <mergeCell ref="Q55:R55"/>
    <mergeCell ref="C56:D56"/>
    <mergeCell ref="E56:F56"/>
    <mergeCell ref="G56:H56"/>
    <mergeCell ref="I56:J56"/>
    <mergeCell ref="K56:L56"/>
    <mergeCell ref="M56:N56"/>
    <mergeCell ref="O56:P56"/>
    <mergeCell ref="Q56:R56"/>
    <mergeCell ref="C55:D55"/>
    <mergeCell ref="E55:F55"/>
    <mergeCell ref="G55:H55"/>
    <mergeCell ref="I55:J55"/>
    <mergeCell ref="K55:L55"/>
    <mergeCell ref="M53:N53"/>
    <mergeCell ref="O53:P53"/>
    <mergeCell ref="Q53:R53"/>
    <mergeCell ref="C54:D54"/>
    <mergeCell ref="E54:F54"/>
    <mergeCell ref="G54:H54"/>
    <mergeCell ref="I54:J54"/>
    <mergeCell ref="K54:L54"/>
    <mergeCell ref="M54:N54"/>
    <mergeCell ref="O54:P54"/>
    <mergeCell ref="Q54:R54"/>
    <mergeCell ref="C53:D53"/>
    <mergeCell ref="E53:F53"/>
    <mergeCell ref="G53:H53"/>
    <mergeCell ref="I53:J53"/>
    <mergeCell ref="K53:L53"/>
    <mergeCell ref="M51:N51"/>
    <mergeCell ref="O51:P51"/>
    <mergeCell ref="Q51:R51"/>
    <mergeCell ref="C52:D52"/>
    <mergeCell ref="E52:F52"/>
    <mergeCell ref="G52:H52"/>
    <mergeCell ref="I52:J52"/>
    <mergeCell ref="K52:L52"/>
    <mergeCell ref="M52:N52"/>
    <mergeCell ref="O52:P52"/>
    <mergeCell ref="Q52:R52"/>
    <mergeCell ref="C51:D51"/>
    <mergeCell ref="E51:F51"/>
    <mergeCell ref="G51:H51"/>
    <mergeCell ref="I51:J51"/>
    <mergeCell ref="K51:L51"/>
    <mergeCell ref="AE30:AF30"/>
    <mergeCell ref="A17:B17"/>
    <mergeCell ref="C50:D50"/>
    <mergeCell ref="E50:F50"/>
    <mergeCell ref="G50:H50"/>
    <mergeCell ref="I50:J50"/>
    <mergeCell ref="K50:L50"/>
    <mergeCell ref="M50:N50"/>
    <mergeCell ref="O50:P50"/>
    <mergeCell ref="Q50:R50"/>
    <mergeCell ref="AA29:AB29"/>
    <mergeCell ref="AC29:AD29"/>
    <mergeCell ref="AE29:AF29"/>
    <mergeCell ref="A30:B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Q29:R29"/>
    <mergeCell ref="S29:T29"/>
    <mergeCell ref="U29:V29"/>
    <mergeCell ref="W29:X29"/>
    <mergeCell ref="Y29:Z29"/>
    <mergeCell ref="G29:H29"/>
    <mergeCell ref="I29:J29"/>
    <mergeCell ref="K29:L29"/>
    <mergeCell ref="M29:N29"/>
    <mergeCell ref="O29:P29"/>
    <mergeCell ref="AA27:AB27"/>
    <mergeCell ref="AC27:AD27"/>
    <mergeCell ref="AE27:AF27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Q27:R27"/>
    <mergeCell ref="S27:T27"/>
    <mergeCell ref="U27:V27"/>
    <mergeCell ref="W27:X27"/>
    <mergeCell ref="Y27:Z27"/>
    <mergeCell ref="G27:H27"/>
    <mergeCell ref="I27:J27"/>
    <mergeCell ref="K27:L27"/>
    <mergeCell ref="M27:N27"/>
    <mergeCell ref="O27:P27"/>
    <mergeCell ref="AA25:AB25"/>
    <mergeCell ref="AC25:AD25"/>
    <mergeCell ref="AE25:AF25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Q25:R25"/>
    <mergeCell ref="S25:T25"/>
    <mergeCell ref="U25:V25"/>
    <mergeCell ref="W25:X25"/>
    <mergeCell ref="Y25:Z25"/>
    <mergeCell ref="G25:H25"/>
    <mergeCell ref="I25:J25"/>
    <mergeCell ref="K25:L25"/>
    <mergeCell ref="M25:N25"/>
    <mergeCell ref="O25:P25"/>
    <mergeCell ref="AA23:AB23"/>
    <mergeCell ref="AC23:AD23"/>
    <mergeCell ref="AE23:AF23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Q23:R23"/>
    <mergeCell ref="S23:T23"/>
    <mergeCell ref="U23:V23"/>
    <mergeCell ref="W23:X23"/>
    <mergeCell ref="Y23:Z23"/>
    <mergeCell ref="G23:H23"/>
    <mergeCell ref="I23:J23"/>
    <mergeCell ref="K23:L23"/>
    <mergeCell ref="M23:N23"/>
    <mergeCell ref="O23:P23"/>
    <mergeCell ref="AA21:AB21"/>
    <mergeCell ref="AC21:AD21"/>
    <mergeCell ref="AE21:AF21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Q21:R21"/>
    <mergeCell ref="S21:T21"/>
    <mergeCell ref="U21:V21"/>
    <mergeCell ref="W21:X21"/>
    <mergeCell ref="Y21:Z21"/>
    <mergeCell ref="G21:H21"/>
    <mergeCell ref="I21:J21"/>
    <mergeCell ref="K21:L21"/>
    <mergeCell ref="M21:N21"/>
    <mergeCell ref="O21:P21"/>
    <mergeCell ref="AA19:AB19"/>
    <mergeCell ref="O19:P19"/>
    <mergeCell ref="AC19:AD19"/>
    <mergeCell ref="AE19:AF19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Q19:R19"/>
    <mergeCell ref="S19:T19"/>
    <mergeCell ref="U19:V19"/>
    <mergeCell ref="W19:X19"/>
    <mergeCell ref="Y19:Z19"/>
    <mergeCell ref="G19:H19"/>
    <mergeCell ref="I19:J19"/>
    <mergeCell ref="K19:L19"/>
    <mergeCell ref="M19:N19"/>
    <mergeCell ref="AA17:AB17"/>
    <mergeCell ref="AC17:AD17"/>
    <mergeCell ref="AE17:AF17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Q17:R17"/>
    <mergeCell ref="S17:T17"/>
    <mergeCell ref="U17:V17"/>
    <mergeCell ref="W17:X17"/>
    <mergeCell ref="Y17:Z17"/>
    <mergeCell ref="G17:H17"/>
    <mergeCell ref="I17:J17"/>
    <mergeCell ref="K17:L17"/>
    <mergeCell ref="M17:N17"/>
    <mergeCell ref="O17:P17"/>
    <mergeCell ref="AA15:AB15"/>
    <mergeCell ref="AC15:AD15"/>
    <mergeCell ref="AE15:AF15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Q15:R15"/>
    <mergeCell ref="S15:T15"/>
    <mergeCell ref="U15:V15"/>
    <mergeCell ref="W15:X15"/>
    <mergeCell ref="Y15:Z15"/>
    <mergeCell ref="G15:H15"/>
    <mergeCell ref="I15:J15"/>
    <mergeCell ref="K15:L15"/>
    <mergeCell ref="M15:N15"/>
    <mergeCell ref="O15:P15"/>
    <mergeCell ref="AA13:AB13"/>
    <mergeCell ref="AC13:AD13"/>
    <mergeCell ref="AE13:AF13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Q13:R13"/>
    <mergeCell ref="S13:T13"/>
    <mergeCell ref="U13:V13"/>
    <mergeCell ref="W13:X13"/>
    <mergeCell ref="AC11:AD11"/>
    <mergeCell ref="AE11:AF11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AE12:AF12"/>
    <mergeCell ref="Q11:R11"/>
    <mergeCell ref="S11:T11"/>
    <mergeCell ref="AA9:AB9"/>
    <mergeCell ref="O9:P9"/>
    <mergeCell ref="Y13:Z13"/>
    <mergeCell ref="G13:H13"/>
    <mergeCell ref="I13:J13"/>
    <mergeCell ref="K13:L13"/>
    <mergeCell ref="M13:N13"/>
    <mergeCell ref="O13:P13"/>
    <mergeCell ref="AA11:AB11"/>
    <mergeCell ref="G9:H9"/>
    <mergeCell ref="I9:J9"/>
    <mergeCell ref="K9:L9"/>
    <mergeCell ref="M9:N9"/>
    <mergeCell ref="U11:V11"/>
    <mergeCell ref="W11:X11"/>
    <mergeCell ref="Y11:Z11"/>
    <mergeCell ref="G11:H11"/>
    <mergeCell ref="I11:J11"/>
    <mergeCell ref="K11:L11"/>
    <mergeCell ref="M11:N11"/>
    <mergeCell ref="O11:P11"/>
    <mergeCell ref="Y8:Z8"/>
    <mergeCell ref="AA8:AB8"/>
    <mergeCell ref="AC8:AD8"/>
    <mergeCell ref="AE8:AF8"/>
    <mergeCell ref="AC9:AD9"/>
    <mergeCell ref="AE9:AF9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Q9:R9"/>
    <mergeCell ref="S9:T9"/>
    <mergeCell ref="U9:V9"/>
    <mergeCell ref="W9:X9"/>
    <mergeCell ref="Y9:Z9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AA6:AB6"/>
    <mergeCell ref="AC6:AD6"/>
    <mergeCell ref="AE6:AF6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O6:P6"/>
    <mergeCell ref="Q6:R6"/>
    <mergeCell ref="S6:T6"/>
    <mergeCell ref="U6:V6"/>
    <mergeCell ref="W6:X6"/>
    <mergeCell ref="AE7:AF7"/>
    <mergeCell ref="A6:B6"/>
    <mergeCell ref="G6:H6"/>
    <mergeCell ref="I6:J6"/>
    <mergeCell ref="K6:L6"/>
    <mergeCell ref="M6:N6"/>
    <mergeCell ref="AA3:AF3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Z5"/>
    <mergeCell ref="AA4:AB5"/>
    <mergeCell ref="AC4:AD5"/>
    <mergeCell ref="AE4:AF5"/>
    <mergeCell ref="C6:D6"/>
    <mergeCell ref="E6:F6"/>
    <mergeCell ref="Y6:Z6"/>
    <mergeCell ref="A1:B2"/>
    <mergeCell ref="C1:AF1"/>
    <mergeCell ref="C2:AF2"/>
    <mergeCell ref="A3:A5"/>
    <mergeCell ref="B3:B5"/>
    <mergeCell ref="C3:H3"/>
    <mergeCell ref="I3:N3"/>
    <mergeCell ref="O3:T3"/>
    <mergeCell ref="U3:Z3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26:D26"/>
    <mergeCell ref="E26:F26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32:D32"/>
    <mergeCell ref="E32:F32"/>
    <mergeCell ref="C33:D33"/>
    <mergeCell ref="E33:F33"/>
    <mergeCell ref="C34:D34"/>
    <mergeCell ref="E34:F34"/>
    <mergeCell ref="C17:D17"/>
    <mergeCell ref="C27:D27"/>
    <mergeCell ref="E27:F27"/>
    <mergeCell ref="C28:D28"/>
    <mergeCell ref="E28:F28"/>
    <mergeCell ref="C29:D29"/>
    <mergeCell ref="E29:F29"/>
    <mergeCell ref="E30:F30"/>
    <mergeCell ref="C31:D31"/>
    <mergeCell ref="E31:F31"/>
    <mergeCell ref="C22:D22"/>
    <mergeCell ref="E22:F22"/>
    <mergeCell ref="C23:D23"/>
    <mergeCell ref="E23:F23"/>
    <mergeCell ref="C24:D24"/>
    <mergeCell ref="E24:F24"/>
    <mergeCell ref="C25:D25"/>
    <mergeCell ref="E25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F12" sqref="F12"/>
    </sheetView>
  </sheetViews>
  <sheetFormatPr defaultRowHeight="15"/>
  <cols>
    <col min="2" max="2" width="13.7109375" customWidth="1"/>
  </cols>
  <sheetData>
    <row r="1" spans="1:15" ht="15.75" customHeight="1">
      <c r="A1" s="103" t="s">
        <v>0</v>
      </c>
      <c r="B1" s="104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"/>
    </row>
    <row r="2" spans="1:15" ht="18">
      <c r="A2" s="105"/>
      <c r="B2" s="106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2"/>
      <c r="O2" s="3"/>
    </row>
    <row r="3" spans="1:15">
      <c r="A3" s="111" t="s">
        <v>3</v>
      </c>
      <c r="B3" s="112" t="s">
        <v>40</v>
      </c>
      <c r="C3" s="177" t="s">
        <v>42</v>
      </c>
      <c r="D3" s="178"/>
      <c r="E3" s="4"/>
      <c r="F3" s="4"/>
      <c r="G3" s="4"/>
      <c r="H3" s="4"/>
      <c r="I3" s="4"/>
      <c r="J3" s="4"/>
      <c r="K3" s="4"/>
      <c r="L3" s="4"/>
      <c r="M3" s="109"/>
      <c r="N3" s="110"/>
      <c r="O3" s="110"/>
    </row>
    <row r="4" spans="1:15">
      <c r="A4" s="115"/>
      <c r="B4" s="116"/>
      <c r="C4" s="179"/>
      <c r="D4" s="180"/>
      <c r="E4" s="6"/>
      <c r="F4" s="7"/>
      <c r="G4" s="39"/>
      <c r="H4" s="39"/>
      <c r="I4" s="7"/>
      <c r="J4" s="39"/>
      <c r="K4" s="39"/>
      <c r="L4" s="39"/>
      <c r="M4" s="39"/>
      <c r="N4" s="44"/>
      <c r="O4" s="45"/>
    </row>
    <row r="5" spans="1:15" ht="15" customHeight="1">
      <c r="A5" s="12">
        <v>1</v>
      </c>
      <c r="B5" s="50"/>
      <c r="C5" s="166"/>
      <c r="D5" s="167"/>
      <c r="E5" s="14"/>
      <c r="F5" s="13"/>
      <c r="G5" s="13"/>
      <c r="H5" s="15"/>
      <c r="I5" s="13"/>
      <c r="J5" s="13"/>
      <c r="K5" s="13"/>
      <c r="L5" s="42"/>
      <c r="M5" s="13"/>
      <c r="N5" s="19"/>
      <c r="O5" s="43"/>
    </row>
    <row r="6" spans="1:15">
      <c r="A6" s="12">
        <v>2</v>
      </c>
      <c r="B6" s="51"/>
      <c r="C6" s="166"/>
      <c r="D6" s="167"/>
      <c r="E6" s="13"/>
      <c r="F6" s="13"/>
      <c r="G6" s="13"/>
      <c r="H6" s="14"/>
      <c r="I6" s="13"/>
      <c r="J6" s="13"/>
      <c r="K6" s="13"/>
      <c r="L6" s="42"/>
      <c r="M6" s="13"/>
      <c r="N6" s="19"/>
      <c r="O6" s="43"/>
    </row>
    <row r="7" spans="1:15">
      <c r="A7" s="12">
        <v>3</v>
      </c>
      <c r="B7" s="51"/>
      <c r="C7" s="166"/>
      <c r="D7" s="167"/>
      <c r="E7" s="13"/>
      <c r="F7" s="13"/>
      <c r="G7" s="13"/>
      <c r="H7" s="14"/>
      <c r="I7" s="13"/>
      <c r="J7" s="13"/>
      <c r="K7" s="13"/>
      <c r="L7" s="42"/>
      <c r="M7" s="13"/>
      <c r="N7" s="19"/>
      <c r="O7" s="43"/>
    </row>
    <row r="8" spans="1:15">
      <c r="A8" s="12">
        <v>4</v>
      </c>
      <c r="B8" s="51"/>
      <c r="C8" s="166"/>
      <c r="D8" s="167"/>
      <c r="E8" s="13"/>
      <c r="F8" s="13"/>
      <c r="G8" s="13"/>
      <c r="H8" s="14"/>
      <c r="I8" s="13"/>
      <c r="J8" s="13"/>
      <c r="K8" s="13"/>
      <c r="L8" s="42"/>
      <c r="M8" s="13"/>
      <c r="N8" s="19"/>
      <c r="O8" s="43"/>
    </row>
    <row r="9" spans="1:15">
      <c r="A9" s="12">
        <v>5</v>
      </c>
      <c r="B9" s="51"/>
      <c r="C9" s="166"/>
      <c r="D9" s="167"/>
      <c r="E9" s="13"/>
      <c r="F9" s="13"/>
      <c r="G9" s="13"/>
      <c r="H9" s="14"/>
      <c r="I9" s="13"/>
      <c r="J9" s="13"/>
      <c r="K9" s="13"/>
      <c r="L9" s="42"/>
      <c r="M9" s="13"/>
      <c r="N9" s="19"/>
      <c r="O9" s="43"/>
    </row>
    <row r="10" spans="1:15">
      <c r="A10" s="12">
        <v>6</v>
      </c>
      <c r="B10" s="51"/>
      <c r="C10" s="166"/>
      <c r="D10" s="167"/>
      <c r="E10" s="13"/>
      <c r="F10" s="13"/>
      <c r="G10" s="13"/>
      <c r="H10" s="14"/>
      <c r="I10" s="13"/>
      <c r="J10" s="13"/>
      <c r="K10" s="13"/>
      <c r="L10" s="42"/>
      <c r="M10" s="13"/>
      <c r="N10" s="19"/>
      <c r="O10" s="43"/>
    </row>
    <row r="11" spans="1:15">
      <c r="A11" s="12">
        <v>7</v>
      </c>
      <c r="B11" s="51"/>
      <c r="C11" s="166"/>
      <c r="D11" s="167"/>
      <c r="E11" s="13"/>
      <c r="F11" s="13"/>
      <c r="G11" s="13"/>
      <c r="H11" s="13"/>
      <c r="I11" s="13"/>
      <c r="J11" s="13"/>
      <c r="K11" s="13"/>
      <c r="L11" s="42"/>
      <c r="M11" s="13"/>
      <c r="N11" s="19"/>
      <c r="O11" s="43"/>
    </row>
    <row r="12" spans="1:15">
      <c r="A12" s="12">
        <v>8</v>
      </c>
      <c r="B12" s="51"/>
      <c r="C12" s="166"/>
      <c r="D12" s="167"/>
      <c r="E12" s="13"/>
      <c r="F12" s="13"/>
      <c r="G12" s="13"/>
      <c r="H12" s="13"/>
      <c r="I12" s="13"/>
      <c r="J12" s="13"/>
      <c r="K12" s="13"/>
      <c r="L12" s="42"/>
      <c r="M12" s="13"/>
      <c r="N12" s="19"/>
      <c r="O12" s="43"/>
    </row>
    <row r="13" spans="1:15">
      <c r="A13" s="12">
        <v>9</v>
      </c>
      <c r="B13" s="51"/>
      <c r="C13" s="166"/>
      <c r="D13" s="167"/>
      <c r="E13" s="13"/>
      <c r="F13" s="13"/>
      <c r="G13" s="13"/>
      <c r="H13" s="13"/>
      <c r="I13" s="13"/>
      <c r="J13" s="13"/>
      <c r="K13" s="13"/>
      <c r="L13" s="42"/>
      <c r="M13" s="13"/>
      <c r="N13" s="19"/>
      <c r="O13" s="43"/>
    </row>
    <row r="14" spans="1:15">
      <c r="A14" s="12">
        <v>10</v>
      </c>
      <c r="B14" s="51"/>
      <c r="C14" s="166"/>
      <c r="D14" s="167"/>
      <c r="E14" s="13"/>
      <c r="F14" s="13"/>
      <c r="G14" s="13"/>
      <c r="H14" s="13"/>
      <c r="J14" s="13"/>
      <c r="K14" s="13"/>
      <c r="L14" s="42"/>
      <c r="M14" s="13"/>
      <c r="N14" s="19"/>
      <c r="O14" s="43"/>
    </row>
    <row r="15" spans="1:15">
      <c r="A15" s="12">
        <v>11</v>
      </c>
      <c r="B15" s="51"/>
      <c r="C15" s="166"/>
      <c r="D15" s="167"/>
      <c r="E15" s="13"/>
      <c r="F15" s="13"/>
      <c r="G15" s="13"/>
      <c r="H15" s="13"/>
      <c r="I15" s="13"/>
      <c r="J15" s="13"/>
      <c r="K15" s="13"/>
      <c r="L15" s="42"/>
      <c r="M15" s="13"/>
      <c r="N15" s="19"/>
      <c r="O15" s="43"/>
    </row>
    <row r="16" spans="1:15">
      <c r="A16" s="12">
        <v>12</v>
      </c>
      <c r="B16" s="51"/>
      <c r="C16" s="166"/>
      <c r="D16" s="167"/>
      <c r="E16" s="13"/>
      <c r="F16" s="13"/>
      <c r="G16" s="13"/>
      <c r="H16" s="13"/>
      <c r="I16" s="42"/>
      <c r="J16" s="42"/>
      <c r="K16" s="42"/>
      <c r="L16" s="42"/>
      <c r="M16" s="13"/>
      <c r="N16" s="19"/>
      <c r="O16" s="43"/>
    </row>
    <row r="17" spans="1:15">
      <c r="A17" s="12">
        <v>13</v>
      </c>
      <c r="B17" s="51"/>
      <c r="C17" s="166"/>
      <c r="D17" s="167"/>
      <c r="E17" s="13"/>
      <c r="F17" s="13"/>
      <c r="G17" s="13"/>
      <c r="H17" s="13"/>
      <c r="I17" s="42"/>
      <c r="J17" s="42"/>
      <c r="K17" s="42"/>
      <c r="L17" s="42"/>
      <c r="M17" s="13"/>
      <c r="N17" s="19"/>
      <c r="O17" s="43"/>
    </row>
    <row r="18" spans="1:15">
      <c r="A18" s="12">
        <v>14</v>
      </c>
      <c r="B18" s="51"/>
      <c r="C18" s="166"/>
      <c r="D18" s="167"/>
      <c r="E18" s="13"/>
      <c r="F18" s="13"/>
      <c r="G18" s="13"/>
      <c r="H18" s="13"/>
      <c r="I18" s="42"/>
      <c r="J18" s="42"/>
      <c r="K18" s="42"/>
      <c r="L18" s="41"/>
      <c r="M18" s="13"/>
      <c r="N18" s="19"/>
      <c r="O18" s="43"/>
    </row>
    <row r="19" spans="1:15">
      <c r="A19" s="12">
        <v>15</v>
      </c>
      <c r="B19" s="51"/>
      <c r="C19" s="166"/>
      <c r="D19" s="167"/>
      <c r="E19" s="13"/>
      <c r="F19" s="13"/>
      <c r="G19" s="13"/>
      <c r="H19" s="13"/>
      <c r="I19" s="16"/>
      <c r="J19" s="16"/>
      <c r="K19" s="16"/>
      <c r="L19" s="16"/>
      <c r="M19" s="16"/>
      <c r="N19" s="17"/>
      <c r="O19" s="18"/>
    </row>
    <row r="20" spans="1:15">
      <c r="A20" s="12">
        <v>16</v>
      </c>
      <c r="B20" s="51"/>
      <c r="C20" s="166"/>
      <c r="D20" s="167"/>
      <c r="E20" s="13"/>
      <c r="F20" s="13"/>
      <c r="G20" s="13"/>
      <c r="H20" s="13"/>
      <c r="I20" s="16"/>
      <c r="J20" s="16"/>
      <c r="K20" s="16"/>
      <c r="L20" s="16"/>
      <c r="M20" s="16"/>
      <c r="N20" s="17"/>
      <c r="O20" s="18"/>
    </row>
    <row r="21" spans="1:15">
      <c r="A21" s="12">
        <v>17</v>
      </c>
      <c r="B21" s="51"/>
      <c r="C21" s="166"/>
      <c r="D21" s="167"/>
      <c r="E21" s="20"/>
      <c r="F21" s="16"/>
      <c r="G21" s="16"/>
      <c r="H21" s="16"/>
      <c r="J21" s="16"/>
      <c r="K21" s="16"/>
      <c r="L21" s="16"/>
      <c r="M21" s="16"/>
      <c r="N21" s="17"/>
      <c r="O21" s="18"/>
    </row>
    <row r="22" spans="1:15">
      <c r="A22" s="12">
        <v>18</v>
      </c>
      <c r="B22" s="51"/>
      <c r="C22" s="166"/>
      <c r="D22" s="167"/>
      <c r="E22" s="20"/>
      <c r="F22" s="16"/>
      <c r="G22" s="16"/>
      <c r="H22" s="16"/>
      <c r="I22" s="16"/>
      <c r="J22" s="16"/>
      <c r="K22" s="16"/>
      <c r="L22" s="16"/>
      <c r="M22" s="16"/>
      <c r="N22" s="17"/>
      <c r="O22" s="18"/>
    </row>
    <row r="23" spans="1:15">
      <c r="A23" s="12">
        <v>19</v>
      </c>
      <c r="B23" s="51"/>
      <c r="C23" s="166"/>
      <c r="D23" s="167"/>
      <c r="E23" s="20"/>
      <c r="F23" s="16"/>
      <c r="G23" s="16"/>
      <c r="H23" s="16"/>
      <c r="I23" s="16"/>
      <c r="J23" s="16"/>
      <c r="K23" s="16"/>
      <c r="L23" s="16"/>
      <c r="M23" s="16"/>
      <c r="N23" s="17"/>
      <c r="O23" s="18"/>
    </row>
    <row r="24" spans="1:15">
      <c r="A24" s="12">
        <v>20</v>
      </c>
      <c r="B24" s="51"/>
      <c r="C24" s="166"/>
      <c r="D24" s="167"/>
      <c r="E24" s="20"/>
      <c r="F24" s="16"/>
      <c r="G24" s="16"/>
      <c r="H24" s="16"/>
      <c r="I24" s="16"/>
      <c r="J24" s="16"/>
      <c r="K24" s="16"/>
      <c r="L24" s="16"/>
      <c r="M24" s="16"/>
      <c r="N24" s="17"/>
      <c r="O24" s="18"/>
    </row>
    <row r="25" spans="1:15">
      <c r="A25" s="12">
        <v>21</v>
      </c>
      <c r="B25" s="51"/>
      <c r="C25" s="166"/>
      <c r="D25" s="167"/>
      <c r="E25" s="20"/>
      <c r="F25" s="16"/>
      <c r="G25" s="16"/>
      <c r="H25" s="16"/>
      <c r="I25" s="16"/>
      <c r="J25" s="16"/>
      <c r="K25" s="16"/>
      <c r="L25" s="16"/>
      <c r="M25" s="16"/>
      <c r="N25" s="17"/>
      <c r="O25" s="18"/>
    </row>
    <row r="26" spans="1:15">
      <c r="A26" s="12">
        <v>22</v>
      </c>
      <c r="B26" s="51"/>
      <c r="C26" s="166"/>
      <c r="D26" s="167"/>
      <c r="E26" s="20"/>
      <c r="F26" s="16"/>
      <c r="G26" s="16"/>
      <c r="H26" s="16"/>
      <c r="I26" s="16"/>
      <c r="J26" s="16"/>
      <c r="K26" s="16"/>
      <c r="L26" s="16"/>
      <c r="M26" s="16"/>
      <c r="N26" s="17"/>
      <c r="O26" s="18"/>
    </row>
    <row r="27" spans="1:15">
      <c r="A27" s="12">
        <v>23</v>
      </c>
      <c r="B27" s="51"/>
      <c r="C27" s="166"/>
      <c r="D27" s="167"/>
      <c r="E27" s="20"/>
      <c r="F27" s="16"/>
      <c r="G27" s="16"/>
      <c r="H27" s="16"/>
      <c r="I27" s="16"/>
      <c r="J27" s="16"/>
      <c r="K27" s="16"/>
      <c r="L27" s="16"/>
      <c r="M27" s="16"/>
      <c r="N27" s="17"/>
      <c r="O27" s="18"/>
    </row>
    <row r="28" spans="1:15">
      <c r="A28" s="12">
        <v>24</v>
      </c>
      <c r="B28" s="51"/>
      <c r="C28" s="166"/>
      <c r="D28" s="167"/>
      <c r="E28" s="20"/>
      <c r="F28" s="16"/>
      <c r="G28" s="16"/>
      <c r="H28" s="16"/>
      <c r="I28" s="16"/>
      <c r="J28" s="16"/>
      <c r="K28" s="16"/>
      <c r="L28" s="16"/>
      <c r="M28" s="16"/>
      <c r="N28" s="17"/>
      <c r="O28" s="18"/>
    </row>
    <row r="29" spans="1:15">
      <c r="A29" s="12">
        <v>25</v>
      </c>
      <c r="B29" s="51"/>
      <c r="C29" s="166"/>
      <c r="D29" s="167"/>
      <c r="E29" s="20"/>
      <c r="F29" s="16"/>
      <c r="G29" s="16"/>
      <c r="H29" s="16"/>
      <c r="I29" s="16"/>
      <c r="J29" s="16"/>
      <c r="K29" s="16"/>
      <c r="L29" s="16"/>
      <c r="M29" s="16"/>
      <c r="N29" s="17"/>
      <c r="O29" s="18"/>
    </row>
    <row r="30" spans="1:15">
      <c r="A30" s="12">
        <v>26</v>
      </c>
      <c r="B30" s="51"/>
      <c r="C30" s="166"/>
      <c r="D30" s="167"/>
      <c r="E30" s="20"/>
      <c r="F30" s="16"/>
      <c r="G30" s="16"/>
      <c r="H30" s="16"/>
      <c r="I30" s="16"/>
      <c r="J30" s="16"/>
      <c r="K30" s="16"/>
      <c r="L30" s="16"/>
      <c r="M30" s="16"/>
      <c r="N30" s="17"/>
      <c r="O30" s="18"/>
    </row>
    <row r="31" spans="1:15">
      <c r="A31" s="12">
        <v>27</v>
      </c>
      <c r="B31" s="51"/>
      <c r="C31" s="166"/>
      <c r="D31" s="167"/>
      <c r="E31" s="20"/>
      <c r="F31" s="16"/>
      <c r="G31" s="16"/>
      <c r="H31" s="16"/>
      <c r="I31" s="16"/>
      <c r="J31" s="16"/>
      <c r="K31" s="16"/>
      <c r="L31" s="16"/>
      <c r="M31" s="16"/>
      <c r="N31" s="17"/>
      <c r="O31" s="18"/>
    </row>
    <row r="32" spans="1:15">
      <c r="A32" s="12">
        <v>28</v>
      </c>
      <c r="B32" s="51"/>
      <c r="C32" s="166"/>
      <c r="D32" s="167"/>
      <c r="E32" s="20"/>
      <c r="F32" s="16"/>
      <c r="G32" s="16"/>
      <c r="H32" s="16"/>
      <c r="I32" s="16"/>
      <c r="J32" s="16"/>
      <c r="K32" s="16"/>
      <c r="L32" s="16"/>
      <c r="M32" s="16"/>
      <c r="N32" s="17"/>
      <c r="O32" s="18"/>
    </row>
    <row r="33" spans="1:15">
      <c r="A33" s="12">
        <v>29</v>
      </c>
      <c r="B33" s="51"/>
      <c r="C33" s="166"/>
      <c r="D33" s="167"/>
      <c r="E33" s="20"/>
      <c r="F33" s="16"/>
      <c r="G33" s="16"/>
      <c r="H33" s="16"/>
      <c r="I33" s="16"/>
      <c r="J33" s="16"/>
      <c r="K33" s="16"/>
      <c r="L33" s="16"/>
      <c r="M33" s="16"/>
      <c r="N33" s="17"/>
      <c r="O33" s="18"/>
    </row>
    <row r="34" spans="1:15">
      <c r="A34" s="12">
        <v>30</v>
      </c>
      <c r="B34" s="52"/>
      <c r="C34" s="166"/>
      <c r="D34" s="167"/>
      <c r="E34" s="20"/>
      <c r="F34" s="16"/>
      <c r="G34" s="16"/>
      <c r="H34" s="21"/>
      <c r="I34" s="16"/>
      <c r="J34" s="16"/>
      <c r="K34" s="16"/>
      <c r="L34" s="16"/>
      <c r="M34" s="16"/>
      <c r="N34" s="17"/>
      <c r="O34" s="18"/>
    </row>
  </sheetData>
  <mergeCells count="37">
    <mergeCell ref="A1:B2"/>
    <mergeCell ref="C1:N1"/>
    <mergeCell ref="C2:M2"/>
    <mergeCell ref="M3:O3"/>
    <mergeCell ref="A3:A4"/>
    <mergeCell ref="B3:B4"/>
    <mergeCell ref="C3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B7" sqref="B7"/>
    </sheetView>
  </sheetViews>
  <sheetFormatPr defaultRowHeight="15"/>
  <sheetData>
    <row r="1" spans="1:17" ht="15.75" customHeight="1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"/>
    </row>
    <row r="2" spans="1:17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"/>
      <c r="Q2" s="3"/>
    </row>
    <row r="3" spans="1:17">
      <c r="A3" s="111" t="s">
        <v>3</v>
      </c>
      <c r="B3" s="112" t="s">
        <v>40</v>
      </c>
      <c r="C3" s="177" t="s">
        <v>41</v>
      </c>
      <c r="D3" s="178"/>
      <c r="E3" s="177" t="s">
        <v>42</v>
      </c>
      <c r="F3" s="178"/>
      <c r="G3" s="4"/>
      <c r="H3" s="4"/>
      <c r="I3" s="4"/>
      <c r="J3" s="4"/>
      <c r="K3" s="4"/>
      <c r="L3" s="4"/>
      <c r="M3" s="4"/>
      <c r="N3" s="4"/>
      <c r="O3" s="109"/>
      <c r="P3" s="110"/>
      <c r="Q3" s="110"/>
    </row>
    <row r="4" spans="1:17">
      <c r="A4" s="115"/>
      <c r="B4" s="116"/>
      <c r="C4" s="179"/>
      <c r="D4" s="180"/>
      <c r="E4" s="179"/>
      <c r="F4" s="180"/>
      <c r="G4" s="6"/>
      <c r="H4" s="7"/>
      <c r="I4" s="39"/>
      <c r="J4" s="39"/>
      <c r="K4" s="7"/>
      <c r="L4" s="39"/>
      <c r="M4" s="39"/>
      <c r="N4" s="39"/>
      <c r="O4" s="39"/>
      <c r="P4" s="44"/>
      <c r="Q4" s="45"/>
    </row>
    <row r="5" spans="1:17" ht="15" customHeight="1">
      <c r="A5" s="12">
        <v>1</v>
      </c>
      <c r="B5" s="50"/>
      <c r="C5" s="166"/>
      <c r="D5" s="167"/>
      <c r="E5" s="166"/>
      <c r="F5" s="167"/>
      <c r="G5" s="14"/>
      <c r="H5" s="13"/>
      <c r="I5" s="13"/>
      <c r="J5" s="15"/>
      <c r="K5" s="13"/>
      <c r="L5" s="13"/>
      <c r="M5" s="13"/>
      <c r="N5" s="42"/>
      <c r="O5" s="13"/>
      <c r="P5" s="19"/>
      <c r="Q5" s="43"/>
    </row>
    <row r="6" spans="1:17">
      <c r="A6" s="12">
        <v>2</v>
      </c>
      <c r="B6" s="51"/>
      <c r="C6" s="166"/>
      <c r="D6" s="167"/>
      <c r="E6" s="166"/>
      <c r="F6" s="167"/>
      <c r="G6" s="13"/>
      <c r="H6" s="13"/>
      <c r="I6" s="13"/>
      <c r="J6" s="14"/>
      <c r="K6" s="13"/>
      <c r="L6" s="13"/>
      <c r="M6" s="13"/>
      <c r="N6" s="42"/>
      <c r="O6" s="13"/>
      <c r="P6" s="19"/>
      <c r="Q6" s="43"/>
    </row>
    <row r="7" spans="1:17">
      <c r="A7" s="12">
        <v>3</v>
      </c>
      <c r="B7" s="51"/>
      <c r="C7" s="166"/>
      <c r="D7" s="167"/>
      <c r="E7" s="166"/>
      <c r="F7" s="167"/>
      <c r="G7" s="13"/>
      <c r="H7" s="13"/>
      <c r="I7" s="13"/>
      <c r="J7" s="14"/>
      <c r="K7" s="13"/>
      <c r="L7" s="13"/>
      <c r="M7" s="13"/>
      <c r="N7" s="42"/>
      <c r="O7" s="13"/>
      <c r="P7" s="19"/>
      <c r="Q7" s="43"/>
    </row>
    <row r="8" spans="1:17">
      <c r="A8" s="12">
        <v>4</v>
      </c>
      <c r="B8" s="51"/>
      <c r="C8" s="166"/>
      <c r="D8" s="167"/>
      <c r="E8" s="166"/>
      <c r="F8" s="167"/>
      <c r="G8" s="13"/>
      <c r="H8" s="13"/>
      <c r="I8" s="13"/>
      <c r="J8" s="14"/>
      <c r="K8" s="13"/>
      <c r="L8" s="13"/>
      <c r="M8" s="13"/>
      <c r="N8" s="42"/>
      <c r="O8" s="13"/>
      <c r="P8" s="19"/>
      <c r="Q8" s="43"/>
    </row>
    <row r="9" spans="1:17">
      <c r="A9" s="12">
        <v>5</v>
      </c>
      <c r="B9" s="51"/>
      <c r="C9" s="166"/>
      <c r="D9" s="167"/>
      <c r="E9" s="166"/>
      <c r="F9" s="167"/>
      <c r="G9" s="13"/>
      <c r="H9" s="13"/>
      <c r="I9" s="13"/>
      <c r="J9" s="14"/>
      <c r="K9" s="13"/>
      <c r="L9" s="13"/>
      <c r="M9" s="13"/>
      <c r="N9" s="42"/>
      <c r="O9" s="13"/>
      <c r="P9" s="19"/>
      <c r="Q9" s="43"/>
    </row>
    <row r="10" spans="1:17">
      <c r="A10" s="12">
        <v>6</v>
      </c>
      <c r="B10" s="51"/>
      <c r="C10" s="166"/>
      <c r="D10" s="167"/>
      <c r="E10" s="166"/>
      <c r="F10" s="167"/>
      <c r="G10" s="13"/>
      <c r="H10" s="13"/>
      <c r="I10" s="13"/>
      <c r="J10" s="14"/>
      <c r="K10" s="13"/>
      <c r="L10" s="13"/>
      <c r="M10" s="13"/>
      <c r="N10" s="42"/>
      <c r="O10" s="13"/>
      <c r="P10" s="19"/>
      <c r="Q10" s="43"/>
    </row>
    <row r="11" spans="1:17">
      <c r="A11" s="12">
        <v>7</v>
      </c>
      <c r="B11" s="51"/>
      <c r="C11" s="166"/>
      <c r="D11" s="167"/>
      <c r="E11" s="166"/>
      <c r="F11" s="167"/>
      <c r="G11" s="13"/>
      <c r="H11" s="13"/>
      <c r="I11" s="13"/>
      <c r="J11" s="13"/>
      <c r="K11" s="13"/>
      <c r="L11" s="13"/>
      <c r="M11" s="13"/>
      <c r="N11" s="42"/>
      <c r="O11" s="13"/>
      <c r="P11" s="19"/>
      <c r="Q11" s="43"/>
    </row>
    <row r="12" spans="1:17">
      <c r="A12" s="12">
        <v>8</v>
      </c>
      <c r="B12" s="51"/>
      <c r="C12" s="166"/>
      <c r="D12" s="167"/>
      <c r="E12" s="166"/>
      <c r="F12" s="167"/>
      <c r="G12" s="13"/>
      <c r="H12" s="13"/>
      <c r="I12" s="13"/>
      <c r="J12" s="13"/>
      <c r="K12" s="13"/>
      <c r="L12" s="13"/>
      <c r="M12" s="13"/>
      <c r="N12" s="42"/>
      <c r="O12" s="13"/>
      <c r="P12" s="19"/>
      <c r="Q12" s="43"/>
    </row>
    <row r="13" spans="1:17">
      <c r="A13" s="12">
        <v>9</v>
      </c>
      <c r="B13" s="51"/>
      <c r="C13" s="166"/>
      <c r="D13" s="167"/>
      <c r="E13" s="166"/>
      <c r="F13" s="167"/>
      <c r="G13" s="13"/>
      <c r="H13" s="13"/>
      <c r="I13" s="13"/>
      <c r="J13" s="13"/>
      <c r="K13" s="13"/>
      <c r="L13" s="13"/>
      <c r="M13" s="13"/>
      <c r="N13" s="42"/>
      <c r="O13" s="13"/>
      <c r="P13" s="19"/>
      <c r="Q13" s="43"/>
    </row>
    <row r="14" spans="1:17">
      <c r="A14" s="12">
        <v>10</v>
      </c>
      <c r="B14" s="51"/>
      <c r="C14" s="166"/>
      <c r="D14" s="167"/>
      <c r="E14" s="166"/>
      <c r="F14" s="167"/>
      <c r="G14" s="13"/>
      <c r="H14" s="13"/>
      <c r="I14" s="13"/>
      <c r="J14" s="13"/>
      <c r="L14" s="13"/>
      <c r="M14" s="13"/>
      <c r="N14" s="42"/>
      <c r="O14" s="13"/>
      <c r="P14" s="19"/>
      <c r="Q14" s="43"/>
    </row>
    <row r="15" spans="1:17">
      <c r="A15" s="12">
        <v>11</v>
      </c>
      <c r="B15" s="51"/>
      <c r="C15" s="166"/>
      <c r="D15" s="167"/>
      <c r="E15" s="166"/>
      <c r="F15" s="167"/>
      <c r="G15" s="13"/>
      <c r="H15" s="13"/>
      <c r="I15" s="13"/>
      <c r="J15" s="13"/>
      <c r="K15" s="13"/>
      <c r="L15" s="13"/>
      <c r="M15" s="13"/>
      <c r="N15" s="42"/>
      <c r="O15" s="13"/>
      <c r="P15" s="19"/>
      <c r="Q15" s="43"/>
    </row>
    <row r="16" spans="1:17">
      <c r="A16" s="12">
        <v>12</v>
      </c>
      <c r="B16" s="51"/>
      <c r="C16" s="166"/>
      <c r="D16" s="167"/>
      <c r="E16" s="166"/>
      <c r="F16" s="167"/>
      <c r="G16" s="13"/>
      <c r="H16" s="13"/>
      <c r="I16" s="13"/>
      <c r="J16" s="13"/>
      <c r="K16" s="42"/>
      <c r="L16" s="42"/>
      <c r="M16" s="42"/>
      <c r="N16" s="42"/>
      <c r="O16" s="13"/>
      <c r="P16" s="19"/>
      <c r="Q16" s="43"/>
    </row>
    <row r="17" spans="1:17">
      <c r="A17" s="12">
        <v>13</v>
      </c>
      <c r="B17" s="51"/>
      <c r="C17" s="166"/>
      <c r="D17" s="167"/>
      <c r="E17" s="166"/>
      <c r="F17" s="167"/>
      <c r="G17" s="13"/>
      <c r="H17" s="13"/>
      <c r="I17" s="13"/>
      <c r="J17" s="13"/>
      <c r="K17" s="42"/>
      <c r="L17" s="42"/>
      <c r="M17" s="42"/>
      <c r="N17" s="42"/>
      <c r="O17" s="13"/>
      <c r="P17" s="19"/>
      <c r="Q17" s="43"/>
    </row>
    <row r="18" spans="1:17">
      <c r="A18" s="12">
        <v>14</v>
      </c>
      <c r="B18" s="51"/>
      <c r="C18" s="166"/>
      <c r="D18" s="167"/>
      <c r="E18" s="166"/>
      <c r="F18" s="167"/>
      <c r="G18" s="13"/>
      <c r="H18" s="13"/>
      <c r="I18" s="13"/>
      <c r="J18" s="13"/>
      <c r="K18" s="42"/>
      <c r="L18" s="42"/>
      <c r="M18" s="42"/>
      <c r="N18" s="41"/>
      <c r="O18" s="13"/>
      <c r="P18" s="19"/>
      <c r="Q18" s="43"/>
    </row>
    <row r="19" spans="1:17">
      <c r="A19" s="12">
        <v>15</v>
      </c>
      <c r="B19" s="51"/>
      <c r="C19" s="166"/>
      <c r="D19" s="167"/>
      <c r="E19" s="166"/>
      <c r="F19" s="167"/>
      <c r="G19" s="13"/>
      <c r="H19" s="13"/>
      <c r="I19" s="13"/>
      <c r="J19" s="13"/>
      <c r="K19" s="16"/>
      <c r="L19" s="16"/>
      <c r="M19" s="16"/>
      <c r="N19" s="16"/>
      <c r="O19" s="16"/>
      <c r="P19" s="17"/>
      <c r="Q19" s="18"/>
    </row>
    <row r="20" spans="1:17">
      <c r="A20" s="12">
        <v>16</v>
      </c>
      <c r="B20" s="51"/>
      <c r="C20" s="166"/>
      <c r="D20" s="167"/>
      <c r="E20" s="166"/>
      <c r="F20" s="167"/>
      <c r="G20" s="13"/>
      <c r="H20" s="13"/>
      <c r="I20" s="13"/>
      <c r="J20" s="13"/>
      <c r="K20" s="16"/>
      <c r="L20" s="16"/>
      <c r="M20" s="16"/>
      <c r="N20" s="16"/>
      <c r="O20" s="16"/>
      <c r="P20" s="17"/>
      <c r="Q20" s="18"/>
    </row>
    <row r="21" spans="1:17">
      <c r="A21" s="12">
        <v>17</v>
      </c>
      <c r="B21" s="51"/>
      <c r="C21" s="166"/>
      <c r="D21" s="167"/>
      <c r="E21" s="166"/>
      <c r="F21" s="167"/>
      <c r="G21" s="20"/>
      <c r="H21" s="16"/>
      <c r="I21" s="16"/>
      <c r="J21" s="16"/>
      <c r="L21" s="16"/>
      <c r="M21" s="16"/>
      <c r="N21" s="16"/>
      <c r="O21" s="16"/>
      <c r="P21" s="17"/>
      <c r="Q21" s="18"/>
    </row>
    <row r="22" spans="1:17">
      <c r="A22" s="12">
        <v>18</v>
      </c>
      <c r="B22" s="51"/>
      <c r="C22" s="166"/>
      <c r="D22" s="167"/>
      <c r="E22" s="166"/>
      <c r="F22" s="167"/>
      <c r="G22" s="20"/>
      <c r="H22" s="16"/>
      <c r="I22" s="16"/>
      <c r="J22" s="16"/>
      <c r="K22" s="16"/>
      <c r="L22" s="16"/>
      <c r="M22" s="16"/>
      <c r="N22" s="16"/>
      <c r="O22" s="16"/>
      <c r="P22" s="17"/>
      <c r="Q22" s="18"/>
    </row>
    <row r="23" spans="1:17">
      <c r="A23" s="12">
        <v>19</v>
      </c>
      <c r="B23" s="51"/>
      <c r="C23" s="166"/>
      <c r="D23" s="167"/>
      <c r="E23" s="166"/>
      <c r="F23" s="167"/>
      <c r="G23" s="20"/>
      <c r="H23" s="16"/>
      <c r="I23" s="16"/>
      <c r="J23" s="16"/>
      <c r="K23" s="16"/>
      <c r="L23" s="16"/>
      <c r="M23" s="16"/>
      <c r="N23" s="16"/>
      <c r="O23" s="16"/>
      <c r="P23" s="17"/>
      <c r="Q23" s="18"/>
    </row>
    <row r="24" spans="1:17">
      <c r="A24" s="12">
        <v>20</v>
      </c>
      <c r="B24" s="51"/>
      <c r="C24" s="166"/>
      <c r="D24" s="167"/>
      <c r="E24" s="166"/>
      <c r="F24" s="167"/>
      <c r="G24" s="20"/>
      <c r="H24" s="16"/>
      <c r="I24" s="16"/>
      <c r="J24" s="16"/>
      <c r="K24" s="16"/>
      <c r="L24" s="16"/>
      <c r="M24" s="16"/>
      <c r="N24" s="16"/>
      <c r="O24" s="16"/>
      <c r="P24" s="17"/>
      <c r="Q24" s="18"/>
    </row>
    <row r="25" spans="1:17">
      <c r="A25" s="12">
        <v>21</v>
      </c>
      <c r="B25" s="51"/>
      <c r="C25" s="166"/>
      <c r="D25" s="167"/>
      <c r="E25" s="166"/>
      <c r="F25" s="167"/>
      <c r="G25" s="20"/>
      <c r="H25" s="16"/>
      <c r="I25" s="16"/>
      <c r="J25" s="16"/>
      <c r="K25" s="16"/>
      <c r="L25" s="16"/>
      <c r="M25" s="16"/>
      <c r="N25" s="16"/>
      <c r="O25" s="16"/>
      <c r="P25" s="17"/>
      <c r="Q25" s="18"/>
    </row>
    <row r="26" spans="1:17">
      <c r="A26" s="12">
        <v>22</v>
      </c>
      <c r="B26" s="51"/>
      <c r="C26" s="166"/>
      <c r="D26" s="167"/>
      <c r="E26" s="166"/>
      <c r="F26" s="167"/>
      <c r="G26" s="20"/>
      <c r="H26" s="16"/>
      <c r="I26" s="16"/>
      <c r="J26" s="16"/>
      <c r="K26" s="16"/>
      <c r="L26" s="16"/>
      <c r="M26" s="16"/>
      <c r="N26" s="16"/>
      <c r="O26" s="16"/>
      <c r="P26" s="17"/>
      <c r="Q26" s="18"/>
    </row>
    <row r="27" spans="1:17">
      <c r="A27" s="12">
        <v>23</v>
      </c>
      <c r="B27" s="51"/>
      <c r="C27" s="166"/>
      <c r="D27" s="167"/>
      <c r="E27" s="166"/>
      <c r="F27" s="167"/>
      <c r="G27" s="20"/>
      <c r="H27" s="16"/>
      <c r="I27" s="16"/>
      <c r="J27" s="16"/>
      <c r="K27" s="16"/>
      <c r="L27" s="16"/>
      <c r="M27" s="16"/>
      <c r="N27" s="16"/>
      <c r="O27" s="16"/>
      <c r="P27" s="17"/>
      <c r="Q27" s="18"/>
    </row>
    <row r="28" spans="1:17">
      <c r="A28" s="12">
        <v>24</v>
      </c>
      <c r="B28" s="51"/>
      <c r="C28" s="166"/>
      <c r="D28" s="167"/>
      <c r="E28" s="166"/>
      <c r="F28" s="167"/>
      <c r="G28" s="20"/>
      <c r="H28" s="16"/>
      <c r="I28" s="16"/>
      <c r="J28" s="16"/>
      <c r="K28" s="16"/>
      <c r="L28" s="16"/>
      <c r="M28" s="16"/>
      <c r="N28" s="16"/>
      <c r="O28" s="16"/>
      <c r="P28" s="17"/>
      <c r="Q28" s="18"/>
    </row>
    <row r="29" spans="1:17">
      <c r="A29" s="12">
        <v>25</v>
      </c>
      <c r="B29" s="51"/>
      <c r="C29" s="166"/>
      <c r="D29" s="167"/>
      <c r="E29" s="166"/>
      <c r="F29" s="167"/>
      <c r="G29" s="20"/>
      <c r="H29" s="16"/>
      <c r="I29" s="16"/>
      <c r="J29" s="16"/>
      <c r="K29" s="16"/>
      <c r="L29" s="16"/>
      <c r="M29" s="16"/>
      <c r="N29" s="16"/>
      <c r="O29" s="16"/>
      <c r="P29" s="17"/>
      <c r="Q29" s="18"/>
    </row>
    <row r="30" spans="1:17">
      <c r="A30" s="12">
        <v>26</v>
      </c>
      <c r="B30" s="51"/>
      <c r="C30" s="166"/>
      <c r="D30" s="167"/>
      <c r="E30" s="166"/>
      <c r="F30" s="167"/>
      <c r="G30" s="20"/>
      <c r="H30" s="16"/>
      <c r="I30" s="16"/>
      <c r="J30" s="16"/>
      <c r="K30" s="16"/>
      <c r="L30" s="16"/>
      <c r="M30" s="16"/>
      <c r="N30" s="16"/>
      <c r="O30" s="16"/>
      <c r="P30" s="17"/>
      <c r="Q30" s="18"/>
    </row>
    <row r="31" spans="1:17">
      <c r="A31" s="12">
        <v>27</v>
      </c>
      <c r="B31" s="51"/>
      <c r="C31" s="166"/>
      <c r="D31" s="167"/>
      <c r="E31" s="166"/>
      <c r="F31" s="167"/>
      <c r="G31" s="20"/>
      <c r="H31" s="16"/>
      <c r="I31" s="16"/>
      <c r="J31" s="16"/>
      <c r="K31" s="16"/>
      <c r="L31" s="16"/>
      <c r="M31" s="16"/>
      <c r="N31" s="16"/>
      <c r="O31" s="16"/>
      <c r="P31" s="17"/>
      <c r="Q31" s="18"/>
    </row>
    <row r="32" spans="1:17">
      <c r="A32" s="12">
        <v>28</v>
      </c>
      <c r="B32" s="51"/>
      <c r="C32" s="166"/>
      <c r="D32" s="167"/>
      <c r="E32" s="166"/>
      <c r="F32" s="167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>
        <v>29</v>
      </c>
      <c r="B33" s="51"/>
      <c r="C33" s="166"/>
      <c r="D33" s="167"/>
      <c r="E33" s="166"/>
      <c r="F33" s="167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>
        <v>30</v>
      </c>
      <c r="B34" s="52"/>
      <c r="C34" s="166"/>
      <c r="D34" s="167"/>
      <c r="E34" s="166"/>
      <c r="F34" s="167"/>
      <c r="G34" s="20"/>
      <c r="H34" s="16"/>
      <c r="I34" s="16"/>
      <c r="J34" s="21"/>
      <c r="K34" s="16"/>
      <c r="L34" s="16"/>
      <c r="M34" s="16"/>
      <c r="N34" s="16"/>
      <c r="O34" s="16"/>
      <c r="P34" s="17"/>
      <c r="Q34" s="18"/>
    </row>
  </sheetData>
  <mergeCells count="68">
    <mergeCell ref="A1:B2"/>
    <mergeCell ref="C1:P1"/>
    <mergeCell ref="C2:O2"/>
    <mergeCell ref="O3:Q3"/>
    <mergeCell ref="A3:A4"/>
    <mergeCell ref="B3:B4"/>
    <mergeCell ref="C3:D4"/>
    <mergeCell ref="E3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11" sqref="A11"/>
    </sheetView>
  </sheetViews>
  <sheetFormatPr defaultRowHeight="15"/>
  <sheetData>
    <row r="1" spans="1:17" ht="15.75" customHeight="1">
      <c r="A1" s="103" t="s">
        <v>0</v>
      </c>
      <c r="B1" s="104"/>
      <c r="C1" s="107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"/>
    </row>
    <row r="2" spans="1:17" ht="18">
      <c r="A2" s="105"/>
      <c r="B2" s="106"/>
      <c r="C2" s="108" t="s">
        <v>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"/>
      <c r="Q2" s="3"/>
    </row>
    <row r="3" spans="1:17">
      <c r="A3" s="111" t="s">
        <v>3</v>
      </c>
      <c r="B3" s="112" t="s">
        <v>40</v>
      </c>
      <c r="C3" s="177" t="s">
        <v>41</v>
      </c>
      <c r="D3" s="178"/>
      <c r="E3" s="177" t="s">
        <v>42</v>
      </c>
      <c r="F3" s="178"/>
      <c r="G3" s="4"/>
      <c r="H3" s="4"/>
      <c r="I3" s="4"/>
      <c r="J3" s="4"/>
      <c r="K3" s="4"/>
      <c r="L3" s="4"/>
      <c r="M3" s="4"/>
      <c r="N3" s="4"/>
      <c r="O3" s="109"/>
      <c r="P3" s="110"/>
      <c r="Q3" s="110"/>
    </row>
    <row r="4" spans="1:17">
      <c r="A4" s="115"/>
      <c r="B4" s="116"/>
      <c r="C4" s="179"/>
      <c r="D4" s="180"/>
      <c r="E4" s="179"/>
      <c r="F4" s="180"/>
      <c r="G4" s="6"/>
      <c r="H4" s="7"/>
      <c r="I4" s="39"/>
      <c r="J4" s="39"/>
      <c r="K4" s="7"/>
      <c r="L4" s="39"/>
      <c r="M4" s="39"/>
      <c r="N4" s="39"/>
      <c r="O4" s="39"/>
      <c r="P4" s="44"/>
      <c r="Q4" s="45"/>
    </row>
    <row r="5" spans="1:17" ht="15" customHeight="1">
      <c r="A5" s="12">
        <v>1</v>
      </c>
      <c r="B5" s="50"/>
      <c r="C5" s="166"/>
      <c r="D5" s="167"/>
      <c r="E5" s="166"/>
      <c r="F5" s="167"/>
      <c r="G5" s="14"/>
      <c r="H5" s="13"/>
      <c r="I5" s="13"/>
      <c r="J5" s="15"/>
      <c r="K5" s="13"/>
      <c r="L5" s="13"/>
      <c r="M5" s="13"/>
      <c r="N5" s="42"/>
      <c r="O5" s="13"/>
      <c r="P5" s="19"/>
      <c r="Q5" s="43"/>
    </row>
    <row r="6" spans="1:17">
      <c r="A6" s="12">
        <v>2</v>
      </c>
      <c r="B6" s="51"/>
      <c r="C6" s="166"/>
      <c r="D6" s="167"/>
      <c r="E6" s="166"/>
      <c r="F6" s="167"/>
      <c r="G6" s="13"/>
      <c r="H6" s="13"/>
      <c r="I6" s="13"/>
      <c r="J6" s="14"/>
      <c r="K6" s="13"/>
      <c r="L6" s="13"/>
      <c r="M6" s="13"/>
      <c r="N6" s="42"/>
      <c r="O6" s="13"/>
      <c r="P6" s="19"/>
      <c r="Q6" s="43"/>
    </row>
    <row r="7" spans="1:17">
      <c r="A7" s="12">
        <v>3</v>
      </c>
      <c r="B7" s="51"/>
      <c r="C7" s="166"/>
      <c r="D7" s="167"/>
      <c r="E7" s="166"/>
      <c r="F7" s="167"/>
      <c r="G7" s="13"/>
      <c r="H7" s="13"/>
      <c r="I7" s="13"/>
      <c r="J7" s="14"/>
      <c r="K7" s="13"/>
      <c r="L7" s="13"/>
      <c r="M7" s="13"/>
      <c r="N7" s="42"/>
      <c r="O7" s="13"/>
      <c r="P7" s="19"/>
      <c r="Q7" s="43"/>
    </row>
    <row r="8" spans="1:17">
      <c r="A8" s="12">
        <v>4</v>
      </c>
      <c r="B8" s="51"/>
      <c r="C8" s="166"/>
      <c r="D8" s="167"/>
      <c r="E8" s="166"/>
      <c r="F8" s="167"/>
      <c r="G8" s="13"/>
      <c r="H8" s="13"/>
      <c r="I8" s="13"/>
      <c r="J8" s="14"/>
      <c r="K8" s="13"/>
      <c r="L8" s="13"/>
      <c r="M8" s="13"/>
      <c r="N8" s="42"/>
      <c r="O8" s="13"/>
      <c r="P8" s="19"/>
      <c r="Q8" s="43"/>
    </row>
    <row r="9" spans="1:17">
      <c r="A9" s="12">
        <v>5</v>
      </c>
      <c r="B9" s="51"/>
      <c r="C9" s="166"/>
      <c r="D9" s="167"/>
      <c r="E9" s="166"/>
      <c r="F9" s="167"/>
      <c r="G9" s="13"/>
      <c r="H9" s="13"/>
      <c r="I9" s="13"/>
      <c r="J9" s="14"/>
      <c r="K9" s="13"/>
      <c r="L9" s="13"/>
      <c r="M9" s="13"/>
      <c r="N9" s="42"/>
      <c r="O9" s="13"/>
      <c r="P9" s="19"/>
      <c r="Q9" s="43"/>
    </row>
    <row r="10" spans="1:17">
      <c r="A10" s="12">
        <v>6</v>
      </c>
      <c r="B10" s="51"/>
      <c r="C10" s="166"/>
      <c r="D10" s="167"/>
      <c r="E10" s="166"/>
      <c r="F10" s="167"/>
      <c r="G10" s="13"/>
      <c r="H10" s="13"/>
      <c r="I10" s="13"/>
      <c r="J10" s="14"/>
      <c r="K10" s="13"/>
      <c r="L10" s="13"/>
      <c r="M10" s="13"/>
      <c r="N10" s="42"/>
      <c r="O10" s="13"/>
      <c r="P10" s="19"/>
      <c r="Q10" s="43"/>
    </row>
    <row r="11" spans="1:17">
      <c r="A11" s="12">
        <v>7</v>
      </c>
      <c r="B11" s="51"/>
      <c r="C11" s="166"/>
      <c r="D11" s="167"/>
      <c r="E11" s="166"/>
      <c r="F11" s="167"/>
      <c r="G11" s="13"/>
      <c r="H11" s="13"/>
      <c r="I11" s="13"/>
      <c r="J11" s="13"/>
      <c r="K11" s="13"/>
      <c r="L11" s="13"/>
      <c r="M11" s="13"/>
      <c r="N11" s="42"/>
      <c r="O11" s="13"/>
      <c r="P11" s="19"/>
      <c r="Q11" s="43"/>
    </row>
    <row r="12" spans="1:17">
      <c r="A12" s="12">
        <v>8</v>
      </c>
      <c r="B12" s="51"/>
      <c r="C12" s="166"/>
      <c r="D12" s="167"/>
      <c r="E12" s="166"/>
      <c r="F12" s="167"/>
      <c r="G12" s="13"/>
      <c r="H12" s="13"/>
      <c r="I12" s="13"/>
      <c r="J12" s="13"/>
      <c r="K12" s="13"/>
      <c r="L12" s="13"/>
      <c r="M12" s="13"/>
      <c r="N12" s="42"/>
      <c r="O12" s="13"/>
      <c r="P12" s="19"/>
      <c r="Q12" s="43"/>
    </row>
    <row r="13" spans="1:17">
      <c r="A13" s="12">
        <v>9</v>
      </c>
      <c r="B13" s="51"/>
      <c r="C13" s="166"/>
      <c r="D13" s="167"/>
      <c r="E13" s="166"/>
      <c r="F13" s="167"/>
      <c r="G13" s="13"/>
      <c r="H13" s="13"/>
      <c r="I13" s="13"/>
      <c r="J13" s="13"/>
      <c r="K13" s="13"/>
      <c r="L13" s="13"/>
      <c r="M13" s="13"/>
      <c r="N13" s="42"/>
      <c r="O13" s="13"/>
      <c r="P13" s="19"/>
      <c r="Q13" s="43"/>
    </row>
    <row r="14" spans="1:17">
      <c r="A14" s="12">
        <v>10</v>
      </c>
      <c r="B14" s="51"/>
      <c r="C14" s="166"/>
      <c r="D14" s="167"/>
      <c r="E14" s="166"/>
      <c r="F14" s="167"/>
      <c r="G14" s="13"/>
      <c r="H14" s="13"/>
      <c r="I14" s="13"/>
      <c r="J14" s="13"/>
      <c r="L14" s="13"/>
      <c r="M14" s="13"/>
      <c r="N14" s="42"/>
      <c r="O14" s="13"/>
      <c r="P14" s="19"/>
      <c r="Q14" s="43"/>
    </row>
    <row r="15" spans="1:17">
      <c r="A15" s="12">
        <v>11</v>
      </c>
      <c r="B15" s="51"/>
      <c r="C15" s="166"/>
      <c r="D15" s="167"/>
      <c r="E15" s="166"/>
      <c r="F15" s="167"/>
      <c r="G15" s="13"/>
      <c r="H15" s="13"/>
      <c r="I15" s="13"/>
      <c r="J15" s="13"/>
      <c r="K15" s="13"/>
      <c r="L15" s="13"/>
      <c r="M15" s="13"/>
      <c r="N15" s="42"/>
      <c r="O15" s="13"/>
      <c r="P15" s="19"/>
      <c r="Q15" s="43"/>
    </row>
    <row r="16" spans="1:17">
      <c r="A16" s="12">
        <v>12</v>
      </c>
      <c r="B16" s="51"/>
      <c r="C16" s="166"/>
      <c r="D16" s="167"/>
      <c r="E16" s="166"/>
      <c r="F16" s="167"/>
      <c r="G16" s="13"/>
      <c r="H16" s="13"/>
      <c r="I16" s="13"/>
      <c r="J16" s="13"/>
      <c r="K16" s="42"/>
      <c r="L16" s="42"/>
      <c r="M16" s="42"/>
      <c r="N16" s="42"/>
      <c r="O16" s="13"/>
      <c r="P16" s="19"/>
      <c r="Q16" s="43"/>
    </row>
    <row r="17" spans="1:17">
      <c r="A17" s="12">
        <v>13</v>
      </c>
      <c r="B17" s="51"/>
      <c r="C17" s="166"/>
      <c r="D17" s="167"/>
      <c r="E17" s="166"/>
      <c r="F17" s="167"/>
      <c r="G17" s="13"/>
      <c r="H17" s="13"/>
      <c r="I17" s="13"/>
      <c r="J17" s="13"/>
      <c r="K17" s="42"/>
      <c r="L17" s="42"/>
      <c r="M17" s="42"/>
      <c r="N17" s="42"/>
      <c r="O17" s="13"/>
      <c r="P17" s="19"/>
      <c r="Q17" s="43"/>
    </row>
    <row r="18" spans="1:17">
      <c r="A18" s="12">
        <v>14</v>
      </c>
      <c r="B18" s="51"/>
      <c r="C18" s="166"/>
      <c r="D18" s="167"/>
      <c r="E18" s="166"/>
      <c r="F18" s="167"/>
      <c r="G18" s="13"/>
      <c r="H18" s="13"/>
      <c r="I18" s="13"/>
      <c r="J18" s="13"/>
      <c r="K18" s="42"/>
      <c r="L18" s="42"/>
      <c r="M18" s="42"/>
      <c r="N18" s="41"/>
      <c r="O18" s="13"/>
      <c r="P18" s="19"/>
      <c r="Q18" s="43"/>
    </row>
    <row r="19" spans="1:17">
      <c r="A19" s="12">
        <v>15</v>
      </c>
      <c r="B19" s="51"/>
      <c r="C19" s="166"/>
      <c r="D19" s="167"/>
      <c r="E19" s="166"/>
      <c r="F19" s="167"/>
      <c r="G19" s="13"/>
      <c r="H19" s="13"/>
      <c r="I19" s="13"/>
      <c r="J19" s="13"/>
      <c r="K19" s="16"/>
      <c r="L19" s="16"/>
      <c r="M19" s="16"/>
      <c r="N19" s="16"/>
      <c r="O19" s="16"/>
      <c r="P19" s="17"/>
      <c r="Q19" s="18"/>
    </row>
    <row r="20" spans="1:17">
      <c r="A20" s="12">
        <v>16</v>
      </c>
      <c r="B20" s="51"/>
      <c r="C20" s="166"/>
      <c r="D20" s="167"/>
      <c r="E20" s="166"/>
      <c r="F20" s="167"/>
      <c r="G20" s="13"/>
      <c r="H20" s="13"/>
      <c r="I20" s="13"/>
      <c r="J20" s="13"/>
      <c r="K20" s="16"/>
      <c r="L20" s="16"/>
      <c r="M20" s="16"/>
      <c r="N20" s="16"/>
      <c r="O20" s="16"/>
      <c r="P20" s="17"/>
      <c r="Q20" s="18"/>
    </row>
    <row r="21" spans="1:17">
      <c r="A21" s="12">
        <v>17</v>
      </c>
      <c r="B21" s="51"/>
      <c r="C21" s="166"/>
      <c r="D21" s="167"/>
      <c r="E21" s="166"/>
      <c r="F21" s="167"/>
      <c r="G21" s="20"/>
      <c r="H21" s="16"/>
      <c r="I21" s="16"/>
      <c r="J21" s="16"/>
      <c r="L21" s="16"/>
      <c r="M21" s="16"/>
      <c r="N21" s="16"/>
      <c r="O21" s="16"/>
      <c r="P21" s="17"/>
      <c r="Q21" s="18"/>
    </row>
    <row r="22" spans="1:17">
      <c r="A22" s="12">
        <v>18</v>
      </c>
      <c r="B22" s="51"/>
      <c r="C22" s="166"/>
      <c r="D22" s="167"/>
      <c r="E22" s="166"/>
      <c r="F22" s="167"/>
      <c r="G22" s="20"/>
      <c r="H22" s="16"/>
      <c r="I22" s="16"/>
      <c r="J22" s="16"/>
      <c r="K22" s="16"/>
      <c r="L22" s="16"/>
      <c r="M22" s="16"/>
      <c r="N22" s="16"/>
      <c r="O22" s="16"/>
      <c r="P22" s="17"/>
      <c r="Q22" s="18"/>
    </row>
    <row r="23" spans="1:17">
      <c r="A23" s="12">
        <v>19</v>
      </c>
      <c r="B23" s="51"/>
      <c r="C23" s="166"/>
      <c r="D23" s="167"/>
      <c r="E23" s="166"/>
      <c r="F23" s="167"/>
      <c r="G23" s="20"/>
      <c r="H23" s="16"/>
      <c r="I23" s="16"/>
      <c r="J23" s="16"/>
      <c r="K23" s="16"/>
      <c r="L23" s="16"/>
      <c r="M23" s="16"/>
      <c r="N23" s="16"/>
      <c r="O23" s="16"/>
      <c r="P23" s="17"/>
      <c r="Q23" s="18"/>
    </row>
    <row r="24" spans="1:17">
      <c r="A24" s="12">
        <v>20</v>
      </c>
      <c r="B24" s="51"/>
      <c r="C24" s="166"/>
      <c r="D24" s="167"/>
      <c r="E24" s="166"/>
      <c r="F24" s="167"/>
      <c r="G24" s="20"/>
      <c r="H24" s="16"/>
      <c r="I24" s="16"/>
      <c r="J24" s="16"/>
      <c r="K24" s="16"/>
      <c r="L24" s="16"/>
      <c r="M24" s="16"/>
      <c r="N24" s="16"/>
      <c r="O24" s="16"/>
      <c r="P24" s="17"/>
      <c r="Q24" s="18"/>
    </row>
    <row r="25" spans="1:17">
      <c r="A25" s="12">
        <v>21</v>
      </c>
      <c r="B25" s="51"/>
      <c r="C25" s="166"/>
      <c r="D25" s="167"/>
      <c r="E25" s="166"/>
      <c r="F25" s="167"/>
      <c r="G25" s="20"/>
      <c r="H25" s="16"/>
      <c r="I25" s="16"/>
      <c r="J25" s="16"/>
      <c r="K25" s="16"/>
      <c r="L25" s="16"/>
      <c r="M25" s="16"/>
      <c r="N25" s="16"/>
      <c r="O25" s="16"/>
      <c r="P25" s="17"/>
      <c r="Q25" s="18"/>
    </row>
    <row r="26" spans="1:17">
      <c r="A26" s="12">
        <v>22</v>
      </c>
      <c r="B26" s="51"/>
      <c r="C26" s="166"/>
      <c r="D26" s="167"/>
      <c r="E26" s="166"/>
      <c r="F26" s="167"/>
      <c r="G26" s="20"/>
      <c r="H26" s="16"/>
      <c r="I26" s="16"/>
      <c r="J26" s="16"/>
      <c r="K26" s="16"/>
      <c r="L26" s="16"/>
      <c r="M26" s="16"/>
      <c r="N26" s="16"/>
      <c r="O26" s="16"/>
      <c r="P26" s="17"/>
      <c r="Q26" s="18"/>
    </row>
    <row r="27" spans="1:17">
      <c r="A27" s="12">
        <v>23</v>
      </c>
      <c r="B27" s="51"/>
      <c r="C27" s="166"/>
      <c r="D27" s="167"/>
      <c r="E27" s="166"/>
      <c r="F27" s="167"/>
      <c r="G27" s="20"/>
      <c r="H27" s="16"/>
      <c r="I27" s="16"/>
      <c r="J27" s="16"/>
      <c r="K27" s="16"/>
      <c r="L27" s="16"/>
      <c r="M27" s="16"/>
      <c r="N27" s="16"/>
      <c r="O27" s="16"/>
      <c r="P27" s="17"/>
      <c r="Q27" s="18"/>
    </row>
    <row r="28" spans="1:17">
      <c r="A28" s="12">
        <v>24</v>
      </c>
      <c r="B28" s="51"/>
      <c r="C28" s="166"/>
      <c r="D28" s="167"/>
      <c r="E28" s="166"/>
      <c r="F28" s="167"/>
      <c r="G28" s="20"/>
      <c r="H28" s="16"/>
      <c r="I28" s="16"/>
      <c r="J28" s="16"/>
      <c r="K28" s="16"/>
      <c r="L28" s="16"/>
      <c r="M28" s="16"/>
      <c r="N28" s="16"/>
      <c r="O28" s="16"/>
      <c r="P28" s="17"/>
      <c r="Q28" s="18"/>
    </row>
    <row r="29" spans="1:17">
      <c r="A29" s="12">
        <v>25</v>
      </c>
      <c r="B29" s="51"/>
      <c r="C29" s="166"/>
      <c r="D29" s="167"/>
      <c r="E29" s="166"/>
      <c r="F29" s="167"/>
      <c r="G29" s="20"/>
      <c r="H29" s="16"/>
      <c r="I29" s="16"/>
      <c r="J29" s="16"/>
      <c r="K29" s="16"/>
      <c r="L29" s="16"/>
      <c r="M29" s="16"/>
      <c r="N29" s="16"/>
      <c r="O29" s="16"/>
      <c r="P29" s="17"/>
      <c r="Q29" s="18"/>
    </row>
    <row r="30" spans="1:17">
      <c r="A30" s="12">
        <v>26</v>
      </c>
      <c r="B30" s="51"/>
      <c r="C30" s="166"/>
      <c r="D30" s="167"/>
      <c r="E30" s="166"/>
      <c r="F30" s="167"/>
      <c r="G30" s="20"/>
      <c r="H30" s="16"/>
      <c r="I30" s="16"/>
      <c r="J30" s="16"/>
      <c r="K30" s="16"/>
      <c r="L30" s="16"/>
      <c r="M30" s="16"/>
      <c r="N30" s="16"/>
      <c r="O30" s="16"/>
      <c r="P30" s="17"/>
      <c r="Q30" s="18"/>
    </row>
    <row r="31" spans="1:17">
      <c r="A31" s="12">
        <v>27</v>
      </c>
      <c r="B31" s="51"/>
      <c r="C31" s="166"/>
      <c r="D31" s="167"/>
      <c r="E31" s="166"/>
      <c r="F31" s="167"/>
      <c r="G31" s="20"/>
      <c r="H31" s="16"/>
      <c r="I31" s="16"/>
      <c r="J31" s="16"/>
      <c r="K31" s="16"/>
      <c r="L31" s="16"/>
      <c r="M31" s="16"/>
      <c r="N31" s="16"/>
      <c r="O31" s="16"/>
      <c r="P31" s="17"/>
      <c r="Q31" s="18"/>
    </row>
    <row r="32" spans="1:17">
      <c r="A32" s="12">
        <v>28</v>
      </c>
      <c r="B32" s="51"/>
      <c r="C32" s="166"/>
      <c r="D32" s="167"/>
      <c r="E32" s="166"/>
      <c r="F32" s="167"/>
      <c r="G32" s="20"/>
      <c r="H32" s="16"/>
      <c r="I32" s="16"/>
      <c r="J32" s="16"/>
      <c r="K32" s="16"/>
      <c r="L32" s="16"/>
      <c r="M32" s="16"/>
      <c r="N32" s="16"/>
      <c r="O32" s="16"/>
      <c r="P32" s="17"/>
      <c r="Q32" s="18"/>
    </row>
    <row r="33" spans="1:17">
      <c r="A33" s="12">
        <v>29</v>
      </c>
      <c r="B33" s="51"/>
      <c r="C33" s="166"/>
      <c r="D33" s="167"/>
      <c r="E33" s="166"/>
      <c r="F33" s="167"/>
      <c r="G33" s="20"/>
      <c r="H33" s="16"/>
      <c r="I33" s="16"/>
      <c r="J33" s="16"/>
      <c r="K33" s="16"/>
      <c r="L33" s="16"/>
      <c r="M33" s="16"/>
      <c r="N33" s="16"/>
      <c r="O33" s="16"/>
      <c r="P33" s="17"/>
      <c r="Q33" s="18"/>
    </row>
    <row r="34" spans="1:17">
      <c r="A34" s="12">
        <v>30</v>
      </c>
      <c r="B34" s="52"/>
      <c r="C34" s="166"/>
      <c r="D34" s="167"/>
      <c r="E34" s="166"/>
      <c r="F34" s="167"/>
      <c r="G34" s="20"/>
      <c r="H34" s="16"/>
      <c r="I34" s="16"/>
      <c r="J34" s="21"/>
      <c r="K34" s="16"/>
      <c r="L34" s="16"/>
      <c r="M34" s="16"/>
      <c r="N34" s="16"/>
      <c r="O34" s="16"/>
      <c r="P34" s="17"/>
      <c r="Q34" s="18"/>
    </row>
  </sheetData>
  <mergeCells count="68">
    <mergeCell ref="A1:B2"/>
    <mergeCell ref="C1:P1"/>
    <mergeCell ref="C2:O2"/>
    <mergeCell ref="O3:Q3"/>
    <mergeCell ref="A3:A4"/>
    <mergeCell ref="B3:B4"/>
    <mergeCell ref="C3:D4"/>
    <mergeCell ref="E3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Seat Lock</vt:lpstr>
      <vt:lpstr>Shutter Sub Assy</vt:lpstr>
      <vt:lpstr>Stator Greasing and Loading Sta</vt:lpstr>
      <vt:lpstr>Torsion and Dowel Pin insertion</vt:lpstr>
      <vt:lpstr>Final Inspection</vt:lpstr>
      <vt:lpstr>Shutter Sub Assy.</vt:lpstr>
      <vt:lpstr>Torsion Spring Assy.</vt:lpstr>
      <vt:lpstr>Loading Station</vt:lpstr>
      <vt:lpstr>Dowel Pin Insertion</vt:lpstr>
      <vt:lpstr>Final Inspection (After)</vt:lpstr>
      <vt:lpstr>Fuel Tank Cap</vt:lpstr>
      <vt:lpstr>Body Switch</vt:lpstr>
      <vt:lpstr>Main Switch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2019-06-21T09:17:27Z</dcterms:modified>
</cp:coreProperties>
</file>