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fileSharing readOnlyRecommended="1"/>
  <workbookPr/>
  <mc:AlternateContent xmlns:mc="http://schemas.openxmlformats.org/markup-compatibility/2006">
    <mc:Choice Requires="x15">
      <x15ac:absPath xmlns:x15ac="http://schemas.microsoft.com/office/spreadsheetml/2010/11/ac" url="C:\Users\hp\Desktop\DATA PROJECTS\Excel\"/>
    </mc:Choice>
  </mc:AlternateContent>
  <xr:revisionPtr revIDLastSave="0" documentId="8_{3D5BF4ED-3AFF-42F4-9023-E16A4F3B797B}" xr6:coauthVersionLast="47" xr6:coauthVersionMax="47" xr10:uidLastSave="{00000000-0000-0000-0000-000000000000}"/>
  <bookViews>
    <workbookView xWindow="-120" yWindow="-120" windowWidth="20730" windowHeight="11040" firstSheet="1" activeTab="3" xr2:uid="{26D4546B-D2A1-4444-8EAF-A6228F96F0C1}"/>
  </bookViews>
  <sheets>
    <sheet name="Sheet1" sheetId="7" r:id="rId1"/>
    <sheet name="Pivots" sheetId="6" r:id="rId2"/>
    <sheet name="Data" sheetId="2" r:id="rId3"/>
    <sheet name="Customer Report" sheetId="5" r:id="rId4"/>
    <sheet name="Assets" sheetId="4" r:id="rId5"/>
  </sheets>
  <definedNames>
    <definedName name="_xlnm._FilterDatabase" localSheetId="2" hidden="1">Data!$B$3:$H$1003</definedName>
    <definedName name="_xlcn.WorksheetConnection_dataexcelportfolioproject.xlsxcalls" hidden="1">calls[]</definedName>
    <definedName name="_xlcn.WorksheetConnection_dataexcelportfolioproject.xlsxcustomers" hidden="1">customers[]</definedName>
    <definedName name="ExternalData_1" localSheetId="0" hidden="1">Sheet1!$A$3:$M$192</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data-excel-portfolio-project.xlsx!customers"/>
          <x15:modelTable id="calls" name="calls" connection="WorksheetConnection_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H70" i="6" l="1"/>
  <c r="H76" i="6"/>
  <c r="H72" i="6"/>
  <c r="H75" i="6" s="1"/>
  <c r="H51" i="6"/>
  <c r="H52" i="6"/>
  <c r="H53" i="6"/>
  <c r="H54" i="6"/>
  <c r="H55" i="6"/>
  <c r="F52" i="6"/>
  <c r="J48" i="6"/>
  <c r="F53" i="6"/>
  <c r="H71" i="6" s="1"/>
  <c r="H74" i="6" s="1"/>
  <c r="F54" i="6"/>
  <c r="F55"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3" i="6" l="1"/>
  <c r="J55" i="6"/>
  <c r="J51" i="6"/>
  <c r="J52" i="6"/>
  <c r="I55" i="6"/>
  <c r="I51" i="6"/>
  <c r="I52" i="6"/>
  <c r="I53" i="6"/>
  <c r="I54" i="6"/>
  <c r="J5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DEBADB-15CC-46B2-BF43-DA2CC29C72E9}" keepAlive="1" name="ModelConnection_ExternalData_1" description="Data Model" type="5" refreshedVersion="8" minRefreshableVersion="5" saveData="1">
    <dbPr connection="Data Model Connection" command="DRILLTHROUGH MAXROWS 1000 SELECT FROM [Model] WHERE (([Measures].[Total Amount ],[calls].[Representative].&amp;[R01]))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EBD74ED8-A54F-4A1D-8F95-41D77DBAD6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62AB525-CD1B-4EBE-BD15-46E7AEB8A2AC}" name="WorksheetConnection_data-excel-portfolio-project.xlsx!calls" type="102" refreshedVersion="8" minRefreshableVersion="5">
    <extLst>
      <ext xmlns:x15="http://schemas.microsoft.com/office/spreadsheetml/2010/11/main" uri="{DE250136-89BD-433C-8126-D09CA5730AF9}">
        <x15:connection id="calls" autoDelete="1">
          <x15:rangePr sourceName="_xlcn.WorksheetConnection_dataexcelportfolioproject.xlsxcalls"/>
        </x15:connection>
      </ext>
    </extLst>
  </connection>
  <connection id="4" xr16:uid="{042E670B-C637-45C0-B68C-4E78C5A4F119}" name="WorksheetConnection_data-excel-portfolio-project.xlsx!customers" type="102" refreshedVersion="8" minRefreshableVersion="5">
    <extLst>
      <ext xmlns:x15="http://schemas.microsoft.com/office/spreadsheetml/2010/11/main" uri="{DE250136-89BD-433C-8126-D09CA5730AF9}">
        <x15:connection id="customers">
          <x15:rangePr sourceName="_xlcn.WorksheetConnection_dataexcelportfolioproject.xlsxcustomers"/>
        </x15:connection>
      </ext>
    </extLst>
  </connection>
</connections>
</file>

<file path=xl/sharedStrings.xml><?xml version="1.0" encoding="utf-8"?>
<sst xmlns="http://schemas.openxmlformats.org/spreadsheetml/2006/main" count="4343" uniqueCount="1106">
  <si>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</si>
  <si>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</si>
  <si>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</si>
  <si>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</si>
  <si>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</si>
  <si>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</si>
  <si>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</si>
  <si>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</si>
  <si>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</si>
  <si>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</si>
  <si>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</si>
  <si>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</si>
  <si>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</si>
  <si>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</si>
  <si>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</si>
  <si>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</si>
  <si>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</si>
  <si>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</si>
  <si>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</si>
  <si>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</si>
  <si>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</si>
  <si>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</si>
  <si>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</si>
  <si>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</si>
  <si>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</si>
  <si>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</si>
  <si>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</si>
  <si>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</si>
  <si>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</si>
  <si>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</si>
  <si>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</si>
  <si>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</si>
  <si>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</si>
  <si>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</si>
  <si>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</si>
  <si>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</si>
  <si>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</si>
  <si>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</si>
  <si>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</si>
  <si>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</si>
  <si>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</si>
  <si>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</si>
  <si>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</si>
  <si>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</si>
  <si>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</si>
  <si>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</si>
  <si>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</si>
  <si>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</si>
  <si>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</si>
  <si>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</si>
  <si>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</si>
  <si>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</si>
  <si>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</si>
  <si>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</si>
  <si>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</si>
  <si>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</si>
  <si>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</si>
  <si>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</si>
  <si>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</si>
  <si>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</si>
  <si>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</si>
  <si>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</si>
  <si>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</si>
  <si>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</si>
  <si>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</si>
  <si>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</si>
  <si>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</si>
  <si>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</si>
  <si>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</si>
  <si>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</si>
  <si>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</si>
  <si>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</si>
  <si>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</si>
  <si>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</si>
  <si>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</si>
  <si>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</si>
  <si>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</si>
  <si>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</si>
  <si>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</si>
  <si>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</si>
  <si>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</si>
  <si>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</si>
  <si>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</si>
  <si>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</si>
  <si>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</si>
  <si>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</si>
  <si>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</si>
  <si>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</si>
  <si>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</si>
  <si>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</si>
  <si>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</si>
  <si>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</si>
  <si>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</si>
  <si>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</si>
  <si>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</si>
  <si>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</si>
  <si>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</si>
  <si>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</si>
  <si>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</si>
  <si>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</si>
  <si>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</si>
  <si>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</si>
  <si>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</si>
  <si>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</si>
  <si>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</si>
  <si>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</si>
  <si>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</si>
  <si>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</si>
  <si>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</si>
  <si>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</si>
  <si>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</si>
  <si>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</si>
  <si>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</si>
  <si>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</si>
  <si>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</si>
  <si>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</si>
  <si>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</si>
  <si>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</si>
  <si>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</si>
  <si>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</si>
  <si>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</si>
  <si>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</si>
  <si>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</si>
  <si>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</si>
  <si>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</si>
  <si>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</si>
  <si>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</si>
  <si>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</si>
  <si>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</si>
  <si>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</si>
  <si>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</si>
  <si>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</si>
  <si>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</si>
  <si>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</si>
  <si>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</si>
  <si>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</si>
  <si>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</si>
  <si>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</si>
  <si>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</si>
  <si>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</si>
  <si>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</si>
  <si>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</si>
  <si>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</si>
  <si>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</si>
  <si>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</si>
  <si>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</si>
  <si>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</si>
  <si>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</si>
  <si>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</si>
  <si>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</si>
  <si>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</si>
  <si>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</si>
  <si>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</si>
  <si>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</si>
  <si>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</si>
  <si>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</si>
  <si>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</si>
  <si>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</si>
  <si>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</si>
  <si>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</si>
  <si>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</si>
  <si>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</si>
  <si>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</si>
  <si>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</si>
  <si>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</si>
  <si>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</si>
  <si>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</si>
  <si>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</si>
  <si>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</si>
  <si>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</si>
  <si>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</si>
  <si>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</si>
  <si>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</si>
  <si>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</si>
  <si>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</si>
  <si>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</si>
  <si>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</si>
  <si>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</si>
  <si>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</si>
  <si>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</si>
  <si>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</si>
  <si>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</si>
  <si>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</si>
  <si>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</si>
  <si>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</si>
  <si>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</si>
  <si>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</si>
  <si>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</si>
  <si>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</si>
  <si>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</si>
  <si>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</si>
  <si>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</si>
  <si>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</si>
  <si>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</si>
  <si>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</si>
  <si>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</si>
  <si>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</si>
  <si>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</si>
  <si>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</si>
  <si>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</si>
  <si>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</si>
  <si>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</si>
  <si>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</si>
  <si>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</si>
  <si>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</si>
  <si>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</si>
  <si>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</si>
  <si>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</si>
  <si>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</si>
  <si>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</si>
  <si>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</si>
  <si>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</si>
  <si>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</si>
  <si>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</si>
  <si>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</si>
  <si>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</si>
  <si>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</si>
  <si>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</si>
  <si>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</si>
  <si>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</si>
  <si>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</si>
  <si>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</si>
  <si>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</si>
  <si>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</si>
  <si>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</si>
  <si>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</si>
  <si>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</si>
  <si>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</si>
  <si>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</si>
  <si>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</si>
  <si>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</si>
  <si>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</si>
  <si>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</si>
  <si>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</si>
  <si>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</si>
  <si>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</si>
  <si>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</si>
  <si>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</si>
  <si>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</si>
  <si>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</si>
  <si>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</si>
  <si>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</si>
  <si>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</si>
  <si>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</si>
  <si>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</si>
  <si>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</si>
  <si>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</si>
  <si>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</si>
  <si>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</si>
  <si>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</si>
  <si>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</si>
  <si>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</si>
  <si>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</si>
  <si>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</si>
  <si>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</si>
  <si>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</si>
  <si>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</si>
  <si>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</si>
  <si>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</si>
  <si>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</si>
  <si>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</si>
  <si>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</si>
  <si>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</si>
  <si>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</si>
  <si>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</si>
  <si>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</si>
  <si>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</si>
  <si>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</si>
  <si>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</si>
  <si>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</si>
  <si>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</si>
  <si>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</si>
  <si>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</si>
  <si>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</si>
  <si>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</si>
  <si>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</si>
  <si>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</si>
  <si>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</si>
  <si>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</si>
  <si>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</si>
  <si>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</si>
  <si>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</si>
  <si>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</si>
  <si>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</si>
  <si>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</si>
  <si>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</si>
  <si>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</si>
  <si>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</si>
  <si>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</si>
  <si>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</si>
  <si>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</si>
  <si>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</si>
  <si>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</si>
  <si>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</si>
  <si>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</si>
  <si>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</si>
  <si>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</si>
  <si>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</si>
  <si>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</si>
  <si>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</si>
  <si>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</si>
  <si>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</si>
  <si>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</si>
  <si>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</si>
  <si>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</si>
  <si>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</si>
  <si>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</si>
  <si>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</si>
  <si>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</si>
  <si>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</si>
  <si>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</si>
  <si>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</si>
  <si>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</si>
  <si>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</si>
  <si>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</si>
  <si>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</si>
  <si>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</si>
  <si>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</si>
  <si>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</si>
  <si>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</si>
  <si>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</si>
  <si>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</si>
  <si>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</si>
  <si>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</si>
  <si>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</si>
  <si>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</si>
  <si>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</si>
  <si>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</si>
  <si>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</si>
  <si>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</si>
  <si>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</si>
  <si>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</si>
  <si>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</si>
  <si>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</si>
  <si>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</si>
  <si>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</si>
  <si>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</si>
  <si>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</si>
  <si>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</si>
  <si>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</si>
  <si>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</si>
  <si>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</si>
  <si>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</si>
  <si>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</si>
  <si>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</si>
  <si>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</si>
  <si>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</si>
  <si>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</si>
  <si>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</si>
  <si>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</si>
  <si>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</si>
  <si>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</si>
  <si>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</si>
  <si>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</si>
  <si>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</si>
  <si>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</si>
  <si>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</si>
  <si>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</si>
  <si>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</si>
  <si>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</si>
  <si>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</si>
  <si>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</si>
  <si>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</si>
  <si>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</si>
  <si>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</si>
  <si>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</si>
  <si>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</si>
  <si>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</si>
  <si>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</si>
  <si>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</si>
  <si>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</si>
  <si>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</si>
  <si>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</si>
  <si>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</si>
  <si>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</si>
  <si>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</si>
  <si>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</si>
  <si>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</si>
  <si>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</si>
  <si>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</si>
  <si>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</si>
  <si>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</si>
  <si>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</si>
  <si>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</si>
  <si>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</si>
  <si>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</si>
  <si>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</si>
  <si>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</si>
  <si>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</si>
  <si>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</si>
  <si>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</si>
  <si>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</si>
  <si>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</si>
  <si>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</si>
  <si>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</si>
  <si>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</si>
  <si>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</si>
  <si>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</si>
  <si>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</si>
  <si>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</si>
  <si>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</si>
  <si>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</si>
  <si>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</si>
  <si>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</si>
  <si>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</si>
  <si>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</si>
  <si>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</si>
  <si>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</si>
  <si>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</si>
  <si>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</si>
  <si>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</si>
  <si>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</si>
  <si>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</si>
  <si>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</si>
  <si>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</si>
  <si>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</si>
  <si>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</si>
  <si>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</si>
  <si>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</si>
  <si>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</si>
  <si>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</si>
  <si>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</si>
  <si>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</si>
  <si>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</si>
  <si>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</si>
  <si>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</si>
  <si>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</si>
  <si>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</si>
  <si>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</si>
  <si>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</si>
  <si>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</si>
  <si>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</si>
  <si>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</si>
  <si>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</si>
  <si>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</si>
  <si>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</si>
  <si>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</si>
  <si>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</si>
  <si>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</si>
  <si>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</si>
  <si>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</si>
  <si>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</si>
  <si>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</si>
  <si>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</si>
  <si>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</si>
  <si>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</si>
  <si>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</si>
  <si>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</si>
  <si>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</si>
  <si>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</si>
  <si>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</si>
  <si>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</si>
  <si>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</si>
  <si>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</si>
  <si>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</si>
  <si>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</si>
  <si>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</si>
  <si>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</si>
  <si>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</si>
  <si>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</si>
  <si>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</si>
  <si>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</si>
  <si>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</si>
  <si>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</si>
  <si>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</si>
  <si>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</si>
  <si>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</si>
  <si>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</si>
  <si>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</si>
  <si>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</si>
  <si>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</si>
  <si>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</si>
  <si>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</si>
  <si>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</si>
  <si>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</si>
  <si>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</si>
  <si>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</si>
  <si>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</si>
  <si>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</si>
  <si>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</si>
  <si>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</si>
  <si>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</si>
  <si>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</si>
  <si>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</si>
  <si>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</si>
  <si>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</si>
  <si>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</si>
  <si>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</si>
  <si>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</si>
  <si>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</si>
  <si>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</si>
  <si>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</si>
  <si>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</si>
  <si>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</si>
  <si>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</si>
  <si>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</si>
  <si>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</si>
  <si>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</si>
  <si>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</si>
  <si>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</si>
  <si>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</si>
  <si>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</si>
  <si>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</si>
  <si>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</si>
  <si>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</si>
  <si>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</si>
  <si>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</si>
  <si>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</si>
  <si>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</si>
  <si>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</si>
  <si>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</si>
  <si>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</si>
  <si>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</si>
  <si>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</si>
  <si>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</si>
  <si>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</si>
  <si>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</si>
  <si>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</si>
  <si>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</si>
  <si>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</si>
  <si>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</si>
  <si>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</si>
  <si>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</si>
  <si>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</si>
  <si>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</si>
  <si>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</si>
  <si>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</si>
  <si>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</si>
  <si>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</si>
  <si>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</si>
  <si>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</si>
  <si>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</si>
  <si>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</si>
  <si>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</si>
  <si>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</si>
  <si>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</si>
  <si>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</si>
  <si>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</si>
  <si>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</si>
  <si>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</si>
  <si>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</si>
  <si>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</si>
  <si>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</si>
  <si>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</si>
  <si>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</si>
  <si>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</si>
  <si>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</si>
  <si>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</si>
  <si>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</si>
  <si>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</si>
  <si>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</si>
  <si>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</si>
  <si>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</si>
  <si>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</si>
  <si>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</si>
  <si>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</si>
  <si>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</si>
  <si>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</si>
  <si>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</si>
  <si>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</si>
  <si>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</si>
  <si>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</si>
  <si>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</si>
  <si>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</si>
  <si>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</si>
  <si>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</si>
  <si>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</si>
  <si>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</si>
  <si>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</si>
  <si>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</si>
  <si>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</si>
  <si>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</si>
  <si>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</si>
  <si>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</si>
  <si>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</si>
  <si>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</si>
  <si>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</si>
  <si>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</si>
  <si>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</si>
  <si>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</si>
  <si>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</si>
  <si>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</si>
  <si>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</si>
  <si>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</si>
  <si>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</si>
  <si>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</si>
  <si>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</si>
  <si>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</si>
  <si>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</si>
  <si>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</si>
  <si>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</si>
  <si>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</si>
  <si>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</si>
  <si>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</si>
  <si>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</si>
  <si>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</si>
  <si>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</si>
  <si>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</si>
  <si>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</si>
  <si>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</si>
  <si>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</si>
  <si>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</si>
  <si>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</si>
  <si>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</si>
  <si>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</si>
  <si>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</si>
  <si>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</si>
  <si>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</si>
  <si>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</si>
  <si>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</si>
  <si>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</si>
  <si>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</si>
  <si>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</si>
  <si>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</si>
  <si>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</si>
  <si>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</si>
  <si>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</si>
  <si>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</si>
  <si>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</si>
  <si>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</si>
  <si>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</si>
  <si>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</si>
  <si>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</si>
  <si>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</si>
  <si>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</si>
  <si>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</si>
  <si>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</si>
  <si>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</si>
  <si>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</si>
  <si>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</si>
  <si>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</si>
  <si>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</si>
  <si>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</si>
  <si>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</si>
  <si>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</si>
  <si>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</si>
  <si>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</si>
  <si>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</si>
  <si>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</si>
  <si>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</si>
  <si>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</si>
  <si>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</si>
  <si>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</si>
  <si>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</si>
  <si>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</si>
  <si>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</si>
  <si>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</si>
  <si>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</si>
  <si>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</si>
  <si>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</si>
  <si>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</si>
  <si>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</si>
  <si>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</si>
  <si>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</si>
  <si>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</si>
  <si>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</si>
  <si>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</si>
  <si>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</si>
  <si>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</si>
  <si>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</si>
  <si>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</si>
  <si>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</si>
  <si>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</si>
  <si>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</si>
  <si>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</si>
  <si>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</si>
  <si>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</si>
  <si>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</si>
  <si>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</si>
  <si>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</si>
  <si>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</si>
  <si>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</si>
  <si>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</si>
  <si>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</si>
  <si>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</si>
  <si>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</si>
  <si>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</si>
  <si>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</si>
  <si>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</si>
  <si>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</si>
  <si>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</si>
  <si>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</si>
  <si>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</si>
  <si>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</si>
  <si>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</si>
  <si>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</si>
  <si>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</si>
  <si>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</si>
  <si>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</si>
  <si>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</si>
  <si>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</si>
  <si>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</si>
  <si>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</si>
  <si>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</si>
  <si>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</si>
  <si>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</si>
  <si>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</si>
  <si>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</si>
  <si>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</si>
  <si>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</si>
  <si>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</si>
  <si>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</si>
  <si>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</si>
  <si>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</si>
  <si>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</si>
  <si>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</si>
  <si>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</si>
  <si>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</si>
  <si>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</si>
  <si>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</si>
  <si>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</si>
  <si>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</si>
  <si>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</si>
  <si>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</si>
  <si>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</si>
  <si>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</si>
  <si>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</si>
  <si>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</si>
  <si>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</si>
  <si>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</si>
  <si>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</si>
  <si>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</si>
  <si>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</si>
  <si>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</si>
  <si>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</si>
  <si>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</si>
  <si>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</si>
  <si>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</si>
  <si>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</si>
  <si>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</si>
  <si>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</si>
  <si>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</si>
  <si>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</si>
  <si>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</si>
  <si>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</si>
  <si>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</si>
  <si>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</si>
  <si>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</si>
  <si>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</si>
  <si>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</si>
  <si>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</si>
  <si>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</si>
  <si>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</si>
  <si>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</si>
  <si>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</si>
  <si>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</si>
  <si>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</si>
  <si>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</si>
  <si>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</si>
  <si>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</si>
  <si>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</si>
  <si>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</si>
  <si>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</si>
  <si>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</si>
  <si>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</si>
  <si>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</si>
  <si>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</si>
  <si>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</si>
  <si>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</si>
  <si>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</si>
  <si>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</si>
  <si>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</si>
  <si>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</si>
  <si>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</si>
  <si>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</si>
  <si>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</si>
  <si>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</si>
  <si>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</si>
  <si>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</si>
  <si>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</si>
  <si>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</si>
  <si>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</si>
  <si>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</si>
  <si>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</si>
  <si>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</si>
  <si>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</si>
  <si>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</si>
  <si>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</si>
  <si>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</si>
  <si>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</si>
  <si>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</si>
  <si>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</si>
  <si>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</si>
  <si>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</si>
  <si>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</si>
  <si>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</si>
  <si>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</si>
  <si>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</si>
  <si>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</si>
  <si>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</si>
  <si>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</si>
  <si>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</si>
  <si>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</si>
  <si>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</si>
  <si>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</si>
  <si>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</si>
  <si>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</si>
  <si>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</si>
  <si>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</si>
  <si>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</si>
  <si>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</si>
  <si>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</si>
  <si>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</si>
  <si>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</si>
  <si>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</si>
  <si>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</si>
  <si>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</si>
  <si>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</si>
  <si>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</si>
  <si>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</si>
  <si>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</si>
  <si>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</si>
  <si>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</si>
  <si>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</si>
  <si>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</si>
  <si>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</si>
  <si>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</si>
  <si>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</si>
  <si>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</si>
  <si>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</si>
  <si>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</si>
  <si>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</si>
  <si>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</si>
  <si>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</si>
  <si>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</si>
  <si>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</si>
  <si>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</si>
  <si>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</si>
  <si>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</si>
  <si>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</si>
  <si>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</si>
  <si>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</si>
  <si>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</si>
  <si>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</si>
  <si>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</si>
  <si>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</si>
  <si>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</si>
  <si>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</si>
  <si>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</si>
  <si>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</si>
  <si>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</si>
  <si>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</si>
  <si>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</si>
  <si>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</si>
  <si>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</si>
  <si>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</si>
  <si>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</si>
  <si>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</si>
  <si>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</si>
  <si>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</si>
  <si>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</si>
  <si>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</si>
  <si>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</si>
  <si>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</si>
  <si>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</si>
  <si>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</si>
  <si>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</si>
  <si>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</si>
  <si>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</si>
  <si>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</si>
  <si>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</si>
  <si>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</si>
  <si>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</si>
  <si>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</si>
  <si>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</si>
  <si>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</si>
  <si>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</si>
  <si>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</si>
  <si>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</si>
  <si>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</si>
  <si>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</si>
  <si>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</si>
  <si>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</si>
  <si>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</si>
  <si>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</si>
  <si>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</si>
  <si>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</si>
  <si>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</si>
  <si>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</si>
  <si>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</si>
  <si>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</si>
  <si>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</si>
  <si>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</si>
  <si>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</si>
  <si>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</si>
  <si>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</si>
  <si>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</si>
  <si>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</si>
  <si>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</si>
  <si>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</si>
  <si>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</si>
  <si>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</si>
  <si>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</si>
  <si>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</si>
  <si>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</si>
  <si>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</si>
  <si>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</si>
  <si>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</si>
  <si>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</si>
  <si>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</si>
  <si>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</si>
  <si>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</si>
  <si>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</si>
  <si>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</si>
  <si>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</si>
  <si>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</si>
  <si>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</si>
  <si>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</si>
  <si>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</si>
  <si>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</si>
  <si>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</si>
  <si>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</si>
  <si>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</si>
  <si>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</si>
  <si>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</si>
  <si>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</si>
  <si>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</si>
  <si>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</si>
  <si>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</si>
  <si>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</si>
  <si>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</si>
  <si>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</si>
  <si>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</si>
  <si>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</si>
  <si>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</si>
  <si>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</si>
  <si>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</si>
  <si>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</si>
  <si>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</si>
  <si>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</si>
  <si>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</si>
  <si>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</si>
  <si>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</si>
  <si>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</si>
  <si>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</si>
  <si>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</si>
  <si>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</si>
  <si>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</si>
  <si>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</si>
  <si>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</si>
  <si>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</si>
  <si>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</si>
  <si>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</si>
  <si>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</si>
  <si>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</si>
  <si>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</si>
  <si>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</si>
  <si>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</si>
  <si>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</si>
  <si>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</si>
  <si>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</si>
  <si>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</si>
  <si>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</si>
  <si>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</si>
  <si>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</si>
  <si>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</si>
  <si>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</si>
  <si>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</si>
  <si>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</si>
  <si>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</si>
  <si>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</si>
  <si>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</si>
  <si>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</si>
  <si>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</si>
  <si>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</si>
  <si>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</si>
  <si>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</si>
  <si>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</si>
  <si>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</si>
  <si>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</si>
  <si>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</si>
  <si>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</si>
  <si>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</si>
  <si>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</si>
  <si>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</si>
  <si>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</si>
  <si>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</si>
  <si>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</si>
  <si>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</si>
  <si>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</si>
  <si>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</si>
  <si>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</si>
  <si>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</si>
  <si>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</si>
  <si>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</si>
  <si>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</si>
  <si>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</si>
  <si>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</si>
  <si>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</si>
  <si>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</si>
  <si>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</si>
  <si>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</si>
  <si>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</si>
  <si>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</si>
  <si>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</si>
  <si>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</si>
  <si>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</si>
  <si>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</si>
  <si>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</si>
  <si>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</si>
  <si>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</si>
  <si>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</si>
  <si>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</si>
  <si>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</si>
  <si>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</si>
  <si>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</si>
  <si>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</si>
  <si>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</si>
  <si>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</si>
  <si>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</si>
  <si>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</si>
  <si>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</si>
  <si>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</si>
  <si>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</si>
  <si>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</si>
  <si>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</si>
  <si>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</si>
  <si>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</si>
  <si>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</si>
  <si>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</si>
  <si>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</si>
  <si>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</si>
  <si>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</si>
  <si>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</si>
  <si>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</si>
  <si>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</si>
  <si>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</si>
  <si>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</si>
  <si>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</si>
  <si>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</si>
  <si>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</si>
  <si>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</si>
  <si>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</si>
  <si>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</si>
  <si>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</si>
  <si>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</si>
  <si>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</si>
  <si>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</si>
  <si>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</si>
  <si>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</si>
  <si>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</si>
  <si>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</si>
  <si>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</si>
  <si>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 xml:space="preserve">Total Amount </t>
  </si>
  <si>
    <t>Total Duration</t>
  </si>
  <si>
    <t>Average Rating</t>
  </si>
  <si>
    <t>Happy Customer</t>
  </si>
  <si>
    <t>Row Labels</t>
  </si>
  <si>
    <t>Friday</t>
  </si>
  <si>
    <t>Monday</t>
  </si>
  <si>
    <t>Saturday</t>
  </si>
  <si>
    <t>Sunday</t>
  </si>
  <si>
    <t>Thursday</t>
  </si>
  <si>
    <t>Tuesday</t>
  </si>
  <si>
    <t>Wednesday</t>
  </si>
  <si>
    <t>Grand Total</t>
  </si>
  <si>
    <t>Jan</t>
  </si>
  <si>
    <t>Feb</t>
  </si>
  <si>
    <t>Mar</t>
  </si>
  <si>
    <t>Apr</t>
  </si>
  <si>
    <t>May</t>
  </si>
  <si>
    <t>Jun</t>
  </si>
  <si>
    <t>Jul</t>
  </si>
  <si>
    <t>Aug</t>
  </si>
  <si>
    <t>Sep</t>
  </si>
  <si>
    <t>Oct</t>
  </si>
  <si>
    <t>Nov</t>
  </si>
  <si>
    <t>Dec</t>
  </si>
  <si>
    <t>Call Count2</t>
  </si>
  <si>
    <t xml:space="preserve">Rep </t>
  </si>
  <si>
    <t>amount</t>
  </si>
  <si>
    <t xml:space="preserve">calls </t>
  </si>
  <si>
    <t>Sel  calls</t>
  </si>
  <si>
    <t xml:space="preserve">sel amt </t>
  </si>
  <si>
    <t>Selected rep</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</si>
  <si>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</si>
  <si>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</si>
  <si>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</si>
  <si>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</si>
  <si>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</si>
  <si>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</si>
  <si>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</si>
  <si>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</si>
  <si>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</si>
  <si>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</si>
  <si>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</si>
  <si>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</si>
  <si>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</si>
  <si>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</si>
  <si>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30 to 60 mins</t>
  </si>
  <si>
    <t>1 to 2 hours</t>
  </si>
  <si>
    <t>10 to 30 mins</t>
  </si>
  <si>
    <t>Under 10 mins</t>
  </si>
  <si>
    <t>Data returned for Total Amount , R01 (First 1000 rows).</t>
  </si>
  <si>
    <t>Column Labels</t>
  </si>
  <si>
    <t xml:space="preserve"> </t>
  </si>
  <si>
    <t>Sum of Purchase Amount</t>
  </si>
  <si>
    <t>Total</t>
  </si>
  <si>
    <t xml:space="preserve">Rep Summary </t>
  </si>
  <si>
    <t xml:space="preserve">% of calls </t>
  </si>
  <si>
    <t xml:space="preserve">call rank </t>
  </si>
  <si>
    <t xml:space="preserve">Amount Rank </t>
  </si>
  <si>
    <t>calls</t>
  </si>
  <si>
    <t>Amount</t>
  </si>
  <si>
    <t>Labels:</t>
  </si>
  <si>
    <t xml:space="preserve">Image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</si>
</sst>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C09]#,##0;\-[$$-C09]#,##0"/>
    <numFmt numFmtId="168" formatCode="[$$-C09]#,##0"/>
    <numFmt numFmtId="169" formatCode="[$$-C09]#,##0.00"/>
  </numFmts>
  <fonts count="7"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1"/>
      <color theme="0"/>
      <name val="Calibri"/>
      <family val="2"/>
      <scheme val="minor"/>
    </font>
    <font>
      <sz val="11"/>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3"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5"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4" fontId="0" fillId="0" borderId="0" xfId="0" applyNumberFormat="1"/>
    <xf numFmtId="167" fontId="0" fillId="0" borderId="0" xfId="0" applyNumberFormat="1"/>
    <xf numFmtId="168" fontId="0" fillId="0" borderId="0" xfId="0" applyNumberFormat="1"/>
    <xf numFmtId="0" fontId="0" fillId="0" borderId="0" xfId="0" applyAlignment="1">
      <alignment horizontal="left" indent="1"/>
    </xf>
    <xf numFmtId="169" fontId="0" fillId="0" borderId="0" xfId="0" applyNumberFormat="1"/>
    <xf numFmtId="0" fontId="1" fillId="4" borderId="10" xfId="0" applyFont="1" applyFill="1" applyBorder="1"/>
    <xf numFmtId="0" fontId="1" fillId="3" borderId="0" xfId="0" applyFont="1" applyFill="1"/>
    <xf numFmtId="169" fontId="0" fillId="3" borderId="0" xfId="0" applyNumberFormat="1" applyFill="1"/>
    <xf numFmtId="0" fontId="0" fillId="3" borderId="0" xfId="0" applyFill="1" applyAlignment="1">
      <alignment horizontal="left" indent="1"/>
    </xf>
    <xf numFmtId="169" fontId="6" fillId="3" borderId="0" xfId="0" applyNumberFormat="1" applyFont="1" applyFill="1"/>
    <xf numFmtId="0" fontId="0" fillId="3" borderId="0" xfId="0" applyFill="1" applyAlignment="1">
      <alignment horizontal="center"/>
    </xf>
    <xf numFmtId="9" fontId="0" fillId="0" borderId="0" xfId="1"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4" fillId="5" borderId="0" xfId="0" applyFont="1" applyFill="1" applyAlignment="1">
      <alignment horizontal="left"/>
    </xf>
  </cellXfs>
  <cellStyles count="2">
    <cellStyle name="Normal" xfId="0" builtinId="0"/>
    <cellStyle name="Percent" xfId="1" builtinId="5"/>
  </cellStyles>
  <dxfs count="27">
    <dxf>
      <fill>
        <patternFill>
          <bgColor theme="4" tint="-0.24994659260841701"/>
        </patternFill>
      </fill>
      <border>
        <left style="thin">
          <color theme="1" tint="0.34998626667073579"/>
        </left>
        <right style="thin">
          <color theme="1" tint="0.34998626667073579"/>
        </right>
        <vertical/>
        <horizontal/>
      </border>
    </dxf>
    <dxf>
      <fill>
        <patternFill>
          <bgColor theme="4"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9" formatCode="[$$-C09]#,##0.00"/>
    </dxf>
    <dxf>
      <font>
        <color theme="0"/>
      </font>
    </dxf>
    <dxf>
      <fill>
        <patternFill patternType="solid">
          <bgColor theme="4" tint="-0.499984740745262"/>
        </patternFill>
      </fill>
    </dxf>
    <dxf>
      <font>
        <color theme="0"/>
      </font>
    </dxf>
    <dxf>
      <fill>
        <patternFill patternType="solid">
          <bgColor theme="4" tint="-0.499984740745262"/>
        </patternFill>
      </fill>
    </dxf>
    <dxf>
      <font>
        <color theme="0"/>
      </font>
    </dxf>
    <dxf>
      <fill>
        <patternFill>
          <bgColor theme="3" tint="-0.249977111117893"/>
        </patternFill>
      </fill>
    </dxf>
    <dxf>
      <fill>
        <patternFill patternType="solid">
          <bgColor rgb="FFFFFF00"/>
        </patternFill>
      </fill>
    </dxf>
    <dxf>
      <font>
        <color theme="3" tint="-0.249977111117893"/>
      </font>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28" Type="http://schemas.microsoft.com/office/2017/06/relationships/rdRichValueTypes" Target="richData/rdRichValueTypes.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Excel.xlsx]Pivots!yearly</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1393797606758"/>
          <c:y val="0.16648828129492022"/>
          <c:w val="0.4959192571055091"/>
          <c:h val="0.60104228734199261"/>
        </c:manualLayout>
      </c:layout>
      <c:areaChart>
        <c:grouping val="standard"/>
        <c:varyColors val="0"/>
        <c:ser>
          <c:idx val="1"/>
          <c:order val="1"/>
          <c:tx>
            <c:strRef>
              <c:f>Pivots!$C$16</c:f>
              <c:strCache>
                <c:ptCount val="1"/>
                <c:pt idx="0">
                  <c:v>Call Count2</c:v>
                </c:pt>
              </c:strCache>
            </c:strRef>
          </c:tx>
          <c:spPr>
            <a:solidFill>
              <a:schemeClr val="accent2"/>
            </a:soli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2-9F61-4D44-9372-AF03647F33B1}"/>
            </c:ext>
          </c:extLst>
        </c:ser>
        <c:dLbls>
          <c:showLegendKey val="0"/>
          <c:showVal val="0"/>
          <c:showCatName val="0"/>
          <c:showSerName val="0"/>
          <c:showPercent val="0"/>
          <c:showBubbleSize val="0"/>
        </c:dLbls>
        <c:axId val="1048699663"/>
        <c:axId val="1048700143"/>
      </c:areaChart>
      <c:lineChart>
        <c:grouping val="standard"/>
        <c:varyColors val="0"/>
        <c:ser>
          <c:idx val="0"/>
          <c:order val="0"/>
          <c:tx>
            <c:strRef>
              <c:f>Pivots!$B$16</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9F61-4D44-9372-AF03647F33B1}"/>
            </c:ext>
          </c:extLst>
        </c:ser>
        <c:dLbls>
          <c:showLegendKey val="0"/>
          <c:showVal val="0"/>
          <c:showCatName val="0"/>
          <c:showSerName val="0"/>
          <c:showPercent val="0"/>
          <c:showBubbleSize val="0"/>
        </c:dLbls>
        <c:marker val="1"/>
        <c:smooth val="0"/>
        <c:axId val="1048699663"/>
        <c:axId val="1048700143"/>
      </c:lineChart>
      <c:catAx>
        <c:axId val="104869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700143"/>
        <c:crosses val="autoZero"/>
        <c:auto val="1"/>
        <c:lblAlgn val="ctr"/>
        <c:lblOffset val="100"/>
        <c:noMultiLvlLbl val="0"/>
      </c:catAx>
      <c:valAx>
        <c:axId val="104870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9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75000"/>
              </a:schemeClr>
            </a:solidFill>
            <a:ln w="63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Pivots!$F$51:$F$55</c:f>
              <c:strCache>
                <c:ptCount val="5"/>
                <c:pt idx="0">
                  <c:v>R01</c:v>
                </c:pt>
                <c:pt idx="1">
                  <c:v>R02</c:v>
                </c:pt>
                <c:pt idx="2">
                  <c:v>R03</c:v>
                </c:pt>
                <c:pt idx="3">
                  <c:v>R04</c:v>
                </c:pt>
                <c:pt idx="4">
                  <c:v>R05</c:v>
                </c:pt>
              </c:strCache>
            </c:strRef>
          </c:cat>
          <c:val>
            <c:numRef>
              <c:f>Pivots!$G$51:$G$55</c:f>
              <c:numCache>
                <c:formatCode>\$#,##0;\-\$#,##0;\$#,##0</c:formatCode>
                <c:ptCount val="5"/>
                <c:pt idx="0">
                  <c:v>18415</c:v>
                </c:pt>
                <c:pt idx="1">
                  <c:v>20581</c:v>
                </c:pt>
                <c:pt idx="2" formatCode="[$$-C09]#,##0;\-[$$-C09]#,##0">
                  <c:v>20872</c:v>
                </c:pt>
                <c:pt idx="3">
                  <c:v>16651</c:v>
                </c:pt>
                <c:pt idx="4">
                  <c:v>20104</c:v>
                </c:pt>
              </c:numCache>
            </c:numRef>
          </c:val>
          <c:extLst>
            <c:ext xmlns:c16="http://schemas.microsoft.com/office/drawing/2014/chart" uri="{C3380CC4-5D6E-409C-BE32-E72D297353CC}">
              <c16:uniqueId val="{00000000-09F2-4554-96C8-1585C4B286D8}"/>
            </c:ext>
          </c:extLst>
        </c:ser>
        <c:ser>
          <c:idx val="1"/>
          <c:order val="1"/>
          <c:tx>
            <c:strRef>
              <c:f>Pivots!$J$50</c:f>
              <c:strCache>
                <c:ptCount val="1"/>
                <c:pt idx="0">
                  <c:v>sel amt </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Pivots!$J$51:$J$55</c:f>
              <c:numCache>
                <c:formatCode>[$$-C09]#,##0</c:formatCode>
                <c:ptCount val="5"/>
                <c:pt idx="0">
                  <c:v>#N/A</c:v>
                </c:pt>
                <c:pt idx="1">
                  <c:v>#N/A</c:v>
                </c:pt>
                <c:pt idx="2">
                  <c:v>20872</c:v>
                </c:pt>
                <c:pt idx="3">
                  <c:v>#N/A</c:v>
                </c:pt>
                <c:pt idx="4">
                  <c:v>#N/A</c:v>
                </c:pt>
              </c:numCache>
            </c:numRef>
          </c:val>
          <c:extLst>
            <c:ext xmlns:c16="http://schemas.microsoft.com/office/drawing/2014/chart" uri="{C3380CC4-5D6E-409C-BE32-E72D297353CC}">
              <c16:uniqueId val="{00000011-0097-4E6B-A848-8A029C455225}"/>
            </c:ext>
          </c:extLst>
        </c:ser>
        <c:dLbls>
          <c:dLblPos val="outEnd"/>
          <c:showLegendKey val="0"/>
          <c:showVal val="1"/>
          <c:showCatName val="0"/>
          <c:showSerName val="0"/>
          <c:showPercent val="0"/>
          <c:showBubbleSize val="0"/>
        </c:dLbls>
        <c:gapWidth val="10"/>
        <c:overlap val="100"/>
        <c:axId val="1049816799"/>
        <c:axId val="1049815359"/>
      </c:barChart>
      <c:catAx>
        <c:axId val="10498167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815359"/>
        <c:crosses val="autoZero"/>
        <c:auto val="1"/>
        <c:lblAlgn val="ctr"/>
        <c:lblOffset val="100"/>
        <c:noMultiLvlLbl val="0"/>
      </c:catAx>
      <c:valAx>
        <c:axId val="1049815359"/>
        <c:scaling>
          <c:orientation val="minMax"/>
        </c:scaling>
        <c:delete val="1"/>
        <c:axPos val="t"/>
        <c:numFmt formatCode="\$#,##0;\-\$#,##0;\$#,##0" sourceLinked="1"/>
        <c:majorTickMark val="out"/>
        <c:minorTickMark val="none"/>
        <c:tickLblPos val="nextTo"/>
        <c:crossAx val="10498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Pivots!$F$51:$F$55</c:f>
              <c:strCache>
                <c:ptCount val="5"/>
                <c:pt idx="0">
                  <c:v>R01</c:v>
                </c:pt>
                <c:pt idx="1">
                  <c:v>R02</c:v>
                </c:pt>
                <c:pt idx="2">
                  <c:v>R03</c:v>
                </c:pt>
                <c:pt idx="3">
                  <c:v>R04</c:v>
                </c:pt>
                <c:pt idx="4">
                  <c:v>R05</c:v>
                </c:pt>
              </c:strCache>
            </c:strRef>
          </c:cat>
          <c:val>
            <c:numRef>
              <c:f>Pivots!$H$51:$H$55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6FC-485D-86EA-52EB104689DF}"/>
            </c:ext>
          </c:extLst>
        </c:ser>
        <c:ser>
          <c:idx val="1"/>
          <c:order val="1"/>
          <c:tx>
            <c:strRef>
              <c:f>Pivots!$I$50</c:f>
              <c:strCache>
                <c:ptCount val="1"/>
                <c:pt idx="0">
                  <c:v>Sel  calls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Pivots!$I$51:$I$55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8-16FC-485D-86EA-52EB104689DF}"/>
            </c:ext>
          </c:extLst>
        </c:ser>
        <c:dLbls>
          <c:dLblPos val="outEnd"/>
          <c:showLegendKey val="0"/>
          <c:showVal val="1"/>
          <c:showCatName val="0"/>
          <c:showSerName val="0"/>
          <c:showPercent val="0"/>
          <c:showBubbleSize val="0"/>
        </c:dLbls>
        <c:gapWidth val="10"/>
        <c:overlap val="100"/>
        <c:axId val="1049816799"/>
        <c:axId val="1049815359"/>
      </c:barChart>
      <c:catAx>
        <c:axId val="1049816799"/>
        <c:scaling>
          <c:orientation val="maxMin"/>
        </c:scaling>
        <c:delete val="1"/>
        <c:axPos val="l"/>
        <c:numFmt formatCode="General" sourceLinked="1"/>
        <c:majorTickMark val="out"/>
        <c:minorTickMark val="none"/>
        <c:tickLblPos val="nextTo"/>
        <c:crossAx val="1049815359"/>
        <c:crosses val="autoZero"/>
        <c:auto val="1"/>
        <c:lblAlgn val="ctr"/>
        <c:lblOffset val="100"/>
        <c:noMultiLvlLbl val="0"/>
      </c:catAx>
      <c:valAx>
        <c:axId val="1049815359"/>
        <c:scaling>
          <c:orientation val="minMax"/>
        </c:scaling>
        <c:delete val="1"/>
        <c:axPos val="t"/>
        <c:numFmt formatCode="General" sourceLinked="1"/>
        <c:majorTickMark val="out"/>
        <c:minorTickMark val="none"/>
        <c:tickLblPos val="nextTo"/>
        <c:crossAx val="10498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Excel.xlsx]Pivots!MaleFemale pivot</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Pivots!$B$78:$B$79</c:f>
              <c:strCache>
                <c:ptCount val="1"/>
                <c:pt idx="0">
                  <c:v>Female</c:v>
                </c:pt>
              </c:strCache>
            </c:strRef>
          </c:tx>
          <c:spPr>
            <a:solidFill>
              <a:schemeClr val="accent1"/>
            </a:solidFill>
            <a:ln>
              <a:noFill/>
            </a:ln>
            <a:effectLst/>
          </c:spPr>
          <c:invertIfNegative val="0"/>
          <c:cat>
            <c:strRef>
              <c:f>Pivots!$A$80:$A$83</c:f>
              <c:strCache>
                <c:ptCount val="3"/>
                <c:pt idx="0">
                  <c:v>Cincinnati</c:v>
                </c:pt>
                <c:pt idx="1">
                  <c:v>Cleveland</c:v>
                </c:pt>
                <c:pt idx="2">
                  <c:v>Columbus</c:v>
                </c:pt>
              </c:strCache>
            </c:strRef>
          </c:cat>
          <c:val>
            <c:numRef>
              <c:f>Pivots!$B$80:$B$83</c:f>
              <c:numCache>
                <c:formatCode>#,##0</c:formatCode>
                <c:ptCount val="3"/>
                <c:pt idx="0">
                  <c:v>144</c:v>
                </c:pt>
                <c:pt idx="1">
                  <c:v>326</c:v>
                </c:pt>
                <c:pt idx="2">
                  <c:v>129</c:v>
                </c:pt>
              </c:numCache>
            </c:numRef>
          </c:val>
          <c:extLst>
            <c:ext xmlns:c16="http://schemas.microsoft.com/office/drawing/2014/chart" uri="{C3380CC4-5D6E-409C-BE32-E72D297353CC}">
              <c16:uniqueId val="{00000000-CBD6-4975-88A7-D57735F0B36A}"/>
            </c:ext>
          </c:extLst>
        </c:ser>
        <c:ser>
          <c:idx val="1"/>
          <c:order val="1"/>
          <c:tx>
            <c:strRef>
              <c:f>Pivots!$C$78:$C$79</c:f>
              <c:strCache>
                <c:ptCount val="1"/>
                <c:pt idx="0">
                  <c:v>Male</c:v>
                </c:pt>
              </c:strCache>
            </c:strRef>
          </c:tx>
          <c:spPr>
            <a:solidFill>
              <a:schemeClr val="accent2"/>
            </a:solidFill>
            <a:ln>
              <a:noFill/>
            </a:ln>
            <a:effectLst/>
          </c:spPr>
          <c:invertIfNegative val="0"/>
          <c:cat>
            <c:strRef>
              <c:f>Pivots!$A$80:$A$83</c:f>
              <c:strCache>
                <c:ptCount val="3"/>
                <c:pt idx="0">
                  <c:v>Cincinnati</c:v>
                </c:pt>
                <c:pt idx="1">
                  <c:v>Cleveland</c:v>
                </c:pt>
                <c:pt idx="2">
                  <c:v>Columbus</c:v>
                </c:pt>
              </c:strCache>
            </c:strRef>
          </c:cat>
          <c:val>
            <c:numRef>
              <c:f>Pivots!$C$80:$C$83</c:f>
              <c:numCache>
                <c:formatCode>#,##0</c:formatCode>
                <c:ptCount val="3"/>
                <c:pt idx="0">
                  <c:v>132</c:v>
                </c:pt>
                <c:pt idx="1">
                  <c:v>63</c:v>
                </c:pt>
                <c:pt idx="2">
                  <c:v>206</c:v>
                </c:pt>
              </c:numCache>
            </c:numRef>
          </c:val>
          <c:extLst>
            <c:ext xmlns:c16="http://schemas.microsoft.com/office/drawing/2014/chart" uri="{C3380CC4-5D6E-409C-BE32-E72D297353CC}">
              <c16:uniqueId val="{00000001-CBD6-4975-88A7-D57735F0B36A}"/>
            </c:ext>
          </c:extLst>
        </c:ser>
        <c:dLbls>
          <c:showLegendKey val="0"/>
          <c:showVal val="0"/>
          <c:showCatName val="0"/>
          <c:showSerName val="0"/>
          <c:showPercent val="0"/>
          <c:showBubbleSize val="0"/>
        </c:dLbls>
        <c:gapWidth val="150"/>
        <c:overlap val="100"/>
        <c:axId val="1322585072"/>
        <c:axId val="1322601872"/>
      </c:barChart>
      <c:catAx>
        <c:axId val="13225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601872"/>
        <c:crosses val="autoZero"/>
        <c:auto val="1"/>
        <c:lblAlgn val="ctr"/>
        <c:lblOffset val="100"/>
        <c:noMultiLvlLbl val="0"/>
      </c:catAx>
      <c:valAx>
        <c:axId val="1322601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8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Excel.xlsx]Pivots!Reiew Rating pivot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Pivots!$B$91</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glow rad="12700">
                <a:schemeClr val="accent1">
                  <a:alpha val="40000"/>
                </a:schemeClr>
              </a:glow>
            </a:effectLst>
          </c:spPr>
          <c:invertIfNegative val="0"/>
          <c:cat>
            <c:strRef>
              <c:f>Pivots!$A$92:$A$98</c:f>
              <c:strCache>
                <c:ptCount val="6"/>
                <c:pt idx="0">
                  <c:v>0</c:v>
                </c:pt>
                <c:pt idx="1">
                  <c:v>1</c:v>
                </c:pt>
                <c:pt idx="2">
                  <c:v>2</c:v>
                </c:pt>
                <c:pt idx="3">
                  <c:v>3</c:v>
                </c:pt>
                <c:pt idx="4">
                  <c:v>4</c:v>
                </c:pt>
                <c:pt idx="5">
                  <c:v>5</c:v>
                </c:pt>
              </c:strCache>
            </c:strRef>
          </c:cat>
          <c:val>
            <c:numRef>
              <c:f>Pivots!$B$92:$B$98</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3A12-4DF7-821E-34D559FA003C}"/>
            </c:ext>
          </c:extLst>
        </c:ser>
        <c:dLbls>
          <c:showLegendKey val="0"/>
          <c:showVal val="0"/>
          <c:showCatName val="0"/>
          <c:showSerName val="0"/>
          <c:showPercent val="0"/>
          <c:showBubbleSize val="0"/>
        </c:dLbls>
        <c:gapWidth val="20"/>
        <c:overlap val="-27"/>
        <c:axId val="1336021136"/>
        <c:axId val="1336033616"/>
      </c:barChart>
      <c:catAx>
        <c:axId val="133602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33616"/>
        <c:crosses val="autoZero"/>
        <c:auto val="1"/>
        <c:lblAlgn val="ctr"/>
        <c:lblOffset val="100"/>
        <c:noMultiLvlLbl val="0"/>
      </c:catAx>
      <c:valAx>
        <c:axId val="1336033616"/>
        <c:scaling>
          <c:orientation val="minMax"/>
        </c:scaling>
        <c:delete val="1"/>
        <c:axPos val="l"/>
        <c:numFmt formatCode="#,##0" sourceLinked="1"/>
        <c:majorTickMark val="out"/>
        <c:minorTickMark val="none"/>
        <c:tickLblPos val="nextTo"/>
        <c:crossAx val="13360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Excel.xlsx]Pivots!yearly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Call</a:t>
            </a:r>
            <a:r>
              <a:rPr lang="en-IN" b="1" baseline="0">
                <a:solidFill>
                  <a:schemeClr val="tx1"/>
                </a:solidFill>
              </a:rPr>
              <a:t>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tx2">
                  <a:shade val="67500"/>
                  <a:satMod val="115000"/>
                </a:schemeClr>
              </a:gs>
              <a:gs pos="17000">
                <a:schemeClr val="tx2">
                  <a:shade val="100000"/>
                  <a:satMod val="115000"/>
                  <a:alpha val="82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schemeClr>
            </a:solidFill>
            <a:round/>
          </a:ln>
          <a:effectLst/>
        </c:spPr>
        <c:marker>
          <c:symbol val="circle"/>
          <c:size val="5"/>
          <c:spPr>
            <a:solidFill>
              <a:schemeClr val="bg1"/>
            </a:solidFill>
            <a:ln w="34925">
              <a:solidFill>
                <a:schemeClr val="tx1">
                  <a:alpha val="3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1393797606758"/>
          <c:y val="0.16648828129492022"/>
          <c:w val="0.83804553207827426"/>
          <c:h val="0.60104228734199261"/>
        </c:manualLayout>
      </c:layout>
      <c:areaChart>
        <c:grouping val="standard"/>
        <c:varyColors val="0"/>
        <c:ser>
          <c:idx val="1"/>
          <c:order val="1"/>
          <c:tx>
            <c:strRef>
              <c:f>Pivots!$C$16</c:f>
              <c:strCache>
                <c:ptCount val="1"/>
                <c:pt idx="0">
                  <c:v>Call Count2</c:v>
                </c:pt>
              </c:strCache>
            </c:strRef>
          </c:tx>
          <c:spPr>
            <a:gradFill>
              <a:gsLst>
                <a:gs pos="100000">
                  <a:schemeClr val="tx2">
                    <a:shade val="67500"/>
                    <a:satMod val="115000"/>
                  </a:schemeClr>
                </a:gs>
                <a:gs pos="17000">
                  <a:schemeClr val="tx2">
                    <a:shade val="100000"/>
                    <a:satMod val="115000"/>
                    <a:alpha val="82000"/>
                  </a:schemeClr>
                </a:gs>
              </a:gsLst>
              <a:lin ang="16200000" scaled="1"/>
            </a:gra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6881-43C8-9902-FC5B65A09F50}"/>
            </c:ext>
          </c:extLst>
        </c:ser>
        <c:dLbls>
          <c:showLegendKey val="0"/>
          <c:showVal val="0"/>
          <c:showCatName val="0"/>
          <c:showSerName val="0"/>
          <c:showPercent val="0"/>
          <c:showBubbleSize val="0"/>
        </c:dLbls>
        <c:axId val="1048699663"/>
        <c:axId val="1048700143"/>
      </c:areaChart>
      <c:lineChart>
        <c:grouping val="standard"/>
        <c:varyColors val="0"/>
        <c:ser>
          <c:idx val="0"/>
          <c:order val="0"/>
          <c:tx>
            <c:strRef>
              <c:f>Pivots!$B$16</c:f>
              <c:strCache>
                <c:ptCount val="1"/>
                <c:pt idx="0">
                  <c:v>Call Count</c:v>
                </c:pt>
              </c:strCache>
            </c:strRef>
          </c:tx>
          <c:spPr>
            <a:ln w="28575" cap="rnd">
              <a:solidFill>
                <a:schemeClr val="tx2">
                  <a:lumMod val="50000"/>
                </a:schemeClr>
              </a:solidFill>
              <a:round/>
            </a:ln>
            <a:effectLst/>
          </c:spPr>
          <c:marker>
            <c:symbol val="circle"/>
            <c:size val="5"/>
            <c:spPr>
              <a:solidFill>
                <a:schemeClr val="bg1"/>
              </a:solidFill>
              <a:ln w="34925">
                <a:solidFill>
                  <a:schemeClr val="tx1">
                    <a:alpha val="33000"/>
                  </a:schemeClr>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6881-43C8-9902-FC5B65A09F50}"/>
            </c:ext>
          </c:extLst>
        </c:ser>
        <c:dLbls>
          <c:showLegendKey val="0"/>
          <c:showVal val="0"/>
          <c:showCatName val="0"/>
          <c:showSerName val="0"/>
          <c:showPercent val="0"/>
          <c:showBubbleSize val="0"/>
        </c:dLbls>
        <c:marker val="1"/>
        <c:smooth val="0"/>
        <c:axId val="1048699663"/>
        <c:axId val="1048700143"/>
      </c:lineChart>
      <c:catAx>
        <c:axId val="104869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700143"/>
        <c:crosses val="autoZero"/>
        <c:auto val="1"/>
        <c:lblAlgn val="ctr"/>
        <c:lblOffset val="100"/>
        <c:noMultiLvlLbl val="0"/>
      </c:catAx>
      <c:valAx>
        <c:axId val="104870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9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Excel.xlsx]Pivots!Monthly</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Pivots!$A$36:$A$43</c:f>
              <c:strCache>
                <c:ptCount val="7"/>
                <c:pt idx="0">
                  <c:v>Monday</c:v>
                </c:pt>
                <c:pt idx="1">
                  <c:v>Tuesday</c:v>
                </c:pt>
                <c:pt idx="2">
                  <c:v>Wednesday</c:v>
                </c:pt>
                <c:pt idx="3">
                  <c:v>Thursday</c:v>
                </c:pt>
                <c:pt idx="4">
                  <c:v>Friday</c:v>
                </c:pt>
                <c:pt idx="5">
                  <c:v>Saturday</c:v>
                </c:pt>
                <c:pt idx="6">
                  <c:v>Sunday</c:v>
                </c:pt>
              </c:strCache>
            </c:strRef>
          </c:cat>
          <c:val>
            <c:numRef>
              <c:f>Pivots!$B$36:$B$43</c:f>
              <c:numCache>
                <c:formatCode>#,##0</c:formatCode>
                <c:ptCount val="7"/>
                <c:pt idx="0">
                  <c:v>34</c:v>
                </c:pt>
                <c:pt idx="1">
                  <c:v>26</c:v>
                </c:pt>
                <c:pt idx="2">
                  <c:v>38</c:v>
                </c:pt>
                <c:pt idx="3">
                  <c:v>27</c:v>
                </c:pt>
                <c:pt idx="4">
                  <c:v>27</c:v>
                </c:pt>
                <c:pt idx="5">
                  <c:v>25</c:v>
                </c:pt>
                <c:pt idx="6">
                  <c:v>30</c:v>
                </c:pt>
              </c:numCache>
            </c:numRef>
          </c:val>
          <c:extLst>
            <c:ext xmlns:c16="http://schemas.microsoft.com/office/drawing/2014/chart" uri="{C3380CC4-5D6E-409C-BE32-E72D297353CC}">
              <c16:uniqueId val="{00000000-2A55-407B-AF33-99D74DACABFC}"/>
            </c:ext>
          </c:extLst>
        </c:ser>
        <c:dLbls>
          <c:dLblPos val="outEnd"/>
          <c:showLegendKey val="0"/>
          <c:showVal val="1"/>
          <c:showCatName val="0"/>
          <c:showSerName val="0"/>
          <c:showPercent val="0"/>
          <c:showBubbleSize val="0"/>
        </c:dLbls>
        <c:gapWidth val="40"/>
        <c:axId val="653857759"/>
        <c:axId val="653862559"/>
      </c:barChart>
      <c:catAx>
        <c:axId val="653857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53862559"/>
        <c:crosses val="autoZero"/>
        <c:auto val="1"/>
        <c:lblAlgn val="ctr"/>
        <c:lblOffset val="100"/>
        <c:noMultiLvlLbl val="0"/>
      </c:catAx>
      <c:valAx>
        <c:axId val="653862559"/>
        <c:scaling>
          <c:orientation val="minMax"/>
        </c:scaling>
        <c:delete val="1"/>
        <c:axPos val="b"/>
        <c:numFmt formatCode="#,##0" sourceLinked="1"/>
        <c:majorTickMark val="out"/>
        <c:minorTickMark val="none"/>
        <c:tickLblPos val="nextTo"/>
        <c:crossAx val="653857759"/>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Calls</a:t>
            </a:r>
          </a:p>
        </c:rich>
      </c:tx>
      <c:layout>
        <c:manualLayout>
          <c:xMode val="edge"/>
          <c:yMode val="edge"/>
          <c:x val="0.44363737379542884"/>
          <c:y val="4.12991320870167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Pivots!$F$51:$F$55</c:f>
              <c:strCache>
                <c:ptCount val="5"/>
                <c:pt idx="0">
                  <c:v>R01</c:v>
                </c:pt>
                <c:pt idx="1">
                  <c:v>R02</c:v>
                </c:pt>
                <c:pt idx="2">
                  <c:v>R03</c:v>
                </c:pt>
                <c:pt idx="3">
                  <c:v>R04</c:v>
                </c:pt>
                <c:pt idx="4">
                  <c:v>R05</c:v>
                </c:pt>
              </c:strCache>
            </c:strRef>
          </c:cat>
          <c:val>
            <c:numRef>
              <c:f>Pivots!$H$51:$H$55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D02-4325-8119-BD994784F68D}"/>
            </c:ext>
          </c:extLst>
        </c:ser>
        <c:ser>
          <c:idx val="1"/>
          <c:order val="1"/>
          <c:tx>
            <c:strRef>
              <c:f>Pivots!$I$50</c:f>
              <c:strCache>
                <c:ptCount val="1"/>
                <c:pt idx="0">
                  <c:v>Sel  calls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Pivots!$I$51:$I$55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8D02-4325-8119-BD994784F68D}"/>
            </c:ext>
          </c:extLst>
        </c:ser>
        <c:dLbls>
          <c:dLblPos val="outEnd"/>
          <c:showLegendKey val="0"/>
          <c:showVal val="1"/>
          <c:showCatName val="0"/>
          <c:showSerName val="0"/>
          <c:showPercent val="0"/>
          <c:showBubbleSize val="0"/>
        </c:dLbls>
        <c:gapWidth val="10"/>
        <c:overlap val="100"/>
        <c:axId val="1049816799"/>
        <c:axId val="1049815359"/>
      </c:barChart>
      <c:catAx>
        <c:axId val="1049816799"/>
        <c:scaling>
          <c:orientation val="maxMin"/>
        </c:scaling>
        <c:delete val="1"/>
        <c:axPos val="l"/>
        <c:numFmt formatCode="General" sourceLinked="1"/>
        <c:majorTickMark val="out"/>
        <c:minorTickMark val="none"/>
        <c:tickLblPos val="nextTo"/>
        <c:crossAx val="1049815359"/>
        <c:crosses val="autoZero"/>
        <c:auto val="1"/>
        <c:lblAlgn val="ctr"/>
        <c:lblOffset val="100"/>
        <c:noMultiLvlLbl val="0"/>
      </c:catAx>
      <c:valAx>
        <c:axId val="1049815359"/>
        <c:scaling>
          <c:orientation val="minMax"/>
        </c:scaling>
        <c:delete val="1"/>
        <c:axPos val="t"/>
        <c:numFmt formatCode="General" sourceLinked="1"/>
        <c:majorTickMark val="out"/>
        <c:minorTickMark val="none"/>
        <c:tickLblPos val="nextTo"/>
        <c:crossAx val="10498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75000"/>
              </a:schemeClr>
            </a:solidFill>
            <a:ln w="63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Pivots!$F$51:$F$55</c:f>
              <c:strCache>
                <c:ptCount val="5"/>
                <c:pt idx="0">
                  <c:v>R01</c:v>
                </c:pt>
                <c:pt idx="1">
                  <c:v>R02</c:v>
                </c:pt>
                <c:pt idx="2">
                  <c:v>R03</c:v>
                </c:pt>
                <c:pt idx="3">
                  <c:v>R04</c:v>
                </c:pt>
                <c:pt idx="4">
                  <c:v>R05</c:v>
                </c:pt>
              </c:strCache>
            </c:strRef>
          </c:cat>
          <c:val>
            <c:numRef>
              <c:f>Pivots!$G$51:$G$55</c:f>
              <c:numCache>
                <c:formatCode>\$#,##0;\-\$#,##0;\$#,##0</c:formatCode>
                <c:ptCount val="5"/>
                <c:pt idx="0">
                  <c:v>18415</c:v>
                </c:pt>
                <c:pt idx="1">
                  <c:v>20581</c:v>
                </c:pt>
                <c:pt idx="2" formatCode="[$$-C09]#,##0;\-[$$-C09]#,##0">
                  <c:v>20872</c:v>
                </c:pt>
                <c:pt idx="3">
                  <c:v>16651</c:v>
                </c:pt>
                <c:pt idx="4">
                  <c:v>20104</c:v>
                </c:pt>
              </c:numCache>
            </c:numRef>
          </c:val>
          <c:extLst>
            <c:ext xmlns:c16="http://schemas.microsoft.com/office/drawing/2014/chart" uri="{C3380CC4-5D6E-409C-BE32-E72D297353CC}">
              <c16:uniqueId val="{00000000-C516-4BBC-927A-A305C6A855B7}"/>
            </c:ext>
          </c:extLst>
        </c:ser>
        <c:ser>
          <c:idx val="1"/>
          <c:order val="1"/>
          <c:tx>
            <c:strRef>
              <c:f>Pivots!$J$50</c:f>
              <c:strCache>
                <c:ptCount val="1"/>
                <c:pt idx="0">
                  <c:v>sel amt </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Pivots!$J$51:$J$55</c:f>
              <c:numCache>
                <c:formatCode>[$$-C09]#,##0</c:formatCode>
                <c:ptCount val="5"/>
                <c:pt idx="0">
                  <c:v>#N/A</c:v>
                </c:pt>
                <c:pt idx="1">
                  <c:v>#N/A</c:v>
                </c:pt>
                <c:pt idx="2">
                  <c:v>20872</c:v>
                </c:pt>
                <c:pt idx="3">
                  <c:v>#N/A</c:v>
                </c:pt>
                <c:pt idx="4">
                  <c:v>#N/A</c:v>
                </c:pt>
              </c:numCache>
            </c:numRef>
          </c:val>
          <c:extLst>
            <c:ext xmlns:c16="http://schemas.microsoft.com/office/drawing/2014/chart" uri="{C3380CC4-5D6E-409C-BE32-E72D297353CC}">
              <c16:uniqueId val="{00000001-C516-4BBC-927A-A305C6A855B7}"/>
            </c:ext>
          </c:extLst>
        </c:ser>
        <c:dLbls>
          <c:dLblPos val="outEnd"/>
          <c:showLegendKey val="0"/>
          <c:showVal val="1"/>
          <c:showCatName val="0"/>
          <c:showSerName val="0"/>
          <c:showPercent val="0"/>
          <c:showBubbleSize val="0"/>
        </c:dLbls>
        <c:gapWidth val="10"/>
        <c:overlap val="100"/>
        <c:axId val="1049816799"/>
        <c:axId val="1049815359"/>
      </c:barChart>
      <c:catAx>
        <c:axId val="104981679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815359"/>
        <c:crosses val="autoZero"/>
        <c:auto val="1"/>
        <c:lblAlgn val="ctr"/>
        <c:lblOffset val="100"/>
        <c:noMultiLvlLbl val="0"/>
      </c:catAx>
      <c:valAx>
        <c:axId val="1049815359"/>
        <c:scaling>
          <c:orientation val="minMax"/>
        </c:scaling>
        <c:delete val="1"/>
        <c:axPos val="t"/>
        <c:numFmt formatCode="\$#,##0;\-\$#,##0;\$#,##0" sourceLinked="1"/>
        <c:majorTickMark val="out"/>
        <c:minorTickMark val="none"/>
        <c:tickLblPos val="nextTo"/>
        <c:crossAx val="10498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Excel.xlsx]Pivots!MaleFemale pivot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Female</a:t>
            </a:r>
            <a:r>
              <a:rPr lang="en-IN"/>
              <a:t> </a:t>
            </a:r>
            <a:r>
              <a:rPr lang="en-IN" baseline="0"/>
              <a:t> vs </a:t>
            </a:r>
            <a:r>
              <a:rPr lang="en-IN" b="1" baseline="0">
                <a:solidFill>
                  <a:schemeClr val="accent2">
                    <a:lumMod val="75000"/>
                  </a:schemeClr>
                </a:solidFill>
              </a:rPr>
              <a:t>Male</a:t>
            </a:r>
            <a:r>
              <a:rPr lang="en-IN" baseline="0"/>
              <a:t> Callers</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alpha val="51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2">
              <a:lumMod val="75000"/>
            </a:schemeClr>
          </a:solidFill>
          <a:ln>
            <a:noFill/>
          </a:ln>
          <a:effectLst/>
        </c:spPr>
        <c:marker>
          <c:symbol val="none"/>
        </c:marker>
        <c:dLbl>
          <c:idx val="0"/>
          <c:spPr>
            <a:solidFill>
              <a:schemeClr val="accent1">
                <a:alpha val="34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Pivots!$B$78:$B$79</c:f>
              <c:strCache>
                <c:ptCount val="1"/>
                <c:pt idx="0">
                  <c:v>Female</c:v>
                </c:pt>
              </c:strCache>
            </c:strRef>
          </c:tx>
          <c:spPr>
            <a:solidFill>
              <a:schemeClr val="accent1"/>
            </a:solidFill>
            <a:ln>
              <a:noFill/>
            </a:ln>
            <a:effectLst/>
          </c:spPr>
          <c:invertIfNegative val="0"/>
          <c:dLbls>
            <c:spPr>
              <a:solidFill>
                <a:schemeClr val="accent1">
                  <a:alpha val="51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Pivots!$A$80:$A$83</c:f>
              <c:strCache>
                <c:ptCount val="3"/>
                <c:pt idx="0">
                  <c:v>Cincinnati</c:v>
                </c:pt>
                <c:pt idx="1">
                  <c:v>Cleveland</c:v>
                </c:pt>
                <c:pt idx="2">
                  <c:v>Columbus</c:v>
                </c:pt>
              </c:strCache>
            </c:strRef>
          </c:cat>
          <c:val>
            <c:numRef>
              <c:f>Pivots!$B$80:$B$83</c:f>
              <c:numCache>
                <c:formatCode>#,##0</c:formatCode>
                <c:ptCount val="3"/>
                <c:pt idx="0">
                  <c:v>144</c:v>
                </c:pt>
                <c:pt idx="1">
                  <c:v>326</c:v>
                </c:pt>
                <c:pt idx="2">
                  <c:v>129</c:v>
                </c:pt>
              </c:numCache>
            </c:numRef>
          </c:val>
          <c:extLst>
            <c:ext xmlns:c16="http://schemas.microsoft.com/office/drawing/2014/chart" uri="{C3380CC4-5D6E-409C-BE32-E72D297353CC}">
              <c16:uniqueId val="{00000000-C443-47F0-A2A5-C92118D36FFC}"/>
            </c:ext>
          </c:extLst>
        </c:ser>
        <c:ser>
          <c:idx val="1"/>
          <c:order val="1"/>
          <c:tx>
            <c:strRef>
              <c:f>Pivots!$C$78:$C$79</c:f>
              <c:strCache>
                <c:ptCount val="1"/>
                <c:pt idx="0">
                  <c:v>Male</c:v>
                </c:pt>
              </c:strCache>
            </c:strRef>
          </c:tx>
          <c:spPr>
            <a:solidFill>
              <a:schemeClr val="accent2">
                <a:lumMod val="75000"/>
              </a:schemeClr>
            </a:solidFill>
            <a:ln>
              <a:noFill/>
            </a:ln>
            <a:effectLst/>
          </c:spPr>
          <c:invertIfNegative val="0"/>
          <c:dLbls>
            <c:spPr>
              <a:solidFill>
                <a:schemeClr val="accent1">
                  <a:alpha val="34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Pivots!$A$80:$A$83</c:f>
              <c:strCache>
                <c:ptCount val="3"/>
                <c:pt idx="0">
                  <c:v>Cincinnati</c:v>
                </c:pt>
                <c:pt idx="1">
                  <c:v>Cleveland</c:v>
                </c:pt>
                <c:pt idx="2">
                  <c:v>Columbus</c:v>
                </c:pt>
              </c:strCache>
            </c:strRef>
          </c:cat>
          <c:val>
            <c:numRef>
              <c:f>Pivots!$C$80:$C$83</c:f>
              <c:numCache>
                <c:formatCode>#,##0</c:formatCode>
                <c:ptCount val="3"/>
                <c:pt idx="0">
                  <c:v>132</c:v>
                </c:pt>
                <c:pt idx="1">
                  <c:v>63</c:v>
                </c:pt>
                <c:pt idx="2">
                  <c:v>206</c:v>
                </c:pt>
              </c:numCache>
            </c:numRef>
          </c:val>
          <c:extLst>
            <c:ext xmlns:c16="http://schemas.microsoft.com/office/drawing/2014/chart" uri="{C3380CC4-5D6E-409C-BE32-E72D297353CC}">
              <c16:uniqueId val="{00000001-C443-47F0-A2A5-C92118D36FFC}"/>
            </c:ext>
          </c:extLst>
        </c:ser>
        <c:dLbls>
          <c:dLblPos val="ctr"/>
          <c:showLegendKey val="0"/>
          <c:showVal val="1"/>
          <c:showCatName val="0"/>
          <c:showSerName val="0"/>
          <c:showPercent val="0"/>
          <c:showBubbleSize val="0"/>
        </c:dLbls>
        <c:gapWidth val="19"/>
        <c:overlap val="100"/>
        <c:axId val="1322585072"/>
        <c:axId val="1322601872"/>
      </c:barChart>
      <c:catAx>
        <c:axId val="1322585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601872"/>
        <c:crosses val="autoZero"/>
        <c:auto val="1"/>
        <c:lblAlgn val="ctr"/>
        <c:lblOffset val="100"/>
        <c:noMultiLvlLbl val="0"/>
      </c:catAx>
      <c:valAx>
        <c:axId val="1322601872"/>
        <c:scaling>
          <c:orientation val="minMax"/>
        </c:scaling>
        <c:delete val="1"/>
        <c:axPos val="l"/>
        <c:numFmt formatCode="#,##0" sourceLinked="1"/>
        <c:majorTickMark val="out"/>
        <c:minorTickMark val="none"/>
        <c:tickLblPos val="nextTo"/>
        <c:crossAx val="132258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Report - Excel.xlsx]Pivots!Reiew Rating 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Rating</a:t>
            </a:r>
          </a:p>
        </c:rich>
      </c:tx>
      <c:layout>
        <c:manualLayout>
          <c:xMode val="edge"/>
          <c:yMode val="edge"/>
          <c:x val="0.43505530841628831"/>
          <c:y val="7.7220077220077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48069655407728E-2"/>
          <c:y val="0.24006472491909389"/>
          <c:w val="0.9047618722984192"/>
          <c:h val="0.60978467497388067"/>
        </c:manualLayout>
      </c:layout>
      <c:barChart>
        <c:barDir val="col"/>
        <c:grouping val="clustered"/>
        <c:varyColors val="0"/>
        <c:ser>
          <c:idx val="0"/>
          <c:order val="0"/>
          <c:tx>
            <c:strRef>
              <c:f>Pivots!$B$91</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a:glow rad="12700">
                <a:schemeClr val="accent1">
                  <a:alpha val="40000"/>
                </a:schemeClr>
              </a:glow>
            </a:effectLst>
          </c:spPr>
          <c:invertIfNegative val="0"/>
          <c:cat>
            <c:strRef>
              <c:f>Pivots!$A$92:$A$98</c:f>
              <c:strCache>
                <c:ptCount val="6"/>
                <c:pt idx="0">
                  <c:v>0</c:v>
                </c:pt>
                <c:pt idx="1">
                  <c:v>1</c:v>
                </c:pt>
                <c:pt idx="2">
                  <c:v>2</c:v>
                </c:pt>
                <c:pt idx="3">
                  <c:v>3</c:v>
                </c:pt>
                <c:pt idx="4">
                  <c:v>4</c:v>
                </c:pt>
                <c:pt idx="5">
                  <c:v>5</c:v>
                </c:pt>
              </c:strCache>
            </c:strRef>
          </c:cat>
          <c:val>
            <c:numRef>
              <c:f>Pivots!$B$92:$B$98</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3C69-42F6-8FF3-1989FE226DC2}"/>
            </c:ext>
          </c:extLst>
        </c:ser>
        <c:dLbls>
          <c:showLegendKey val="0"/>
          <c:showVal val="0"/>
          <c:showCatName val="0"/>
          <c:showSerName val="0"/>
          <c:showPercent val="0"/>
          <c:showBubbleSize val="0"/>
        </c:dLbls>
        <c:gapWidth val="20"/>
        <c:overlap val="-27"/>
        <c:axId val="1336021136"/>
        <c:axId val="1336033616"/>
      </c:barChart>
      <c:catAx>
        <c:axId val="133602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33616"/>
        <c:crosses val="autoZero"/>
        <c:auto val="1"/>
        <c:lblAlgn val="ctr"/>
        <c:lblOffset val="100"/>
        <c:noMultiLvlLbl val="0"/>
      </c:catAx>
      <c:valAx>
        <c:axId val="13360336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jpeg"/><Relationship Id="rId18" Type="http://schemas.openxmlformats.org/officeDocument/2006/relationships/hyperlink" Target="https://www.msn.com/en-us/lifestyle/other/6-behaviours-that-reveal-a-man-isn-t-a-good-person-no-matter-how-sweet-he-seems/ss-AA1YlMNS" TargetMode="External"/><Relationship Id="rId3" Type="http://schemas.openxmlformats.org/officeDocument/2006/relationships/image" Target="../media/image13.png"/><Relationship Id="rId21" Type="http://schemas.openxmlformats.org/officeDocument/2006/relationships/image" Target="../media/image27.jpeg"/><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image" Target="../media/image25.png"/><Relationship Id="rId2" Type="http://schemas.openxmlformats.org/officeDocument/2006/relationships/image" Target="../media/image12.svg"/><Relationship Id="rId16" Type="http://schemas.openxmlformats.org/officeDocument/2006/relationships/hyperlink" Target="https://www.pxfuel.com/en/free-photo-epvkl" TargetMode="External"/><Relationship Id="rId20" Type="http://schemas.openxmlformats.org/officeDocument/2006/relationships/hyperlink" Target="https://www.msn.com/en-us/lifestyle/other/15-traits-that-make-a-woman-unforgettable-no-matter-how-much-time-passes/ss-AA1M1KeH" TargetMode="External"/><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4.jpeg"/><Relationship Id="rId10" Type="http://schemas.openxmlformats.org/officeDocument/2006/relationships/image" Target="../media/image20.svg"/><Relationship Id="rId19" Type="http://schemas.openxmlformats.org/officeDocument/2006/relationships/image" Target="../media/image26.pn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hyperlink" Target="https://unsplash.com/s/photos/man" TargetMode="External"/><Relationship Id="rId22" Type="http://schemas.openxmlformats.org/officeDocument/2006/relationships/hyperlink" Target="https://www.telegraph.co.uk/online-dating/dating-tips/dating-advice-for-men/" TargetMode="External"/></Relationships>
</file>

<file path=xl/drawings/drawing1.xml><?xml version="1.0" encoding="utf-8"?>
<xdr:wsDr xmlns:xdr="http://schemas.openxmlformats.org/drawingml/2006/spreadsheetDrawing" xmlns:a="http://schemas.openxmlformats.org/drawingml/2006/main">
  <xdr:twoCellAnchor>
    <xdr:from>
      <xdr:col>3</xdr:col>
      <xdr:colOff>714375</xdr:colOff>
      <xdr:row>17</xdr:row>
      <xdr:rowOff>33337</xdr:rowOff>
    </xdr:from>
    <xdr:to>
      <xdr:col>8</xdr:col>
      <xdr:colOff>209550</xdr:colOff>
      <xdr:row>29</xdr:row>
      <xdr:rowOff>95250</xdr:rowOff>
    </xdr:to>
    <xdr:graphicFrame macro="">
      <xdr:nvGraphicFramePr>
        <xdr:cNvPr id="3" name="Chart 2">
          <a:extLst>
            <a:ext uri="{FF2B5EF4-FFF2-40B4-BE49-F238E27FC236}">
              <a16:creationId xmlns:a16="http://schemas.microsoft.com/office/drawing/2014/main" id="{8AADE36B-EEB1-38AC-1449-B8BF5A674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56</xdr:row>
      <xdr:rowOff>133350</xdr:rowOff>
    </xdr:from>
    <xdr:to>
      <xdr:col>4</xdr:col>
      <xdr:colOff>11025</xdr:colOff>
      <xdr:row>66</xdr:row>
      <xdr:rowOff>43862</xdr:rowOff>
    </xdr:to>
    <xdr:graphicFrame macro="">
      <xdr:nvGraphicFramePr>
        <xdr:cNvPr id="6" name="Chart 5">
          <a:extLst>
            <a:ext uri="{FF2B5EF4-FFF2-40B4-BE49-F238E27FC236}">
              <a16:creationId xmlns:a16="http://schemas.microsoft.com/office/drawing/2014/main" id="{6DF71553-B35D-EB52-F3CD-EBFFAE6B7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56</xdr:row>
      <xdr:rowOff>152400</xdr:rowOff>
    </xdr:from>
    <xdr:to>
      <xdr:col>8</xdr:col>
      <xdr:colOff>658725</xdr:colOff>
      <xdr:row>66</xdr:row>
      <xdr:rowOff>62912</xdr:rowOff>
    </xdr:to>
    <xdr:graphicFrame macro="">
      <xdr:nvGraphicFramePr>
        <xdr:cNvPr id="7" name="Chart 6">
          <a:extLst>
            <a:ext uri="{FF2B5EF4-FFF2-40B4-BE49-F238E27FC236}">
              <a16:creationId xmlns:a16="http://schemas.microsoft.com/office/drawing/2014/main" id="{5CADEA70-80FC-4114-B3AB-CB9C60BB4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271463</xdr:colOff>
      <xdr:row>76</xdr:row>
      <xdr:rowOff>47625</xdr:rowOff>
    </xdr:from>
    <xdr:to>
      <xdr:col>13</xdr:col>
      <xdr:colOff>304801</xdr:colOff>
      <xdr:row>87</xdr:row>
      <xdr:rowOff>185737</xdr:rowOff>
    </xdr:to>
    <xdr:graphicFrame macro="">
      <xdr:nvGraphicFramePr>
        <xdr:cNvPr id="8" name="Chart 7">
          <a:extLst>
            <a:ext uri="{FF2B5EF4-FFF2-40B4-BE49-F238E27FC236}">
              <a16:creationId xmlns:a16="http://schemas.microsoft.com/office/drawing/2014/main" id="{7E3FB836-88DE-5527-030A-7660B0540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104774</xdr:colOff>
      <xdr:row>88</xdr:row>
      <xdr:rowOff>4762</xdr:rowOff>
    </xdr:from>
    <xdr:to>
      <xdr:col>8</xdr:col>
      <xdr:colOff>419100</xdr:colOff>
      <xdr:row>102</xdr:row>
      <xdr:rowOff>80962</xdr:rowOff>
    </xdr:to>
    <xdr:graphicFrame macro="">
      <xdr:nvGraphicFramePr>
        <xdr:cNvPr id="9" name="Chart 8">
          <a:extLst>
            <a:ext uri="{FF2B5EF4-FFF2-40B4-BE49-F238E27FC236}">
              <a16:creationId xmlns:a16="http://schemas.microsoft.com/office/drawing/2014/main" id="{1A2F5D1B-223B-F760-D4FF-A0FC065AD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76199</xdr:colOff>
      <xdr:row>2</xdr:row>
      <xdr:rowOff>28575</xdr:rowOff>
    </xdr:from>
    <xdr:to>
      <xdr:col>2</xdr:col>
      <xdr:colOff>466725</xdr:colOff>
      <xdr:row>6</xdr:row>
      <xdr:rowOff>133350</xdr:rowOff>
    </xdr:to>
    <xdr:sp macro="" textlink="Pivots!A4">
      <xdr:nvSpPr>
        <xdr:cNvPr id="2" name="Rectangle 1">
          <a:extLst>
            <a:ext uri="{FF2B5EF4-FFF2-40B4-BE49-F238E27FC236}">
              <a16:creationId xmlns:a16="http://schemas.microsoft.com/office/drawing/2014/main" id="{046CBB55-D616-AF5A-E47A-D3B1FAB5CA7C}"/>
            </a:ext>
          </a:extLst>
        </xdr:cNvPr>
        <xdr:cNvSpPr/>
      </xdr:nvSpPr>
      <xdr:spPr>
        <a:xfrm>
          <a:off x="76199" y="409575"/>
          <a:ext cx="923926" cy="866775"/>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16200000" scaled="1"/>
          <a:tileRect/>
        </a:gradFill>
        <a:effectLst>
          <a:outerShdw blurRad="50800" dist="38100" dir="5400000" algn="t" rotWithShape="0">
            <a:prstClr val="black">
              <a:alpha val="40000"/>
            </a:prstClr>
          </a:outerShdw>
          <a:reflection stA="0" endPos="6500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0A3172-33EF-4BE6-AF1D-4510FCEEB6EC}" type="TxLink">
            <a:rPr lang="en-US" sz="1600" b="1" i="0" u="none" strike="noStrike">
              <a:solidFill>
                <a:schemeClr val="bg1"/>
              </a:solidFill>
              <a:latin typeface="Calibri"/>
              <a:ea typeface="Calibri"/>
              <a:cs typeface="Calibri"/>
            </a:rPr>
            <a:pPr algn="ctr"/>
            <a:t>1,000</a:t>
          </a:fld>
          <a:endParaRPr lang="en-IN" sz="1600" b="1">
            <a:solidFill>
              <a:schemeClr val="bg1"/>
            </a:solidFill>
          </a:endParaRPr>
        </a:p>
      </xdr:txBody>
    </xdr:sp>
    <xdr:clientData/>
  </xdr:twoCellAnchor>
  <xdr:twoCellAnchor>
    <xdr:from>
      <xdr:col>1</xdr:col>
      <xdr:colOff>76200</xdr:colOff>
      <xdr:row>2</xdr:row>
      <xdr:rowOff>123825</xdr:rowOff>
    </xdr:from>
    <xdr:to>
      <xdr:col>2</xdr:col>
      <xdr:colOff>304800</xdr:colOff>
      <xdr:row>3</xdr:row>
      <xdr:rowOff>161925</xdr:rowOff>
    </xdr:to>
    <xdr:sp macro="" textlink="">
      <xdr:nvSpPr>
        <xdr:cNvPr id="4" name="TextBox 3">
          <a:extLst>
            <a:ext uri="{FF2B5EF4-FFF2-40B4-BE49-F238E27FC236}">
              <a16:creationId xmlns:a16="http://schemas.microsoft.com/office/drawing/2014/main" id="{3BFA80C6-A70A-A407-8407-B7133487808F}"/>
            </a:ext>
          </a:extLst>
        </xdr:cNvPr>
        <xdr:cNvSpPr txBox="1"/>
      </xdr:nvSpPr>
      <xdr:spPr>
        <a:xfrm>
          <a:off x="323850" y="504825"/>
          <a:ext cx="514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00" b="1">
              <a:ln>
                <a:noFill/>
              </a:ln>
              <a:solidFill>
                <a:schemeClr val="bg1"/>
              </a:solidFill>
            </a:rPr>
            <a:t>Calls</a:t>
          </a:r>
        </a:p>
      </xdr:txBody>
    </xdr:sp>
    <xdr:clientData/>
  </xdr:twoCellAnchor>
  <xdr:twoCellAnchor editAs="oneCell">
    <xdr:from>
      <xdr:col>0</xdr:col>
      <xdr:colOff>111829</xdr:colOff>
      <xdr:row>2</xdr:row>
      <xdr:rowOff>126297</xdr:rowOff>
    </xdr:from>
    <xdr:to>
      <xdr:col>1</xdr:col>
      <xdr:colOff>104792</xdr:colOff>
      <xdr:row>3</xdr:row>
      <xdr:rowOff>114315</xdr:rowOff>
    </xdr:to>
    <xdr:pic>
      <xdr:nvPicPr>
        <xdr:cNvPr id="5" name="Graphic 4" descr="Receiver with solid fill">
          <a:extLst>
            <a:ext uri="{FF2B5EF4-FFF2-40B4-BE49-F238E27FC236}">
              <a16:creationId xmlns:a16="http://schemas.microsoft.com/office/drawing/2014/main" id="{BE25AE3D-B306-47C5-A7FB-7C3BD51FD9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7647453" flipH="1">
          <a:off x="142877" y="476249"/>
          <a:ext cx="178518" cy="240613"/>
        </a:xfrm>
        <a:prstGeom prst="rect">
          <a:avLst/>
        </a:prstGeom>
      </xdr:spPr>
    </xdr:pic>
    <xdr:clientData/>
  </xdr:twoCellAnchor>
  <xdr:oneCellAnchor>
    <xdr:from>
      <xdr:col>1</xdr:col>
      <xdr:colOff>66675</xdr:colOff>
      <xdr:row>5</xdr:row>
      <xdr:rowOff>0</xdr:rowOff>
    </xdr:from>
    <xdr:ext cx="628650" cy="264560"/>
    <xdr:sp macro="" textlink="Pivots!A11">
      <xdr:nvSpPr>
        <xdr:cNvPr id="6" name="TextBox 5">
          <a:extLst>
            <a:ext uri="{FF2B5EF4-FFF2-40B4-BE49-F238E27FC236}">
              <a16:creationId xmlns:a16="http://schemas.microsoft.com/office/drawing/2014/main" id="{B9DDBC68-5A16-00C8-4827-32CAE683F00C}"/>
            </a:ext>
          </a:extLst>
        </xdr:cNvPr>
        <xdr:cNvSpPr txBox="1"/>
      </xdr:nvSpPr>
      <xdr:spPr>
        <a:xfrm>
          <a:off x="314325" y="952500"/>
          <a:ext cx="6286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96C93BF-F3B4-465E-A748-C764E8B6EE44}" type="TxLink">
            <a:rPr lang="en-US" sz="1100" b="0" i="0" u="none" strike="noStrike">
              <a:solidFill>
                <a:schemeClr val="bg1"/>
              </a:solidFill>
              <a:latin typeface="Calibri"/>
              <a:ea typeface="Calibri"/>
              <a:cs typeface="Calibri"/>
            </a:rPr>
            <a:pPr/>
            <a:t>207</a:t>
          </a:fld>
          <a:endParaRPr lang="en-IN" sz="1100">
            <a:solidFill>
              <a:schemeClr val="bg1"/>
            </a:solidFill>
          </a:endParaRPr>
        </a:p>
      </xdr:txBody>
    </xdr:sp>
    <xdr:clientData/>
  </xdr:oneCellAnchor>
  <xdr:twoCellAnchor>
    <xdr:from>
      <xdr:col>0</xdr:col>
      <xdr:colOff>85724</xdr:colOff>
      <xdr:row>8</xdr:row>
      <xdr:rowOff>19050</xdr:rowOff>
    </xdr:from>
    <xdr:to>
      <xdr:col>2</xdr:col>
      <xdr:colOff>476250</xdr:colOff>
      <xdr:row>12</xdr:row>
      <xdr:rowOff>66675</xdr:rowOff>
    </xdr:to>
    <xdr:sp macro="" textlink="Pivots!B4">
      <xdr:nvSpPr>
        <xdr:cNvPr id="39" name="Rectangle 38">
          <a:extLst>
            <a:ext uri="{FF2B5EF4-FFF2-40B4-BE49-F238E27FC236}">
              <a16:creationId xmlns:a16="http://schemas.microsoft.com/office/drawing/2014/main" id="{7095190A-E4CD-4D78-BA65-7EC37837B8E3}"/>
            </a:ext>
          </a:extLst>
        </xdr:cNvPr>
        <xdr:cNvSpPr/>
      </xdr:nvSpPr>
      <xdr:spPr>
        <a:xfrm>
          <a:off x="85724" y="1543050"/>
          <a:ext cx="923926" cy="809625"/>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16200000" scaled="1"/>
          <a:tileRect/>
        </a:gradFill>
        <a:effectLst>
          <a:outerShdw blurRad="50800" dist="38100" dir="5400000" algn="t" rotWithShape="0">
            <a:prstClr val="black">
              <a:alpha val="40000"/>
            </a:prstClr>
          </a:outerShdw>
          <a:reflection stA="0" endPos="6500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99E6993-575A-46C6-9E2C-071CA7BAB771}" type="TxLink">
            <a:rPr lang="en-US" sz="1600" b="1" i="0" u="none" strike="noStrike">
              <a:solidFill>
                <a:schemeClr val="bg1"/>
              </a:solidFill>
              <a:latin typeface="Calibri"/>
              <a:ea typeface="Calibri"/>
              <a:cs typeface="Calibri"/>
            </a:rPr>
            <a:pPr marL="0" indent="0" algn="ctr"/>
            <a:t>$96,623</a:t>
          </a:fld>
          <a:endParaRPr lang="en-IN" sz="1600" b="1" i="0" u="none" strike="noStrike">
            <a:solidFill>
              <a:schemeClr val="bg1"/>
            </a:solidFill>
            <a:latin typeface="Calibri"/>
            <a:ea typeface="Calibri"/>
            <a:cs typeface="Calibri"/>
          </a:endParaRPr>
        </a:p>
      </xdr:txBody>
    </xdr:sp>
    <xdr:clientData/>
  </xdr:twoCellAnchor>
  <xdr:twoCellAnchor>
    <xdr:from>
      <xdr:col>1</xdr:col>
      <xdr:colOff>47625</xdr:colOff>
      <xdr:row>8</xdr:row>
      <xdr:rowOff>123824</xdr:rowOff>
    </xdr:from>
    <xdr:to>
      <xdr:col>2</xdr:col>
      <xdr:colOff>447675</xdr:colOff>
      <xdr:row>9</xdr:row>
      <xdr:rowOff>133349</xdr:rowOff>
    </xdr:to>
    <xdr:sp macro="" textlink="">
      <xdr:nvSpPr>
        <xdr:cNvPr id="40" name="TextBox 39">
          <a:extLst>
            <a:ext uri="{FF2B5EF4-FFF2-40B4-BE49-F238E27FC236}">
              <a16:creationId xmlns:a16="http://schemas.microsoft.com/office/drawing/2014/main" id="{C61FB4DA-D9F9-49DB-923B-027BAA9410B1}"/>
            </a:ext>
          </a:extLst>
        </xdr:cNvPr>
        <xdr:cNvSpPr txBox="1"/>
      </xdr:nvSpPr>
      <xdr:spPr>
        <a:xfrm>
          <a:off x="295275" y="1647824"/>
          <a:ext cx="6858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00" b="1">
              <a:ln>
                <a:noFill/>
              </a:ln>
              <a:solidFill>
                <a:schemeClr val="bg1"/>
              </a:solidFill>
            </a:rPr>
            <a:t>Amount</a:t>
          </a:r>
        </a:p>
      </xdr:txBody>
    </xdr:sp>
    <xdr:clientData/>
  </xdr:twoCellAnchor>
  <xdr:twoCellAnchor editAs="oneCell">
    <xdr:from>
      <xdr:col>0</xdr:col>
      <xdr:colOff>104777</xdr:colOff>
      <xdr:row>8</xdr:row>
      <xdr:rowOff>126296</xdr:rowOff>
    </xdr:from>
    <xdr:to>
      <xdr:col>1</xdr:col>
      <xdr:colOff>35645</xdr:colOff>
      <xdr:row>9</xdr:row>
      <xdr:rowOff>114314</xdr:rowOff>
    </xdr:to>
    <xdr:pic>
      <xdr:nvPicPr>
        <xdr:cNvPr id="41" name="Graphic 40">
          <a:extLst>
            <a:ext uri="{FF2B5EF4-FFF2-40B4-BE49-F238E27FC236}">
              <a16:creationId xmlns:a16="http://schemas.microsoft.com/office/drawing/2014/main" id="{1059E76A-25C9-4BBE-B729-EA22D85052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385664" flipH="1">
          <a:off x="104777" y="1650296"/>
          <a:ext cx="178518" cy="178518"/>
        </a:xfrm>
        <a:prstGeom prst="rect">
          <a:avLst/>
        </a:prstGeom>
      </xdr:spPr>
    </xdr:pic>
    <xdr:clientData/>
  </xdr:twoCellAnchor>
  <xdr:oneCellAnchor>
    <xdr:from>
      <xdr:col>0</xdr:col>
      <xdr:colOff>219075</xdr:colOff>
      <xdr:row>10</xdr:row>
      <xdr:rowOff>180975</xdr:rowOff>
    </xdr:from>
    <xdr:ext cx="685800" cy="264560"/>
    <xdr:sp macro="" textlink="Pivots!B11">
      <xdr:nvSpPr>
        <xdr:cNvPr id="42" name="TextBox 41">
          <a:extLst>
            <a:ext uri="{FF2B5EF4-FFF2-40B4-BE49-F238E27FC236}">
              <a16:creationId xmlns:a16="http://schemas.microsoft.com/office/drawing/2014/main" id="{342AAB18-0A85-4964-AE05-40F0010DF24C}"/>
            </a:ext>
          </a:extLst>
        </xdr:cNvPr>
        <xdr:cNvSpPr txBox="1"/>
      </xdr:nvSpPr>
      <xdr:spPr>
        <a:xfrm>
          <a:off x="219075" y="2085975"/>
          <a:ext cx="6858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C6E499A-43CB-4CD6-9384-D35B5F0D29A1}" type="TxLink">
            <a:rPr lang="en-US" sz="1100" b="0" i="0" u="none" strike="noStrike">
              <a:solidFill>
                <a:schemeClr val="bg1"/>
              </a:solidFill>
              <a:latin typeface="Calibri"/>
              <a:ea typeface="Calibri"/>
              <a:cs typeface="Calibri"/>
            </a:rPr>
            <a:pPr/>
            <a:t>$20,872</a:t>
          </a:fld>
          <a:endParaRPr lang="en-IN" sz="1100">
            <a:solidFill>
              <a:schemeClr val="bg1"/>
            </a:solidFill>
          </a:endParaRPr>
        </a:p>
      </xdr:txBody>
    </xdr:sp>
    <xdr:clientData/>
  </xdr:oneCellAnchor>
  <xdr:twoCellAnchor>
    <xdr:from>
      <xdr:col>0</xdr:col>
      <xdr:colOff>123824</xdr:colOff>
      <xdr:row>13</xdr:row>
      <xdr:rowOff>114300</xdr:rowOff>
    </xdr:from>
    <xdr:to>
      <xdr:col>2</xdr:col>
      <xdr:colOff>514350</xdr:colOff>
      <xdr:row>18</xdr:row>
      <xdr:rowOff>9525</xdr:rowOff>
    </xdr:to>
    <xdr:sp macro="" textlink="Pivots!E4">
      <xdr:nvSpPr>
        <xdr:cNvPr id="43" name="Rectangle 42">
          <a:extLst>
            <a:ext uri="{FF2B5EF4-FFF2-40B4-BE49-F238E27FC236}">
              <a16:creationId xmlns:a16="http://schemas.microsoft.com/office/drawing/2014/main" id="{E1AB2A39-22CE-494C-A6DC-FFB732EAB30C}"/>
            </a:ext>
          </a:extLst>
        </xdr:cNvPr>
        <xdr:cNvSpPr/>
      </xdr:nvSpPr>
      <xdr:spPr>
        <a:xfrm>
          <a:off x="123824" y="2590800"/>
          <a:ext cx="923926" cy="847725"/>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16200000" scaled="1"/>
          <a:tileRect/>
        </a:gradFill>
        <a:effectLst>
          <a:outerShdw blurRad="50800" dist="38100" dir="5400000" algn="t" rotWithShape="0">
            <a:prstClr val="black">
              <a:alpha val="40000"/>
            </a:prstClr>
          </a:outerShdw>
          <a:reflection stA="0" endPos="6500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CC1C43-53D5-4BAB-9C72-E6B6E05DAF80}" type="TxLink">
            <a:rPr lang="en-US" sz="1600" b="1" i="0" u="none" strike="noStrike">
              <a:solidFill>
                <a:schemeClr val="bg1"/>
              </a:solidFill>
              <a:latin typeface="Calibri"/>
              <a:ea typeface="Calibri"/>
              <a:cs typeface="Calibri"/>
            </a:rPr>
            <a:pPr algn="ctr"/>
            <a:t>89,850</a:t>
          </a:fld>
          <a:endParaRPr lang="en-IN" sz="1600" b="1">
            <a:solidFill>
              <a:schemeClr val="bg1"/>
            </a:solidFill>
          </a:endParaRPr>
        </a:p>
      </xdr:txBody>
    </xdr:sp>
    <xdr:clientData/>
  </xdr:twoCellAnchor>
  <xdr:twoCellAnchor>
    <xdr:from>
      <xdr:col>1</xdr:col>
      <xdr:colOff>95250</xdr:colOff>
      <xdr:row>14</xdr:row>
      <xdr:rowOff>19050</xdr:rowOff>
    </xdr:from>
    <xdr:to>
      <xdr:col>2</xdr:col>
      <xdr:colOff>495300</xdr:colOff>
      <xdr:row>15</xdr:row>
      <xdr:rowOff>28576</xdr:rowOff>
    </xdr:to>
    <xdr:sp macro="" textlink="">
      <xdr:nvSpPr>
        <xdr:cNvPr id="44" name="TextBox 43">
          <a:extLst>
            <a:ext uri="{FF2B5EF4-FFF2-40B4-BE49-F238E27FC236}">
              <a16:creationId xmlns:a16="http://schemas.microsoft.com/office/drawing/2014/main" id="{1CA95824-D207-43C6-A311-9674F82325E6}"/>
            </a:ext>
          </a:extLst>
        </xdr:cNvPr>
        <xdr:cNvSpPr txBox="1"/>
      </xdr:nvSpPr>
      <xdr:spPr>
        <a:xfrm>
          <a:off x="342900" y="2686050"/>
          <a:ext cx="68580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00" b="1">
              <a:ln>
                <a:noFill/>
              </a:ln>
              <a:solidFill>
                <a:schemeClr val="bg1"/>
              </a:solidFill>
            </a:rPr>
            <a:t>Duration</a:t>
          </a:r>
        </a:p>
      </xdr:txBody>
    </xdr:sp>
    <xdr:clientData/>
  </xdr:twoCellAnchor>
  <xdr:twoCellAnchor editAs="oneCell">
    <xdr:from>
      <xdr:col>0</xdr:col>
      <xdr:colOff>142877</xdr:colOff>
      <xdr:row>14</xdr:row>
      <xdr:rowOff>21521</xdr:rowOff>
    </xdr:from>
    <xdr:to>
      <xdr:col>1</xdr:col>
      <xdr:colOff>73745</xdr:colOff>
      <xdr:row>15</xdr:row>
      <xdr:rowOff>9539</xdr:rowOff>
    </xdr:to>
    <xdr:pic>
      <xdr:nvPicPr>
        <xdr:cNvPr id="45" name="Graphic 44">
          <a:extLst>
            <a:ext uri="{FF2B5EF4-FFF2-40B4-BE49-F238E27FC236}">
              <a16:creationId xmlns:a16="http://schemas.microsoft.com/office/drawing/2014/main" id="{4BA43604-3C3B-458C-8AD4-D7C536C050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10800000" flipH="1">
          <a:off x="142877" y="2688521"/>
          <a:ext cx="178518" cy="178518"/>
        </a:xfrm>
        <a:prstGeom prst="rect">
          <a:avLst/>
        </a:prstGeom>
      </xdr:spPr>
    </xdr:pic>
    <xdr:clientData/>
  </xdr:twoCellAnchor>
  <xdr:oneCellAnchor>
    <xdr:from>
      <xdr:col>1</xdr:col>
      <xdr:colOff>19050</xdr:colOff>
      <xdr:row>16</xdr:row>
      <xdr:rowOff>76200</xdr:rowOff>
    </xdr:from>
    <xdr:ext cx="628650" cy="264560"/>
    <xdr:sp macro="" textlink="Pivots!E11">
      <xdr:nvSpPr>
        <xdr:cNvPr id="46" name="TextBox 45">
          <a:extLst>
            <a:ext uri="{FF2B5EF4-FFF2-40B4-BE49-F238E27FC236}">
              <a16:creationId xmlns:a16="http://schemas.microsoft.com/office/drawing/2014/main" id="{458FDC86-8331-4146-A69D-26D7F4EE226A}"/>
            </a:ext>
          </a:extLst>
        </xdr:cNvPr>
        <xdr:cNvSpPr txBox="1"/>
      </xdr:nvSpPr>
      <xdr:spPr>
        <a:xfrm>
          <a:off x="266700" y="3124200"/>
          <a:ext cx="6286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3CE1559-39DB-478F-A1C0-90C939911940}" type="TxLink">
            <a:rPr lang="en-US" sz="1100" b="0" i="0" u="none" strike="noStrike">
              <a:solidFill>
                <a:schemeClr val="bg1"/>
              </a:solidFill>
              <a:latin typeface="Calibri"/>
              <a:ea typeface="Calibri"/>
              <a:cs typeface="Calibri"/>
            </a:rPr>
            <a:pPr/>
            <a:t>17,700</a:t>
          </a:fld>
          <a:endParaRPr lang="en-IN" sz="1100">
            <a:solidFill>
              <a:schemeClr val="bg1"/>
            </a:solidFill>
          </a:endParaRPr>
        </a:p>
      </xdr:txBody>
    </xdr:sp>
    <xdr:clientData/>
  </xdr:oneCellAnchor>
  <xdr:twoCellAnchor>
    <xdr:from>
      <xdr:col>0</xdr:col>
      <xdr:colOff>104775</xdr:colOff>
      <xdr:row>19</xdr:row>
      <xdr:rowOff>123825</xdr:rowOff>
    </xdr:from>
    <xdr:to>
      <xdr:col>2</xdr:col>
      <xdr:colOff>495301</xdr:colOff>
      <xdr:row>23</xdr:row>
      <xdr:rowOff>180975</xdr:rowOff>
    </xdr:to>
    <xdr:sp macro="" textlink="Pivots!D4">
      <xdr:nvSpPr>
        <xdr:cNvPr id="47" name="Rectangle 46">
          <a:extLst>
            <a:ext uri="{FF2B5EF4-FFF2-40B4-BE49-F238E27FC236}">
              <a16:creationId xmlns:a16="http://schemas.microsoft.com/office/drawing/2014/main" id="{05E432AF-9B26-4583-835B-1D1A73EDD9BC}"/>
            </a:ext>
          </a:extLst>
        </xdr:cNvPr>
        <xdr:cNvSpPr/>
      </xdr:nvSpPr>
      <xdr:spPr>
        <a:xfrm>
          <a:off x="104775" y="3743325"/>
          <a:ext cx="923926" cy="819150"/>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16200000" scaled="1"/>
          <a:tileRect/>
        </a:gradFill>
        <a:effectLst>
          <a:outerShdw blurRad="50800" dist="38100" dir="5400000" algn="t" rotWithShape="0">
            <a:prstClr val="black">
              <a:alpha val="40000"/>
            </a:prstClr>
          </a:outerShdw>
          <a:reflection stA="0" endPos="6500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C3D155-BB5C-45D6-9A31-E4EB18DC5801}" type="TxLink">
            <a:rPr lang="en-US" sz="1600" b="1" i="0" u="none" strike="noStrike">
              <a:solidFill>
                <a:schemeClr val="bg1"/>
              </a:solidFill>
              <a:latin typeface="Calibri"/>
              <a:ea typeface="Calibri"/>
              <a:cs typeface="Calibri"/>
            </a:rPr>
            <a:pPr algn="ctr"/>
            <a:t>3.9</a:t>
          </a:fld>
          <a:endParaRPr lang="en-IN" sz="1600" b="1">
            <a:solidFill>
              <a:schemeClr val="bg1"/>
            </a:solidFill>
          </a:endParaRPr>
        </a:p>
      </xdr:txBody>
    </xdr:sp>
    <xdr:clientData/>
  </xdr:twoCellAnchor>
  <xdr:twoCellAnchor>
    <xdr:from>
      <xdr:col>0</xdr:col>
      <xdr:colOff>247649</xdr:colOff>
      <xdr:row>19</xdr:row>
      <xdr:rowOff>171450</xdr:rowOff>
    </xdr:from>
    <xdr:to>
      <xdr:col>2</xdr:col>
      <xdr:colOff>542924</xdr:colOff>
      <xdr:row>21</xdr:row>
      <xdr:rowOff>0</xdr:rowOff>
    </xdr:to>
    <xdr:sp macro="" textlink="">
      <xdr:nvSpPr>
        <xdr:cNvPr id="48" name="TextBox 47">
          <a:extLst>
            <a:ext uri="{FF2B5EF4-FFF2-40B4-BE49-F238E27FC236}">
              <a16:creationId xmlns:a16="http://schemas.microsoft.com/office/drawing/2014/main" id="{267794BF-1C88-4E0D-9D09-057369F0AAF4}"/>
            </a:ext>
          </a:extLst>
        </xdr:cNvPr>
        <xdr:cNvSpPr txBox="1"/>
      </xdr:nvSpPr>
      <xdr:spPr>
        <a:xfrm>
          <a:off x="247649" y="3790950"/>
          <a:ext cx="8286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00" b="1">
              <a:ln>
                <a:noFill/>
              </a:ln>
              <a:solidFill>
                <a:schemeClr val="bg1"/>
              </a:solidFill>
            </a:rPr>
            <a:t>  Avg</a:t>
          </a:r>
          <a:r>
            <a:rPr lang="en-IN" sz="1000" b="1" baseline="0">
              <a:ln>
                <a:noFill/>
              </a:ln>
              <a:solidFill>
                <a:schemeClr val="bg1"/>
              </a:solidFill>
            </a:rPr>
            <a:t> Rating</a:t>
          </a:r>
          <a:endParaRPr lang="en-IN" sz="1000" b="1">
            <a:ln>
              <a:noFill/>
            </a:ln>
            <a:solidFill>
              <a:schemeClr val="bg1"/>
            </a:solidFill>
          </a:endParaRPr>
        </a:p>
      </xdr:txBody>
    </xdr:sp>
    <xdr:clientData/>
  </xdr:twoCellAnchor>
  <xdr:twoCellAnchor editAs="oneCell">
    <xdr:from>
      <xdr:col>0</xdr:col>
      <xdr:colOff>161927</xdr:colOff>
      <xdr:row>20</xdr:row>
      <xdr:rowOff>21521</xdr:rowOff>
    </xdr:from>
    <xdr:to>
      <xdr:col>1</xdr:col>
      <xdr:colOff>92795</xdr:colOff>
      <xdr:row>21</xdr:row>
      <xdr:rowOff>9539</xdr:rowOff>
    </xdr:to>
    <xdr:pic>
      <xdr:nvPicPr>
        <xdr:cNvPr id="49" name="Graphic 48">
          <a:extLst>
            <a:ext uri="{FF2B5EF4-FFF2-40B4-BE49-F238E27FC236}">
              <a16:creationId xmlns:a16="http://schemas.microsoft.com/office/drawing/2014/main" id="{63CE9F69-026B-4104-BE44-54D4465009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0800000" flipH="1">
          <a:off x="161927" y="3831521"/>
          <a:ext cx="178518" cy="178518"/>
        </a:xfrm>
        <a:prstGeom prst="rect">
          <a:avLst/>
        </a:prstGeom>
      </xdr:spPr>
    </xdr:pic>
    <xdr:clientData/>
  </xdr:twoCellAnchor>
  <xdr:oneCellAnchor>
    <xdr:from>
      <xdr:col>1</xdr:col>
      <xdr:colOff>123825</xdr:colOff>
      <xdr:row>22</xdr:row>
      <xdr:rowOff>57150</xdr:rowOff>
    </xdr:from>
    <xdr:ext cx="628650" cy="264560"/>
    <xdr:sp macro="" textlink="Pivots!D11">
      <xdr:nvSpPr>
        <xdr:cNvPr id="50" name="TextBox 49">
          <a:extLst>
            <a:ext uri="{FF2B5EF4-FFF2-40B4-BE49-F238E27FC236}">
              <a16:creationId xmlns:a16="http://schemas.microsoft.com/office/drawing/2014/main" id="{A5644A44-46EA-4A3D-867D-E88768590174}"/>
            </a:ext>
          </a:extLst>
        </xdr:cNvPr>
        <xdr:cNvSpPr txBox="1"/>
      </xdr:nvSpPr>
      <xdr:spPr>
        <a:xfrm>
          <a:off x="371475" y="4248150"/>
          <a:ext cx="6286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E27A333-F36F-43F7-9FF4-95DCE09EDE46}" type="TxLink">
            <a:rPr lang="en-US" sz="1100" b="0" i="0" u="none" strike="noStrike">
              <a:solidFill>
                <a:schemeClr val="bg1"/>
              </a:solidFill>
              <a:latin typeface="Calibri"/>
              <a:ea typeface="Calibri"/>
              <a:cs typeface="Calibri"/>
            </a:rPr>
            <a:pPr/>
            <a:t>3.9</a:t>
          </a:fld>
          <a:endParaRPr lang="en-IN" sz="1100">
            <a:solidFill>
              <a:schemeClr val="bg1"/>
            </a:solidFill>
          </a:endParaRPr>
        </a:p>
      </xdr:txBody>
    </xdr:sp>
    <xdr:clientData/>
  </xdr:oneCellAnchor>
  <xdr:twoCellAnchor>
    <xdr:from>
      <xdr:col>0</xdr:col>
      <xdr:colOff>95250</xdr:colOff>
      <xdr:row>25</xdr:row>
      <xdr:rowOff>95249</xdr:rowOff>
    </xdr:from>
    <xdr:to>
      <xdr:col>2</xdr:col>
      <xdr:colOff>533400</xdr:colOff>
      <xdr:row>30</xdr:row>
      <xdr:rowOff>28575</xdr:rowOff>
    </xdr:to>
    <xdr:sp macro="" textlink="Pivots!C4">
      <xdr:nvSpPr>
        <xdr:cNvPr id="51" name="Rectangle 50">
          <a:extLst>
            <a:ext uri="{FF2B5EF4-FFF2-40B4-BE49-F238E27FC236}">
              <a16:creationId xmlns:a16="http://schemas.microsoft.com/office/drawing/2014/main" id="{F4FBD00C-17B4-43BD-AFD2-0228123CD6DA}"/>
            </a:ext>
          </a:extLst>
        </xdr:cNvPr>
        <xdr:cNvSpPr/>
      </xdr:nvSpPr>
      <xdr:spPr>
        <a:xfrm>
          <a:off x="95250" y="4857749"/>
          <a:ext cx="971550" cy="857251"/>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16200000" scaled="1"/>
          <a:tileRect/>
        </a:gradFill>
        <a:effectLst>
          <a:outerShdw blurRad="50800" dist="38100" dir="5400000" algn="t" rotWithShape="0">
            <a:prstClr val="black">
              <a:alpha val="40000"/>
            </a:prstClr>
          </a:outerShdw>
          <a:reflection stA="0" endPos="6500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BDBAA5-58F0-44CE-817D-3D6692FF46DA}" type="TxLink">
            <a:rPr lang="en-US" sz="1600" b="1" i="0" u="none" strike="noStrike">
              <a:solidFill>
                <a:schemeClr val="bg1"/>
              </a:solidFill>
              <a:latin typeface="Calibri"/>
              <a:ea typeface="Calibri"/>
              <a:cs typeface="Calibri"/>
            </a:rPr>
            <a:pPr algn="ctr"/>
            <a:t>307</a:t>
          </a:fld>
          <a:endParaRPr lang="en-IN" sz="1600" b="1">
            <a:solidFill>
              <a:schemeClr val="bg1"/>
            </a:solidFill>
          </a:endParaRPr>
        </a:p>
      </xdr:txBody>
    </xdr:sp>
    <xdr:clientData/>
  </xdr:twoCellAnchor>
  <xdr:twoCellAnchor>
    <xdr:from>
      <xdr:col>0</xdr:col>
      <xdr:colOff>180975</xdr:colOff>
      <xdr:row>25</xdr:row>
      <xdr:rowOff>76200</xdr:rowOff>
    </xdr:from>
    <xdr:to>
      <xdr:col>3</xdr:col>
      <xdr:colOff>28575</xdr:colOff>
      <xdr:row>26</xdr:row>
      <xdr:rowOff>133350</xdr:rowOff>
    </xdr:to>
    <xdr:sp macro="" textlink="">
      <xdr:nvSpPr>
        <xdr:cNvPr id="52" name="TextBox 51">
          <a:extLst>
            <a:ext uri="{FF2B5EF4-FFF2-40B4-BE49-F238E27FC236}">
              <a16:creationId xmlns:a16="http://schemas.microsoft.com/office/drawing/2014/main" id="{5310D108-D64F-435B-A798-D6A454DFFEF4}"/>
            </a:ext>
          </a:extLst>
        </xdr:cNvPr>
        <xdr:cNvSpPr txBox="1"/>
      </xdr:nvSpPr>
      <xdr:spPr>
        <a:xfrm>
          <a:off x="180975" y="4838700"/>
          <a:ext cx="990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00" b="1">
              <a:ln>
                <a:noFill/>
              </a:ln>
              <a:solidFill>
                <a:schemeClr val="bg1"/>
              </a:solidFill>
            </a:rPr>
            <a:t>  Happy</a:t>
          </a:r>
          <a:r>
            <a:rPr lang="en-IN" sz="1000" b="1" baseline="0">
              <a:ln>
                <a:noFill/>
              </a:ln>
              <a:solidFill>
                <a:schemeClr val="bg1"/>
              </a:solidFill>
            </a:rPr>
            <a:t> Callers</a:t>
          </a:r>
          <a:endParaRPr lang="en-IN" sz="1000" b="1">
            <a:ln>
              <a:noFill/>
            </a:ln>
            <a:solidFill>
              <a:schemeClr val="bg1"/>
            </a:solidFill>
          </a:endParaRPr>
        </a:p>
      </xdr:txBody>
    </xdr:sp>
    <xdr:clientData/>
  </xdr:twoCellAnchor>
  <xdr:twoCellAnchor editAs="oneCell">
    <xdr:from>
      <xdr:col>0</xdr:col>
      <xdr:colOff>123827</xdr:colOff>
      <xdr:row>25</xdr:row>
      <xdr:rowOff>135821</xdr:rowOff>
    </xdr:from>
    <xdr:to>
      <xdr:col>1</xdr:col>
      <xdr:colOff>54695</xdr:colOff>
      <xdr:row>26</xdr:row>
      <xdr:rowOff>123839</xdr:rowOff>
    </xdr:to>
    <xdr:pic>
      <xdr:nvPicPr>
        <xdr:cNvPr id="53" name="Graphic 52">
          <a:extLst>
            <a:ext uri="{FF2B5EF4-FFF2-40B4-BE49-F238E27FC236}">
              <a16:creationId xmlns:a16="http://schemas.microsoft.com/office/drawing/2014/main" id="{9EA11938-4E91-44DC-A0A6-0B92867B3B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flipH="1">
          <a:off x="123827" y="4898321"/>
          <a:ext cx="178518" cy="178518"/>
        </a:xfrm>
        <a:prstGeom prst="rect">
          <a:avLst/>
        </a:prstGeom>
      </xdr:spPr>
    </xdr:pic>
    <xdr:clientData/>
  </xdr:twoCellAnchor>
  <xdr:oneCellAnchor>
    <xdr:from>
      <xdr:col>1</xdr:col>
      <xdr:colOff>123825</xdr:colOff>
      <xdr:row>28</xdr:row>
      <xdr:rowOff>95250</xdr:rowOff>
    </xdr:from>
    <xdr:ext cx="628650" cy="264560"/>
    <xdr:sp macro="" textlink="Pivots!C11">
      <xdr:nvSpPr>
        <xdr:cNvPr id="54" name="TextBox 53">
          <a:extLst>
            <a:ext uri="{FF2B5EF4-FFF2-40B4-BE49-F238E27FC236}">
              <a16:creationId xmlns:a16="http://schemas.microsoft.com/office/drawing/2014/main" id="{588BE7C6-9A7D-416A-B271-12E1D107FA47}"/>
            </a:ext>
          </a:extLst>
        </xdr:cNvPr>
        <xdr:cNvSpPr txBox="1"/>
      </xdr:nvSpPr>
      <xdr:spPr>
        <a:xfrm>
          <a:off x="371475" y="5400675"/>
          <a:ext cx="6286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F16F324-C03A-44A4-8764-BF466524BA9C}" type="TxLink">
            <a:rPr lang="en-US" sz="1100" b="0" i="0" u="none" strike="noStrike">
              <a:solidFill>
                <a:schemeClr val="bg1"/>
              </a:solidFill>
              <a:latin typeface="Calibri"/>
              <a:ea typeface="Calibri"/>
              <a:cs typeface="Calibri"/>
            </a:rPr>
            <a:pPr/>
            <a:t>60</a:t>
          </a:fld>
          <a:endParaRPr lang="en-IN" sz="1100">
            <a:solidFill>
              <a:schemeClr val="bg1"/>
            </a:solidFill>
          </a:endParaRPr>
        </a:p>
      </xdr:txBody>
    </xdr:sp>
    <xdr:clientData/>
  </xdr:oneCellAnchor>
  <xdr:twoCellAnchor editAs="oneCell">
    <xdr:from>
      <xdr:col>11</xdr:col>
      <xdr:colOff>342900</xdr:colOff>
      <xdr:row>14</xdr:row>
      <xdr:rowOff>171449</xdr:rowOff>
    </xdr:from>
    <xdr:to>
      <xdr:col>12</xdr:col>
      <xdr:colOff>571500</xdr:colOff>
      <xdr:row>30</xdr:row>
      <xdr:rowOff>57150</xdr:rowOff>
    </xdr:to>
    <mc:AlternateContent xmlns:mc="http://schemas.openxmlformats.org/markup-compatibility/2006" xmlns:a14="http://schemas.microsoft.com/office/drawing/2010/main">
      <mc:Choice Requires="a14">
        <xdr:graphicFrame macro="">
          <xdr:nvGraphicFramePr>
            <xdr:cNvPr id="55" name="Representative">
              <a:extLst>
                <a:ext uri="{FF2B5EF4-FFF2-40B4-BE49-F238E27FC236}">
                  <a16:creationId xmlns:a16="http://schemas.microsoft.com/office/drawing/2014/main" id="{17A0AE96-1328-4823-A07C-EA542B66AE4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362700" y="2838449"/>
              <a:ext cx="838200" cy="2905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609599</xdr:colOff>
      <xdr:row>2</xdr:row>
      <xdr:rowOff>66676</xdr:rowOff>
    </xdr:from>
    <xdr:to>
      <xdr:col>9</xdr:col>
      <xdr:colOff>314324</xdr:colOff>
      <xdr:row>13</xdr:row>
      <xdr:rowOff>76200</xdr:rowOff>
    </xdr:to>
    <xdr:graphicFrame macro="">
      <xdr:nvGraphicFramePr>
        <xdr:cNvPr id="56" name="Chart 55">
          <a:extLst>
            <a:ext uri="{FF2B5EF4-FFF2-40B4-BE49-F238E27FC236}">
              <a16:creationId xmlns:a16="http://schemas.microsoft.com/office/drawing/2014/main" id="{7DC35AF5-5B07-48DE-A49D-22F6E41C7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247650</xdr:colOff>
      <xdr:row>2</xdr:row>
      <xdr:rowOff>76200</xdr:rowOff>
    </xdr:from>
    <xdr:to>
      <xdr:col>13</xdr:col>
      <xdr:colOff>76200</xdr:colOff>
      <xdr:row>13</xdr:row>
      <xdr:rowOff>76200</xdr:rowOff>
    </xdr:to>
    <xdr:graphicFrame macro="">
      <xdr:nvGraphicFramePr>
        <xdr:cNvPr id="58" name="Chart 57">
          <a:extLst>
            <a:ext uri="{FF2B5EF4-FFF2-40B4-BE49-F238E27FC236}">
              <a16:creationId xmlns:a16="http://schemas.microsoft.com/office/drawing/2014/main" id="{7D0F983A-566A-47BE-934E-D6AA8B09E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600075</xdr:colOff>
      <xdr:row>14</xdr:row>
      <xdr:rowOff>161925</xdr:rowOff>
    </xdr:from>
    <xdr:to>
      <xdr:col>11</xdr:col>
      <xdr:colOff>266700</xdr:colOff>
      <xdr:row>30</xdr:row>
      <xdr:rowOff>76200</xdr:rowOff>
    </xdr:to>
    <xdr:sp macro="" textlink="">
      <xdr:nvSpPr>
        <xdr:cNvPr id="14" name="Rectangle 13">
          <a:extLst>
            <a:ext uri="{FF2B5EF4-FFF2-40B4-BE49-F238E27FC236}">
              <a16:creationId xmlns:a16="http://schemas.microsoft.com/office/drawing/2014/main" id="{B7190573-7BE3-625D-DA5C-A1426FD62704}"/>
            </a:ext>
          </a:extLst>
        </xdr:cNvPr>
        <xdr:cNvSpPr/>
      </xdr:nvSpPr>
      <xdr:spPr>
        <a:xfrm>
          <a:off x="1133475" y="2828925"/>
          <a:ext cx="5153025" cy="2933700"/>
        </a:xfrm>
        <a:prstGeom prst="rect">
          <a:avLst/>
        </a:prstGeom>
        <a:solidFill>
          <a:schemeClr val="accent1">
            <a:lumMod val="75000"/>
          </a:schemeClr>
        </a:solidFill>
        <a:ln w="127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114300</xdr:colOff>
      <xdr:row>14</xdr:row>
      <xdr:rowOff>190499</xdr:rowOff>
    </xdr:from>
    <xdr:to>
      <xdr:col>11</xdr:col>
      <xdr:colOff>219075</xdr:colOff>
      <xdr:row>30</xdr:row>
      <xdr:rowOff>38099</xdr:rowOff>
    </xdr:to>
    <xdr:graphicFrame macro="">
      <xdr:nvGraphicFramePr>
        <xdr:cNvPr id="11" name="Chart 10">
          <a:extLst>
            <a:ext uri="{FF2B5EF4-FFF2-40B4-BE49-F238E27FC236}">
              <a16:creationId xmlns:a16="http://schemas.microsoft.com/office/drawing/2014/main" id="{7F0E42D8-17AC-4F3B-A283-D10505A27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28575</xdr:colOff>
      <xdr:row>15</xdr:row>
      <xdr:rowOff>0</xdr:rowOff>
    </xdr:from>
    <xdr:to>
      <xdr:col>7</xdr:col>
      <xdr:colOff>161925</xdr:colOff>
      <xdr:row>30</xdr:row>
      <xdr:rowOff>38100</xdr:rowOff>
    </xdr:to>
    <xdr:graphicFrame macro="">
      <xdr:nvGraphicFramePr>
        <xdr:cNvPr id="13" name="Chart 12">
          <a:extLst>
            <a:ext uri="{FF2B5EF4-FFF2-40B4-BE49-F238E27FC236}">
              <a16:creationId xmlns:a16="http://schemas.microsoft.com/office/drawing/2014/main" id="{FE9CCCE3-1C50-4392-A845-4C5359F70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200026</xdr:colOff>
      <xdr:row>2</xdr:row>
      <xdr:rowOff>76200</xdr:rowOff>
    </xdr:from>
    <xdr:to>
      <xdr:col>16</xdr:col>
      <xdr:colOff>304801</xdr:colOff>
      <xdr:row>12</xdr:row>
      <xdr:rowOff>152400</xdr:rowOff>
    </xdr:to>
    <xdr:graphicFrame macro="">
      <xdr:nvGraphicFramePr>
        <xdr:cNvPr id="15" name="Chart 14">
          <a:extLst>
            <a:ext uri="{FF2B5EF4-FFF2-40B4-BE49-F238E27FC236}">
              <a16:creationId xmlns:a16="http://schemas.microsoft.com/office/drawing/2014/main" id="{A7285062-BF1B-4D07-8983-230ECB722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371476</xdr:colOff>
      <xdr:row>2</xdr:row>
      <xdr:rowOff>85724</xdr:rowOff>
    </xdr:from>
    <xdr:to>
      <xdr:col>20</xdr:col>
      <xdr:colOff>47626</xdr:colOff>
      <xdr:row>12</xdr:row>
      <xdr:rowOff>152399</xdr:rowOff>
    </xdr:to>
    <xdr:graphicFrame macro="">
      <xdr:nvGraphicFramePr>
        <xdr:cNvPr id="16" name="Chart 15">
          <a:extLst>
            <a:ext uri="{FF2B5EF4-FFF2-40B4-BE49-F238E27FC236}">
              <a16:creationId xmlns:a16="http://schemas.microsoft.com/office/drawing/2014/main" id="{1060993A-75D1-4989-A2AA-7D4DA5367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104774</xdr:colOff>
      <xdr:row>0</xdr:row>
      <xdr:rowOff>28575</xdr:rowOff>
    </xdr:from>
    <xdr:to>
      <xdr:col>19</xdr:col>
      <xdr:colOff>828674</xdr:colOff>
      <xdr:row>2</xdr:row>
      <xdr:rowOff>9525</xdr:rowOff>
    </xdr:to>
    <xdr:sp macro="" textlink="">
      <xdr:nvSpPr>
        <xdr:cNvPr id="3" name="TextBox 2">
          <a:extLst>
            <a:ext uri="{FF2B5EF4-FFF2-40B4-BE49-F238E27FC236}">
              <a16:creationId xmlns:a16="http://schemas.microsoft.com/office/drawing/2014/main" id="{9F2CB8DD-732B-E3B1-4CFA-876FE5B1463D}"/>
            </a:ext>
          </a:extLst>
        </xdr:cNvPr>
        <xdr:cNvSpPr txBox="1"/>
      </xdr:nvSpPr>
      <xdr:spPr>
        <a:xfrm>
          <a:off x="104774" y="28575"/>
          <a:ext cx="13896975" cy="3619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u="sng">
              <a:solidFill>
                <a:schemeClr val="tx2"/>
              </a:solidFill>
            </a:rPr>
            <a:t>Customer Sales Report </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507057</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132524</xdr:colOff>
      <xdr:row>2</xdr:row>
      <xdr:rowOff>41412</xdr:rowOff>
    </xdr:from>
    <xdr:to>
      <xdr:col>5</xdr:col>
      <xdr:colOff>646045</xdr:colOff>
      <xdr:row>2</xdr:row>
      <xdr:rowOff>530086</xdr:rowOff>
    </xdr:to>
    <xdr:pic>
      <xdr:nvPicPr>
        <xdr:cNvPr id="11" name="R01">
          <a:extLst>
            <a:ext uri="{FF2B5EF4-FFF2-40B4-BE49-F238E27FC236}">
              <a16:creationId xmlns:a16="http://schemas.microsoft.com/office/drawing/2014/main" id="{53CCC827-79BA-3F7C-49F0-5BE47273C82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3327062" y="539643"/>
          <a:ext cx="513521" cy="488674"/>
        </a:xfrm>
        <a:prstGeom prst="ellipse">
          <a:avLst/>
        </a:prstGeom>
      </xdr:spPr>
    </xdr:pic>
    <xdr:clientData/>
  </xdr:twoCellAnchor>
  <xdr:twoCellAnchor editAs="oneCell">
    <xdr:from>
      <xdr:col>5</xdr:col>
      <xdr:colOff>140803</xdr:colOff>
      <xdr:row>3</xdr:row>
      <xdr:rowOff>134844</xdr:rowOff>
    </xdr:from>
    <xdr:to>
      <xdr:col>5</xdr:col>
      <xdr:colOff>629478</xdr:colOff>
      <xdr:row>3</xdr:row>
      <xdr:rowOff>728870</xdr:rowOff>
    </xdr:to>
    <xdr:pic>
      <xdr:nvPicPr>
        <xdr:cNvPr id="17" name="R02">
          <a:extLst>
            <a:ext uri="{FF2B5EF4-FFF2-40B4-BE49-F238E27FC236}">
              <a16:creationId xmlns:a16="http://schemas.microsoft.com/office/drawing/2014/main" id="{C4783C5C-2402-A473-78C8-98C21092827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3718890" y="1070779"/>
          <a:ext cx="488675" cy="594026"/>
        </a:xfrm>
        <a:prstGeom prst="ellipse">
          <a:avLst/>
        </a:prstGeom>
      </xdr:spPr>
    </xdr:pic>
    <xdr:clientData/>
  </xdr:twoCellAnchor>
  <xdr:twoCellAnchor editAs="oneCell">
    <xdr:from>
      <xdr:col>5</xdr:col>
      <xdr:colOff>110983</xdr:colOff>
      <xdr:row>4</xdr:row>
      <xdr:rowOff>66262</xdr:rowOff>
    </xdr:from>
    <xdr:to>
      <xdr:col>5</xdr:col>
      <xdr:colOff>621194</xdr:colOff>
      <xdr:row>4</xdr:row>
      <xdr:rowOff>695739</xdr:rowOff>
    </xdr:to>
    <xdr:pic>
      <xdr:nvPicPr>
        <xdr:cNvPr id="19" name="R03">
          <a:extLst>
            <a:ext uri="{FF2B5EF4-FFF2-40B4-BE49-F238E27FC236}">
              <a16:creationId xmlns:a16="http://schemas.microsoft.com/office/drawing/2014/main" id="{533D9AD4-E212-9C6B-3F2D-F6D302FB70F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flipH="1">
          <a:off x="3689070" y="1905001"/>
          <a:ext cx="510211" cy="629477"/>
        </a:xfrm>
        <a:prstGeom prst="ellipse">
          <a:avLst/>
        </a:prstGeom>
      </xdr:spPr>
    </xdr:pic>
    <xdr:clientData/>
  </xdr:twoCellAnchor>
  <xdr:twoCellAnchor editAs="oneCell">
    <xdr:from>
      <xdr:col>5</xdr:col>
      <xdr:colOff>105464</xdr:colOff>
      <xdr:row>5</xdr:row>
      <xdr:rowOff>165651</xdr:rowOff>
    </xdr:from>
    <xdr:to>
      <xdr:col>5</xdr:col>
      <xdr:colOff>662609</xdr:colOff>
      <xdr:row>5</xdr:row>
      <xdr:rowOff>811694</xdr:rowOff>
    </xdr:to>
    <xdr:pic>
      <xdr:nvPicPr>
        <xdr:cNvPr id="23" name="R04">
          <a:extLst>
            <a:ext uri="{FF2B5EF4-FFF2-40B4-BE49-F238E27FC236}">
              <a16:creationId xmlns:a16="http://schemas.microsoft.com/office/drawing/2014/main" id="{972B2C6E-DFE3-57EC-3CCB-ED5C465877D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3683551" y="2807803"/>
          <a:ext cx="557145" cy="646043"/>
        </a:xfrm>
        <a:prstGeom prst="ellipse">
          <a:avLst/>
        </a:prstGeom>
      </xdr:spPr>
    </xdr:pic>
    <xdr:clientData/>
  </xdr:twoCellAnchor>
  <xdr:twoCellAnchor editAs="oneCell">
    <xdr:from>
      <xdr:col>5</xdr:col>
      <xdr:colOff>115955</xdr:colOff>
      <xdr:row>6</xdr:row>
      <xdr:rowOff>57981</xdr:rowOff>
    </xdr:from>
    <xdr:to>
      <xdr:col>6</xdr:col>
      <xdr:colOff>24846</xdr:colOff>
      <xdr:row>6</xdr:row>
      <xdr:rowOff>621197</xdr:rowOff>
    </xdr:to>
    <xdr:pic>
      <xdr:nvPicPr>
        <xdr:cNvPr id="25" name="R05">
          <a:extLst>
            <a:ext uri="{FF2B5EF4-FFF2-40B4-BE49-F238E27FC236}">
              <a16:creationId xmlns:a16="http://schemas.microsoft.com/office/drawing/2014/main" id="{141D6C4B-8FA5-62A0-56CB-4B282A5200F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a:off x="3310493" y="3853327"/>
          <a:ext cx="582968" cy="563216"/>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7.966496875" backgroundQuery="1" createdVersion="8" refreshedVersion="8" minRefreshableVersion="3" recordCount="0" supportSubquery="1" supportAdvancedDrill="1" xr:uid="{32C96E14-BB98-4792-8843-EB013CA99D21}">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32888888892" backgroundQuery="1" createdVersion="8" refreshedVersion="8" minRefreshableVersion="3" recordCount="0" supportSubquery="1" supportAdvancedDrill="1" xr:uid="{4D3CAF42-85AA-42BA-9537-2AC99E1A4A90}">
  <cacheSource type="external" connectionId="2"/>
  <cacheFields count="5">
    <cacheField name="[Measures].[Total Amount ]" caption="Total Amount " numFmtId="0" hierarchy="18" level="32767"/>
    <cacheField name="[Measures].[Total Duration]" caption="Total Duration" numFmtId="0" hierarchy="19" level="32767"/>
    <cacheField name="[Measures].[Average Rating]" caption="Average Rating" numFmtId="0" hierarchy="20" level="32767"/>
    <cacheField name="[Measures].[Happy Customer]" caption="Happy Customer" numFmtId="0" hierarchy="21" level="32767"/>
    <cacheField name="[Measures].[Call Count]" caption="Call Count" numFmtId="0" hierarchy="17"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 caption="Total Amount "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Happy Customer]" caption="Happy Customer"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96596180557" backgroundQuery="1" createdVersion="8" refreshedVersion="8" minRefreshableVersion="3" recordCount="0" supportSubquery="1" supportAdvancedDrill="1" xr:uid="{9D5CAB72-4BB1-4F31-922B-C5FE8DCE4AC2}">
  <cacheSource type="external" connectionId="2"/>
  <cacheFields count="3">
    <cacheField name="[calls].[Representative].[Representative]" caption="Representative" numFmtId="0" hierarchy="3" level="1">
      <sharedItems count="5">
        <s v="R01"/>
        <s v="R02"/>
        <s v="R03"/>
        <s v="R04"/>
        <s v="R05"/>
      </sharedItems>
    </cacheField>
    <cacheField name="[Measures].[Total Amount ]" caption="Total Amount " numFmtId="0" hierarchy="18" level="32767"/>
    <cacheField name="[Measures].[Call Count]" caption="Call Count" numFmtId="0" hierarchy="17"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052952662038" backgroundQuery="1" createdVersion="8" refreshedVersion="8" minRefreshableVersion="3" recordCount="0" supportSubquery="1" supportAdvancedDrill="1" xr:uid="{F826A3E7-A027-4DE1-904C-71A82669BB71}">
  <cacheSource type="external" connectionId="2"/>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Sum of Purchase Amount]" caption="Sum of Purchase Amount" numFmtId="0" hierarchy="2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937906597224" backgroundQuery="1" createdVersion="8" refreshedVersion="8" minRefreshableVersion="3" recordCount="0" supportSubquery="1" supportAdvancedDrill="1" xr:uid="{1500B5B0-7FB9-4A86-9AE1-4CA3564DB531}">
  <cacheSource type="external" connectionId="2"/>
  <cacheFields count="0"/>
  <cacheHierarchies count="29">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959608449077" backgroundQuery="1" createdVersion="8" refreshedVersion="8" minRefreshableVersion="3" recordCount="0" supportSubquery="1" supportAdvancedDrill="1" xr:uid="{D4F53A01-3C58-4BBC-841C-F1D356BF5DC3}">
  <cacheSource type="external" connectionId="2"/>
  <cacheFields count="6">
    <cacheField name="[Measures].[Total Amount ]" caption="Total Amount " numFmtId="0" hierarchy="18" level="32767"/>
    <cacheField name="[Measures].[Total Duration]" caption="Total Duration" numFmtId="0" hierarchy="19" level="32767"/>
    <cacheField name="[Measures].[Average Rating]" caption="Average Rating" numFmtId="0" hierarchy="20" level="32767"/>
    <cacheField name="[Measures].[Happy Customer]" caption="Happy Customer" numFmtId="0" hierarchy="21" level="32767"/>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4"/>
      </fieldsUsage>
    </cacheHierarchy>
    <cacheHierarchy uniqueName="[Measures].[Total Amount ]" caption="Total Amount "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Happy Customer]" caption="Happy Customer"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959609259262" backgroundQuery="1" createdVersion="8" refreshedVersion="8" minRefreshableVersion="3" recordCount="0" supportSubquery="1" supportAdvancedDrill="1" xr:uid="{CCFB6622-5B73-4E64-9850-1A34F768AE8F}">
  <cacheSource type="external" connectionId="2"/>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959609837962" backgroundQuery="1" createdVersion="8" refreshedVersion="8" minRefreshableVersion="3" recordCount="0" supportSubquery="1" supportAdvancedDrill="1" xr:uid="{85A084E1-269B-4E03-9A17-19F01B3A7D9F}">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959610416663" backgroundQuery="1" createdVersion="8" refreshedVersion="8" minRefreshableVersion="3" recordCount="0" supportSubquery="1" supportAdvancedDrill="1" xr:uid="{25C75BC1-79D1-4E42-BFDD-7A665632326F}">
  <cacheSource type="external" connectionId="2"/>
  <cacheFields count="1">
    <cacheField name="[calls].[Representative].[Representative]" caption="Representative" numFmtId="0" hierarchy="3" level="1">
      <sharedItems count="4">
        <s v="R03"/>
        <s v="R01" u="1"/>
        <s v="R05" u="1"/>
        <s v="R02" u="1"/>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8.959610879632" backgroundQuery="1" createdVersion="8" refreshedVersion="8" minRefreshableVersion="3" recordCount="0" supportSubquery="1" supportAdvancedDrill="1" xr:uid="{F6CB75FA-2B95-4BA5-9E82-42271B95ADDE}">
  <cacheSource type="external" connectionId="2"/>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932889467593" backgroundQuery="1" createdVersion="3" refreshedVersion="8" minRefreshableVersion="3" recordCount="0" supportSubquery="1" supportAdvancedDrill="1" xr:uid="{CF2BDCA8-B601-4F19-9DE2-31F5972548E1}">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 caption="Happy Customer"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5520343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73CD7-2EE6-4F20-8352-A98CB161A640}" name="Monthl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35:B43"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8197A8-C124-49CB-99D1-EB5114D01714}" name="Customers with cites "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108:G127"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Sum of Purchase Amount" fld="3" baseField="0" baseItem="0" numFmtId="169"/>
  </dataFields>
  <formats count="1">
    <format dxfId="16">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9998D-7FC4-468B-A58B-06280733C4B5}" name="MaleFemal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8:D8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D2F4BB-433C-4368-8D07-48ED5E6C9CF0}" name="Selected Rep"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73:A74" firstHeaderRow="1" firstDataRow="1" firstDataCol="1"/>
  <pivotFields count="1">
    <pivotField axis="axisRow" allDrilled="1" subtotalTop="0" showAll="0" dataSourceSort="1" defaultSubtotal="0" defaultAttributeDrillState="1">
      <items count="4">
        <item s="1" x="0"/>
        <item x="1"/>
        <item x="2"/>
        <item n="R02" x="3"/>
      </items>
    </pivotField>
  </pivotFields>
  <rowFields count="1">
    <field x="0"/>
  </rowFields>
  <rowItems count="1">
    <i>
      <x/>
    </i>
  </rowItems>
  <formats count="8">
    <format dxfId="24">
      <pivotArea dataOnly="0" labelOnly="1" fieldPosition="0">
        <references count="1">
          <reference field="0" count="0"/>
        </references>
      </pivotArea>
    </format>
    <format dxfId="23">
      <pivotArea dataOnly="0" labelOnly="1" fieldPosition="0">
        <references count="1">
          <reference field="0" count="1">
            <x v="0"/>
          </reference>
        </references>
      </pivotArea>
    </format>
    <format dxfId="22">
      <pivotArea dataOnly="0" labelOnly="1" fieldPosition="0">
        <references count="1">
          <reference field="0" count="1">
            <x v="0"/>
          </reference>
        </references>
      </pivotArea>
    </format>
    <format dxfId="21">
      <pivotArea dataOnly="0" labelOnly="1" fieldPosition="0">
        <references count="1">
          <reference field="0" count="1">
            <x v="0"/>
          </reference>
        </references>
      </pivotArea>
    </format>
    <format dxfId="20">
      <pivotArea dataOnly="0" labelOnly="1" fieldPosition="0">
        <references count="1">
          <reference field="0" count="1">
            <x v="2"/>
          </reference>
        </references>
      </pivotArea>
    </format>
    <format dxfId="19">
      <pivotArea dataOnly="0" labelOnly="1" fieldPosition="0">
        <references count="1">
          <reference field="0" count="1">
            <x v="2"/>
          </reference>
        </references>
      </pivotArea>
    </format>
    <format dxfId="18">
      <pivotArea dataOnly="0" labelOnly="1" fieldPosition="0">
        <references count="1">
          <reference field="0" count="1">
            <x v="1"/>
          </reference>
        </references>
      </pivotArea>
    </format>
    <format dxfId="17">
      <pivotArea dataOnly="0" labelOnly="1" fieldPosition="0">
        <references count="1">
          <reference field="0" count="1">
            <x v="1"/>
          </reference>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15144B-143A-42F3-8DF1-B9ADCBE9C4A4}" name="yearl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6:C29"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06B51B-334F-40B8-9E0F-09AD00C20EBE}"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C56" firstHeaderRow="0" firstDataRow="1" firstDataCol="1"/>
  <pivotFields count="3">
    <pivotField axis="axisRow" allDrilled="1" subtotalTop="0" showAll="0" dataSourceSort="1" defaultSubtotal="0" defaultAttributeDrillState="1">
      <items count="5">
        <item n="R01"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01E578-7A66-49CF-80C1-6D5D62861B33}"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4" subtotal="count" baseField="0" baseItem="0"/>
    <dataField fld="0" subtotal="count" baseField="0" baseItem="0"/>
    <dataField fld="3" subtotal="count" baseField="0" baseItem="0"/>
    <dataField fld="2" subtotal="count" baseField="0" baseItem="0"/>
    <dataField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62C754-80E3-4955-8AC7-E6BCC36E6EB4}" name="Reiew Rating pivot"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91:B9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12ED1-A897-4F7D-9C8B-F20DA4AC6CE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3:D150" firstHeaderRow="1" firstDataRow="1" firstDataCol="0"/>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2FAA73-D4AE-4F63-AF52-A7D063A052E1}" name="Summary on Rep"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0" subtotal="count" baseField="0" baseItem="0"/>
    <dataField fld="3" subtotal="count" baseField="0" baseItem="0"/>
    <dataField fld="2" subtotal="count" baseField="0" baseItem="0"/>
    <dataField fld="1" subtotal="count" baseField="0" baseItem="0"/>
  </dataFields>
  <pivotHierarchies count="2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4C8E5D-CE29-4175-8BB4-3735D926675C}"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BCC053B-2E2F-4F9A-A293-9E664CB3B58E}" sourceName="[calls].[Representative]">
  <pivotTables>
    <pivotTable tabId="6" name="Summary on Rep"/>
    <pivotTable tabId="6" name="yearly"/>
    <pivotTable tabId="6" name="Monthly"/>
    <pivotTable tabId="6" name="Selected Rep"/>
    <pivotTable tabId="6" name="Reiew Rating pivot"/>
  </pivotTables>
  <data>
    <olap pivotCacheId="55203435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D948742-DCD1-42FA-882A-D84E528394AD}" cache="Slicer_Representative" caption="Representative" level="1"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550BE3-7F85-4560-B2DB-0601F1167B80}" name="Table_ExternalData_1" displayName="Table_ExternalData_1" ref="A3:M192" tableType="queryTable" totalsRowShown="0">
  <autoFilter ref="A3:M192" xr:uid="{0C550BE3-7F85-4560-B2DB-0601F1167B80}"/>
  <tableColumns count="13">
    <tableColumn id="1" xr3:uid="{423DB3A8-437C-404A-AC2F-1F187083DE3E}" uniqueName="1" name="calls[Call number]" queryTableFieldId="1"/>
    <tableColumn id="2" xr3:uid="{0511965C-92FF-45ED-AC0D-EA8BE9DCA0C5}" uniqueName="2" name="calls[Customer ID]" queryTableFieldId="2"/>
    <tableColumn id="3" xr3:uid="{805A99AF-A055-445A-AB88-853BC92E32E4}" uniqueName="3" name="calls[Duration]" queryTableFieldId="3"/>
    <tableColumn id="4" xr3:uid="{5F9B7229-CEF8-4977-838B-A8628DE4CA0F}" uniqueName="4" name="calls[Representative]" queryTableFieldId="4"/>
    <tableColumn id="5" xr3:uid="{141EFB12-9D11-44BD-94FD-5D0594C7D7FE}" uniqueName="5" name="calls[Date of Call]" queryTableFieldId="5" dataDxfId="25"/>
    <tableColumn id="6" xr3:uid="{D10746B8-EDF6-4A63-8FAE-E01C037C5584}" uniqueName="6" name="calls[Purchase Amount]" queryTableFieldId="6"/>
    <tableColumn id="7" xr3:uid="{9CC53B79-ECC1-4E4F-9F8D-75A1F7140BBE}" uniqueName="7" name="calls[Satisfaction Rating]" queryTableFieldId="7"/>
    <tableColumn id="8" xr3:uid="{AD2258A1-E576-4F8D-A587-05F032BC47F5}" uniqueName="8" name="calls[FY]" queryTableFieldId="8"/>
    <tableColumn id="9" xr3:uid="{248CE32E-23A1-4D2D-88B9-FD52ACEF8F4C}" uniqueName="9" name="calls[Day of week]" queryTableFieldId="9"/>
    <tableColumn id="10" xr3:uid="{8A9EBD3F-641B-42EB-A0C8-B34CAF84DFC7}" uniqueName="10" name="calls[Duration Bucket]" queryTableFieldId="10"/>
    <tableColumn id="11" xr3:uid="{03F98F1E-DFF0-465B-BB8D-676C4078B993}" uniqueName="11" name="calls[Rating rounded]" queryTableFieldId="11"/>
    <tableColumn id="12" xr3:uid="{D7A19CC4-8D4F-4181-AB3F-9CDB82CB8294}" uniqueName="12" name="calls[Date of Call (Month)]" queryTableFieldId="12"/>
    <tableColumn id="13" xr3:uid="{48CD5A0C-C04B-4D53-8A5C-C36508FFCBFA}"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25EFD-1624-43E5-A29F-AE4016DFC85B}">
  <dimension ref="A1:M192"/>
  <sheetViews>
    <sheetView workbookViewId="0">
      <selection activeCell="B5" sqref="B5"/>
    </sheetView>
  </sheetViews>
  <sheetFormatPr defaultRowHeight="15" x14ac:dyDescent="0.25"/>
  <cols>
    <col min="1" max="1" width="19.5703125" bestFit="1" customWidth="1"/>
    <col min="2" max="2" width="19.7109375" bestFit="1" customWidth="1"/>
    <col min="3" max="3" width="16.42578125" bestFit="1" customWidth="1"/>
    <col min="4" max="4" width="22.42578125" bestFit="1" customWidth="1"/>
    <col min="5" max="5" width="18.85546875" bestFit="1" customWidth="1"/>
    <col min="6" max="6" width="24.5703125" bestFit="1" customWidth="1"/>
    <col min="7" max="7" width="25.28515625" bestFit="1" customWidth="1"/>
    <col min="8" max="8" width="10.7109375" bestFit="1" customWidth="1"/>
    <col min="9" max="9" width="19.7109375" bestFit="1" customWidth="1"/>
    <col min="10" max="10" width="23" bestFit="1" customWidth="1"/>
    <col min="11" max="11" width="22.42578125" bestFit="1" customWidth="1"/>
    <col min="12" max="12" width="27" bestFit="1" customWidth="1"/>
    <col min="13" max="13" width="32.7109375" bestFit="1" customWidth="1"/>
  </cols>
  <sheetData>
    <row r="1" spans="1:13" x14ac:dyDescent="0.25">
      <c r="A1" s="14" t="s">
        <v>1093</v>
      </c>
    </row>
    <row r="3" spans="1:13" x14ac:dyDescent="0.25">
      <c r="A3" t="s">
        <v>1075</v>
      </c>
      <c r="B3" t="s">
        <v>1076</v>
      </c>
      <c r="C3" t="s">
        <v>1077</v>
      </c>
      <c r="D3" t="s">
        <v>1078</v>
      </c>
      <c r="E3" t="s">
        <v>1079</v>
      </c>
      <c r="F3" t="s">
        <v>1080</v>
      </c>
      <c r="G3" t="s">
        <v>1081</v>
      </c>
      <c r="H3" t="s">
        <v>1082</v>
      </c>
      <c r="I3" t="s">
        <v>1083</v>
      </c>
      <c r="J3" t="s">
        <v>1084</v>
      </c>
      <c r="K3" t="s">
        <v>1085</v>
      </c>
      <c r="L3" t="s">
        <v>1086</v>
      </c>
      <c r="M3" t="s">
        <v>1087</v>
      </c>
    </row>
    <row r="4" spans="1:13" x14ac:dyDescent="0.25">
      <c r="A4" t="s">
        <v>30</v>
      </c>
      <c r="B4" t="s">
        <v>8</v>
      </c>
      <c r="C4">
        <v>128</v>
      </c>
      <c r="D4" t="s">
        <v>11</v>
      </c>
      <c r="E4" s="26">
        <v>44928</v>
      </c>
      <c r="F4">
        <v>31</v>
      </c>
      <c r="G4">
        <v>2.8</v>
      </c>
      <c r="H4">
        <v>2023</v>
      </c>
      <c r="I4" t="s">
        <v>1049</v>
      </c>
      <c r="J4" t="s">
        <v>1088</v>
      </c>
      <c r="K4">
        <v>3</v>
      </c>
      <c r="L4" t="s">
        <v>1056</v>
      </c>
      <c r="M4">
        <v>1</v>
      </c>
    </row>
    <row r="5" spans="1:13" x14ac:dyDescent="0.25">
      <c r="A5" t="s">
        <v>40</v>
      </c>
      <c r="B5" t="s">
        <v>14</v>
      </c>
      <c r="C5">
        <v>48</v>
      </c>
      <c r="D5" t="s">
        <v>11</v>
      </c>
      <c r="E5" s="26">
        <v>44930</v>
      </c>
      <c r="F5">
        <v>68</v>
      </c>
      <c r="G5">
        <v>4.9000000000000004</v>
      </c>
      <c r="H5">
        <v>2023</v>
      </c>
      <c r="I5" t="s">
        <v>1054</v>
      </c>
      <c r="J5" t="s">
        <v>1089</v>
      </c>
      <c r="K5">
        <v>5</v>
      </c>
      <c r="L5" t="s">
        <v>1056</v>
      </c>
      <c r="M5">
        <v>1</v>
      </c>
    </row>
    <row r="6" spans="1:13" x14ac:dyDescent="0.25">
      <c r="A6" t="s">
        <v>42</v>
      </c>
      <c r="B6" t="s">
        <v>18</v>
      </c>
      <c r="C6">
        <v>99</v>
      </c>
      <c r="D6" t="s">
        <v>11</v>
      </c>
      <c r="E6" s="26">
        <v>44931</v>
      </c>
      <c r="F6">
        <v>195</v>
      </c>
      <c r="G6">
        <v>3.9</v>
      </c>
      <c r="H6">
        <v>2023</v>
      </c>
      <c r="I6" t="s">
        <v>1052</v>
      </c>
      <c r="J6" t="s">
        <v>1090</v>
      </c>
      <c r="K6">
        <v>4</v>
      </c>
      <c r="L6" t="s">
        <v>1056</v>
      </c>
      <c r="M6">
        <v>1</v>
      </c>
    </row>
    <row r="7" spans="1:13" x14ac:dyDescent="0.25">
      <c r="A7" t="s">
        <v>50</v>
      </c>
      <c r="B7" t="s">
        <v>18</v>
      </c>
      <c r="C7">
        <v>54</v>
      </c>
      <c r="D7" t="s">
        <v>11</v>
      </c>
      <c r="E7" s="26">
        <v>44934</v>
      </c>
      <c r="F7">
        <v>111</v>
      </c>
      <c r="G7">
        <v>3.3</v>
      </c>
      <c r="H7">
        <v>2023</v>
      </c>
      <c r="I7" t="s">
        <v>1051</v>
      </c>
      <c r="J7" t="s">
        <v>1089</v>
      </c>
      <c r="K7">
        <v>3</v>
      </c>
      <c r="L7" t="s">
        <v>1056</v>
      </c>
      <c r="M7">
        <v>1</v>
      </c>
    </row>
    <row r="8" spans="1:13" x14ac:dyDescent="0.25">
      <c r="A8" t="s">
        <v>55</v>
      </c>
      <c r="B8" t="s">
        <v>19</v>
      </c>
      <c r="C8">
        <v>155</v>
      </c>
      <c r="D8" t="s">
        <v>11</v>
      </c>
      <c r="E8" s="26">
        <v>44936</v>
      </c>
      <c r="F8">
        <v>110</v>
      </c>
      <c r="G8">
        <v>4.8</v>
      </c>
      <c r="H8">
        <v>2023</v>
      </c>
      <c r="I8" t="s">
        <v>1053</v>
      </c>
      <c r="J8" t="s">
        <v>1088</v>
      </c>
      <c r="K8">
        <v>5</v>
      </c>
      <c r="L8" t="s">
        <v>1056</v>
      </c>
      <c r="M8">
        <v>1</v>
      </c>
    </row>
    <row r="9" spans="1:13" x14ac:dyDescent="0.25">
      <c r="A9" t="s">
        <v>58</v>
      </c>
      <c r="B9" t="s">
        <v>8</v>
      </c>
      <c r="C9">
        <v>29</v>
      </c>
      <c r="D9" t="s">
        <v>11</v>
      </c>
      <c r="E9" s="26">
        <v>44938</v>
      </c>
      <c r="F9">
        <v>170</v>
      </c>
      <c r="G9">
        <v>5</v>
      </c>
      <c r="H9">
        <v>2023</v>
      </c>
      <c r="I9" t="s">
        <v>1052</v>
      </c>
      <c r="J9" t="s">
        <v>1091</v>
      </c>
      <c r="K9">
        <v>5</v>
      </c>
      <c r="L9" t="s">
        <v>1056</v>
      </c>
      <c r="M9">
        <v>1</v>
      </c>
    </row>
    <row r="10" spans="1:13" x14ac:dyDescent="0.25">
      <c r="A10" t="s">
        <v>70</v>
      </c>
      <c r="B10" t="s">
        <v>17</v>
      </c>
      <c r="C10">
        <v>105</v>
      </c>
      <c r="D10" t="s">
        <v>11</v>
      </c>
      <c r="E10" s="26">
        <v>44944</v>
      </c>
      <c r="F10">
        <v>56</v>
      </c>
      <c r="G10">
        <v>3.6</v>
      </c>
      <c r="H10">
        <v>2023</v>
      </c>
      <c r="I10" t="s">
        <v>1054</v>
      </c>
      <c r="J10" t="s">
        <v>1090</v>
      </c>
      <c r="K10">
        <v>4</v>
      </c>
      <c r="L10" t="s">
        <v>1056</v>
      </c>
      <c r="M10">
        <v>1</v>
      </c>
    </row>
    <row r="11" spans="1:13" x14ac:dyDescent="0.25">
      <c r="A11" t="s">
        <v>72</v>
      </c>
      <c r="B11" t="s">
        <v>21</v>
      </c>
      <c r="C11">
        <v>131</v>
      </c>
      <c r="D11" t="s">
        <v>11</v>
      </c>
      <c r="E11" s="26">
        <v>44945</v>
      </c>
      <c r="F11">
        <v>78</v>
      </c>
      <c r="G11">
        <v>4.4000000000000004</v>
      </c>
      <c r="H11">
        <v>2023</v>
      </c>
      <c r="I11" t="s">
        <v>1052</v>
      </c>
      <c r="J11" t="s">
        <v>1088</v>
      </c>
      <c r="K11">
        <v>4</v>
      </c>
      <c r="L11" t="s">
        <v>1056</v>
      </c>
      <c r="M11">
        <v>1</v>
      </c>
    </row>
    <row r="12" spans="1:13" x14ac:dyDescent="0.25">
      <c r="A12" t="s">
        <v>76</v>
      </c>
      <c r="B12" t="s">
        <v>24</v>
      </c>
      <c r="C12">
        <v>149</v>
      </c>
      <c r="D12" t="s">
        <v>11</v>
      </c>
      <c r="E12" s="26">
        <v>44946</v>
      </c>
      <c r="F12">
        <v>72</v>
      </c>
      <c r="G12">
        <v>4.3</v>
      </c>
      <c r="H12">
        <v>2023</v>
      </c>
      <c r="I12" t="s">
        <v>1048</v>
      </c>
      <c r="J12" t="s">
        <v>1088</v>
      </c>
      <c r="K12">
        <v>4</v>
      </c>
      <c r="L12" t="s">
        <v>1056</v>
      </c>
      <c r="M12">
        <v>1</v>
      </c>
    </row>
    <row r="13" spans="1:13" x14ac:dyDescent="0.25">
      <c r="A13" t="s">
        <v>79</v>
      </c>
      <c r="B13" t="s">
        <v>5</v>
      </c>
      <c r="C13">
        <v>157</v>
      </c>
      <c r="D13" t="s">
        <v>11</v>
      </c>
      <c r="E13" s="26">
        <v>44947</v>
      </c>
      <c r="F13">
        <v>69</v>
      </c>
      <c r="G13">
        <v>4.5</v>
      </c>
      <c r="H13">
        <v>2023</v>
      </c>
      <c r="I13" t="s">
        <v>1050</v>
      </c>
      <c r="J13" t="s">
        <v>1088</v>
      </c>
      <c r="K13">
        <v>5</v>
      </c>
      <c r="L13" t="s">
        <v>1056</v>
      </c>
      <c r="M13">
        <v>1</v>
      </c>
    </row>
    <row r="14" spans="1:13" x14ac:dyDescent="0.25">
      <c r="A14" t="s">
        <v>81</v>
      </c>
      <c r="B14" t="s">
        <v>16</v>
      </c>
      <c r="C14">
        <v>83</v>
      </c>
      <c r="D14" t="s">
        <v>11</v>
      </c>
      <c r="E14" s="26">
        <v>44948</v>
      </c>
      <c r="F14">
        <v>28</v>
      </c>
      <c r="G14">
        <v>4.5</v>
      </c>
      <c r="H14">
        <v>2023</v>
      </c>
      <c r="I14" t="s">
        <v>1051</v>
      </c>
      <c r="J14" t="s">
        <v>1090</v>
      </c>
      <c r="K14">
        <v>5</v>
      </c>
      <c r="L14" t="s">
        <v>1056</v>
      </c>
      <c r="M14">
        <v>1</v>
      </c>
    </row>
    <row r="15" spans="1:13" x14ac:dyDescent="0.25">
      <c r="A15" t="s">
        <v>86</v>
      </c>
      <c r="B15" t="s">
        <v>14</v>
      </c>
      <c r="C15">
        <v>74</v>
      </c>
      <c r="D15" t="s">
        <v>11</v>
      </c>
      <c r="E15" s="26">
        <v>44950</v>
      </c>
      <c r="F15">
        <v>66</v>
      </c>
      <c r="G15">
        <v>4</v>
      </c>
      <c r="H15">
        <v>2023</v>
      </c>
      <c r="I15" t="s">
        <v>1053</v>
      </c>
      <c r="J15" t="s">
        <v>1090</v>
      </c>
      <c r="K15">
        <v>4</v>
      </c>
      <c r="L15" t="s">
        <v>1056</v>
      </c>
      <c r="M15">
        <v>1</v>
      </c>
    </row>
    <row r="16" spans="1:13" x14ac:dyDescent="0.25">
      <c r="A16" t="s">
        <v>94</v>
      </c>
      <c r="B16" t="s">
        <v>23</v>
      </c>
      <c r="C16">
        <v>81</v>
      </c>
      <c r="D16" t="s">
        <v>11</v>
      </c>
      <c r="E16" s="26">
        <v>44953</v>
      </c>
      <c r="F16">
        <v>156</v>
      </c>
      <c r="G16">
        <v>2.6</v>
      </c>
      <c r="H16">
        <v>2023</v>
      </c>
      <c r="I16" t="s">
        <v>1048</v>
      </c>
      <c r="J16" t="s">
        <v>1090</v>
      </c>
      <c r="K16">
        <v>3</v>
      </c>
      <c r="L16" t="s">
        <v>1056</v>
      </c>
      <c r="M16">
        <v>1</v>
      </c>
    </row>
    <row r="17" spans="1:13" x14ac:dyDescent="0.25">
      <c r="A17" t="s">
        <v>97</v>
      </c>
      <c r="B17" t="s">
        <v>17</v>
      </c>
      <c r="C17">
        <v>101</v>
      </c>
      <c r="D17" t="s">
        <v>11</v>
      </c>
      <c r="E17" s="26">
        <v>44954</v>
      </c>
      <c r="F17">
        <v>80</v>
      </c>
      <c r="G17">
        <v>4.8</v>
      </c>
      <c r="H17">
        <v>2023</v>
      </c>
      <c r="I17" t="s">
        <v>1050</v>
      </c>
      <c r="J17" t="s">
        <v>1090</v>
      </c>
      <c r="K17">
        <v>5</v>
      </c>
      <c r="L17" t="s">
        <v>1056</v>
      </c>
      <c r="M17">
        <v>1</v>
      </c>
    </row>
    <row r="18" spans="1:13" x14ac:dyDescent="0.25">
      <c r="A18" t="s">
        <v>98</v>
      </c>
      <c r="B18" t="s">
        <v>14</v>
      </c>
      <c r="C18">
        <v>67</v>
      </c>
      <c r="D18" t="s">
        <v>11</v>
      </c>
      <c r="E18" s="26">
        <v>44954</v>
      </c>
      <c r="F18">
        <v>168</v>
      </c>
      <c r="G18">
        <v>2.6</v>
      </c>
      <c r="H18">
        <v>2023</v>
      </c>
      <c r="I18" t="s">
        <v>1050</v>
      </c>
      <c r="J18" t="s">
        <v>1090</v>
      </c>
      <c r="K18">
        <v>3</v>
      </c>
      <c r="L18" t="s">
        <v>1056</v>
      </c>
      <c r="M18">
        <v>1</v>
      </c>
    </row>
    <row r="19" spans="1:13" x14ac:dyDescent="0.25">
      <c r="A19" t="s">
        <v>100</v>
      </c>
      <c r="B19" t="s">
        <v>23</v>
      </c>
      <c r="C19">
        <v>42</v>
      </c>
      <c r="D19" t="s">
        <v>11</v>
      </c>
      <c r="E19" s="26">
        <v>44956</v>
      </c>
      <c r="F19">
        <v>205</v>
      </c>
      <c r="G19">
        <v>3.6</v>
      </c>
      <c r="H19">
        <v>2023</v>
      </c>
      <c r="I19" t="s">
        <v>1049</v>
      </c>
      <c r="J19" t="s">
        <v>1089</v>
      </c>
      <c r="K19">
        <v>4</v>
      </c>
      <c r="L19" t="s">
        <v>1056</v>
      </c>
      <c r="M19">
        <v>1</v>
      </c>
    </row>
    <row r="20" spans="1:13" x14ac:dyDescent="0.25">
      <c r="A20" t="s">
        <v>114</v>
      </c>
      <c r="B20" t="s">
        <v>5</v>
      </c>
      <c r="C20">
        <v>87</v>
      </c>
      <c r="D20" t="s">
        <v>11</v>
      </c>
      <c r="E20" s="26">
        <v>44959</v>
      </c>
      <c r="F20">
        <v>155</v>
      </c>
      <c r="G20">
        <v>4.5</v>
      </c>
      <c r="H20">
        <v>2023</v>
      </c>
      <c r="I20" t="s">
        <v>1052</v>
      </c>
      <c r="J20" t="s">
        <v>1090</v>
      </c>
      <c r="K20">
        <v>5</v>
      </c>
      <c r="L20" t="s">
        <v>1057</v>
      </c>
      <c r="M20">
        <v>2</v>
      </c>
    </row>
    <row r="21" spans="1:13" x14ac:dyDescent="0.25">
      <c r="A21" t="s">
        <v>115</v>
      </c>
      <c r="B21" t="s">
        <v>21</v>
      </c>
      <c r="C21">
        <v>143</v>
      </c>
      <c r="D21" t="s">
        <v>11</v>
      </c>
      <c r="E21" s="26">
        <v>44961</v>
      </c>
      <c r="F21">
        <v>124</v>
      </c>
      <c r="G21">
        <v>4.9000000000000004</v>
      </c>
      <c r="H21">
        <v>2023</v>
      </c>
      <c r="I21" t="s">
        <v>1050</v>
      </c>
      <c r="J21" t="s">
        <v>1088</v>
      </c>
      <c r="K21">
        <v>5</v>
      </c>
      <c r="L21" t="s">
        <v>1057</v>
      </c>
      <c r="M21">
        <v>2</v>
      </c>
    </row>
    <row r="22" spans="1:13" x14ac:dyDescent="0.25">
      <c r="A22" t="s">
        <v>117</v>
      </c>
      <c r="B22" t="s">
        <v>17</v>
      </c>
      <c r="C22">
        <v>55</v>
      </c>
      <c r="D22" t="s">
        <v>11</v>
      </c>
      <c r="E22" s="26">
        <v>44962</v>
      </c>
      <c r="F22">
        <v>78</v>
      </c>
      <c r="G22">
        <v>4.5</v>
      </c>
      <c r="H22">
        <v>2023</v>
      </c>
      <c r="I22" t="s">
        <v>1051</v>
      </c>
      <c r="J22" t="s">
        <v>1089</v>
      </c>
      <c r="K22">
        <v>5</v>
      </c>
      <c r="L22" t="s">
        <v>1057</v>
      </c>
      <c r="M22">
        <v>2</v>
      </c>
    </row>
    <row r="23" spans="1:13" x14ac:dyDescent="0.25">
      <c r="A23" t="s">
        <v>127</v>
      </c>
      <c r="B23" t="s">
        <v>16</v>
      </c>
      <c r="C23">
        <v>131</v>
      </c>
      <c r="D23" t="s">
        <v>11</v>
      </c>
      <c r="E23" s="26">
        <v>44967</v>
      </c>
      <c r="F23">
        <v>172</v>
      </c>
      <c r="G23">
        <v>2.6</v>
      </c>
      <c r="H23">
        <v>2023</v>
      </c>
      <c r="I23" t="s">
        <v>1048</v>
      </c>
      <c r="J23" t="s">
        <v>1088</v>
      </c>
      <c r="K23">
        <v>3</v>
      </c>
      <c r="L23" t="s">
        <v>1057</v>
      </c>
      <c r="M23">
        <v>2</v>
      </c>
    </row>
    <row r="24" spans="1:13" x14ac:dyDescent="0.25">
      <c r="A24" t="s">
        <v>129</v>
      </c>
      <c r="B24" t="s">
        <v>21</v>
      </c>
      <c r="C24">
        <v>111</v>
      </c>
      <c r="D24" t="s">
        <v>11</v>
      </c>
      <c r="E24" s="26">
        <v>44969</v>
      </c>
      <c r="F24">
        <v>43</v>
      </c>
      <c r="G24">
        <v>3.9</v>
      </c>
      <c r="H24">
        <v>2023</v>
      </c>
      <c r="I24" t="s">
        <v>1051</v>
      </c>
      <c r="J24" t="s">
        <v>1090</v>
      </c>
      <c r="K24">
        <v>4</v>
      </c>
      <c r="L24" t="s">
        <v>1057</v>
      </c>
      <c r="M24">
        <v>2</v>
      </c>
    </row>
    <row r="25" spans="1:13" x14ac:dyDescent="0.25">
      <c r="A25" t="s">
        <v>133</v>
      </c>
      <c r="B25" t="s">
        <v>19</v>
      </c>
      <c r="C25">
        <v>137</v>
      </c>
      <c r="D25" t="s">
        <v>11</v>
      </c>
      <c r="E25" s="26">
        <v>44970</v>
      </c>
      <c r="F25">
        <v>34</v>
      </c>
      <c r="G25">
        <v>2.9</v>
      </c>
      <c r="H25">
        <v>2023</v>
      </c>
      <c r="I25" t="s">
        <v>1049</v>
      </c>
      <c r="J25" t="s">
        <v>1088</v>
      </c>
      <c r="K25">
        <v>3</v>
      </c>
      <c r="L25" t="s">
        <v>1057</v>
      </c>
      <c r="M25">
        <v>2</v>
      </c>
    </row>
    <row r="26" spans="1:13" x14ac:dyDescent="0.25">
      <c r="A26" t="s">
        <v>138</v>
      </c>
      <c r="B26" t="s">
        <v>8</v>
      </c>
      <c r="C26">
        <v>19</v>
      </c>
      <c r="D26" t="s">
        <v>11</v>
      </c>
      <c r="E26" s="26">
        <v>44972</v>
      </c>
      <c r="F26">
        <v>28</v>
      </c>
      <c r="G26">
        <v>4.9000000000000004</v>
      </c>
      <c r="H26">
        <v>2023</v>
      </c>
      <c r="I26" t="s">
        <v>1054</v>
      </c>
      <c r="J26" t="s">
        <v>1091</v>
      </c>
      <c r="K26">
        <v>5</v>
      </c>
      <c r="L26" t="s">
        <v>1057</v>
      </c>
      <c r="M26">
        <v>2</v>
      </c>
    </row>
    <row r="27" spans="1:13" x14ac:dyDescent="0.25">
      <c r="A27" t="s">
        <v>140</v>
      </c>
      <c r="B27" t="s">
        <v>14</v>
      </c>
      <c r="C27">
        <v>55</v>
      </c>
      <c r="D27" t="s">
        <v>11</v>
      </c>
      <c r="E27" s="26">
        <v>44972</v>
      </c>
      <c r="F27">
        <v>23</v>
      </c>
      <c r="G27">
        <v>3.6</v>
      </c>
      <c r="H27">
        <v>2023</v>
      </c>
      <c r="I27" t="s">
        <v>1054</v>
      </c>
      <c r="J27" t="s">
        <v>1089</v>
      </c>
      <c r="K27">
        <v>4</v>
      </c>
      <c r="L27" t="s">
        <v>1057</v>
      </c>
      <c r="M27">
        <v>2</v>
      </c>
    </row>
    <row r="28" spans="1:13" x14ac:dyDescent="0.25">
      <c r="A28" t="s">
        <v>151</v>
      </c>
      <c r="B28" t="s">
        <v>8</v>
      </c>
      <c r="C28">
        <v>114</v>
      </c>
      <c r="D28" t="s">
        <v>11</v>
      </c>
      <c r="E28" s="26">
        <v>44976</v>
      </c>
      <c r="F28">
        <v>54</v>
      </c>
      <c r="G28">
        <v>1.1000000000000001</v>
      </c>
      <c r="H28">
        <v>2023</v>
      </c>
      <c r="I28" t="s">
        <v>1051</v>
      </c>
      <c r="J28" t="s">
        <v>1090</v>
      </c>
      <c r="K28">
        <v>1</v>
      </c>
      <c r="L28" t="s">
        <v>1057</v>
      </c>
      <c r="M28">
        <v>2</v>
      </c>
    </row>
    <row r="29" spans="1:13" x14ac:dyDescent="0.25">
      <c r="A29" t="s">
        <v>152</v>
      </c>
      <c r="B29" t="s">
        <v>12</v>
      </c>
      <c r="C29">
        <v>155</v>
      </c>
      <c r="D29" t="s">
        <v>11</v>
      </c>
      <c r="E29" s="26">
        <v>44977</v>
      </c>
      <c r="F29">
        <v>80</v>
      </c>
      <c r="G29">
        <v>3.9</v>
      </c>
      <c r="H29">
        <v>2023</v>
      </c>
      <c r="I29" t="s">
        <v>1049</v>
      </c>
      <c r="J29" t="s">
        <v>1088</v>
      </c>
      <c r="K29">
        <v>4</v>
      </c>
      <c r="L29" t="s">
        <v>1057</v>
      </c>
      <c r="M29">
        <v>2</v>
      </c>
    </row>
    <row r="30" spans="1:13" x14ac:dyDescent="0.25">
      <c r="A30" t="s">
        <v>157</v>
      </c>
      <c r="B30" t="s">
        <v>18</v>
      </c>
      <c r="C30">
        <v>154</v>
      </c>
      <c r="D30" t="s">
        <v>11</v>
      </c>
      <c r="E30" s="26">
        <v>44979</v>
      </c>
      <c r="F30">
        <v>22</v>
      </c>
      <c r="G30">
        <v>3.4</v>
      </c>
      <c r="H30">
        <v>2023</v>
      </c>
      <c r="I30" t="s">
        <v>1054</v>
      </c>
      <c r="J30" t="s">
        <v>1088</v>
      </c>
      <c r="K30">
        <v>3</v>
      </c>
      <c r="L30" t="s">
        <v>1057</v>
      </c>
      <c r="M30">
        <v>2</v>
      </c>
    </row>
    <row r="31" spans="1:13" x14ac:dyDescent="0.25">
      <c r="A31" t="s">
        <v>164</v>
      </c>
      <c r="B31" t="s">
        <v>16</v>
      </c>
      <c r="C31">
        <v>102</v>
      </c>
      <c r="D31" t="s">
        <v>11</v>
      </c>
      <c r="E31" s="26">
        <v>44983</v>
      </c>
      <c r="F31">
        <v>165</v>
      </c>
      <c r="G31">
        <v>2.7</v>
      </c>
      <c r="H31">
        <v>2023</v>
      </c>
      <c r="I31" t="s">
        <v>1051</v>
      </c>
      <c r="J31" t="s">
        <v>1090</v>
      </c>
      <c r="K31">
        <v>3</v>
      </c>
      <c r="L31" t="s">
        <v>1057</v>
      </c>
      <c r="M31">
        <v>2</v>
      </c>
    </row>
    <row r="32" spans="1:13" x14ac:dyDescent="0.25">
      <c r="A32" t="s">
        <v>166</v>
      </c>
      <c r="B32" t="s">
        <v>12</v>
      </c>
      <c r="C32">
        <v>6</v>
      </c>
      <c r="D32" t="s">
        <v>11</v>
      </c>
      <c r="E32" s="26">
        <v>44984</v>
      </c>
      <c r="F32">
        <v>102</v>
      </c>
      <c r="G32">
        <v>4.4000000000000004</v>
      </c>
      <c r="H32">
        <v>2023</v>
      </c>
      <c r="I32" t="s">
        <v>1049</v>
      </c>
      <c r="J32" t="s">
        <v>1092</v>
      </c>
      <c r="K32">
        <v>4</v>
      </c>
      <c r="L32" t="s">
        <v>1057</v>
      </c>
      <c r="M32">
        <v>2</v>
      </c>
    </row>
    <row r="33" spans="1:13" x14ac:dyDescent="0.25">
      <c r="A33" t="s">
        <v>170</v>
      </c>
      <c r="B33" t="s">
        <v>23</v>
      </c>
      <c r="C33">
        <v>53</v>
      </c>
      <c r="D33" t="s">
        <v>11</v>
      </c>
      <c r="E33" s="26">
        <v>44985</v>
      </c>
      <c r="F33">
        <v>80</v>
      </c>
      <c r="G33">
        <v>2.6</v>
      </c>
      <c r="H33">
        <v>2023</v>
      </c>
      <c r="I33" t="s">
        <v>1053</v>
      </c>
      <c r="J33" t="s">
        <v>1089</v>
      </c>
      <c r="K33">
        <v>3</v>
      </c>
      <c r="L33" t="s">
        <v>1057</v>
      </c>
      <c r="M33">
        <v>2</v>
      </c>
    </row>
    <row r="34" spans="1:13" x14ac:dyDescent="0.25">
      <c r="A34" t="s">
        <v>175</v>
      </c>
      <c r="B34" t="s">
        <v>19</v>
      </c>
      <c r="C34">
        <v>152</v>
      </c>
      <c r="D34" t="s">
        <v>11</v>
      </c>
      <c r="E34" s="26">
        <v>44986</v>
      </c>
      <c r="F34">
        <v>215</v>
      </c>
      <c r="G34">
        <v>4.4000000000000004</v>
      </c>
      <c r="H34">
        <v>2023</v>
      </c>
      <c r="I34" t="s">
        <v>1054</v>
      </c>
      <c r="J34" t="s">
        <v>1088</v>
      </c>
      <c r="K34">
        <v>4</v>
      </c>
      <c r="L34" t="s">
        <v>1058</v>
      </c>
      <c r="M34">
        <v>3</v>
      </c>
    </row>
    <row r="35" spans="1:13" x14ac:dyDescent="0.25">
      <c r="A35" t="s">
        <v>180</v>
      </c>
      <c r="B35" t="s">
        <v>24</v>
      </c>
      <c r="C35">
        <v>98</v>
      </c>
      <c r="D35" t="s">
        <v>11</v>
      </c>
      <c r="E35" s="26">
        <v>44987</v>
      </c>
      <c r="F35">
        <v>100</v>
      </c>
      <c r="G35">
        <v>3.8</v>
      </c>
      <c r="H35">
        <v>2023</v>
      </c>
      <c r="I35" t="s">
        <v>1052</v>
      </c>
      <c r="J35" t="s">
        <v>1090</v>
      </c>
      <c r="K35">
        <v>4</v>
      </c>
      <c r="L35" t="s">
        <v>1058</v>
      </c>
      <c r="M35">
        <v>3</v>
      </c>
    </row>
    <row r="36" spans="1:13" x14ac:dyDescent="0.25">
      <c r="A36" t="s">
        <v>186</v>
      </c>
      <c r="B36" t="s">
        <v>12</v>
      </c>
      <c r="C36">
        <v>113</v>
      </c>
      <c r="D36" t="s">
        <v>11</v>
      </c>
      <c r="E36" s="26">
        <v>44988</v>
      </c>
      <c r="F36">
        <v>123</v>
      </c>
      <c r="G36">
        <v>4.4000000000000004</v>
      </c>
      <c r="H36">
        <v>2023</v>
      </c>
      <c r="I36" t="s">
        <v>1048</v>
      </c>
      <c r="J36" t="s">
        <v>1090</v>
      </c>
      <c r="K36">
        <v>4</v>
      </c>
      <c r="L36" t="s">
        <v>1058</v>
      </c>
      <c r="M36">
        <v>3</v>
      </c>
    </row>
    <row r="37" spans="1:13" x14ac:dyDescent="0.25">
      <c r="A37" t="s">
        <v>191</v>
      </c>
      <c r="B37" t="s">
        <v>17</v>
      </c>
      <c r="C37">
        <v>86</v>
      </c>
      <c r="D37" t="s">
        <v>11</v>
      </c>
      <c r="E37" s="26">
        <v>44988</v>
      </c>
      <c r="F37">
        <v>68</v>
      </c>
      <c r="G37">
        <v>3</v>
      </c>
      <c r="H37">
        <v>2023</v>
      </c>
      <c r="I37" t="s">
        <v>1048</v>
      </c>
      <c r="J37" t="s">
        <v>1090</v>
      </c>
      <c r="K37">
        <v>3</v>
      </c>
      <c r="L37" t="s">
        <v>1058</v>
      </c>
      <c r="M37">
        <v>3</v>
      </c>
    </row>
    <row r="38" spans="1:13" x14ac:dyDescent="0.25">
      <c r="A38" t="s">
        <v>194</v>
      </c>
      <c r="B38" t="s">
        <v>7</v>
      </c>
      <c r="C38">
        <v>82</v>
      </c>
      <c r="D38" t="s">
        <v>11</v>
      </c>
      <c r="E38" s="26">
        <v>44989</v>
      </c>
      <c r="F38">
        <v>93</v>
      </c>
      <c r="G38">
        <v>2.7</v>
      </c>
      <c r="H38">
        <v>2023</v>
      </c>
      <c r="I38" t="s">
        <v>1050</v>
      </c>
      <c r="J38" t="s">
        <v>1090</v>
      </c>
      <c r="K38">
        <v>3</v>
      </c>
      <c r="L38" t="s">
        <v>1058</v>
      </c>
      <c r="M38">
        <v>3</v>
      </c>
    </row>
    <row r="39" spans="1:13" x14ac:dyDescent="0.25">
      <c r="A39" t="s">
        <v>200</v>
      </c>
      <c r="B39" t="s">
        <v>16</v>
      </c>
      <c r="C39">
        <v>67</v>
      </c>
      <c r="D39" t="s">
        <v>11</v>
      </c>
      <c r="E39" s="26">
        <v>44990</v>
      </c>
      <c r="F39">
        <v>40</v>
      </c>
      <c r="G39">
        <v>5</v>
      </c>
      <c r="H39">
        <v>2023</v>
      </c>
      <c r="I39" t="s">
        <v>1051</v>
      </c>
      <c r="J39" t="s">
        <v>1090</v>
      </c>
      <c r="K39">
        <v>5</v>
      </c>
      <c r="L39" t="s">
        <v>1058</v>
      </c>
      <c r="M39">
        <v>3</v>
      </c>
    </row>
    <row r="40" spans="1:13" x14ac:dyDescent="0.25">
      <c r="A40" t="s">
        <v>204</v>
      </c>
      <c r="B40" t="s">
        <v>15</v>
      </c>
      <c r="C40">
        <v>153</v>
      </c>
      <c r="D40" t="s">
        <v>11</v>
      </c>
      <c r="E40" s="26">
        <v>44991</v>
      </c>
      <c r="F40">
        <v>34</v>
      </c>
      <c r="G40">
        <v>3</v>
      </c>
      <c r="H40">
        <v>2023</v>
      </c>
      <c r="I40" t="s">
        <v>1049</v>
      </c>
      <c r="J40" t="s">
        <v>1088</v>
      </c>
      <c r="K40">
        <v>3</v>
      </c>
      <c r="L40" t="s">
        <v>1058</v>
      </c>
      <c r="M40">
        <v>3</v>
      </c>
    </row>
    <row r="41" spans="1:13" x14ac:dyDescent="0.25">
      <c r="A41" t="s">
        <v>213</v>
      </c>
      <c r="B41" t="s">
        <v>24</v>
      </c>
      <c r="C41">
        <v>134</v>
      </c>
      <c r="D41" t="s">
        <v>11</v>
      </c>
      <c r="E41" s="26">
        <v>44992</v>
      </c>
      <c r="F41">
        <v>160</v>
      </c>
      <c r="G41">
        <v>4.5</v>
      </c>
      <c r="H41">
        <v>2023</v>
      </c>
      <c r="I41" t="s">
        <v>1053</v>
      </c>
      <c r="J41" t="s">
        <v>1088</v>
      </c>
      <c r="K41">
        <v>5</v>
      </c>
      <c r="L41" t="s">
        <v>1058</v>
      </c>
      <c r="M41">
        <v>3</v>
      </c>
    </row>
    <row r="42" spans="1:13" x14ac:dyDescent="0.25">
      <c r="A42" t="s">
        <v>218</v>
      </c>
      <c r="B42" t="s">
        <v>14</v>
      </c>
      <c r="C42">
        <v>80</v>
      </c>
      <c r="D42" t="s">
        <v>11</v>
      </c>
      <c r="E42" s="26">
        <v>44994</v>
      </c>
      <c r="F42">
        <v>168</v>
      </c>
      <c r="G42">
        <v>3.7</v>
      </c>
      <c r="H42">
        <v>2023</v>
      </c>
      <c r="I42" t="s">
        <v>1052</v>
      </c>
      <c r="J42" t="s">
        <v>1090</v>
      </c>
      <c r="K42">
        <v>4</v>
      </c>
      <c r="L42" t="s">
        <v>1058</v>
      </c>
      <c r="M42">
        <v>3</v>
      </c>
    </row>
    <row r="43" spans="1:13" x14ac:dyDescent="0.25">
      <c r="A43" t="s">
        <v>225</v>
      </c>
      <c r="B43" t="s">
        <v>20</v>
      </c>
      <c r="C43">
        <v>93</v>
      </c>
      <c r="D43" t="s">
        <v>11</v>
      </c>
      <c r="E43" s="26">
        <v>44996</v>
      </c>
      <c r="F43">
        <v>132</v>
      </c>
      <c r="G43">
        <v>3.7</v>
      </c>
      <c r="H43">
        <v>2023</v>
      </c>
      <c r="I43" t="s">
        <v>1050</v>
      </c>
      <c r="J43" t="s">
        <v>1090</v>
      </c>
      <c r="K43">
        <v>4</v>
      </c>
      <c r="L43" t="s">
        <v>1058</v>
      </c>
      <c r="M43">
        <v>3</v>
      </c>
    </row>
    <row r="44" spans="1:13" x14ac:dyDescent="0.25">
      <c r="A44" t="s">
        <v>235</v>
      </c>
      <c r="B44" t="s">
        <v>17</v>
      </c>
      <c r="C44">
        <v>61</v>
      </c>
      <c r="D44" t="s">
        <v>11</v>
      </c>
      <c r="E44" s="26">
        <v>44998</v>
      </c>
      <c r="F44">
        <v>160</v>
      </c>
      <c r="G44">
        <v>4.9000000000000004</v>
      </c>
      <c r="H44">
        <v>2023</v>
      </c>
      <c r="I44" t="s">
        <v>1049</v>
      </c>
      <c r="J44" t="s">
        <v>1090</v>
      </c>
      <c r="K44">
        <v>5</v>
      </c>
      <c r="L44" t="s">
        <v>1058</v>
      </c>
      <c r="M44">
        <v>3</v>
      </c>
    </row>
    <row r="45" spans="1:13" x14ac:dyDescent="0.25">
      <c r="A45" t="s">
        <v>239</v>
      </c>
      <c r="B45" t="s">
        <v>16</v>
      </c>
      <c r="C45">
        <v>13</v>
      </c>
      <c r="D45" t="s">
        <v>11</v>
      </c>
      <c r="E45" s="26">
        <v>44999</v>
      </c>
      <c r="F45">
        <v>63</v>
      </c>
      <c r="G45">
        <v>4.0999999999999996</v>
      </c>
      <c r="H45">
        <v>2023</v>
      </c>
      <c r="I45" t="s">
        <v>1053</v>
      </c>
      <c r="J45" t="s">
        <v>1091</v>
      </c>
      <c r="K45">
        <v>4</v>
      </c>
      <c r="L45" t="s">
        <v>1058</v>
      </c>
      <c r="M45">
        <v>3</v>
      </c>
    </row>
    <row r="46" spans="1:13" x14ac:dyDescent="0.25">
      <c r="A46" t="s">
        <v>262</v>
      </c>
      <c r="B46" t="s">
        <v>20</v>
      </c>
      <c r="C46">
        <v>92</v>
      </c>
      <c r="D46" t="s">
        <v>11</v>
      </c>
      <c r="E46" s="26">
        <v>45002</v>
      </c>
      <c r="F46">
        <v>125</v>
      </c>
      <c r="G46">
        <v>4.9000000000000004</v>
      </c>
      <c r="H46">
        <v>2023</v>
      </c>
      <c r="I46" t="s">
        <v>1048</v>
      </c>
      <c r="J46" t="s">
        <v>1090</v>
      </c>
      <c r="K46">
        <v>5</v>
      </c>
      <c r="L46" t="s">
        <v>1058</v>
      </c>
      <c r="M46">
        <v>3</v>
      </c>
    </row>
    <row r="47" spans="1:13" x14ac:dyDescent="0.25">
      <c r="A47" t="s">
        <v>267</v>
      </c>
      <c r="B47" t="s">
        <v>17</v>
      </c>
      <c r="C47">
        <v>106</v>
      </c>
      <c r="D47" t="s">
        <v>11</v>
      </c>
      <c r="E47" s="26">
        <v>45003</v>
      </c>
      <c r="F47">
        <v>112</v>
      </c>
      <c r="G47">
        <v>4.4000000000000004</v>
      </c>
      <c r="H47">
        <v>2023</v>
      </c>
      <c r="I47" t="s">
        <v>1050</v>
      </c>
      <c r="J47" t="s">
        <v>1090</v>
      </c>
      <c r="K47">
        <v>4</v>
      </c>
      <c r="L47" t="s">
        <v>1058</v>
      </c>
      <c r="M47">
        <v>3</v>
      </c>
    </row>
    <row r="48" spans="1:13" x14ac:dyDescent="0.25">
      <c r="A48" t="s">
        <v>269</v>
      </c>
      <c r="B48" t="s">
        <v>7</v>
      </c>
      <c r="C48">
        <v>84</v>
      </c>
      <c r="D48" t="s">
        <v>11</v>
      </c>
      <c r="E48" s="26">
        <v>45004</v>
      </c>
      <c r="F48">
        <v>22</v>
      </c>
      <c r="G48">
        <v>3.5</v>
      </c>
      <c r="H48">
        <v>2023</v>
      </c>
      <c r="I48" t="s">
        <v>1051</v>
      </c>
      <c r="J48" t="s">
        <v>1090</v>
      </c>
      <c r="K48">
        <v>4</v>
      </c>
      <c r="L48" t="s">
        <v>1058</v>
      </c>
      <c r="M48">
        <v>3</v>
      </c>
    </row>
    <row r="49" spans="1:13" x14ac:dyDescent="0.25">
      <c r="A49" t="s">
        <v>270</v>
      </c>
      <c r="B49" t="s">
        <v>22</v>
      </c>
      <c r="C49">
        <v>140</v>
      </c>
      <c r="D49" t="s">
        <v>11</v>
      </c>
      <c r="E49" s="26">
        <v>45004</v>
      </c>
      <c r="F49">
        <v>93</v>
      </c>
      <c r="G49">
        <v>4.4000000000000004</v>
      </c>
      <c r="H49">
        <v>2023</v>
      </c>
      <c r="I49" t="s">
        <v>1051</v>
      </c>
      <c r="J49" t="s">
        <v>1088</v>
      </c>
      <c r="K49">
        <v>4</v>
      </c>
      <c r="L49" t="s">
        <v>1058</v>
      </c>
      <c r="M49">
        <v>3</v>
      </c>
    </row>
    <row r="50" spans="1:13" x14ac:dyDescent="0.25">
      <c r="A50" t="s">
        <v>271</v>
      </c>
      <c r="B50" t="s">
        <v>18</v>
      </c>
      <c r="C50">
        <v>67</v>
      </c>
      <c r="D50" t="s">
        <v>11</v>
      </c>
      <c r="E50" s="26">
        <v>45004</v>
      </c>
      <c r="F50">
        <v>45</v>
      </c>
      <c r="G50">
        <v>3.5</v>
      </c>
      <c r="H50">
        <v>2023</v>
      </c>
      <c r="I50" t="s">
        <v>1051</v>
      </c>
      <c r="J50" t="s">
        <v>1090</v>
      </c>
      <c r="K50">
        <v>4</v>
      </c>
      <c r="L50" t="s">
        <v>1058</v>
      </c>
      <c r="M50">
        <v>3</v>
      </c>
    </row>
    <row r="51" spans="1:13" x14ac:dyDescent="0.25">
      <c r="A51" t="s">
        <v>272</v>
      </c>
      <c r="B51" t="s">
        <v>12</v>
      </c>
      <c r="C51">
        <v>126</v>
      </c>
      <c r="D51" t="s">
        <v>11</v>
      </c>
      <c r="E51" s="26">
        <v>45005</v>
      </c>
      <c r="F51">
        <v>96</v>
      </c>
      <c r="G51">
        <v>3.8</v>
      </c>
      <c r="H51">
        <v>2023</v>
      </c>
      <c r="I51" t="s">
        <v>1049</v>
      </c>
      <c r="J51" t="s">
        <v>1088</v>
      </c>
      <c r="K51">
        <v>4</v>
      </c>
      <c r="L51" t="s">
        <v>1058</v>
      </c>
      <c r="M51">
        <v>3</v>
      </c>
    </row>
    <row r="52" spans="1:13" x14ac:dyDescent="0.25">
      <c r="A52" t="s">
        <v>278</v>
      </c>
      <c r="B52" t="s">
        <v>23</v>
      </c>
      <c r="C52">
        <v>102</v>
      </c>
      <c r="D52" t="s">
        <v>11</v>
      </c>
      <c r="E52" s="26">
        <v>45006</v>
      </c>
      <c r="F52">
        <v>81</v>
      </c>
      <c r="G52">
        <v>4</v>
      </c>
      <c r="H52">
        <v>2023</v>
      </c>
      <c r="I52" t="s">
        <v>1053</v>
      </c>
      <c r="J52" t="s">
        <v>1090</v>
      </c>
      <c r="K52">
        <v>4</v>
      </c>
      <c r="L52" t="s">
        <v>1058</v>
      </c>
      <c r="M52">
        <v>3</v>
      </c>
    </row>
    <row r="53" spans="1:13" x14ac:dyDescent="0.25">
      <c r="A53" t="s">
        <v>281</v>
      </c>
      <c r="B53" t="s">
        <v>15</v>
      </c>
      <c r="C53">
        <v>59</v>
      </c>
      <c r="D53" t="s">
        <v>11</v>
      </c>
      <c r="E53" s="26">
        <v>45006</v>
      </c>
      <c r="F53">
        <v>215</v>
      </c>
      <c r="G53">
        <v>4.0999999999999996</v>
      </c>
      <c r="H53">
        <v>2023</v>
      </c>
      <c r="I53" t="s">
        <v>1053</v>
      </c>
      <c r="J53" t="s">
        <v>1089</v>
      </c>
      <c r="K53">
        <v>4</v>
      </c>
      <c r="L53" t="s">
        <v>1058</v>
      </c>
      <c r="M53">
        <v>3</v>
      </c>
    </row>
    <row r="54" spans="1:13" x14ac:dyDescent="0.25">
      <c r="A54" t="s">
        <v>285</v>
      </c>
      <c r="B54" t="s">
        <v>16</v>
      </c>
      <c r="C54">
        <v>58</v>
      </c>
      <c r="D54" t="s">
        <v>11</v>
      </c>
      <c r="E54" s="26">
        <v>45007</v>
      </c>
      <c r="F54">
        <v>176</v>
      </c>
      <c r="G54">
        <v>4.2</v>
      </c>
      <c r="H54">
        <v>2023</v>
      </c>
      <c r="I54" t="s">
        <v>1054</v>
      </c>
      <c r="J54" t="s">
        <v>1089</v>
      </c>
      <c r="K54">
        <v>4</v>
      </c>
      <c r="L54" t="s">
        <v>1058</v>
      </c>
      <c r="M54">
        <v>3</v>
      </c>
    </row>
    <row r="55" spans="1:13" x14ac:dyDescent="0.25">
      <c r="A55" t="s">
        <v>302</v>
      </c>
      <c r="B55" t="s">
        <v>8</v>
      </c>
      <c r="C55">
        <v>158</v>
      </c>
      <c r="D55" t="s">
        <v>11</v>
      </c>
      <c r="E55" s="26">
        <v>45010</v>
      </c>
      <c r="F55">
        <v>60</v>
      </c>
      <c r="G55">
        <v>4.5</v>
      </c>
      <c r="H55">
        <v>2023</v>
      </c>
      <c r="I55" t="s">
        <v>1050</v>
      </c>
      <c r="J55" t="s">
        <v>1088</v>
      </c>
      <c r="K55">
        <v>5</v>
      </c>
      <c r="L55" t="s">
        <v>1058</v>
      </c>
      <c r="M55">
        <v>3</v>
      </c>
    </row>
    <row r="56" spans="1:13" x14ac:dyDescent="0.25">
      <c r="A56" t="s">
        <v>308</v>
      </c>
      <c r="B56" t="s">
        <v>15</v>
      </c>
      <c r="C56">
        <v>61</v>
      </c>
      <c r="D56" t="s">
        <v>11</v>
      </c>
      <c r="E56" s="26">
        <v>45012</v>
      </c>
      <c r="F56">
        <v>140</v>
      </c>
      <c r="G56">
        <v>1.8</v>
      </c>
      <c r="H56">
        <v>2023</v>
      </c>
      <c r="I56" t="s">
        <v>1049</v>
      </c>
      <c r="J56" t="s">
        <v>1090</v>
      </c>
      <c r="K56">
        <v>2</v>
      </c>
      <c r="L56" t="s">
        <v>1058</v>
      </c>
      <c r="M56">
        <v>3</v>
      </c>
    </row>
    <row r="57" spans="1:13" x14ac:dyDescent="0.25">
      <c r="A57" t="s">
        <v>312</v>
      </c>
      <c r="B57" t="s">
        <v>19</v>
      </c>
      <c r="C57">
        <v>39</v>
      </c>
      <c r="D57" t="s">
        <v>11</v>
      </c>
      <c r="E57" s="26">
        <v>45013</v>
      </c>
      <c r="F57">
        <v>81</v>
      </c>
      <c r="G57">
        <v>5</v>
      </c>
      <c r="H57">
        <v>2023</v>
      </c>
      <c r="I57" t="s">
        <v>1053</v>
      </c>
      <c r="J57" t="s">
        <v>1089</v>
      </c>
      <c r="K57">
        <v>5</v>
      </c>
      <c r="L57" t="s">
        <v>1058</v>
      </c>
      <c r="M57">
        <v>3</v>
      </c>
    </row>
    <row r="58" spans="1:13" x14ac:dyDescent="0.25">
      <c r="A58" t="s">
        <v>316</v>
      </c>
      <c r="B58" t="s">
        <v>15</v>
      </c>
      <c r="C58">
        <v>56</v>
      </c>
      <c r="D58" t="s">
        <v>11</v>
      </c>
      <c r="E58" s="26">
        <v>45013</v>
      </c>
      <c r="F58">
        <v>225</v>
      </c>
      <c r="G58">
        <v>4.5999999999999996</v>
      </c>
      <c r="H58">
        <v>2023</v>
      </c>
      <c r="I58" t="s">
        <v>1053</v>
      </c>
      <c r="J58" t="s">
        <v>1089</v>
      </c>
      <c r="K58">
        <v>5</v>
      </c>
      <c r="L58" t="s">
        <v>1058</v>
      </c>
      <c r="M58">
        <v>3</v>
      </c>
    </row>
    <row r="59" spans="1:13" x14ac:dyDescent="0.25">
      <c r="A59" t="s">
        <v>324</v>
      </c>
      <c r="B59" t="s">
        <v>17</v>
      </c>
      <c r="C59">
        <v>89</v>
      </c>
      <c r="D59" t="s">
        <v>11</v>
      </c>
      <c r="E59" s="26">
        <v>45016</v>
      </c>
      <c r="F59">
        <v>90</v>
      </c>
      <c r="G59">
        <v>4.5999999999999996</v>
      </c>
      <c r="H59">
        <v>2023</v>
      </c>
      <c r="I59" t="s">
        <v>1048</v>
      </c>
      <c r="J59" t="s">
        <v>1090</v>
      </c>
      <c r="K59">
        <v>5</v>
      </c>
      <c r="L59" t="s">
        <v>1058</v>
      </c>
      <c r="M59">
        <v>3</v>
      </c>
    </row>
    <row r="60" spans="1:13" x14ac:dyDescent="0.25">
      <c r="A60" t="s">
        <v>327</v>
      </c>
      <c r="B60" t="s">
        <v>21</v>
      </c>
      <c r="C60">
        <v>42</v>
      </c>
      <c r="D60" t="s">
        <v>11</v>
      </c>
      <c r="E60" s="26">
        <v>45017</v>
      </c>
      <c r="F60">
        <v>45</v>
      </c>
      <c r="G60">
        <v>1.5</v>
      </c>
      <c r="H60">
        <v>2023</v>
      </c>
      <c r="I60" t="s">
        <v>1050</v>
      </c>
      <c r="J60" t="s">
        <v>1089</v>
      </c>
      <c r="K60">
        <v>2</v>
      </c>
      <c r="L60" t="s">
        <v>1059</v>
      </c>
      <c r="M60">
        <v>4</v>
      </c>
    </row>
    <row r="61" spans="1:13" x14ac:dyDescent="0.25">
      <c r="A61" t="s">
        <v>329</v>
      </c>
      <c r="B61" t="s">
        <v>23</v>
      </c>
      <c r="C61">
        <v>20</v>
      </c>
      <c r="D61" t="s">
        <v>11</v>
      </c>
      <c r="E61" s="26">
        <v>45017</v>
      </c>
      <c r="F61">
        <v>60</v>
      </c>
      <c r="G61">
        <v>3.6</v>
      </c>
      <c r="H61">
        <v>2023</v>
      </c>
      <c r="I61" t="s">
        <v>1050</v>
      </c>
      <c r="J61" t="s">
        <v>1091</v>
      </c>
      <c r="K61">
        <v>4</v>
      </c>
      <c r="L61" t="s">
        <v>1059</v>
      </c>
      <c r="M61">
        <v>4</v>
      </c>
    </row>
    <row r="62" spans="1:13" x14ac:dyDescent="0.25">
      <c r="A62" t="s">
        <v>338</v>
      </c>
      <c r="B62" t="s">
        <v>21</v>
      </c>
      <c r="C62">
        <v>133</v>
      </c>
      <c r="D62" t="s">
        <v>11</v>
      </c>
      <c r="E62" s="26">
        <v>45020</v>
      </c>
      <c r="F62">
        <v>72</v>
      </c>
      <c r="G62">
        <v>4.4000000000000004</v>
      </c>
      <c r="H62">
        <v>2023</v>
      </c>
      <c r="I62" t="s">
        <v>1053</v>
      </c>
      <c r="J62" t="s">
        <v>1088</v>
      </c>
      <c r="K62">
        <v>4</v>
      </c>
      <c r="L62" t="s">
        <v>1059</v>
      </c>
      <c r="M62">
        <v>4</v>
      </c>
    </row>
    <row r="63" spans="1:13" x14ac:dyDescent="0.25">
      <c r="A63" t="s">
        <v>341</v>
      </c>
      <c r="B63" t="s">
        <v>14</v>
      </c>
      <c r="C63">
        <v>23</v>
      </c>
      <c r="D63" t="s">
        <v>11</v>
      </c>
      <c r="E63" s="26">
        <v>45021</v>
      </c>
      <c r="F63">
        <v>105</v>
      </c>
      <c r="G63">
        <v>4.8</v>
      </c>
      <c r="H63">
        <v>2023</v>
      </c>
      <c r="I63" t="s">
        <v>1054</v>
      </c>
      <c r="J63" t="s">
        <v>1091</v>
      </c>
      <c r="K63">
        <v>5</v>
      </c>
      <c r="L63" t="s">
        <v>1059</v>
      </c>
      <c r="M63">
        <v>4</v>
      </c>
    </row>
    <row r="64" spans="1:13" x14ac:dyDescent="0.25">
      <c r="A64" t="s">
        <v>354</v>
      </c>
      <c r="B64" t="s">
        <v>18</v>
      </c>
      <c r="C64">
        <v>104</v>
      </c>
      <c r="D64" t="s">
        <v>11</v>
      </c>
      <c r="E64" s="26">
        <v>45023</v>
      </c>
      <c r="F64">
        <v>164</v>
      </c>
      <c r="G64">
        <v>4</v>
      </c>
      <c r="H64">
        <v>2023</v>
      </c>
      <c r="I64" t="s">
        <v>1048</v>
      </c>
      <c r="J64" t="s">
        <v>1090</v>
      </c>
      <c r="K64">
        <v>4</v>
      </c>
      <c r="L64" t="s">
        <v>1059</v>
      </c>
      <c r="M64">
        <v>4</v>
      </c>
    </row>
    <row r="65" spans="1:13" x14ac:dyDescent="0.25">
      <c r="A65" t="s">
        <v>384</v>
      </c>
      <c r="B65" t="s">
        <v>17</v>
      </c>
      <c r="C65">
        <v>108</v>
      </c>
      <c r="D65" t="s">
        <v>11</v>
      </c>
      <c r="E65" s="26">
        <v>45031</v>
      </c>
      <c r="F65">
        <v>26</v>
      </c>
      <c r="G65">
        <v>3.3</v>
      </c>
      <c r="H65">
        <v>2023</v>
      </c>
      <c r="I65" t="s">
        <v>1050</v>
      </c>
      <c r="J65" t="s">
        <v>1090</v>
      </c>
      <c r="K65">
        <v>3</v>
      </c>
      <c r="L65" t="s">
        <v>1059</v>
      </c>
      <c r="M65">
        <v>4</v>
      </c>
    </row>
    <row r="66" spans="1:13" x14ac:dyDescent="0.25">
      <c r="A66" t="s">
        <v>387</v>
      </c>
      <c r="B66" t="s">
        <v>7</v>
      </c>
      <c r="C66">
        <v>55</v>
      </c>
      <c r="D66" t="s">
        <v>11</v>
      </c>
      <c r="E66" s="26">
        <v>45031</v>
      </c>
      <c r="F66">
        <v>215</v>
      </c>
      <c r="G66">
        <v>4.3</v>
      </c>
      <c r="H66">
        <v>2023</v>
      </c>
      <c r="I66" t="s">
        <v>1050</v>
      </c>
      <c r="J66" t="s">
        <v>1089</v>
      </c>
      <c r="K66">
        <v>4</v>
      </c>
      <c r="L66" t="s">
        <v>1059</v>
      </c>
      <c r="M66">
        <v>4</v>
      </c>
    </row>
    <row r="67" spans="1:13" x14ac:dyDescent="0.25">
      <c r="A67" t="s">
        <v>390</v>
      </c>
      <c r="B67" t="s">
        <v>19</v>
      </c>
      <c r="C67">
        <v>45</v>
      </c>
      <c r="D67" t="s">
        <v>11</v>
      </c>
      <c r="E67" s="26">
        <v>45032</v>
      </c>
      <c r="F67">
        <v>156</v>
      </c>
      <c r="G67">
        <v>2.7</v>
      </c>
      <c r="H67">
        <v>2023</v>
      </c>
      <c r="I67" t="s">
        <v>1051</v>
      </c>
      <c r="J67" t="s">
        <v>1089</v>
      </c>
      <c r="K67">
        <v>3</v>
      </c>
      <c r="L67" t="s">
        <v>1059</v>
      </c>
      <c r="M67">
        <v>4</v>
      </c>
    </row>
    <row r="68" spans="1:13" x14ac:dyDescent="0.25">
      <c r="A68" t="s">
        <v>394</v>
      </c>
      <c r="B68" t="s">
        <v>16</v>
      </c>
      <c r="C68">
        <v>133</v>
      </c>
      <c r="D68" t="s">
        <v>11</v>
      </c>
      <c r="E68" s="26">
        <v>45032</v>
      </c>
      <c r="F68">
        <v>100</v>
      </c>
      <c r="G68">
        <v>4</v>
      </c>
      <c r="H68">
        <v>2023</v>
      </c>
      <c r="I68" t="s">
        <v>1051</v>
      </c>
      <c r="J68" t="s">
        <v>1088</v>
      </c>
      <c r="K68">
        <v>4</v>
      </c>
      <c r="L68" t="s">
        <v>1059</v>
      </c>
      <c r="M68">
        <v>4</v>
      </c>
    </row>
    <row r="69" spans="1:13" x14ac:dyDescent="0.25">
      <c r="A69" t="s">
        <v>396</v>
      </c>
      <c r="B69" t="s">
        <v>14</v>
      </c>
      <c r="C69">
        <v>69</v>
      </c>
      <c r="D69" t="s">
        <v>11</v>
      </c>
      <c r="E69" s="26">
        <v>45032</v>
      </c>
      <c r="F69">
        <v>130</v>
      </c>
      <c r="G69">
        <v>1.9</v>
      </c>
      <c r="H69">
        <v>2023</v>
      </c>
      <c r="I69" t="s">
        <v>1051</v>
      </c>
      <c r="J69" t="s">
        <v>1090</v>
      </c>
      <c r="K69">
        <v>2</v>
      </c>
      <c r="L69" t="s">
        <v>1059</v>
      </c>
      <c r="M69">
        <v>4</v>
      </c>
    </row>
    <row r="70" spans="1:13" x14ac:dyDescent="0.25">
      <c r="A70" t="s">
        <v>404</v>
      </c>
      <c r="B70" t="s">
        <v>22</v>
      </c>
      <c r="C70">
        <v>69</v>
      </c>
      <c r="D70" t="s">
        <v>11</v>
      </c>
      <c r="E70" s="26">
        <v>45035</v>
      </c>
      <c r="F70">
        <v>32</v>
      </c>
      <c r="G70">
        <v>3.6</v>
      </c>
      <c r="H70">
        <v>2023</v>
      </c>
      <c r="I70" t="s">
        <v>1054</v>
      </c>
      <c r="J70" t="s">
        <v>1090</v>
      </c>
      <c r="K70">
        <v>4</v>
      </c>
      <c r="L70" t="s">
        <v>1059</v>
      </c>
      <c r="M70">
        <v>4</v>
      </c>
    </row>
    <row r="71" spans="1:13" x14ac:dyDescent="0.25">
      <c r="A71" t="s">
        <v>405</v>
      </c>
      <c r="B71" t="s">
        <v>17</v>
      </c>
      <c r="C71">
        <v>107</v>
      </c>
      <c r="D71" t="s">
        <v>11</v>
      </c>
      <c r="E71" s="26">
        <v>45035</v>
      </c>
      <c r="F71">
        <v>156</v>
      </c>
      <c r="G71">
        <v>3.8</v>
      </c>
      <c r="H71">
        <v>2023</v>
      </c>
      <c r="I71" t="s">
        <v>1054</v>
      </c>
      <c r="J71" t="s">
        <v>1090</v>
      </c>
      <c r="K71">
        <v>4</v>
      </c>
      <c r="L71" t="s">
        <v>1059</v>
      </c>
      <c r="M71">
        <v>4</v>
      </c>
    </row>
    <row r="72" spans="1:13" x14ac:dyDescent="0.25">
      <c r="A72" t="s">
        <v>408</v>
      </c>
      <c r="B72" t="s">
        <v>8</v>
      </c>
      <c r="C72">
        <v>47</v>
      </c>
      <c r="D72" t="s">
        <v>11</v>
      </c>
      <c r="E72" s="26">
        <v>45035</v>
      </c>
      <c r="F72">
        <v>84</v>
      </c>
      <c r="G72">
        <v>4.0999999999999996</v>
      </c>
      <c r="H72">
        <v>2023</v>
      </c>
      <c r="I72" t="s">
        <v>1054</v>
      </c>
      <c r="J72" t="s">
        <v>1089</v>
      </c>
      <c r="K72">
        <v>4</v>
      </c>
      <c r="L72" t="s">
        <v>1059</v>
      </c>
      <c r="M72">
        <v>4</v>
      </c>
    </row>
    <row r="73" spans="1:13" x14ac:dyDescent="0.25">
      <c r="A73" t="s">
        <v>411</v>
      </c>
      <c r="B73" t="s">
        <v>5</v>
      </c>
      <c r="C73">
        <v>62</v>
      </c>
      <c r="D73" t="s">
        <v>11</v>
      </c>
      <c r="E73" s="26">
        <v>45035</v>
      </c>
      <c r="F73">
        <v>35</v>
      </c>
      <c r="G73">
        <v>4.4000000000000004</v>
      </c>
      <c r="H73">
        <v>2023</v>
      </c>
      <c r="I73" t="s">
        <v>1054</v>
      </c>
      <c r="J73" t="s">
        <v>1090</v>
      </c>
      <c r="K73">
        <v>4</v>
      </c>
      <c r="L73" t="s">
        <v>1059</v>
      </c>
      <c r="M73">
        <v>4</v>
      </c>
    </row>
    <row r="74" spans="1:13" x14ac:dyDescent="0.25">
      <c r="A74" t="s">
        <v>412</v>
      </c>
      <c r="B74" t="s">
        <v>18</v>
      </c>
      <c r="C74">
        <v>88</v>
      </c>
      <c r="D74" t="s">
        <v>11</v>
      </c>
      <c r="E74" s="26">
        <v>45036</v>
      </c>
      <c r="F74">
        <v>35</v>
      </c>
      <c r="G74">
        <v>3.8</v>
      </c>
      <c r="H74">
        <v>2023</v>
      </c>
      <c r="I74" t="s">
        <v>1052</v>
      </c>
      <c r="J74" t="s">
        <v>1090</v>
      </c>
      <c r="K74">
        <v>4</v>
      </c>
      <c r="L74" t="s">
        <v>1059</v>
      </c>
      <c r="M74">
        <v>4</v>
      </c>
    </row>
    <row r="75" spans="1:13" x14ac:dyDescent="0.25">
      <c r="A75" t="s">
        <v>413</v>
      </c>
      <c r="B75" t="s">
        <v>19</v>
      </c>
      <c r="C75">
        <v>116</v>
      </c>
      <c r="D75" t="s">
        <v>11</v>
      </c>
      <c r="E75" s="26">
        <v>45036</v>
      </c>
      <c r="F75">
        <v>132</v>
      </c>
      <c r="G75">
        <v>5</v>
      </c>
      <c r="H75">
        <v>2023</v>
      </c>
      <c r="I75" t="s">
        <v>1052</v>
      </c>
      <c r="J75" t="s">
        <v>1090</v>
      </c>
      <c r="K75">
        <v>5</v>
      </c>
      <c r="L75" t="s">
        <v>1059</v>
      </c>
      <c r="M75">
        <v>4</v>
      </c>
    </row>
    <row r="76" spans="1:13" x14ac:dyDescent="0.25">
      <c r="A76" t="s">
        <v>419</v>
      </c>
      <c r="B76" t="s">
        <v>12</v>
      </c>
      <c r="C76">
        <v>123</v>
      </c>
      <c r="D76" t="s">
        <v>11</v>
      </c>
      <c r="E76" s="26">
        <v>45037</v>
      </c>
      <c r="F76">
        <v>120</v>
      </c>
      <c r="G76">
        <v>4.2</v>
      </c>
      <c r="H76">
        <v>2023</v>
      </c>
      <c r="I76" t="s">
        <v>1048</v>
      </c>
      <c r="J76" t="s">
        <v>1088</v>
      </c>
      <c r="K76">
        <v>4</v>
      </c>
      <c r="L76" t="s">
        <v>1059</v>
      </c>
      <c r="M76">
        <v>4</v>
      </c>
    </row>
    <row r="77" spans="1:13" x14ac:dyDescent="0.25">
      <c r="A77" t="s">
        <v>421</v>
      </c>
      <c r="B77" t="s">
        <v>12</v>
      </c>
      <c r="C77">
        <v>43</v>
      </c>
      <c r="D77" t="s">
        <v>11</v>
      </c>
      <c r="E77" s="26">
        <v>45038</v>
      </c>
      <c r="F77">
        <v>128</v>
      </c>
      <c r="G77">
        <v>4.7</v>
      </c>
      <c r="H77">
        <v>2023</v>
      </c>
      <c r="I77" t="s">
        <v>1050</v>
      </c>
      <c r="J77" t="s">
        <v>1089</v>
      </c>
      <c r="K77">
        <v>5</v>
      </c>
      <c r="L77" t="s">
        <v>1059</v>
      </c>
      <c r="M77">
        <v>4</v>
      </c>
    </row>
    <row r="78" spans="1:13" x14ac:dyDescent="0.25">
      <c r="A78" t="s">
        <v>423</v>
      </c>
      <c r="B78" t="s">
        <v>5</v>
      </c>
      <c r="C78">
        <v>53</v>
      </c>
      <c r="D78" t="s">
        <v>11</v>
      </c>
      <c r="E78" s="26">
        <v>45038</v>
      </c>
      <c r="F78">
        <v>110</v>
      </c>
      <c r="G78">
        <v>4.3</v>
      </c>
      <c r="H78">
        <v>2023</v>
      </c>
      <c r="I78" t="s">
        <v>1050</v>
      </c>
      <c r="J78" t="s">
        <v>1089</v>
      </c>
      <c r="K78">
        <v>4</v>
      </c>
      <c r="L78" t="s">
        <v>1059</v>
      </c>
      <c r="M78">
        <v>4</v>
      </c>
    </row>
    <row r="79" spans="1:13" x14ac:dyDescent="0.25">
      <c r="A79" t="s">
        <v>424</v>
      </c>
      <c r="B79" t="s">
        <v>12</v>
      </c>
      <c r="C79">
        <v>113</v>
      </c>
      <c r="D79" t="s">
        <v>11</v>
      </c>
      <c r="E79" s="26">
        <v>45038</v>
      </c>
      <c r="F79">
        <v>145</v>
      </c>
      <c r="G79">
        <v>4</v>
      </c>
      <c r="H79">
        <v>2023</v>
      </c>
      <c r="I79" t="s">
        <v>1050</v>
      </c>
      <c r="J79" t="s">
        <v>1090</v>
      </c>
      <c r="K79">
        <v>4</v>
      </c>
      <c r="L79" t="s">
        <v>1059</v>
      </c>
      <c r="M79">
        <v>4</v>
      </c>
    </row>
    <row r="80" spans="1:13" x14ac:dyDescent="0.25">
      <c r="A80" t="s">
        <v>427</v>
      </c>
      <c r="B80" t="s">
        <v>24</v>
      </c>
      <c r="C80">
        <v>130</v>
      </c>
      <c r="D80" t="s">
        <v>11</v>
      </c>
      <c r="E80" s="26">
        <v>45039</v>
      </c>
      <c r="F80">
        <v>120</v>
      </c>
      <c r="G80">
        <v>3.8</v>
      </c>
      <c r="H80">
        <v>2023</v>
      </c>
      <c r="I80" t="s">
        <v>1051</v>
      </c>
      <c r="J80" t="s">
        <v>1088</v>
      </c>
      <c r="K80">
        <v>4</v>
      </c>
      <c r="L80" t="s">
        <v>1059</v>
      </c>
      <c r="M80">
        <v>4</v>
      </c>
    </row>
    <row r="81" spans="1:13" x14ac:dyDescent="0.25">
      <c r="A81" t="s">
        <v>429</v>
      </c>
      <c r="B81" t="s">
        <v>22</v>
      </c>
      <c r="C81">
        <v>127</v>
      </c>
      <c r="D81" t="s">
        <v>11</v>
      </c>
      <c r="E81" s="26">
        <v>45039</v>
      </c>
      <c r="F81">
        <v>160</v>
      </c>
      <c r="G81">
        <v>3.2</v>
      </c>
      <c r="H81">
        <v>2023</v>
      </c>
      <c r="I81" t="s">
        <v>1051</v>
      </c>
      <c r="J81" t="s">
        <v>1088</v>
      </c>
      <c r="K81">
        <v>3</v>
      </c>
      <c r="L81" t="s">
        <v>1059</v>
      </c>
      <c r="M81">
        <v>4</v>
      </c>
    </row>
    <row r="82" spans="1:13" x14ac:dyDescent="0.25">
      <c r="A82" t="s">
        <v>430</v>
      </c>
      <c r="B82" t="s">
        <v>12</v>
      </c>
      <c r="C82">
        <v>50</v>
      </c>
      <c r="D82" t="s">
        <v>11</v>
      </c>
      <c r="E82" s="26">
        <v>45039</v>
      </c>
      <c r="F82">
        <v>56</v>
      </c>
      <c r="G82">
        <v>4.7</v>
      </c>
      <c r="H82">
        <v>2023</v>
      </c>
      <c r="I82" t="s">
        <v>1051</v>
      </c>
      <c r="J82" t="s">
        <v>1089</v>
      </c>
      <c r="K82">
        <v>5</v>
      </c>
      <c r="L82" t="s">
        <v>1059</v>
      </c>
      <c r="M82">
        <v>4</v>
      </c>
    </row>
    <row r="83" spans="1:13" x14ac:dyDescent="0.25">
      <c r="A83" t="s">
        <v>433</v>
      </c>
      <c r="B83" t="s">
        <v>21</v>
      </c>
      <c r="C83">
        <v>111</v>
      </c>
      <c r="D83" t="s">
        <v>11</v>
      </c>
      <c r="E83" s="26">
        <v>45040</v>
      </c>
      <c r="F83">
        <v>144</v>
      </c>
      <c r="G83">
        <v>3.9</v>
      </c>
      <c r="H83">
        <v>2023</v>
      </c>
      <c r="I83" t="s">
        <v>1049</v>
      </c>
      <c r="J83" t="s">
        <v>1090</v>
      </c>
      <c r="K83">
        <v>4</v>
      </c>
      <c r="L83" t="s">
        <v>1059</v>
      </c>
      <c r="M83">
        <v>4</v>
      </c>
    </row>
    <row r="84" spans="1:13" x14ac:dyDescent="0.25">
      <c r="A84" t="s">
        <v>438</v>
      </c>
      <c r="B84" t="s">
        <v>16</v>
      </c>
      <c r="C84">
        <v>75</v>
      </c>
      <c r="D84" t="s">
        <v>11</v>
      </c>
      <c r="E84" s="26">
        <v>45040</v>
      </c>
      <c r="F84">
        <v>43</v>
      </c>
      <c r="G84">
        <v>4.9000000000000004</v>
      </c>
      <c r="H84">
        <v>2023</v>
      </c>
      <c r="I84" t="s">
        <v>1049</v>
      </c>
      <c r="J84" t="s">
        <v>1090</v>
      </c>
      <c r="K84">
        <v>5</v>
      </c>
      <c r="L84" t="s">
        <v>1059</v>
      </c>
      <c r="M84">
        <v>4</v>
      </c>
    </row>
    <row r="85" spans="1:13" x14ac:dyDescent="0.25">
      <c r="A85" t="s">
        <v>445</v>
      </c>
      <c r="B85" t="s">
        <v>15</v>
      </c>
      <c r="C85">
        <v>126</v>
      </c>
      <c r="D85" t="s">
        <v>11</v>
      </c>
      <c r="E85" s="26">
        <v>45042</v>
      </c>
      <c r="F85">
        <v>175</v>
      </c>
      <c r="G85">
        <v>4.8</v>
      </c>
      <c r="H85">
        <v>2023</v>
      </c>
      <c r="I85" t="s">
        <v>1054</v>
      </c>
      <c r="J85" t="s">
        <v>1088</v>
      </c>
      <c r="K85">
        <v>5</v>
      </c>
      <c r="L85" t="s">
        <v>1059</v>
      </c>
      <c r="M85">
        <v>4</v>
      </c>
    </row>
    <row r="86" spans="1:13" x14ac:dyDescent="0.25">
      <c r="A86" t="s">
        <v>447</v>
      </c>
      <c r="B86" t="s">
        <v>24</v>
      </c>
      <c r="C86">
        <v>105</v>
      </c>
      <c r="D86" t="s">
        <v>11</v>
      </c>
      <c r="E86" s="26">
        <v>45042</v>
      </c>
      <c r="F86">
        <v>66</v>
      </c>
      <c r="G86">
        <v>4.2</v>
      </c>
      <c r="H86">
        <v>2023</v>
      </c>
      <c r="I86" t="s">
        <v>1054</v>
      </c>
      <c r="J86" t="s">
        <v>1090</v>
      </c>
      <c r="K86">
        <v>4</v>
      </c>
      <c r="L86" t="s">
        <v>1059</v>
      </c>
      <c r="M86">
        <v>4</v>
      </c>
    </row>
    <row r="87" spans="1:13" x14ac:dyDescent="0.25">
      <c r="A87" t="s">
        <v>448</v>
      </c>
      <c r="B87" t="s">
        <v>24</v>
      </c>
      <c r="C87">
        <v>31</v>
      </c>
      <c r="D87" t="s">
        <v>11</v>
      </c>
      <c r="E87" s="26">
        <v>45042</v>
      </c>
      <c r="F87">
        <v>25</v>
      </c>
      <c r="G87">
        <v>3.2</v>
      </c>
      <c r="H87">
        <v>2023</v>
      </c>
      <c r="I87" t="s">
        <v>1054</v>
      </c>
      <c r="J87" t="s">
        <v>1089</v>
      </c>
      <c r="K87">
        <v>3</v>
      </c>
      <c r="L87" t="s">
        <v>1059</v>
      </c>
      <c r="M87">
        <v>4</v>
      </c>
    </row>
    <row r="88" spans="1:13" x14ac:dyDescent="0.25">
      <c r="A88" t="s">
        <v>458</v>
      </c>
      <c r="B88" t="s">
        <v>22</v>
      </c>
      <c r="C88">
        <v>93</v>
      </c>
      <c r="D88" t="s">
        <v>11</v>
      </c>
      <c r="E88" s="26">
        <v>45045</v>
      </c>
      <c r="F88">
        <v>150</v>
      </c>
      <c r="G88">
        <v>4.5999999999999996</v>
      </c>
      <c r="H88">
        <v>2023</v>
      </c>
      <c r="I88" t="s">
        <v>1050</v>
      </c>
      <c r="J88" t="s">
        <v>1090</v>
      </c>
      <c r="K88">
        <v>5</v>
      </c>
      <c r="L88" t="s">
        <v>1059</v>
      </c>
      <c r="M88">
        <v>4</v>
      </c>
    </row>
    <row r="89" spans="1:13" x14ac:dyDescent="0.25">
      <c r="A89" t="s">
        <v>463</v>
      </c>
      <c r="B89" t="s">
        <v>14</v>
      </c>
      <c r="C89">
        <v>137</v>
      </c>
      <c r="D89" t="s">
        <v>11</v>
      </c>
      <c r="E89" s="26">
        <v>45047</v>
      </c>
      <c r="F89">
        <v>20</v>
      </c>
      <c r="G89">
        <v>4.2</v>
      </c>
      <c r="H89">
        <v>2023</v>
      </c>
      <c r="I89" t="s">
        <v>1049</v>
      </c>
      <c r="J89" t="s">
        <v>1088</v>
      </c>
      <c r="K89">
        <v>4</v>
      </c>
      <c r="L89" t="s">
        <v>1060</v>
      </c>
      <c r="M89">
        <v>5</v>
      </c>
    </row>
    <row r="90" spans="1:13" x14ac:dyDescent="0.25">
      <c r="A90" t="s">
        <v>467</v>
      </c>
      <c r="B90" t="s">
        <v>18</v>
      </c>
      <c r="C90">
        <v>119</v>
      </c>
      <c r="D90" t="s">
        <v>11</v>
      </c>
      <c r="E90" s="26">
        <v>45047</v>
      </c>
      <c r="F90">
        <v>105</v>
      </c>
      <c r="G90">
        <v>4.7</v>
      </c>
      <c r="H90">
        <v>2023</v>
      </c>
      <c r="I90" t="s">
        <v>1049</v>
      </c>
      <c r="J90" t="s">
        <v>1090</v>
      </c>
      <c r="K90">
        <v>5</v>
      </c>
      <c r="L90" t="s">
        <v>1060</v>
      </c>
      <c r="M90">
        <v>5</v>
      </c>
    </row>
    <row r="91" spans="1:13" x14ac:dyDescent="0.25">
      <c r="A91" t="s">
        <v>475</v>
      </c>
      <c r="B91" t="s">
        <v>5</v>
      </c>
      <c r="C91">
        <v>111</v>
      </c>
      <c r="D91" t="s">
        <v>11</v>
      </c>
      <c r="E91" s="26">
        <v>45050</v>
      </c>
      <c r="F91">
        <v>90</v>
      </c>
      <c r="G91">
        <v>2.8</v>
      </c>
      <c r="H91">
        <v>2023</v>
      </c>
      <c r="I91" t="s">
        <v>1052</v>
      </c>
      <c r="J91" t="s">
        <v>1090</v>
      </c>
      <c r="K91">
        <v>3</v>
      </c>
      <c r="L91" t="s">
        <v>1060</v>
      </c>
      <c r="M91">
        <v>5</v>
      </c>
    </row>
    <row r="92" spans="1:13" x14ac:dyDescent="0.25">
      <c r="A92" t="s">
        <v>482</v>
      </c>
      <c r="B92" t="s">
        <v>12</v>
      </c>
      <c r="C92">
        <v>31</v>
      </c>
      <c r="D92" t="s">
        <v>11</v>
      </c>
      <c r="E92" s="26">
        <v>45054</v>
      </c>
      <c r="F92">
        <v>180</v>
      </c>
      <c r="G92">
        <v>4.5</v>
      </c>
      <c r="H92">
        <v>2023</v>
      </c>
      <c r="I92" t="s">
        <v>1049</v>
      </c>
      <c r="J92" t="s">
        <v>1089</v>
      </c>
      <c r="K92">
        <v>5</v>
      </c>
      <c r="L92" t="s">
        <v>1060</v>
      </c>
      <c r="M92">
        <v>5</v>
      </c>
    </row>
    <row r="93" spans="1:13" x14ac:dyDescent="0.25">
      <c r="A93" t="s">
        <v>485</v>
      </c>
      <c r="B93" t="s">
        <v>22</v>
      </c>
      <c r="C93">
        <v>25</v>
      </c>
      <c r="D93" t="s">
        <v>11</v>
      </c>
      <c r="E93" s="26">
        <v>45054</v>
      </c>
      <c r="F93">
        <v>52</v>
      </c>
      <c r="G93">
        <v>3.8</v>
      </c>
      <c r="H93">
        <v>2023</v>
      </c>
      <c r="I93" t="s">
        <v>1049</v>
      </c>
      <c r="J93" t="s">
        <v>1091</v>
      </c>
      <c r="K93">
        <v>4</v>
      </c>
      <c r="L93" t="s">
        <v>1060</v>
      </c>
      <c r="M93">
        <v>5</v>
      </c>
    </row>
    <row r="94" spans="1:13" x14ac:dyDescent="0.25">
      <c r="A94" t="s">
        <v>489</v>
      </c>
      <c r="B94" t="s">
        <v>18</v>
      </c>
      <c r="C94">
        <v>54</v>
      </c>
      <c r="D94" t="s">
        <v>11</v>
      </c>
      <c r="E94" s="26">
        <v>45057</v>
      </c>
      <c r="F94">
        <v>31</v>
      </c>
      <c r="G94">
        <v>3.3</v>
      </c>
      <c r="H94">
        <v>2023</v>
      </c>
      <c r="I94" t="s">
        <v>1052</v>
      </c>
      <c r="J94" t="s">
        <v>1089</v>
      </c>
      <c r="K94">
        <v>3</v>
      </c>
      <c r="L94" t="s">
        <v>1060</v>
      </c>
      <c r="M94">
        <v>5</v>
      </c>
    </row>
    <row r="95" spans="1:13" x14ac:dyDescent="0.25">
      <c r="A95" t="s">
        <v>490</v>
      </c>
      <c r="B95" t="s">
        <v>23</v>
      </c>
      <c r="C95">
        <v>25</v>
      </c>
      <c r="D95" t="s">
        <v>11</v>
      </c>
      <c r="E95" s="26">
        <v>45058</v>
      </c>
      <c r="F95">
        <v>27</v>
      </c>
      <c r="G95">
        <v>3.2</v>
      </c>
      <c r="H95">
        <v>2023</v>
      </c>
      <c r="I95" t="s">
        <v>1048</v>
      </c>
      <c r="J95" t="s">
        <v>1091</v>
      </c>
      <c r="K95">
        <v>3</v>
      </c>
      <c r="L95" t="s">
        <v>1060</v>
      </c>
      <c r="M95">
        <v>5</v>
      </c>
    </row>
    <row r="96" spans="1:13" x14ac:dyDescent="0.25">
      <c r="A96" t="s">
        <v>494</v>
      </c>
      <c r="B96" t="s">
        <v>17</v>
      </c>
      <c r="C96">
        <v>92</v>
      </c>
      <c r="D96" t="s">
        <v>11</v>
      </c>
      <c r="E96" s="26">
        <v>45060</v>
      </c>
      <c r="F96">
        <v>44</v>
      </c>
      <c r="G96">
        <v>3.1</v>
      </c>
      <c r="H96">
        <v>2023</v>
      </c>
      <c r="I96" t="s">
        <v>1051</v>
      </c>
      <c r="J96" t="s">
        <v>1090</v>
      </c>
      <c r="K96">
        <v>3</v>
      </c>
      <c r="L96" t="s">
        <v>1060</v>
      </c>
      <c r="M96">
        <v>5</v>
      </c>
    </row>
    <row r="97" spans="1:13" x14ac:dyDescent="0.25">
      <c r="A97" t="s">
        <v>497</v>
      </c>
      <c r="B97" t="s">
        <v>12</v>
      </c>
      <c r="C97">
        <v>154</v>
      </c>
      <c r="D97" t="s">
        <v>11</v>
      </c>
      <c r="E97" s="26">
        <v>45061</v>
      </c>
      <c r="F97">
        <v>84</v>
      </c>
      <c r="G97">
        <v>4.3</v>
      </c>
      <c r="H97">
        <v>2023</v>
      </c>
      <c r="I97" t="s">
        <v>1049</v>
      </c>
      <c r="J97" t="s">
        <v>1088</v>
      </c>
      <c r="K97">
        <v>4</v>
      </c>
      <c r="L97" t="s">
        <v>1060</v>
      </c>
      <c r="M97">
        <v>5</v>
      </c>
    </row>
    <row r="98" spans="1:13" x14ac:dyDescent="0.25">
      <c r="A98" t="s">
        <v>501</v>
      </c>
      <c r="B98" t="s">
        <v>5</v>
      </c>
      <c r="C98">
        <v>139</v>
      </c>
      <c r="D98" t="s">
        <v>11</v>
      </c>
      <c r="E98" s="26">
        <v>45063</v>
      </c>
      <c r="F98">
        <v>220</v>
      </c>
      <c r="G98">
        <v>3.2</v>
      </c>
      <c r="H98">
        <v>2023</v>
      </c>
      <c r="I98" t="s">
        <v>1054</v>
      </c>
      <c r="J98" t="s">
        <v>1088</v>
      </c>
      <c r="K98">
        <v>3</v>
      </c>
      <c r="L98" t="s">
        <v>1060</v>
      </c>
      <c r="M98">
        <v>5</v>
      </c>
    </row>
    <row r="99" spans="1:13" x14ac:dyDescent="0.25">
      <c r="A99" t="s">
        <v>506</v>
      </c>
      <c r="B99" t="s">
        <v>12</v>
      </c>
      <c r="C99">
        <v>67</v>
      </c>
      <c r="D99" t="s">
        <v>11</v>
      </c>
      <c r="E99" s="26">
        <v>45067</v>
      </c>
      <c r="F99">
        <v>129</v>
      </c>
      <c r="G99">
        <v>4.7</v>
      </c>
      <c r="H99">
        <v>2023</v>
      </c>
      <c r="I99" t="s">
        <v>1051</v>
      </c>
      <c r="J99" t="s">
        <v>1090</v>
      </c>
      <c r="K99">
        <v>5</v>
      </c>
      <c r="L99" t="s">
        <v>1060</v>
      </c>
      <c r="M99">
        <v>5</v>
      </c>
    </row>
    <row r="100" spans="1:13" x14ac:dyDescent="0.25">
      <c r="A100" t="s">
        <v>509</v>
      </c>
      <c r="B100" t="s">
        <v>16</v>
      </c>
      <c r="C100">
        <v>117</v>
      </c>
      <c r="D100" t="s">
        <v>11</v>
      </c>
      <c r="E100" s="26">
        <v>45067</v>
      </c>
      <c r="F100">
        <v>90</v>
      </c>
      <c r="G100">
        <v>4.5</v>
      </c>
      <c r="H100">
        <v>2023</v>
      </c>
      <c r="I100" t="s">
        <v>1051</v>
      </c>
      <c r="J100" t="s">
        <v>1090</v>
      </c>
      <c r="K100">
        <v>5</v>
      </c>
      <c r="L100" t="s">
        <v>1060</v>
      </c>
      <c r="M100">
        <v>5</v>
      </c>
    </row>
    <row r="101" spans="1:13" x14ac:dyDescent="0.25">
      <c r="A101" t="s">
        <v>513</v>
      </c>
      <c r="B101" t="s">
        <v>16</v>
      </c>
      <c r="C101">
        <v>115</v>
      </c>
      <c r="D101" t="s">
        <v>11</v>
      </c>
      <c r="E101" s="26">
        <v>45068</v>
      </c>
      <c r="F101">
        <v>42</v>
      </c>
      <c r="G101">
        <v>4.7</v>
      </c>
      <c r="H101">
        <v>2023</v>
      </c>
      <c r="I101" t="s">
        <v>1049</v>
      </c>
      <c r="J101" t="s">
        <v>1090</v>
      </c>
      <c r="K101">
        <v>5</v>
      </c>
      <c r="L101" t="s">
        <v>1060</v>
      </c>
      <c r="M101">
        <v>5</v>
      </c>
    </row>
    <row r="102" spans="1:13" x14ac:dyDescent="0.25">
      <c r="A102" t="s">
        <v>526</v>
      </c>
      <c r="B102" t="s">
        <v>17</v>
      </c>
      <c r="C102">
        <v>110</v>
      </c>
      <c r="D102" t="s">
        <v>11</v>
      </c>
      <c r="E102" s="26">
        <v>45072</v>
      </c>
      <c r="F102">
        <v>82</v>
      </c>
      <c r="G102">
        <v>4</v>
      </c>
      <c r="H102">
        <v>2023</v>
      </c>
      <c r="I102" t="s">
        <v>1048</v>
      </c>
      <c r="J102" t="s">
        <v>1090</v>
      </c>
      <c r="K102">
        <v>4</v>
      </c>
      <c r="L102" t="s">
        <v>1060</v>
      </c>
      <c r="M102">
        <v>5</v>
      </c>
    </row>
    <row r="103" spans="1:13" x14ac:dyDescent="0.25">
      <c r="A103" t="s">
        <v>530</v>
      </c>
      <c r="B103" t="s">
        <v>18</v>
      </c>
      <c r="C103">
        <v>43</v>
      </c>
      <c r="D103" t="s">
        <v>11</v>
      </c>
      <c r="E103" s="26">
        <v>45072</v>
      </c>
      <c r="F103">
        <v>37</v>
      </c>
      <c r="G103">
        <v>4.9000000000000004</v>
      </c>
      <c r="H103">
        <v>2023</v>
      </c>
      <c r="I103" t="s">
        <v>1048</v>
      </c>
      <c r="J103" t="s">
        <v>1089</v>
      </c>
      <c r="K103">
        <v>5</v>
      </c>
      <c r="L103" t="s">
        <v>1060</v>
      </c>
      <c r="M103">
        <v>5</v>
      </c>
    </row>
    <row r="104" spans="1:13" x14ac:dyDescent="0.25">
      <c r="A104" t="s">
        <v>533</v>
      </c>
      <c r="B104" t="s">
        <v>20</v>
      </c>
      <c r="C104">
        <v>55</v>
      </c>
      <c r="D104" t="s">
        <v>11</v>
      </c>
      <c r="E104" s="26">
        <v>45074</v>
      </c>
      <c r="F104">
        <v>145</v>
      </c>
      <c r="G104">
        <v>4.5</v>
      </c>
      <c r="H104">
        <v>2023</v>
      </c>
      <c r="I104" t="s">
        <v>1051</v>
      </c>
      <c r="J104" t="s">
        <v>1089</v>
      </c>
      <c r="K104">
        <v>5</v>
      </c>
      <c r="L104" t="s">
        <v>1060</v>
      </c>
      <c r="M104">
        <v>5</v>
      </c>
    </row>
    <row r="105" spans="1:13" x14ac:dyDescent="0.25">
      <c r="A105" t="s">
        <v>538</v>
      </c>
      <c r="B105" t="s">
        <v>22</v>
      </c>
      <c r="C105">
        <v>62</v>
      </c>
      <c r="D105" t="s">
        <v>11</v>
      </c>
      <c r="E105" s="26">
        <v>45076</v>
      </c>
      <c r="F105">
        <v>125</v>
      </c>
      <c r="G105">
        <v>3.5</v>
      </c>
      <c r="H105">
        <v>2023</v>
      </c>
      <c r="I105" t="s">
        <v>1053</v>
      </c>
      <c r="J105" t="s">
        <v>1090</v>
      </c>
      <c r="K105">
        <v>4</v>
      </c>
      <c r="L105" t="s">
        <v>1060</v>
      </c>
      <c r="M105">
        <v>5</v>
      </c>
    </row>
    <row r="106" spans="1:13" x14ac:dyDescent="0.25">
      <c r="A106" t="s">
        <v>548</v>
      </c>
      <c r="B106" t="s">
        <v>16</v>
      </c>
      <c r="C106">
        <v>141</v>
      </c>
      <c r="D106" t="s">
        <v>11</v>
      </c>
      <c r="E106" s="26">
        <v>45080</v>
      </c>
      <c r="F106">
        <v>54</v>
      </c>
      <c r="G106">
        <v>4.8</v>
      </c>
      <c r="H106">
        <v>2023</v>
      </c>
      <c r="I106" t="s">
        <v>1050</v>
      </c>
      <c r="J106" t="s">
        <v>1088</v>
      </c>
      <c r="K106">
        <v>5</v>
      </c>
      <c r="L106" t="s">
        <v>1061</v>
      </c>
      <c r="M106">
        <v>6</v>
      </c>
    </row>
    <row r="107" spans="1:13" x14ac:dyDescent="0.25">
      <c r="A107" t="s">
        <v>552</v>
      </c>
      <c r="B107" t="s">
        <v>16</v>
      </c>
      <c r="C107">
        <v>48</v>
      </c>
      <c r="D107" t="s">
        <v>11</v>
      </c>
      <c r="E107" s="26">
        <v>45082</v>
      </c>
      <c r="F107">
        <v>120</v>
      </c>
      <c r="G107">
        <v>4.0999999999999996</v>
      </c>
      <c r="H107">
        <v>2023</v>
      </c>
      <c r="I107" t="s">
        <v>1049</v>
      </c>
      <c r="J107" t="s">
        <v>1089</v>
      </c>
      <c r="K107">
        <v>4</v>
      </c>
      <c r="L107" t="s">
        <v>1061</v>
      </c>
      <c r="M107">
        <v>6</v>
      </c>
    </row>
    <row r="108" spans="1:13" x14ac:dyDescent="0.25">
      <c r="A108" t="s">
        <v>553</v>
      </c>
      <c r="B108" t="s">
        <v>22</v>
      </c>
      <c r="C108">
        <v>48</v>
      </c>
      <c r="D108" t="s">
        <v>11</v>
      </c>
      <c r="E108" s="26">
        <v>45082</v>
      </c>
      <c r="F108">
        <v>120</v>
      </c>
      <c r="G108">
        <v>4.0999999999999996</v>
      </c>
      <c r="H108">
        <v>2023</v>
      </c>
      <c r="I108" t="s">
        <v>1049</v>
      </c>
      <c r="J108" t="s">
        <v>1089</v>
      </c>
      <c r="K108">
        <v>4</v>
      </c>
      <c r="L108" t="s">
        <v>1061</v>
      </c>
      <c r="M108">
        <v>6</v>
      </c>
    </row>
    <row r="109" spans="1:13" x14ac:dyDescent="0.25">
      <c r="A109" t="s">
        <v>557</v>
      </c>
      <c r="B109" t="s">
        <v>12</v>
      </c>
      <c r="C109">
        <v>101</v>
      </c>
      <c r="D109" t="s">
        <v>11</v>
      </c>
      <c r="E109" s="26">
        <v>45085</v>
      </c>
      <c r="F109">
        <v>132</v>
      </c>
      <c r="G109">
        <v>4.3</v>
      </c>
      <c r="H109">
        <v>2023</v>
      </c>
      <c r="I109" t="s">
        <v>1052</v>
      </c>
      <c r="J109" t="s">
        <v>1090</v>
      </c>
      <c r="K109">
        <v>4</v>
      </c>
      <c r="L109" t="s">
        <v>1061</v>
      </c>
      <c r="M109">
        <v>6</v>
      </c>
    </row>
    <row r="110" spans="1:13" x14ac:dyDescent="0.25">
      <c r="A110" t="s">
        <v>562</v>
      </c>
      <c r="B110" t="s">
        <v>15</v>
      </c>
      <c r="C110">
        <v>99</v>
      </c>
      <c r="D110" t="s">
        <v>11</v>
      </c>
      <c r="E110" s="26">
        <v>45087</v>
      </c>
      <c r="F110">
        <v>180</v>
      </c>
      <c r="G110">
        <v>3.8</v>
      </c>
      <c r="H110">
        <v>2023</v>
      </c>
      <c r="I110" t="s">
        <v>1050</v>
      </c>
      <c r="J110" t="s">
        <v>1090</v>
      </c>
      <c r="K110">
        <v>4</v>
      </c>
      <c r="L110" t="s">
        <v>1061</v>
      </c>
      <c r="M110">
        <v>6</v>
      </c>
    </row>
    <row r="111" spans="1:13" x14ac:dyDescent="0.25">
      <c r="A111" t="s">
        <v>565</v>
      </c>
      <c r="B111" t="s">
        <v>20</v>
      </c>
      <c r="C111">
        <v>141</v>
      </c>
      <c r="D111" t="s">
        <v>11</v>
      </c>
      <c r="E111" s="26">
        <v>45088</v>
      </c>
      <c r="F111">
        <v>100</v>
      </c>
      <c r="G111">
        <v>4.5999999999999996</v>
      </c>
      <c r="H111">
        <v>2023</v>
      </c>
      <c r="I111" t="s">
        <v>1051</v>
      </c>
      <c r="J111" t="s">
        <v>1088</v>
      </c>
      <c r="K111">
        <v>5</v>
      </c>
      <c r="L111" t="s">
        <v>1061</v>
      </c>
      <c r="M111">
        <v>6</v>
      </c>
    </row>
    <row r="112" spans="1:13" x14ac:dyDescent="0.25">
      <c r="A112" t="s">
        <v>569</v>
      </c>
      <c r="B112" t="s">
        <v>19</v>
      </c>
      <c r="C112">
        <v>158</v>
      </c>
      <c r="D112" t="s">
        <v>11</v>
      </c>
      <c r="E112" s="26">
        <v>45091</v>
      </c>
      <c r="F112">
        <v>190</v>
      </c>
      <c r="G112">
        <v>4</v>
      </c>
      <c r="H112">
        <v>2023</v>
      </c>
      <c r="I112" t="s">
        <v>1054</v>
      </c>
      <c r="J112" t="s">
        <v>1088</v>
      </c>
      <c r="K112">
        <v>4</v>
      </c>
      <c r="L112" t="s">
        <v>1061</v>
      </c>
      <c r="M112">
        <v>6</v>
      </c>
    </row>
    <row r="113" spans="1:13" x14ac:dyDescent="0.25">
      <c r="A113" t="s">
        <v>574</v>
      </c>
      <c r="B113" t="s">
        <v>23</v>
      </c>
      <c r="C113">
        <v>108</v>
      </c>
      <c r="D113" t="s">
        <v>11</v>
      </c>
      <c r="E113" s="26">
        <v>45092</v>
      </c>
      <c r="F113">
        <v>56</v>
      </c>
      <c r="G113">
        <v>3.5</v>
      </c>
      <c r="H113">
        <v>2023</v>
      </c>
      <c r="I113" t="s">
        <v>1052</v>
      </c>
      <c r="J113" t="s">
        <v>1090</v>
      </c>
      <c r="K113">
        <v>4</v>
      </c>
      <c r="L113" t="s">
        <v>1061</v>
      </c>
      <c r="M113">
        <v>6</v>
      </c>
    </row>
    <row r="114" spans="1:13" x14ac:dyDescent="0.25">
      <c r="A114" t="s">
        <v>576</v>
      </c>
      <c r="B114" t="s">
        <v>16</v>
      </c>
      <c r="C114">
        <v>127</v>
      </c>
      <c r="D114" t="s">
        <v>11</v>
      </c>
      <c r="E114" s="26">
        <v>45093</v>
      </c>
      <c r="F114">
        <v>200</v>
      </c>
      <c r="G114">
        <v>4.8</v>
      </c>
      <c r="H114">
        <v>2023</v>
      </c>
      <c r="I114" t="s">
        <v>1048</v>
      </c>
      <c r="J114" t="s">
        <v>1088</v>
      </c>
      <c r="K114">
        <v>5</v>
      </c>
      <c r="L114" t="s">
        <v>1061</v>
      </c>
      <c r="M114">
        <v>6</v>
      </c>
    </row>
    <row r="115" spans="1:13" x14ac:dyDescent="0.25">
      <c r="A115" t="s">
        <v>582</v>
      </c>
      <c r="B115" t="s">
        <v>24</v>
      </c>
      <c r="C115">
        <v>117</v>
      </c>
      <c r="D115" t="s">
        <v>11</v>
      </c>
      <c r="E115" s="26">
        <v>45097</v>
      </c>
      <c r="F115">
        <v>82</v>
      </c>
      <c r="G115">
        <v>3.5</v>
      </c>
      <c r="H115">
        <v>2023</v>
      </c>
      <c r="I115" t="s">
        <v>1053</v>
      </c>
      <c r="J115" t="s">
        <v>1090</v>
      </c>
      <c r="K115">
        <v>4</v>
      </c>
      <c r="L115" t="s">
        <v>1061</v>
      </c>
      <c r="M115">
        <v>6</v>
      </c>
    </row>
    <row r="116" spans="1:13" x14ac:dyDescent="0.25">
      <c r="A116" t="s">
        <v>587</v>
      </c>
      <c r="B116" t="s">
        <v>17</v>
      </c>
      <c r="C116">
        <v>44</v>
      </c>
      <c r="D116" t="s">
        <v>11</v>
      </c>
      <c r="E116" s="26">
        <v>45098</v>
      </c>
      <c r="F116">
        <v>33</v>
      </c>
      <c r="G116">
        <v>3</v>
      </c>
      <c r="H116">
        <v>2023</v>
      </c>
      <c r="I116" t="s">
        <v>1054</v>
      </c>
      <c r="J116" t="s">
        <v>1089</v>
      </c>
      <c r="K116">
        <v>3</v>
      </c>
      <c r="L116" t="s">
        <v>1061</v>
      </c>
      <c r="M116">
        <v>6</v>
      </c>
    </row>
    <row r="117" spans="1:13" x14ac:dyDescent="0.25">
      <c r="A117" t="s">
        <v>590</v>
      </c>
      <c r="B117" t="s">
        <v>15</v>
      </c>
      <c r="C117">
        <v>52</v>
      </c>
      <c r="D117" t="s">
        <v>11</v>
      </c>
      <c r="E117" s="26">
        <v>45100</v>
      </c>
      <c r="F117">
        <v>70</v>
      </c>
      <c r="G117">
        <v>4.0999999999999996</v>
      </c>
      <c r="H117">
        <v>2023</v>
      </c>
      <c r="I117" t="s">
        <v>1048</v>
      </c>
      <c r="J117" t="s">
        <v>1089</v>
      </c>
      <c r="K117">
        <v>4</v>
      </c>
      <c r="L117" t="s">
        <v>1061</v>
      </c>
      <c r="M117">
        <v>6</v>
      </c>
    </row>
    <row r="118" spans="1:13" x14ac:dyDescent="0.25">
      <c r="A118" t="s">
        <v>596</v>
      </c>
      <c r="B118" t="s">
        <v>14</v>
      </c>
      <c r="C118">
        <v>35</v>
      </c>
      <c r="D118" t="s">
        <v>11</v>
      </c>
      <c r="E118" s="26">
        <v>45102</v>
      </c>
      <c r="F118">
        <v>86</v>
      </c>
      <c r="G118">
        <v>4.5999999999999996</v>
      </c>
      <c r="H118">
        <v>2023</v>
      </c>
      <c r="I118" t="s">
        <v>1051</v>
      </c>
      <c r="J118" t="s">
        <v>1089</v>
      </c>
      <c r="K118">
        <v>5</v>
      </c>
      <c r="L118" t="s">
        <v>1061</v>
      </c>
      <c r="M118">
        <v>6</v>
      </c>
    </row>
    <row r="119" spans="1:13" x14ac:dyDescent="0.25">
      <c r="A119" t="s">
        <v>598</v>
      </c>
      <c r="B119" t="s">
        <v>24</v>
      </c>
      <c r="C119">
        <v>133</v>
      </c>
      <c r="D119" t="s">
        <v>11</v>
      </c>
      <c r="E119" s="26">
        <v>45103</v>
      </c>
      <c r="F119">
        <v>21</v>
      </c>
      <c r="G119">
        <v>3.7</v>
      </c>
      <c r="H119">
        <v>2023</v>
      </c>
      <c r="I119" t="s">
        <v>1049</v>
      </c>
      <c r="J119" t="s">
        <v>1088</v>
      </c>
      <c r="K119">
        <v>4</v>
      </c>
      <c r="L119" t="s">
        <v>1061</v>
      </c>
      <c r="M119">
        <v>6</v>
      </c>
    </row>
    <row r="120" spans="1:13" x14ac:dyDescent="0.25">
      <c r="A120" t="s">
        <v>602</v>
      </c>
      <c r="B120" t="s">
        <v>8</v>
      </c>
      <c r="C120">
        <v>25</v>
      </c>
      <c r="D120" t="s">
        <v>11</v>
      </c>
      <c r="E120" s="26">
        <v>45103</v>
      </c>
      <c r="F120">
        <v>84</v>
      </c>
      <c r="G120">
        <v>4.5</v>
      </c>
      <c r="H120">
        <v>2023</v>
      </c>
      <c r="I120" t="s">
        <v>1049</v>
      </c>
      <c r="J120" t="s">
        <v>1091</v>
      </c>
      <c r="K120">
        <v>5</v>
      </c>
      <c r="L120" t="s">
        <v>1061</v>
      </c>
      <c r="M120">
        <v>6</v>
      </c>
    </row>
    <row r="121" spans="1:13" x14ac:dyDescent="0.25">
      <c r="A121" t="s">
        <v>616</v>
      </c>
      <c r="B121" t="s">
        <v>17</v>
      </c>
      <c r="C121">
        <v>153</v>
      </c>
      <c r="D121" t="s">
        <v>11</v>
      </c>
      <c r="E121" s="26">
        <v>45108</v>
      </c>
      <c r="F121">
        <v>102</v>
      </c>
      <c r="G121">
        <v>3.1</v>
      </c>
      <c r="H121">
        <v>2024</v>
      </c>
      <c r="I121" t="s">
        <v>1050</v>
      </c>
      <c r="J121" t="s">
        <v>1088</v>
      </c>
      <c r="K121">
        <v>3</v>
      </c>
      <c r="L121" t="s">
        <v>1062</v>
      </c>
      <c r="M121">
        <v>7</v>
      </c>
    </row>
    <row r="122" spans="1:13" x14ac:dyDescent="0.25">
      <c r="A122" t="s">
        <v>625</v>
      </c>
      <c r="B122" t="s">
        <v>7</v>
      </c>
      <c r="C122">
        <v>52</v>
      </c>
      <c r="D122" t="s">
        <v>11</v>
      </c>
      <c r="E122" s="26">
        <v>45113</v>
      </c>
      <c r="F122">
        <v>42</v>
      </c>
      <c r="G122">
        <v>4.5</v>
      </c>
      <c r="H122">
        <v>2024</v>
      </c>
      <c r="I122" t="s">
        <v>1052</v>
      </c>
      <c r="J122" t="s">
        <v>1089</v>
      </c>
      <c r="K122">
        <v>5</v>
      </c>
      <c r="L122" t="s">
        <v>1062</v>
      </c>
      <c r="M122">
        <v>7</v>
      </c>
    </row>
    <row r="123" spans="1:13" x14ac:dyDescent="0.25">
      <c r="A123" t="s">
        <v>628</v>
      </c>
      <c r="B123" t="s">
        <v>24</v>
      </c>
      <c r="C123">
        <v>88</v>
      </c>
      <c r="D123" t="s">
        <v>11</v>
      </c>
      <c r="E123" s="26">
        <v>45115</v>
      </c>
      <c r="F123">
        <v>110</v>
      </c>
      <c r="G123">
        <v>4.8</v>
      </c>
      <c r="H123">
        <v>2024</v>
      </c>
      <c r="I123" t="s">
        <v>1050</v>
      </c>
      <c r="J123" t="s">
        <v>1090</v>
      </c>
      <c r="K123">
        <v>5</v>
      </c>
      <c r="L123" t="s">
        <v>1062</v>
      </c>
      <c r="M123">
        <v>7</v>
      </c>
    </row>
    <row r="124" spans="1:13" x14ac:dyDescent="0.25">
      <c r="A124" t="s">
        <v>629</v>
      </c>
      <c r="B124" t="s">
        <v>15</v>
      </c>
      <c r="C124">
        <v>49</v>
      </c>
      <c r="D124" t="s">
        <v>11</v>
      </c>
      <c r="E124" s="26">
        <v>45115</v>
      </c>
      <c r="F124">
        <v>39</v>
      </c>
      <c r="G124">
        <v>4.5999999999999996</v>
      </c>
      <c r="H124">
        <v>2024</v>
      </c>
      <c r="I124" t="s">
        <v>1050</v>
      </c>
      <c r="J124" t="s">
        <v>1089</v>
      </c>
      <c r="K124">
        <v>5</v>
      </c>
      <c r="L124" t="s">
        <v>1062</v>
      </c>
      <c r="M124">
        <v>7</v>
      </c>
    </row>
    <row r="125" spans="1:13" x14ac:dyDescent="0.25">
      <c r="A125" t="s">
        <v>636</v>
      </c>
      <c r="B125" t="s">
        <v>8</v>
      </c>
      <c r="C125">
        <v>154</v>
      </c>
      <c r="D125" t="s">
        <v>11</v>
      </c>
      <c r="E125" s="26">
        <v>45117</v>
      </c>
      <c r="F125">
        <v>164</v>
      </c>
      <c r="G125">
        <v>4.9000000000000004</v>
      </c>
      <c r="H125">
        <v>2024</v>
      </c>
      <c r="I125" t="s">
        <v>1049</v>
      </c>
      <c r="J125" t="s">
        <v>1088</v>
      </c>
      <c r="K125">
        <v>5</v>
      </c>
      <c r="L125" t="s">
        <v>1062</v>
      </c>
      <c r="M125">
        <v>7</v>
      </c>
    </row>
    <row r="126" spans="1:13" x14ac:dyDescent="0.25">
      <c r="A126" t="s">
        <v>642</v>
      </c>
      <c r="B126" t="s">
        <v>5</v>
      </c>
      <c r="C126">
        <v>33</v>
      </c>
      <c r="D126" t="s">
        <v>11</v>
      </c>
      <c r="E126" s="26">
        <v>45120</v>
      </c>
      <c r="F126">
        <v>27</v>
      </c>
      <c r="G126">
        <v>3.7</v>
      </c>
      <c r="H126">
        <v>2024</v>
      </c>
      <c r="I126" t="s">
        <v>1052</v>
      </c>
      <c r="J126" t="s">
        <v>1089</v>
      </c>
      <c r="K126">
        <v>4</v>
      </c>
      <c r="L126" t="s">
        <v>1062</v>
      </c>
      <c r="M126">
        <v>7</v>
      </c>
    </row>
    <row r="127" spans="1:13" x14ac:dyDescent="0.25">
      <c r="A127" t="s">
        <v>644</v>
      </c>
      <c r="B127" t="s">
        <v>14</v>
      </c>
      <c r="C127">
        <v>168</v>
      </c>
      <c r="D127" t="s">
        <v>11</v>
      </c>
      <c r="E127" s="26">
        <v>45121</v>
      </c>
      <c r="F127">
        <v>72</v>
      </c>
      <c r="G127">
        <v>3.5</v>
      </c>
      <c r="H127">
        <v>2024</v>
      </c>
      <c r="I127" t="s">
        <v>1048</v>
      </c>
      <c r="J127" t="s">
        <v>1088</v>
      </c>
      <c r="K127">
        <v>4</v>
      </c>
      <c r="L127" t="s">
        <v>1062</v>
      </c>
      <c r="M127">
        <v>7</v>
      </c>
    </row>
    <row r="128" spans="1:13" x14ac:dyDescent="0.25">
      <c r="A128" t="s">
        <v>646</v>
      </c>
      <c r="B128" t="s">
        <v>12</v>
      </c>
      <c r="C128">
        <v>80</v>
      </c>
      <c r="D128" t="s">
        <v>11</v>
      </c>
      <c r="E128" s="26">
        <v>45123</v>
      </c>
      <c r="F128">
        <v>88</v>
      </c>
      <c r="G128">
        <v>4.9000000000000004</v>
      </c>
      <c r="H128">
        <v>2024</v>
      </c>
      <c r="I128" t="s">
        <v>1051</v>
      </c>
      <c r="J128" t="s">
        <v>1090</v>
      </c>
      <c r="K128">
        <v>5</v>
      </c>
      <c r="L128" t="s">
        <v>1062</v>
      </c>
      <c r="M128">
        <v>7</v>
      </c>
    </row>
    <row r="129" spans="1:13" x14ac:dyDescent="0.25">
      <c r="A129" t="s">
        <v>647</v>
      </c>
      <c r="B129" t="s">
        <v>20</v>
      </c>
      <c r="C129">
        <v>37</v>
      </c>
      <c r="D129" t="s">
        <v>11</v>
      </c>
      <c r="E129" s="26">
        <v>45123</v>
      </c>
      <c r="F129">
        <v>124</v>
      </c>
      <c r="G129">
        <v>4.5999999999999996</v>
      </c>
      <c r="H129">
        <v>2024</v>
      </c>
      <c r="I129" t="s">
        <v>1051</v>
      </c>
      <c r="J129" t="s">
        <v>1089</v>
      </c>
      <c r="K129">
        <v>5</v>
      </c>
      <c r="L129" t="s">
        <v>1062</v>
      </c>
      <c r="M129">
        <v>7</v>
      </c>
    </row>
    <row r="130" spans="1:13" x14ac:dyDescent="0.25">
      <c r="A130" t="s">
        <v>648</v>
      </c>
      <c r="B130" t="s">
        <v>17</v>
      </c>
      <c r="C130">
        <v>137</v>
      </c>
      <c r="D130" t="s">
        <v>11</v>
      </c>
      <c r="E130" s="26">
        <v>45124</v>
      </c>
      <c r="F130">
        <v>84</v>
      </c>
      <c r="G130">
        <v>2.6</v>
      </c>
      <c r="H130">
        <v>2024</v>
      </c>
      <c r="I130" t="s">
        <v>1049</v>
      </c>
      <c r="J130" t="s">
        <v>1088</v>
      </c>
      <c r="K130">
        <v>3</v>
      </c>
      <c r="L130" t="s">
        <v>1062</v>
      </c>
      <c r="M130">
        <v>7</v>
      </c>
    </row>
    <row r="131" spans="1:13" x14ac:dyDescent="0.25">
      <c r="A131" t="s">
        <v>654</v>
      </c>
      <c r="B131" t="s">
        <v>22</v>
      </c>
      <c r="C131">
        <v>172</v>
      </c>
      <c r="D131" t="s">
        <v>11</v>
      </c>
      <c r="E131" s="26">
        <v>45127</v>
      </c>
      <c r="F131">
        <v>27</v>
      </c>
      <c r="G131">
        <v>4.2</v>
      </c>
      <c r="H131">
        <v>2024</v>
      </c>
      <c r="I131" t="s">
        <v>1052</v>
      </c>
      <c r="J131" t="s">
        <v>1088</v>
      </c>
      <c r="K131">
        <v>4</v>
      </c>
      <c r="L131" t="s">
        <v>1062</v>
      </c>
      <c r="M131">
        <v>7</v>
      </c>
    </row>
    <row r="132" spans="1:13" x14ac:dyDescent="0.25">
      <c r="A132" t="s">
        <v>658</v>
      </c>
      <c r="B132" t="s">
        <v>21</v>
      </c>
      <c r="C132">
        <v>60</v>
      </c>
      <c r="D132" t="s">
        <v>11</v>
      </c>
      <c r="E132" s="26">
        <v>45128</v>
      </c>
      <c r="F132">
        <v>60</v>
      </c>
      <c r="G132">
        <v>2.2999999999999998</v>
      </c>
      <c r="H132">
        <v>2024</v>
      </c>
      <c r="I132" t="s">
        <v>1048</v>
      </c>
      <c r="J132" t="s">
        <v>1089</v>
      </c>
      <c r="K132">
        <v>2</v>
      </c>
      <c r="L132" t="s">
        <v>1062</v>
      </c>
      <c r="M132">
        <v>7</v>
      </c>
    </row>
    <row r="133" spans="1:13" x14ac:dyDescent="0.25">
      <c r="A133" t="s">
        <v>659</v>
      </c>
      <c r="B133" t="s">
        <v>21</v>
      </c>
      <c r="C133">
        <v>144</v>
      </c>
      <c r="D133" t="s">
        <v>11</v>
      </c>
      <c r="E133" s="26">
        <v>45129</v>
      </c>
      <c r="F133">
        <v>102</v>
      </c>
      <c r="G133">
        <v>2.9</v>
      </c>
      <c r="H133">
        <v>2024</v>
      </c>
      <c r="I133" t="s">
        <v>1050</v>
      </c>
      <c r="J133" t="s">
        <v>1088</v>
      </c>
      <c r="K133">
        <v>3</v>
      </c>
      <c r="L133" t="s">
        <v>1062</v>
      </c>
      <c r="M133">
        <v>7</v>
      </c>
    </row>
    <row r="134" spans="1:13" x14ac:dyDescent="0.25">
      <c r="A134" t="s">
        <v>660</v>
      </c>
      <c r="B134" t="s">
        <v>8</v>
      </c>
      <c r="C134">
        <v>67</v>
      </c>
      <c r="D134" t="s">
        <v>11</v>
      </c>
      <c r="E134" s="26">
        <v>45129</v>
      </c>
      <c r="F134">
        <v>38</v>
      </c>
      <c r="G134">
        <v>4.2</v>
      </c>
      <c r="H134">
        <v>2024</v>
      </c>
      <c r="I134" t="s">
        <v>1050</v>
      </c>
      <c r="J134" t="s">
        <v>1090</v>
      </c>
      <c r="K134">
        <v>4</v>
      </c>
      <c r="L134" t="s">
        <v>1062</v>
      </c>
      <c r="M134">
        <v>7</v>
      </c>
    </row>
    <row r="135" spans="1:13" x14ac:dyDescent="0.25">
      <c r="A135" t="s">
        <v>673</v>
      </c>
      <c r="B135" t="s">
        <v>17</v>
      </c>
      <c r="C135">
        <v>33</v>
      </c>
      <c r="D135" t="s">
        <v>11</v>
      </c>
      <c r="E135" s="26">
        <v>45138</v>
      </c>
      <c r="F135">
        <v>92</v>
      </c>
      <c r="G135">
        <v>1.7</v>
      </c>
      <c r="H135">
        <v>2024</v>
      </c>
      <c r="I135" t="s">
        <v>1049</v>
      </c>
      <c r="J135" t="s">
        <v>1089</v>
      </c>
      <c r="K135">
        <v>2</v>
      </c>
      <c r="L135" t="s">
        <v>1062</v>
      </c>
      <c r="M135">
        <v>7</v>
      </c>
    </row>
    <row r="136" spans="1:13" x14ac:dyDescent="0.25">
      <c r="A136" t="s">
        <v>684</v>
      </c>
      <c r="B136" t="s">
        <v>15</v>
      </c>
      <c r="C136">
        <v>72</v>
      </c>
      <c r="D136" t="s">
        <v>11</v>
      </c>
      <c r="E136" s="26">
        <v>45144</v>
      </c>
      <c r="F136">
        <v>70</v>
      </c>
      <c r="G136">
        <v>3.6</v>
      </c>
      <c r="H136">
        <v>2024</v>
      </c>
      <c r="I136" t="s">
        <v>1051</v>
      </c>
      <c r="J136" t="s">
        <v>1090</v>
      </c>
      <c r="K136">
        <v>4</v>
      </c>
      <c r="L136" t="s">
        <v>1063</v>
      </c>
      <c r="M136">
        <v>8</v>
      </c>
    </row>
    <row r="137" spans="1:13" x14ac:dyDescent="0.25">
      <c r="A137" t="s">
        <v>685</v>
      </c>
      <c r="B137" t="s">
        <v>16</v>
      </c>
      <c r="C137">
        <v>18</v>
      </c>
      <c r="D137" t="s">
        <v>11</v>
      </c>
      <c r="E137" s="26">
        <v>45144</v>
      </c>
      <c r="F137">
        <v>22</v>
      </c>
      <c r="G137">
        <v>3.5</v>
      </c>
      <c r="H137">
        <v>2024</v>
      </c>
      <c r="I137" t="s">
        <v>1051</v>
      </c>
      <c r="J137" t="s">
        <v>1091</v>
      </c>
      <c r="K137">
        <v>4</v>
      </c>
      <c r="L137" t="s">
        <v>1063</v>
      </c>
      <c r="M137">
        <v>8</v>
      </c>
    </row>
    <row r="138" spans="1:13" x14ac:dyDescent="0.25">
      <c r="A138" t="s">
        <v>700</v>
      </c>
      <c r="B138" t="s">
        <v>15</v>
      </c>
      <c r="C138">
        <v>61</v>
      </c>
      <c r="D138" t="s">
        <v>11</v>
      </c>
      <c r="E138" s="26">
        <v>45157</v>
      </c>
      <c r="F138">
        <v>93</v>
      </c>
      <c r="G138">
        <v>2.7</v>
      </c>
      <c r="H138">
        <v>2024</v>
      </c>
      <c r="I138" t="s">
        <v>1050</v>
      </c>
      <c r="J138" t="s">
        <v>1090</v>
      </c>
      <c r="K138">
        <v>3</v>
      </c>
      <c r="L138" t="s">
        <v>1063</v>
      </c>
      <c r="M138">
        <v>8</v>
      </c>
    </row>
    <row r="139" spans="1:13" x14ac:dyDescent="0.25">
      <c r="A139" t="s">
        <v>701</v>
      </c>
      <c r="B139" t="s">
        <v>8</v>
      </c>
      <c r="C139">
        <v>128</v>
      </c>
      <c r="D139" t="s">
        <v>11</v>
      </c>
      <c r="E139" s="26">
        <v>45157</v>
      </c>
      <c r="F139">
        <v>135</v>
      </c>
      <c r="G139">
        <v>2.1</v>
      </c>
      <c r="H139">
        <v>2024</v>
      </c>
      <c r="I139" t="s">
        <v>1050</v>
      </c>
      <c r="J139" t="s">
        <v>1088</v>
      </c>
      <c r="K139">
        <v>2</v>
      </c>
      <c r="L139" t="s">
        <v>1063</v>
      </c>
      <c r="M139">
        <v>8</v>
      </c>
    </row>
    <row r="140" spans="1:13" x14ac:dyDescent="0.25">
      <c r="A140" t="s">
        <v>703</v>
      </c>
      <c r="B140" t="s">
        <v>5</v>
      </c>
      <c r="C140">
        <v>63</v>
      </c>
      <c r="D140" t="s">
        <v>11</v>
      </c>
      <c r="E140" s="26">
        <v>45158</v>
      </c>
      <c r="F140">
        <v>29</v>
      </c>
      <c r="G140">
        <v>4.7</v>
      </c>
      <c r="H140">
        <v>2024</v>
      </c>
      <c r="I140" t="s">
        <v>1051</v>
      </c>
      <c r="J140" t="s">
        <v>1090</v>
      </c>
      <c r="K140">
        <v>5</v>
      </c>
      <c r="L140" t="s">
        <v>1063</v>
      </c>
      <c r="M140">
        <v>8</v>
      </c>
    </row>
    <row r="141" spans="1:13" x14ac:dyDescent="0.25">
      <c r="A141" t="s">
        <v>710</v>
      </c>
      <c r="B141" t="s">
        <v>15</v>
      </c>
      <c r="C141">
        <v>146</v>
      </c>
      <c r="D141" t="s">
        <v>11</v>
      </c>
      <c r="E141" s="26">
        <v>45162</v>
      </c>
      <c r="F141">
        <v>160</v>
      </c>
      <c r="G141">
        <v>4.0999999999999996</v>
      </c>
      <c r="H141">
        <v>2024</v>
      </c>
      <c r="I141" t="s">
        <v>1052</v>
      </c>
      <c r="J141" t="s">
        <v>1088</v>
      </c>
      <c r="K141">
        <v>4</v>
      </c>
      <c r="L141" t="s">
        <v>1063</v>
      </c>
      <c r="M141">
        <v>8</v>
      </c>
    </row>
    <row r="142" spans="1:13" x14ac:dyDescent="0.25">
      <c r="A142" t="s">
        <v>716</v>
      </c>
      <c r="B142" t="s">
        <v>16</v>
      </c>
      <c r="C142">
        <v>131</v>
      </c>
      <c r="D142" t="s">
        <v>11</v>
      </c>
      <c r="E142" s="26">
        <v>45164</v>
      </c>
      <c r="F142">
        <v>92</v>
      </c>
      <c r="G142">
        <v>4.9000000000000004</v>
      </c>
      <c r="H142">
        <v>2024</v>
      </c>
      <c r="I142" t="s">
        <v>1050</v>
      </c>
      <c r="J142" t="s">
        <v>1088</v>
      </c>
      <c r="K142">
        <v>5</v>
      </c>
      <c r="L142" t="s">
        <v>1063</v>
      </c>
      <c r="M142">
        <v>8</v>
      </c>
    </row>
    <row r="143" spans="1:13" x14ac:dyDescent="0.25">
      <c r="A143" t="s">
        <v>732</v>
      </c>
      <c r="B143" t="s">
        <v>20</v>
      </c>
      <c r="C143">
        <v>61</v>
      </c>
      <c r="D143" t="s">
        <v>11</v>
      </c>
      <c r="E143" s="26">
        <v>45173</v>
      </c>
      <c r="F143">
        <v>132</v>
      </c>
      <c r="G143">
        <v>4.9000000000000004</v>
      </c>
      <c r="H143">
        <v>2024</v>
      </c>
      <c r="I143" t="s">
        <v>1049</v>
      </c>
      <c r="J143" t="s">
        <v>1090</v>
      </c>
      <c r="K143">
        <v>5</v>
      </c>
      <c r="L143" t="s">
        <v>1064</v>
      </c>
      <c r="M143">
        <v>9</v>
      </c>
    </row>
    <row r="144" spans="1:13" x14ac:dyDescent="0.25">
      <c r="A144" t="s">
        <v>740</v>
      </c>
      <c r="B144" t="s">
        <v>21</v>
      </c>
      <c r="C144">
        <v>53</v>
      </c>
      <c r="D144" t="s">
        <v>11</v>
      </c>
      <c r="E144" s="26">
        <v>45177</v>
      </c>
      <c r="F144">
        <v>130</v>
      </c>
      <c r="G144">
        <v>3.6</v>
      </c>
      <c r="H144">
        <v>2024</v>
      </c>
      <c r="I144" t="s">
        <v>1048</v>
      </c>
      <c r="J144" t="s">
        <v>1089</v>
      </c>
      <c r="K144">
        <v>4</v>
      </c>
      <c r="L144" t="s">
        <v>1064</v>
      </c>
      <c r="M144">
        <v>9</v>
      </c>
    </row>
    <row r="145" spans="1:13" x14ac:dyDescent="0.25">
      <c r="A145" t="s">
        <v>747</v>
      </c>
      <c r="B145" t="s">
        <v>20</v>
      </c>
      <c r="C145">
        <v>94</v>
      </c>
      <c r="D145" t="s">
        <v>11</v>
      </c>
      <c r="E145" s="26">
        <v>45178</v>
      </c>
      <c r="F145">
        <v>69</v>
      </c>
      <c r="G145">
        <v>3.9</v>
      </c>
      <c r="H145">
        <v>2024</v>
      </c>
      <c r="I145" t="s">
        <v>1050</v>
      </c>
      <c r="J145" t="s">
        <v>1090</v>
      </c>
      <c r="K145">
        <v>4</v>
      </c>
      <c r="L145" t="s">
        <v>1064</v>
      </c>
      <c r="M145">
        <v>9</v>
      </c>
    </row>
    <row r="146" spans="1:13" x14ac:dyDescent="0.25">
      <c r="A146" t="s">
        <v>757</v>
      </c>
      <c r="B146" t="s">
        <v>14</v>
      </c>
      <c r="C146">
        <v>50</v>
      </c>
      <c r="D146" t="s">
        <v>11</v>
      </c>
      <c r="E146" s="26">
        <v>45183</v>
      </c>
      <c r="F146">
        <v>124</v>
      </c>
      <c r="G146">
        <v>4</v>
      </c>
      <c r="H146">
        <v>2024</v>
      </c>
      <c r="I146" t="s">
        <v>1052</v>
      </c>
      <c r="J146" t="s">
        <v>1089</v>
      </c>
      <c r="K146">
        <v>4</v>
      </c>
      <c r="L146" t="s">
        <v>1064</v>
      </c>
      <c r="M146">
        <v>9</v>
      </c>
    </row>
    <row r="147" spans="1:13" x14ac:dyDescent="0.25">
      <c r="A147" t="s">
        <v>758</v>
      </c>
      <c r="B147" t="s">
        <v>15</v>
      </c>
      <c r="C147">
        <v>78</v>
      </c>
      <c r="D147" t="s">
        <v>11</v>
      </c>
      <c r="E147" s="26">
        <v>45183</v>
      </c>
      <c r="F147">
        <v>23</v>
      </c>
      <c r="G147">
        <v>4.2</v>
      </c>
      <c r="H147">
        <v>2024</v>
      </c>
      <c r="I147" t="s">
        <v>1052</v>
      </c>
      <c r="J147" t="s">
        <v>1090</v>
      </c>
      <c r="K147">
        <v>4</v>
      </c>
      <c r="L147" t="s">
        <v>1064</v>
      </c>
      <c r="M147">
        <v>9</v>
      </c>
    </row>
    <row r="148" spans="1:13" x14ac:dyDescent="0.25">
      <c r="A148" t="s">
        <v>768</v>
      </c>
      <c r="B148" t="s">
        <v>12</v>
      </c>
      <c r="C148">
        <v>129</v>
      </c>
      <c r="D148" t="s">
        <v>11</v>
      </c>
      <c r="E148" s="26">
        <v>45191</v>
      </c>
      <c r="F148">
        <v>93</v>
      </c>
      <c r="G148">
        <v>4.7</v>
      </c>
      <c r="H148">
        <v>2024</v>
      </c>
      <c r="I148" t="s">
        <v>1048</v>
      </c>
      <c r="J148" t="s">
        <v>1088</v>
      </c>
      <c r="K148">
        <v>5</v>
      </c>
      <c r="L148" t="s">
        <v>1064</v>
      </c>
      <c r="M148">
        <v>9</v>
      </c>
    </row>
    <row r="149" spans="1:13" x14ac:dyDescent="0.25">
      <c r="A149" t="s">
        <v>770</v>
      </c>
      <c r="B149" t="s">
        <v>23</v>
      </c>
      <c r="C149">
        <v>108</v>
      </c>
      <c r="D149" t="s">
        <v>11</v>
      </c>
      <c r="E149" s="26">
        <v>45192</v>
      </c>
      <c r="F149">
        <v>66</v>
      </c>
      <c r="G149">
        <v>3.9</v>
      </c>
      <c r="H149">
        <v>2024</v>
      </c>
      <c r="I149" t="s">
        <v>1050</v>
      </c>
      <c r="J149" t="s">
        <v>1090</v>
      </c>
      <c r="K149">
        <v>4</v>
      </c>
      <c r="L149" t="s">
        <v>1064</v>
      </c>
      <c r="M149">
        <v>9</v>
      </c>
    </row>
    <row r="150" spans="1:13" x14ac:dyDescent="0.25">
      <c r="A150" t="s">
        <v>772</v>
      </c>
      <c r="B150" t="s">
        <v>15</v>
      </c>
      <c r="C150">
        <v>45</v>
      </c>
      <c r="D150" t="s">
        <v>11</v>
      </c>
      <c r="E150" s="26">
        <v>45192</v>
      </c>
      <c r="F150">
        <v>92</v>
      </c>
      <c r="G150">
        <v>4.3</v>
      </c>
      <c r="H150">
        <v>2024</v>
      </c>
      <c r="I150" t="s">
        <v>1050</v>
      </c>
      <c r="J150" t="s">
        <v>1089</v>
      </c>
      <c r="K150">
        <v>4</v>
      </c>
      <c r="L150" t="s">
        <v>1064</v>
      </c>
      <c r="M150">
        <v>9</v>
      </c>
    </row>
    <row r="151" spans="1:13" x14ac:dyDescent="0.25">
      <c r="A151" t="s">
        <v>779</v>
      </c>
      <c r="B151" t="s">
        <v>8</v>
      </c>
      <c r="C151">
        <v>67</v>
      </c>
      <c r="D151" t="s">
        <v>11</v>
      </c>
      <c r="E151" s="26">
        <v>45194</v>
      </c>
      <c r="F151">
        <v>87</v>
      </c>
      <c r="G151">
        <v>3.9</v>
      </c>
      <c r="H151">
        <v>2024</v>
      </c>
      <c r="I151" t="s">
        <v>1049</v>
      </c>
      <c r="J151" t="s">
        <v>1090</v>
      </c>
      <c r="K151">
        <v>4</v>
      </c>
      <c r="L151" t="s">
        <v>1064</v>
      </c>
      <c r="M151">
        <v>9</v>
      </c>
    </row>
    <row r="152" spans="1:13" x14ac:dyDescent="0.25">
      <c r="A152" t="s">
        <v>791</v>
      </c>
      <c r="B152" t="s">
        <v>5</v>
      </c>
      <c r="C152">
        <v>124</v>
      </c>
      <c r="D152" t="s">
        <v>11</v>
      </c>
      <c r="E152" s="26">
        <v>45198</v>
      </c>
      <c r="F152">
        <v>48</v>
      </c>
      <c r="G152">
        <v>3.7</v>
      </c>
      <c r="H152">
        <v>2024</v>
      </c>
      <c r="I152" t="s">
        <v>1048</v>
      </c>
      <c r="J152" t="s">
        <v>1088</v>
      </c>
      <c r="K152">
        <v>4</v>
      </c>
      <c r="L152" t="s">
        <v>1064</v>
      </c>
      <c r="M152">
        <v>9</v>
      </c>
    </row>
    <row r="153" spans="1:13" x14ac:dyDescent="0.25">
      <c r="A153" t="s">
        <v>799</v>
      </c>
      <c r="B153" t="s">
        <v>5</v>
      </c>
      <c r="C153">
        <v>61</v>
      </c>
      <c r="D153" t="s">
        <v>11</v>
      </c>
      <c r="E153" s="26">
        <v>45199</v>
      </c>
      <c r="F153">
        <v>117</v>
      </c>
      <c r="G153">
        <v>4.0999999999999996</v>
      </c>
      <c r="H153">
        <v>2024</v>
      </c>
      <c r="I153" t="s">
        <v>1050</v>
      </c>
      <c r="J153" t="s">
        <v>1090</v>
      </c>
      <c r="K153">
        <v>4</v>
      </c>
      <c r="L153" t="s">
        <v>1064</v>
      </c>
      <c r="M153">
        <v>9</v>
      </c>
    </row>
    <row r="154" spans="1:13" x14ac:dyDescent="0.25">
      <c r="A154" t="s">
        <v>806</v>
      </c>
      <c r="B154" t="s">
        <v>18</v>
      </c>
      <c r="C154">
        <v>149</v>
      </c>
      <c r="D154" t="s">
        <v>11</v>
      </c>
      <c r="E154" s="26">
        <v>45200</v>
      </c>
      <c r="F154">
        <v>130</v>
      </c>
      <c r="G154">
        <v>3.3</v>
      </c>
      <c r="H154">
        <v>2024</v>
      </c>
      <c r="I154" t="s">
        <v>1051</v>
      </c>
      <c r="J154" t="s">
        <v>1088</v>
      </c>
      <c r="K154">
        <v>3</v>
      </c>
      <c r="L154" t="s">
        <v>1065</v>
      </c>
      <c r="M154">
        <v>10</v>
      </c>
    </row>
    <row r="155" spans="1:13" x14ac:dyDescent="0.25">
      <c r="A155" t="s">
        <v>808</v>
      </c>
      <c r="B155" t="s">
        <v>8</v>
      </c>
      <c r="C155">
        <v>80</v>
      </c>
      <c r="D155" t="s">
        <v>11</v>
      </c>
      <c r="E155" s="26">
        <v>45200</v>
      </c>
      <c r="F155">
        <v>128</v>
      </c>
      <c r="G155">
        <v>3.7</v>
      </c>
      <c r="H155">
        <v>2024</v>
      </c>
      <c r="I155" t="s">
        <v>1051</v>
      </c>
      <c r="J155" t="s">
        <v>1090</v>
      </c>
      <c r="K155">
        <v>4</v>
      </c>
      <c r="L155" t="s">
        <v>1065</v>
      </c>
      <c r="M155">
        <v>10</v>
      </c>
    </row>
    <row r="156" spans="1:13" x14ac:dyDescent="0.25">
      <c r="A156" t="s">
        <v>813</v>
      </c>
      <c r="B156" t="s">
        <v>21</v>
      </c>
      <c r="C156">
        <v>93</v>
      </c>
      <c r="D156" t="s">
        <v>11</v>
      </c>
      <c r="E156" s="26">
        <v>45201</v>
      </c>
      <c r="F156">
        <v>45</v>
      </c>
      <c r="G156">
        <v>3.9</v>
      </c>
      <c r="H156">
        <v>2024</v>
      </c>
      <c r="I156" t="s">
        <v>1049</v>
      </c>
      <c r="J156" t="s">
        <v>1090</v>
      </c>
      <c r="K156">
        <v>4</v>
      </c>
      <c r="L156" t="s">
        <v>1065</v>
      </c>
      <c r="M156">
        <v>10</v>
      </c>
    </row>
    <row r="157" spans="1:13" x14ac:dyDescent="0.25">
      <c r="A157" t="s">
        <v>814</v>
      </c>
      <c r="B157" t="s">
        <v>17</v>
      </c>
      <c r="C157">
        <v>43</v>
      </c>
      <c r="D157" t="s">
        <v>11</v>
      </c>
      <c r="E157" s="26">
        <v>45201</v>
      </c>
      <c r="F157">
        <v>87</v>
      </c>
      <c r="G157">
        <v>3</v>
      </c>
      <c r="H157">
        <v>2024</v>
      </c>
      <c r="I157" t="s">
        <v>1049</v>
      </c>
      <c r="J157" t="s">
        <v>1089</v>
      </c>
      <c r="K157">
        <v>3</v>
      </c>
      <c r="L157" t="s">
        <v>1065</v>
      </c>
      <c r="M157">
        <v>10</v>
      </c>
    </row>
    <row r="158" spans="1:13" x14ac:dyDescent="0.25">
      <c r="A158" t="s">
        <v>823</v>
      </c>
      <c r="B158" t="s">
        <v>22</v>
      </c>
      <c r="C158">
        <v>118</v>
      </c>
      <c r="D158" t="s">
        <v>11</v>
      </c>
      <c r="E158" s="26">
        <v>45204</v>
      </c>
      <c r="F158">
        <v>56</v>
      </c>
      <c r="G158">
        <v>3.7</v>
      </c>
      <c r="H158">
        <v>2024</v>
      </c>
      <c r="I158" t="s">
        <v>1052</v>
      </c>
      <c r="J158" t="s">
        <v>1090</v>
      </c>
      <c r="K158">
        <v>4</v>
      </c>
      <c r="L158" t="s">
        <v>1065</v>
      </c>
      <c r="M158">
        <v>10</v>
      </c>
    </row>
    <row r="159" spans="1:13" x14ac:dyDescent="0.25">
      <c r="A159" t="s">
        <v>829</v>
      </c>
      <c r="B159" t="s">
        <v>12</v>
      </c>
      <c r="C159">
        <v>65</v>
      </c>
      <c r="D159" t="s">
        <v>11</v>
      </c>
      <c r="E159" s="26">
        <v>45205</v>
      </c>
      <c r="F159">
        <v>150</v>
      </c>
      <c r="G159">
        <v>5</v>
      </c>
      <c r="H159">
        <v>2024</v>
      </c>
      <c r="I159" t="s">
        <v>1048</v>
      </c>
      <c r="J159" t="s">
        <v>1090</v>
      </c>
      <c r="K159">
        <v>5</v>
      </c>
      <c r="L159" t="s">
        <v>1065</v>
      </c>
      <c r="M159">
        <v>10</v>
      </c>
    </row>
    <row r="160" spans="1:13" x14ac:dyDescent="0.25">
      <c r="A160" t="s">
        <v>834</v>
      </c>
      <c r="B160" t="s">
        <v>24</v>
      </c>
      <c r="C160">
        <v>18</v>
      </c>
      <c r="D160" t="s">
        <v>11</v>
      </c>
      <c r="E160" s="26">
        <v>45207</v>
      </c>
      <c r="F160">
        <v>96</v>
      </c>
      <c r="G160">
        <v>4.8</v>
      </c>
      <c r="H160">
        <v>2024</v>
      </c>
      <c r="I160" t="s">
        <v>1051</v>
      </c>
      <c r="J160" t="s">
        <v>1091</v>
      </c>
      <c r="K160">
        <v>5</v>
      </c>
      <c r="L160" t="s">
        <v>1065</v>
      </c>
      <c r="M160">
        <v>10</v>
      </c>
    </row>
    <row r="161" spans="1:13" x14ac:dyDescent="0.25">
      <c r="A161" t="s">
        <v>835</v>
      </c>
      <c r="B161" t="s">
        <v>23</v>
      </c>
      <c r="C161">
        <v>87</v>
      </c>
      <c r="D161" t="s">
        <v>11</v>
      </c>
      <c r="E161" s="26">
        <v>45207</v>
      </c>
      <c r="F161">
        <v>23</v>
      </c>
      <c r="G161">
        <v>4.2</v>
      </c>
      <c r="H161">
        <v>2024</v>
      </c>
      <c r="I161" t="s">
        <v>1051</v>
      </c>
      <c r="J161" t="s">
        <v>1090</v>
      </c>
      <c r="K161">
        <v>4</v>
      </c>
      <c r="L161" t="s">
        <v>1065</v>
      </c>
      <c r="M161">
        <v>10</v>
      </c>
    </row>
    <row r="162" spans="1:13" x14ac:dyDescent="0.25">
      <c r="A162" t="s">
        <v>846</v>
      </c>
      <c r="B162" t="s">
        <v>21</v>
      </c>
      <c r="C162">
        <v>150</v>
      </c>
      <c r="D162" t="s">
        <v>11</v>
      </c>
      <c r="E162" s="26">
        <v>45210</v>
      </c>
      <c r="F162">
        <v>108</v>
      </c>
      <c r="G162">
        <v>4.7</v>
      </c>
      <c r="H162">
        <v>2024</v>
      </c>
      <c r="I162" t="s">
        <v>1054</v>
      </c>
      <c r="J162" t="s">
        <v>1088</v>
      </c>
      <c r="K162">
        <v>5</v>
      </c>
      <c r="L162" t="s">
        <v>1065</v>
      </c>
      <c r="M162">
        <v>10</v>
      </c>
    </row>
    <row r="163" spans="1:13" x14ac:dyDescent="0.25">
      <c r="A163" t="s">
        <v>854</v>
      </c>
      <c r="B163" t="s">
        <v>12</v>
      </c>
      <c r="C163">
        <v>132</v>
      </c>
      <c r="D163" t="s">
        <v>11</v>
      </c>
      <c r="E163" s="26">
        <v>45213</v>
      </c>
      <c r="F163">
        <v>140</v>
      </c>
      <c r="G163">
        <v>4.3</v>
      </c>
      <c r="H163">
        <v>2024</v>
      </c>
      <c r="I163" t="s">
        <v>1050</v>
      </c>
      <c r="J163" t="s">
        <v>1088</v>
      </c>
      <c r="K163">
        <v>4</v>
      </c>
      <c r="L163" t="s">
        <v>1065</v>
      </c>
      <c r="M163">
        <v>10</v>
      </c>
    </row>
    <row r="164" spans="1:13" x14ac:dyDescent="0.25">
      <c r="A164" t="s">
        <v>855</v>
      </c>
      <c r="B164" t="s">
        <v>17</v>
      </c>
      <c r="C164">
        <v>67</v>
      </c>
      <c r="D164" t="s">
        <v>11</v>
      </c>
      <c r="E164" s="26">
        <v>45213</v>
      </c>
      <c r="F164">
        <v>105</v>
      </c>
      <c r="G164">
        <v>3.8</v>
      </c>
      <c r="H164">
        <v>2024</v>
      </c>
      <c r="I164" t="s">
        <v>1050</v>
      </c>
      <c r="J164" t="s">
        <v>1090</v>
      </c>
      <c r="K164">
        <v>4</v>
      </c>
      <c r="L164" t="s">
        <v>1065</v>
      </c>
      <c r="M164">
        <v>10</v>
      </c>
    </row>
    <row r="165" spans="1:13" x14ac:dyDescent="0.25">
      <c r="A165" t="s">
        <v>856</v>
      </c>
      <c r="B165" t="s">
        <v>15</v>
      </c>
      <c r="C165">
        <v>125</v>
      </c>
      <c r="D165" t="s">
        <v>11</v>
      </c>
      <c r="E165" s="26">
        <v>45213</v>
      </c>
      <c r="F165">
        <v>82</v>
      </c>
      <c r="G165">
        <v>4.5999999999999996</v>
      </c>
      <c r="H165">
        <v>2024</v>
      </c>
      <c r="I165" t="s">
        <v>1050</v>
      </c>
      <c r="J165" t="s">
        <v>1088</v>
      </c>
      <c r="K165">
        <v>5</v>
      </c>
      <c r="L165" t="s">
        <v>1065</v>
      </c>
      <c r="M165">
        <v>10</v>
      </c>
    </row>
    <row r="166" spans="1:13" x14ac:dyDescent="0.25">
      <c r="A166" t="s">
        <v>861</v>
      </c>
      <c r="B166" t="s">
        <v>8</v>
      </c>
      <c r="C166">
        <v>55</v>
      </c>
      <c r="D166" t="s">
        <v>11</v>
      </c>
      <c r="E166" s="26">
        <v>45214</v>
      </c>
      <c r="F166">
        <v>80</v>
      </c>
      <c r="G166">
        <v>4.3</v>
      </c>
      <c r="H166">
        <v>2024</v>
      </c>
      <c r="I166" t="s">
        <v>1051</v>
      </c>
      <c r="J166" t="s">
        <v>1089</v>
      </c>
      <c r="K166">
        <v>4</v>
      </c>
      <c r="L166" t="s">
        <v>1065</v>
      </c>
      <c r="M166">
        <v>10</v>
      </c>
    </row>
    <row r="167" spans="1:13" x14ac:dyDescent="0.25">
      <c r="A167" t="s">
        <v>872</v>
      </c>
      <c r="B167" t="s">
        <v>21</v>
      </c>
      <c r="C167">
        <v>173</v>
      </c>
      <c r="D167" t="s">
        <v>11</v>
      </c>
      <c r="E167" s="26">
        <v>45217</v>
      </c>
      <c r="F167">
        <v>160</v>
      </c>
      <c r="G167">
        <v>2.8</v>
      </c>
      <c r="H167">
        <v>2024</v>
      </c>
      <c r="I167" t="s">
        <v>1054</v>
      </c>
      <c r="J167" t="s">
        <v>1088</v>
      </c>
      <c r="K167">
        <v>3</v>
      </c>
      <c r="L167" t="s">
        <v>1065</v>
      </c>
      <c r="M167">
        <v>10</v>
      </c>
    </row>
    <row r="168" spans="1:13" x14ac:dyDescent="0.25">
      <c r="A168" t="s">
        <v>874</v>
      </c>
      <c r="B168" t="s">
        <v>12</v>
      </c>
      <c r="C168">
        <v>117</v>
      </c>
      <c r="D168" t="s">
        <v>11</v>
      </c>
      <c r="E168" s="26">
        <v>45217</v>
      </c>
      <c r="F168">
        <v>120</v>
      </c>
      <c r="G168">
        <v>3.4</v>
      </c>
      <c r="H168">
        <v>2024</v>
      </c>
      <c r="I168" t="s">
        <v>1054</v>
      </c>
      <c r="J168" t="s">
        <v>1090</v>
      </c>
      <c r="K168">
        <v>3</v>
      </c>
      <c r="L168" t="s">
        <v>1065</v>
      </c>
      <c r="M168">
        <v>10</v>
      </c>
    </row>
    <row r="169" spans="1:13" x14ac:dyDescent="0.25">
      <c r="A169" t="s">
        <v>877</v>
      </c>
      <c r="B169" t="s">
        <v>20</v>
      </c>
      <c r="C169">
        <v>50</v>
      </c>
      <c r="D169" t="s">
        <v>11</v>
      </c>
      <c r="E169" s="26">
        <v>45218</v>
      </c>
      <c r="F169">
        <v>64</v>
      </c>
      <c r="G169">
        <v>4.5</v>
      </c>
      <c r="H169">
        <v>2024</v>
      </c>
      <c r="I169" t="s">
        <v>1052</v>
      </c>
      <c r="J169" t="s">
        <v>1089</v>
      </c>
      <c r="K169">
        <v>5</v>
      </c>
      <c r="L169" t="s">
        <v>1065</v>
      </c>
      <c r="M169">
        <v>10</v>
      </c>
    </row>
    <row r="170" spans="1:13" x14ac:dyDescent="0.25">
      <c r="A170" t="s">
        <v>882</v>
      </c>
      <c r="B170" t="s">
        <v>24</v>
      </c>
      <c r="C170">
        <v>105</v>
      </c>
      <c r="D170" t="s">
        <v>11</v>
      </c>
      <c r="E170" s="26">
        <v>45219</v>
      </c>
      <c r="F170">
        <v>185</v>
      </c>
      <c r="G170">
        <v>3.5</v>
      </c>
      <c r="H170">
        <v>2024</v>
      </c>
      <c r="I170" t="s">
        <v>1048</v>
      </c>
      <c r="J170" t="s">
        <v>1090</v>
      </c>
      <c r="K170">
        <v>4</v>
      </c>
      <c r="L170" t="s">
        <v>1065</v>
      </c>
      <c r="M170">
        <v>10</v>
      </c>
    </row>
    <row r="171" spans="1:13" x14ac:dyDescent="0.25">
      <c r="A171" t="s">
        <v>884</v>
      </c>
      <c r="B171" t="s">
        <v>8</v>
      </c>
      <c r="C171">
        <v>72</v>
      </c>
      <c r="D171" t="s">
        <v>11</v>
      </c>
      <c r="E171" s="26">
        <v>45220</v>
      </c>
      <c r="F171">
        <v>20</v>
      </c>
      <c r="G171">
        <v>4.8</v>
      </c>
      <c r="H171">
        <v>2024</v>
      </c>
      <c r="I171" t="s">
        <v>1050</v>
      </c>
      <c r="J171" t="s">
        <v>1090</v>
      </c>
      <c r="K171">
        <v>5</v>
      </c>
      <c r="L171" t="s">
        <v>1065</v>
      </c>
      <c r="M171">
        <v>10</v>
      </c>
    </row>
    <row r="172" spans="1:13" x14ac:dyDescent="0.25">
      <c r="A172" t="s">
        <v>885</v>
      </c>
      <c r="B172" t="s">
        <v>16</v>
      </c>
      <c r="C172">
        <v>40</v>
      </c>
      <c r="D172" t="s">
        <v>11</v>
      </c>
      <c r="E172" s="26">
        <v>45220</v>
      </c>
      <c r="F172">
        <v>31</v>
      </c>
      <c r="G172">
        <v>4</v>
      </c>
      <c r="H172">
        <v>2024</v>
      </c>
      <c r="I172" t="s">
        <v>1050</v>
      </c>
      <c r="J172" t="s">
        <v>1089</v>
      </c>
      <c r="K172">
        <v>4</v>
      </c>
      <c r="L172" t="s">
        <v>1065</v>
      </c>
      <c r="M172">
        <v>10</v>
      </c>
    </row>
    <row r="173" spans="1:13" x14ac:dyDescent="0.25">
      <c r="A173" t="s">
        <v>898</v>
      </c>
      <c r="B173" t="s">
        <v>22</v>
      </c>
      <c r="C173">
        <v>109</v>
      </c>
      <c r="D173" t="s">
        <v>11</v>
      </c>
      <c r="E173" s="26">
        <v>45225</v>
      </c>
      <c r="F173">
        <v>180</v>
      </c>
      <c r="G173">
        <v>3.8</v>
      </c>
      <c r="H173">
        <v>2024</v>
      </c>
      <c r="I173" t="s">
        <v>1052</v>
      </c>
      <c r="J173" t="s">
        <v>1090</v>
      </c>
      <c r="K173">
        <v>4</v>
      </c>
      <c r="L173" t="s">
        <v>1065</v>
      </c>
      <c r="M173">
        <v>10</v>
      </c>
    </row>
    <row r="174" spans="1:13" x14ac:dyDescent="0.25">
      <c r="A174" t="s">
        <v>902</v>
      </c>
      <c r="B174" t="s">
        <v>21</v>
      </c>
      <c r="C174">
        <v>97</v>
      </c>
      <c r="D174" t="s">
        <v>11</v>
      </c>
      <c r="E174" s="26">
        <v>45226</v>
      </c>
      <c r="F174">
        <v>31</v>
      </c>
      <c r="G174">
        <v>2.2000000000000002</v>
      </c>
      <c r="H174">
        <v>2024</v>
      </c>
      <c r="I174" t="s">
        <v>1048</v>
      </c>
      <c r="J174" t="s">
        <v>1090</v>
      </c>
      <c r="K174">
        <v>2</v>
      </c>
      <c r="L174" t="s">
        <v>1065</v>
      </c>
      <c r="M174">
        <v>10</v>
      </c>
    </row>
    <row r="175" spans="1:13" x14ac:dyDescent="0.25">
      <c r="A175" t="s">
        <v>903</v>
      </c>
      <c r="B175" t="s">
        <v>24</v>
      </c>
      <c r="C175">
        <v>72</v>
      </c>
      <c r="D175" t="s">
        <v>11</v>
      </c>
      <c r="E175" s="26">
        <v>45226</v>
      </c>
      <c r="F175">
        <v>108</v>
      </c>
      <c r="G175">
        <v>4.8</v>
      </c>
      <c r="H175">
        <v>2024</v>
      </c>
      <c r="I175" t="s">
        <v>1048</v>
      </c>
      <c r="J175" t="s">
        <v>1090</v>
      </c>
      <c r="K175">
        <v>5</v>
      </c>
      <c r="L175" t="s">
        <v>1065</v>
      </c>
      <c r="M175">
        <v>10</v>
      </c>
    </row>
    <row r="176" spans="1:13" x14ac:dyDescent="0.25">
      <c r="A176" t="s">
        <v>905</v>
      </c>
      <c r="B176" t="s">
        <v>14</v>
      </c>
      <c r="C176">
        <v>64</v>
      </c>
      <c r="D176" t="s">
        <v>11</v>
      </c>
      <c r="E176" s="26">
        <v>45227</v>
      </c>
      <c r="F176">
        <v>185</v>
      </c>
      <c r="G176">
        <v>2.2000000000000002</v>
      </c>
      <c r="H176">
        <v>2024</v>
      </c>
      <c r="I176" t="s">
        <v>1050</v>
      </c>
      <c r="J176" t="s">
        <v>1090</v>
      </c>
      <c r="K176">
        <v>2</v>
      </c>
      <c r="L176" t="s">
        <v>1065</v>
      </c>
      <c r="M176">
        <v>10</v>
      </c>
    </row>
    <row r="177" spans="1:13" x14ac:dyDescent="0.25">
      <c r="A177" t="s">
        <v>906</v>
      </c>
      <c r="B177" t="s">
        <v>14</v>
      </c>
      <c r="C177">
        <v>69</v>
      </c>
      <c r="D177" t="s">
        <v>11</v>
      </c>
      <c r="E177" s="26">
        <v>45227</v>
      </c>
      <c r="F177">
        <v>40</v>
      </c>
      <c r="G177">
        <v>4.8</v>
      </c>
      <c r="H177">
        <v>2024</v>
      </c>
      <c r="I177" t="s">
        <v>1050</v>
      </c>
      <c r="J177" t="s">
        <v>1090</v>
      </c>
      <c r="K177">
        <v>5</v>
      </c>
      <c r="L177" t="s">
        <v>1065</v>
      </c>
      <c r="M177">
        <v>10</v>
      </c>
    </row>
    <row r="178" spans="1:13" x14ac:dyDescent="0.25">
      <c r="A178" t="s">
        <v>921</v>
      </c>
      <c r="B178" t="s">
        <v>17</v>
      </c>
      <c r="C178">
        <v>112</v>
      </c>
      <c r="D178" t="s">
        <v>11</v>
      </c>
      <c r="E178" s="26">
        <v>45234</v>
      </c>
      <c r="F178">
        <v>200</v>
      </c>
      <c r="G178">
        <v>4.5999999999999996</v>
      </c>
      <c r="H178">
        <v>2024</v>
      </c>
      <c r="I178" t="s">
        <v>1050</v>
      </c>
      <c r="J178" t="s">
        <v>1090</v>
      </c>
      <c r="K178">
        <v>5</v>
      </c>
      <c r="L178" t="s">
        <v>1066</v>
      </c>
      <c r="M178">
        <v>11</v>
      </c>
    </row>
    <row r="179" spans="1:13" x14ac:dyDescent="0.25">
      <c r="A179" t="s">
        <v>928</v>
      </c>
      <c r="B179" t="s">
        <v>19</v>
      </c>
      <c r="C179">
        <v>151</v>
      </c>
      <c r="D179" t="s">
        <v>11</v>
      </c>
      <c r="E179" s="26">
        <v>45238</v>
      </c>
      <c r="F179">
        <v>84</v>
      </c>
      <c r="G179">
        <v>4.5999999999999996</v>
      </c>
      <c r="H179">
        <v>2024</v>
      </c>
      <c r="I179" t="s">
        <v>1054</v>
      </c>
      <c r="J179" t="s">
        <v>1088</v>
      </c>
      <c r="K179">
        <v>5</v>
      </c>
      <c r="L179" t="s">
        <v>1066</v>
      </c>
      <c r="M179">
        <v>11</v>
      </c>
    </row>
    <row r="180" spans="1:13" x14ac:dyDescent="0.25">
      <c r="A180" t="s">
        <v>939</v>
      </c>
      <c r="B180" t="s">
        <v>22</v>
      </c>
      <c r="C180">
        <v>91</v>
      </c>
      <c r="D180" t="s">
        <v>11</v>
      </c>
      <c r="E180" s="26">
        <v>45243</v>
      </c>
      <c r="F180">
        <v>108</v>
      </c>
      <c r="G180">
        <v>3.8</v>
      </c>
      <c r="H180">
        <v>2024</v>
      </c>
      <c r="I180" t="s">
        <v>1049</v>
      </c>
      <c r="J180" t="s">
        <v>1090</v>
      </c>
      <c r="K180">
        <v>4</v>
      </c>
      <c r="L180" t="s">
        <v>1066</v>
      </c>
      <c r="M180">
        <v>11</v>
      </c>
    </row>
    <row r="181" spans="1:13" x14ac:dyDescent="0.25">
      <c r="A181" t="s">
        <v>953</v>
      </c>
      <c r="B181" t="s">
        <v>24</v>
      </c>
      <c r="C181">
        <v>31</v>
      </c>
      <c r="D181" t="s">
        <v>11</v>
      </c>
      <c r="E181" s="26">
        <v>45248</v>
      </c>
      <c r="F181">
        <v>88</v>
      </c>
      <c r="G181">
        <v>3.4</v>
      </c>
      <c r="H181">
        <v>2024</v>
      </c>
      <c r="I181" t="s">
        <v>1050</v>
      </c>
      <c r="J181" t="s">
        <v>1089</v>
      </c>
      <c r="K181">
        <v>3</v>
      </c>
      <c r="L181" t="s">
        <v>1066</v>
      </c>
      <c r="M181">
        <v>11</v>
      </c>
    </row>
    <row r="182" spans="1:13" x14ac:dyDescent="0.25">
      <c r="A182" t="s">
        <v>955</v>
      </c>
      <c r="B182" t="s">
        <v>23</v>
      </c>
      <c r="C182">
        <v>50</v>
      </c>
      <c r="D182" t="s">
        <v>11</v>
      </c>
      <c r="E182" s="26">
        <v>45249</v>
      </c>
      <c r="F182">
        <v>180</v>
      </c>
      <c r="G182">
        <v>1.8</v>
      </c>
      <c r="H182">
        <v>2024</v>
      </c>
      <c r="I182" t="s">
        <v>1051</v>
      </c>
      <c r="J182" t="s">
        <v>1089</v>
      </c>
      <c r="K182">
        <v>2</v>
      </c>
      <c r="L182" t="s">
        <v>1066</v>
      </c>
      <c r="M182">
        <v>11</v>
      </c>
    </row>
    <row r="183" spans="1:13" x14ac:dyDescent="0.25">
      <c r="A183" t="s">
        <v>960</v>
      </c>
      <c r="B183" t="s">
        <v>21</v>
      </c>
      <c r="C183">
        <v>78</v>
      </c>
      <c r="D183" t="s">
        <v>11</v>
      </c>
      <c r="E183" s="26">
        <v>45253</v>
      </c>
      <c r="F183">
        <v>140</v>
      </c>
      <c r="G183">
        <v>4</v>
      </c>
      <c r="H183">
        <v>2024</v>
      </c>
      <c r="I183" t="s">
        <v>1052</v>
      </c>
      <c r="J183" t="s">
        <v>1090</v>
      </c>
      <c r="K183">
        <v>4</v>
      </c>
      <c r="L183" t="s">
        <v>1066</v>
      </c>
      <c r="M183">
        <v>11</v>
      </c>
    </row>
    <row r="184" spans="1:13" x14ac:dyDescent="0.25">
      <c r="A184" t="s">
        <v>966</v>
      </c>
      <c r="B184" t="s">
        <v>19</v>
      </c>
      <c r="C184">
        <v>96</v>
      </c>
      <c r="D184" t="s">
        <v>11</v>
      </c>
      <c r="E184" s="26">
        <v>45256</v>
      </c>
      <c r="F184">
        <v>136</v>
      </c>
      <c r="G184">
        <v>5</v>
      </c>
      <c r="H184">
        <v>2024</v>
      </c>
      <c r="I184" t="s">
        <v>1051</v>
      </c>
      <c r="J184" t="s">
        <v>1090</v>
      </c>
      <c r="K184">
        <v>5</v>
      </c>
      <c r="L184" t="s">
        <v>1066</v>
      </c>
      <c r="M184">
        <v>11</v>
      </c>
    </row>
    <row r="185" spans="1:13" x14ac:dyDescent="0.25">
      <c r="A185" t="s">
        <v>970</v>
      </c>
      <c r="B185" t="s">
        <v>18</v>
      </c>
      <c r="C185">
        <v>34</v>
      </c>
      <c r="D185" t="s">
        <v>11</v>
      </c>
      <c r="E185" s="26">
        <v>45258</v>
      </c>
      <c r="F185">
        <v>25</v>
      </c>
      <c r="G185">
        <v>4.0999999999999996</v>
      </c>
      <c r="H185">
        <v>2024</v>
      </c>
      <c r="I185" t="s">
        <v>1053</v>
      </c>
      <c r="J185" t="s">
        <v>1089</v>
      </c>
      <c r="K185">
        <v>4</v>
      </c>
      <c r="L185" t="s">
        <v>1066</v>
      </c>
      <c r="M185">
        <v>11</v>
      </c>
    </row>
    <row r="186" spans="1:13" x14ac:dyDescent="0.25">
      <c r="A186" t="s">
        <v>972</v>
      </c>
      <c r="B186" t="s">
        <v>23</v>
      </c>
      <c r="C186">
        <v>140</v>
      </c>
      <c r="D186" t="s">
        <v>11</v>
      </c>
      <c r="E186" s="26">
        <v>45260</v>
      </c>
      <c r="F186">
        <v>90</v>
      </c>
      <c r="G186">
        <v>4.5999999999999996</v>
      </c>
      <c r="H186">
        <v>2024</v>
      </c>
      <c r="I186" t="s">
        <v>1052</v>
      </c>
      <c r="J186" t="s">
        <v>1088</v>
      </c>
      <c r="K186">
        <v>5</v>
      </c>
      <c r="L186" t="s">
        <v>1066</v>
      </c>
      <c r="M186">
        <v>11</v>
      </c>
    </row>
    <row r="187" spans="1:13" x14ac:dyDescent="0.25">
      <c r="A187" t="s">
        <v>988</v>
      </c>
      <c r="B187" t="s">
        <v>22</v>
      </c>
      <c r="C187">
        <v>63</v>
      </c>
      <c r="D187" t="s">
        <v>11</v>
      </c>
      <c r="E187" s="26">
        <v>45269</v>
      </c>
      <c r="F187">
        <v>82</v>
      </c>
      <c r="G187">
        <v>3.7</v>
      </c>
      <c r="H187">
        <v>2024</v>
      </c>
      <c r="I187" t="s">
        <v>1050</v>
      </c>
      <c r="J187" t="s">
        <v>1090</v>
      </c>
      <c r="K187">
        <v>4</v>
      </c>
      <c r="L187" t="s">
        <v>1067</v>
      </c>
      <c r="M187">
        <v>12</v>
      </c>
    </row>
    <row r="188" spans="1:13" x14ac:dyDescent="0.25">
      <c r="A188" t="s">
        <v>1010</v>
      </c>
      <c r="B188" t="s">
        <v>23</v>
      </c>
      <c r="C188">
        <v>126</v>
      </c>
      <c r="D188" t="s">
        <v>11</v>
      </c>
      <c r="E188" s="26">
        <v>45277</v>
      </c>
      <c r="F188">
        <v>80</v>
      </c>
      <c r="G188">
        <v>4.7</v>
      </c>
      <c r="H188">
        <v>2024</v>
      </c>
      <c r="I188" t="s">
        <v>1051</v>
      </c>
      <c r="J188" t="s">
        <v>1088</v>
      </c>
      <c r="K188">
        <v>5</v>
      </c>
      <c r="L188" t="s">
        <v>1067</v>
      </c>
      <c r="M188">
        <v>12</v>
      </c>
    </row>
    <row r="189" spans="1:13" x14ac:dyDescent="0.25">
      <c r="A189" t="s">
        <v>1013</v>
      </c>
      <c r="B189" t="s">
        <v>22</v>
      </c>
      <c r="C189">
        <v>120</v>
      </c>
      <c r="D189" t="s">
        <v>11</v>
      </c>
      <c r="E189" s="26">
        <v>45280</v>
      </c>
      <c r="F189">
        <v>190</v>
      </c>
      <c r="G189">
        <v>3.7</v>
      </c>
      <c r="H189">
        <v>2024</v>
      </c>
      <c r="I189" t="s">
        <v>1054</v>
      </c>
      <c r="J189" t="s">
        <v>1090</v>
      </c>
      <c r="K189">
        <v>4</v>
      </c>
      <c r="L189" t="s">
        <v>1067</v>
      </c>
      <c r="M189">
        <v>12</v>
      </c>
    </row>
    <row r="190" spans="1:13" x14ac:dyDescent="0.25">
      <c r="A190" t="s">
        <v>1020</v>
      </c>
      <c r="B190" t="s">
        <v>12</v>
      </c>
      <c r="C190">
        <v>58</v>
      </c>
      <c r="D190" t="s">
        <v>11</v>
      </c>
      <c r="E190" s="26">
        <v>45285</v>
      </c>
      <c r="F190">
        <v>25</v>
      </c>
      <c r="G190">
        <v>3.6</v>
      </c>
      <c r="H190">
        <v>2024</v>
      </c>
      <c r="I190" t="s">
        <v>1049</v>
      </c>
      <c r="J190" t="s">
        <v>1089</v>
      </c>
      <c r="K190">
        <v>4</v>
      </c>
      <c r="L190" t="s">
        <v>1067</v>
      </c>
      <c r="M190">
        <v>12</v>
      </c>
    </row>
    <row r="191" spans="1:13" x14ac:dyDescent="0.25">
      <c r="A191" t="s">
        <v>1028</v>
      </c>
      <c r="B191" t="s">
        <v>21</v>
      </c>
      <c r="C191">
        <v>76</v>
      </c>
      <c r="D191" t="s">
        <v>11</v>
      </c>
      <c r="E191" s="26">
        <v>45289</v>
      </c>
      <c r="F191">
        <v>80</v>
      </c>
      <c r="G191">
        <v>3.5</v>
      </c>
      <c r="H191">
        <v>2024</v>
      </c>
      <c r="I191" t="s">
        <v>1048</v>
      </c>
      <c r="J191" t="s">
        <v>1090</v>
      </c>
      <c r="K191">
        <v>4</v>
      </c>
      <c r="L191" t="s">
        <v>1067</v>
      </c>
      <c r="M191">
        <v>12</v>
      </c>
    </row>
    <row r="192" spans="1:13" x14ac:dyDescent="0.25">
      <c r="A192" t="s">
        <v>1035</v>
      </c>
      <c r="B192" t="s">
        <v>22</v>
      </c>
      <c r="C192">
        <v>114</v>
      </c>
      <c r="D192" t="s">
        <v>11</v>
      </c>
      <c r="E192" s="26">
        <v>45291</v>
      </c>
      <c r="F192">
        <v>40</v>
      </c>
      <c r="G192">
        <v>3.9</v>
      </c>
      <c r="H192">
        <v>2024</v>
      </c>
      <c r="I192" t="s">
        <v>1051</v>
      </c>
      <c r="J192" t="s">
        <v>1090</v>
      </c>
      <c r="K192">
        <v>4</v>
      </c>
      <c r="L192" t="s">
        <v>1067</v>
      </c>
      <c r="M192">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D1F6D-81B5-498E-8E13-0027189C0BFB}">
  <dimension ref="A3:J150"/>
  <sheetViews>
    <sheetView topLeftCell="A24" zoomScaleNormal="100" workbookViewId="0">
      <selection activeCell="B133" sqref="B133"/>
    </sheetView>
  </sheetViews>
  <sheetFormatPr defaultRowHeight="15" x14ac:dyDescent="0.25"/>
  <cols>
    <col min="1" max="1" width="13.140625" bestFit="1" customWidth="1"/>
    <col min="2" max="2" width="10" bestFit="1" customWidth="1"/>
    <col min="3" max="3" width="11" bestFit="1" customWidth="1"/>
    <col min="4" max="4" width="14.42578125" bestFit="1" customWidth="1"/>
    <col min="5" max="5" width="13.7109375" bestFit="1" customWidth="1"/>
    <col min="6" max="6" width="9.140625" bestFit="1" customWidth="1"/>
    <col min="7" max="7" width="11.28515625" bestFit="1" customWidth="1"/>
    <col min="9" max="9" width="12" bestFit="1" customWidth="1"/>
    <col min="10" max="10" width="10.140625" bestFit="1" customWidth="1"/>
  </cols>
  <sheetData>
    <row r="3" spans="1:5" x14ac:dyDescent="0.25">
      <c r="A3" t="s">
        <v>1042</v>
      </c>
      <c r="B3" t="s">
        <v>1043</v>
      </c>
      <c r="C3" t="s">
        <v>1046</v>
      </c>
      <c r="D3" t="s">
        <v>1045</v>
      </c>
      <c r="E3" t="s">
        <v>1044</v>
      </c>
    </row>
    <row r="4" spans="1:5" x14ac:dyDescent="0.25">
      <c r="A4" s="21">
        <v>1000</v>
      </c>
      <c r="B4" s="22">
        <v>96623</v>
      </c>
      <c r="C4" s="21">
        <v>307</v>
      </c>
      <c r="D4" s="23">
        <v>3.8854000000000033</v>
      </c>
      <c r="E4" s="21">
        <v>89850</v>
      </c>
    </row>
    <row r="10" spans="1:5" x14ac:dyDescent="0.25">
      <c r="A10" t="s">
        <v>1042</v>
      </c>
      <c r="B10" t="s">
        <v>1043</v>
      </c>
      <c r="C10" t="s">
        <v>1046</v>
      </c>
      <c r="D10" t="s">
        <v>1045</v>
      </c>
      <c r="E10" t="s">
        <v>1044</v>
      </c>
    </row>
    <row r="11" spans="1:5" x14ac:dyDescent="0.25">
      <c r="A11" s="21">
        <v>207</v>
      </c>
      <c r="B11" s="22">
        <v>20872</v>
      </c>
      <c r="C11" s="21">
        <v>60</v>
      </c>
      <c r="D11" s="23">
        <v>3.8589371980676304</v>
      </c>
      <c r="E11" s="21">
        <v>17700</v>
      </c>
    </row>
    <row r="16" spans="1:5" x14ac:dyDescent="0.25">
      <c r="A16" s="24" t="s">
        <v>1047</v>
      </c>
      <c r="B16" t="s">
        <v>1042</v>
      </c>
      <c r="C16" t="s">
        <v>1068</v>
      </c>
    </row>
    <row r="17" spans="1:3" x14ac:dyDescent="0.25">
      <c r="A17" s="25" t="s">
        <v>1056</v>
      </c>
      <c r="B17" s="21">
        <v>13</v>
      </c>
      <c r="C17" s="21">
        <v>13</v>
      </c>
    </row>
    <row r="18" spans="1:3" x14ac:dyDescent="0.25">
      <c r="A18" s="25" t="s">
        <v>1057</v>
      </c>
      <c r="B18" s="21">
        <v>13</v>
      </c>
      <c r="C18" s="21">
        <v>13</v>
      </c>
    </row>
    <row r="19" spans="1:3" x14ac:dyDescent="0.25">
      <c r="A19" s="25" t="s">
        <v>1058</v>
      </c>
      <c r="B19" s="21">
        <v>28</v>
      </c>
      <c r="C19" s="21">
        <v>28</v>
      </c>
    </row>
    <row r="20" spans="1:3" x14ac:dyDescent="0.25">
      <c r="A20" s="25" t="s">
        <v>1059</v>
      </c>
      <c r="B20" s="21">
        <v>24</v>
      </c>
      <c r="C20" s="21">
        <v>24</v>
      </c>
    </row>
    <row r="21" spans="1:3" x14ac:dyDescent="0.25">
      <c r="A21" s="25" t="s">
        <v>1060</v>
      </c>
      <c r="B21" s="21">
        <v>23</v>
      </c>
      <c r="C21" s="21">
        <v>23</v>
      </c>
    </row>
    <row r="22" spans="1:3" x14ac:dyDescent="0.25">
      <c r="A22" s="25" t="s">
        <v>1061</v>
      </c>
      <c r="B22" s="21">
        <v>17</v>
      </c>
      <c r="C22" s="21">
        <v>17</v>
      </c>
    </row>
    <row r="23" spans="1:3" x14ac:dyDescent="0.25">
      <c r="A23" s="25" t="s">
        <v>1062</v>
      </c>
      <c r="B23" s="21">
        <v>11</v>
      </c>
      <c r="C23" s="21">
        <v>11</v>
      </c>
    </row>
    <row r="24" spans="1:3" x14ac:dyDescent="0.25">
      <c r="A24" s="25" t="s">
        <v>1063</v>
      </c>
      <c r="B24" s="21">
        <v>11</v>
      </c>
      <c r="C24" s="21">
        <v>11</v>
      </c>
    </row>
    <row r="25" spans="1:3" x14ac:dyDescent="0.25">
      <c r="A25" s="25" t="s">
        <v>1064</v>
      </c>
      <c r="B25" s="21">
        <v>14</v>
      </c>
      <c r="C25" s="21">
        <v>14</v>
      </c>
    </row>
    <row r="26" spans="1:3" x14ac:dyDescent="0.25">
      <c r="A26" s="25" t="s">
        <v>1065</v>
      </c>
      <c r="B26" s="21">
        <v>30</v>
      </c>
      <c r="C26" s="21">
        <v>30</v>
      </c>
    </row>
    <row r="27" spans="1:3" x14ac:dyDescent="0.25">
      <c r="A27" s="25" t="s">
        <v>1066</v>
      </c>
      <c r="B27" s="21">
        <v>14</v>
      </c>
      <c r="C27" s="21">
        <v>14</v>
      </c>
    </row>
    <row r="28" spans="1:3" x14ac:dyDescent="0.25">
      <c r="A28" s="25" t="s">
        <v>1067</v>
      </c>
      <c r="B28" s="21">
        <v>9</v>
      </c>
      <c r="C28" s="21">
        <v>9</v>
      </c>
    </row>
    <row r="29" spans="1:3" x14ac:dyDescent="0.25">
      <c r="A29" s="25" t="s">
        <v>1055</v>
      </c>
      <c r="B29" s="21">
        <v>207</v>
      </c>
      <c r="C29" s="21">
        <v>207</v>
      </c>
    </row>
    <row r="35" spans="1:10" x14ac:dyDescent="0.25">
      <c r="A35" s="24" t="s">
        <v>1047</v>
      </c>
      <c r="B35" t="s">
        <v>1042</v>
      </c>
    </row>
    <row r="36" spans="1:10" x14ac:dyDescent="0.25">
      <c r="A36" s="25" t="s">
        <v>1049</v>
      </c>
      <c r="B36" s="21">
        <v>34</v>
      </c>
    </row>
    <row r="37" spans="1:10" x14ac:dyDescent="0.25">
      <c r="A37" s="25" t="s">
        <v>1053</v>
      </c>
      <c r="B37" s="21">
        <v>26</v>
      </c>
    </row>
    <row r="38" spans="1:10" x14ac:dyDescent="0.25">
      <c r="A38" s="25" t="s">
        <v>1054</v>
      </c>
      <c r="B38" s="21">
        <v>38</v>
      </c>
    </row>
    <row r="39" spans="1:10" x14ac:dyDescent="0.25">
      <c r="A39" s="25" t="s">
        <v>1052</v>
      </c>
      <c r="B39" s="21">
        <v>27</v>
      </c>
    </row>
    <row r="40" spans="1:10" x14ac:dyDescent="0.25">
      <c r="A40" s="25" t="s">
        <v>1048</v>
      </c>
      <c r="B40" s="21">
        <v>27</v>
      </c>
    </row>
    <row r="41" spans="1:10" x14ac:dyDescent="0.25">
      <c r="A41" s="25" t="s">
        <v>1050</v>
      </c>
      <c r="B41" s="21">
        <v>25</v>
      </c>
    </row>
    <row r="42" spans="1:10" x14ac:dyDescent="0.25">
      <c r="A42" s="25" t="s">
        <v>1051</v>
      </c>
      <c r="B42" s="21">
        <v>30</v>
      </c>
    </row>
    <row r="43" spans="1:10" x14ac:dyDescent="0.25">
      <c r="A43" s="25" t="s">
        <v>1055</v>
      </c>
      <c r="B43" s="21">
        <v>207</v>
      </c>
    </row>
    <row r="48" spans="1:10" x14ac:dyDescent="0.25">
      <c r="I48" t="s">
        <v>1074</v>
      </c>
      <c r="J48" t="str">
        <f>A74</f>
        <v>R03</v>
      </c>
    </row>
    <row r="50" spans="1:10" x14ac:dyDescent="0.25">
      <c r="A50" s="24" t="s">
        <v>1047</v>
      </c>
      <c r="B50" t="s">
        <v>1043</v>
      </c>
      <c r="C50" t="s">
        <v>1042</v>
      </c>
      <c r="F50" t="s">
        <v>1069</v>
      </c>
      <c r="G50" t="s">
        <v>1070</v>
      </c>
      <c r="H50" t="s">
        <v>1071</v>
      </c>
      <c r="I50" t="s">
        <v>1072</v>
      </c>
      <c r="J50" t="s">
        <v>1073</v>
      </c>
    </row>
    <row r="51" spans="1:10" x14ac:dyDescent="0.25">
      <c r="A51" s="25" t="s">
        <v>11</v>
      </c>
      <c r="B51" s="22">
        <v>18415</v>
      </c>
      <c r="C51" s="21">
        <v>189</v>
      </c>
      <c r="F51" t="s">
        <v>11</v>
      </c>
      <c r="G51" s="22">
        <v>18415</v>
      </c>
      <c r="H51">
        <f>C51</f>
        <v>189</v>
      </c>
      <c r="I51" t="e">
        <f>IF(F51= J48, H51,NA())</f>
        <v>#N/A</v>
      </c>
      <c r="J51" s="28" t="e">
        <f>IF(F51= J48, G51, NA())</f>
        <v>#N/A</v>
      </c>
    </row>
    <row r="52" spans="1:10" x14ac:dyDescent="0.25">
      <c r="A52" s="25" t="s">
        <v>9</v>
      </c>
      <c r="B52" s="22">
        <v>20581</v>
      </c>
      <c r="C52" s="21">
        <v>218</v>
      </c>
      <c r="F52" t="str">
        <f t="shared" ref="F52:H55" si="0">A52</f>
        <v>R02</v>
      </c>
      <c r="G52" s="22">
        <v>20581</v>
      </c>
      <c r="H52">
        <f t="shared" si="0"/>
        <v>218</v>
      </c>
      <c r="I52" t="e">
        <f>IF(F52= J48, H52,NA())</f>
        <v>#N/A</v>
      </c>
      <c r="J52" s="28" t="e">
        <f>IF(F52= J48, G52, NA())</f>
        <v>#N/A</v>
      </c>
    </row>
    <row r="53" spans="1:10" x14ac:dyDescent="0.25">
      <c r="A53" s="25" t="s">
        <v>6</v>
      </c>
      <c r="B53" s="22">
        <v>20872</v>
      </c>
      <c r="C53" s="21">
        <v>207</v>
      </c>
      <c r="F53" t="str">
        <f t="shared" si="0"/>
        <v>R03</v>
      </c>
      <c r="G53" s="27">
        <v>20872</v>
      </c>
      <c r="H53">
        <f t="shared" si="0"/>
        <v>207</v>
      </c>
      <c r="I53">
        <f>IF(F53= J48, H53,NA())</f>
        <v>207</v>
      </c>
      <c r="J53" s="28">
        <f>IF(F53= J48, G53, NA())</f>
        <v>20872</v>
      </c>
    </row>
    <row r="54" spans="1:10" x14ac:dyDescent="0.25">
      <c r="A54" s="25" t="s">
        <v>13</v>
      </c>
      <c r="B54" s="22">
        <v>16651</v>
      </c>
      <c r="C54" s="21">
        <v>186</v>
      </c>
      <c r="F54" t="str">
        <f t="shared" si="0"/>
        <v>R04</v>
      </c>
      <c r="G54" s="22">
        <v>16651</v>
      </c>
      <c r="H54">
        <f t="shared" si="0"/>
        <v>186</v>
      </c>
      <c r="I54" t="e">
        <f>IF(F54= J48, H54,NA())</f>
        <v>#N/A</v>
      </c>
      <c r="J54" s="28" t="e">
        <f>IF(F54= J48, G54, NA())</f>
        <v>#N/A</v>
      </c>
    </row>
    <row r="55" spans="1:10" x14ac:dyDescent="0.25">
      <c r="A55" s="25" t="s">
        <v>10</v>
      </c>
      <c r="B55" s="22">
        <v>20104</v>
      </c>
      <c r="C55" s="21">
        <v>200</v>
      </c>
      <c r="F55" t="str">
        <f t="shared" si="0"/>
        <v>R05</v>
      </c>
      <c r="G55" s="22">
        <v>20104</v>
      </c>
      <c r="H55">
        <f t="shared" si="0"/>
        <v>200</v>
      </c>
      <c r="I55" t="e">
        <f>IF(F55= J48, H55,NA())</f>
        <v>#N/A</v>
      </c>
      <c r="J55" s="28" t="e">
        <f>IF(F55= J48,G55, NA())</f>
        <v>#N/A</v>
      </c>
    </row>
    <row r="56" spans="1:10" x14ac:dyDescent="0.25">
      <c r="A56" s="25" t="s">
        <v>1055</v>
      </c>
      <c r="B56" s="22">
        <v>96623</v>
      </c>
      <c r="C56" s="21">
        <v>1000</v>
      </c>
    </row>
    <row r="69" spans="1:8" x14ac:dyDescent="0.25">
      <c r="G69" t="s">
        <v>1098</v>
      </c>
    </row>
    <row r="70" spans="1:8" x14ac:dyDescent="0.25">
      <c r="G70" t="s">
        <v>1099</v>
      </c>
      <c r="H70" s="37">
        <f>A11/A4</f>
        <v>0.20699999999999999</v>
      </c>
    </row>
    <row r="71" spans="1:8" x14ac:dyDescent="0.25">
      <c r="G71" t="s">
        <v>1102</v>
      </c>
      <c r="H71">
        <f>VLOOKUP(A74,F51:H55,3,FALSE)</f>
        <v>207</v>
      </c>
    </row>
    <row r="72" spans="1:8" x14ac:dyDescent="0.25">
      <c r="G72" t="s">
        <v>1103</v>
      </c>
      <c r="H72">
        <f>VLOOKUP(A74,F51:H55,2,FALSE)</f>
        <v>20872</v>
      </c>
    </row>
    <row r="73" spans="1:8" x14ac:dyDescent="0.25">
      <c r="A73" s="24" t="s">
        <v>1047</v>
      </c>
      <c r="G73" t="s">
        <v>1104</v>
      </c>
    </row>
    <row r="74" spans="1:8" x14ac:dyDescent="0.25">
      <c r="A74" s="47" t="s">
        <v>6</v>
      </c>
      <c r="G74" t="s">
        <v>1100</v>
      </c>
      <c r="H74">
        <f>_xlfn.RANK.AVG(H71,H51:H55)</f>
        <v>2</v>
      </c>
    </row>
    <row r="75" spans="1:8" x14ac:dyDescent="0.25">
      <c r="G75" t="s">
        <v>1101</v>
      </c>
      <c r="H75">
        <f>_xlfn.RANK.AVG(H72,G51:G55)</f>
        <v>1</v>
      </c>
    </row>
    <row r="76" spans="1:8" x14ac:dyDescent="0.25">
      <c r="H76" s="37">
        <f>A11/A4</f>
        <v>0.20699999999999999</v>
      </c>
    </row>
    <row r="77" spans="1:8" x14ac:dyDescent="0.25">
      <c r="G77" t="s">
        <v>1105</v>
      </c>
    </row>
    <row r="78" spans="1:8" x14ac:dyDescent="0.25">
      <c r="A78" s="24" t="s">
        <v>1042</v>
      </c>
      <c r="B78" s="24" t="s">
        <v>1094</v>
      </c>
    </row>
    <row r="79" spans="1:8" x14ac:dyDescent="0.25">
      <c r="A79" s="24" t="s">
        <v>1047</v>
      </c>
      <c r="B79" t="s">
        <v>999</v>
      </c>
      <c r="C79" t="s">
        <v>998</v>
      </c>
      <c r="D79" t="s">
        <v>1055</v>
      </c>
    </row>
    <row r="80" spans="1:8" x14ac:dyDescent="0.25">
      <c r="A80" s="25" t="s">
        <v>1002</v>
      </c>
      <c r="B80" s="21">
        <v>144</v>
      </c>
      <c r="C80" s="21">
        <v>132</v>
      </c>
      <c r="D80" s="21">
        <v>276</v>
      </c>
    </row>
    <row r="81" spans="1:4" x14ac:dyDescent="0.25">
      <c r="A81" s="25" t="s">
        <v>1001</v>
      </c>
      <c r="B81" s="21">
        <v>326</v>
      </c>
      <c r="C81" s="21">
        <v>63</v>
      </c>
      <c r="D81" s="21">
        <v>389</v>
      </c>
    </row>
    <row r="82" spans="1:4" x14ac:dyDescent="0.25">
      <c r="A82" s="25" t="s">
        <v>1000</v>
      </c>
      <c r="B82" s="21">
        <v>129</v>
      </c>
      <c r="C82" s="21">
        <v>206</v>
      </c>
      <c r="D82" s="21">
        <v>335</v>
      </c>
    </row>
    <row r="83" spans="1:4" x14ac:dyDescent="0.25">
      <c r="A83" s="25" t="s">
        <v>1055</v>
      </c>
      <c r="B83" s="21">
        <v>599</v>
      </c>
      <c r="C83" s="21">
        <v>401</v>
      </c>
      <c r="D83" s="21">
        <v>1000</v>
      </c>
    </row>
    <row r="91" spans="1:4" x14ac:dyDescent="0.25">
      <c r="A91" s="24" t="s">
        <v>1047</v>
      </c>
      <c r="B91" t="s">
        <v>1042</v>
      </c>
    </row>
    <row r="92" spans="1:4" x14ac:dyDescent="0.25">
      <c r="A92" s="25">
        <v>0</v>
      </c>
      <c r="B92" s="21">
        <v>1</v>
      </c>
    </row>
    <row r="93" spans="1:4" x14ac:dyDescent="0.25">
      <c r="A93" s="25">
        <v>1</v>
      </c>
      <c r="B93" s="21">
        <v>1</v>
      </c>
    </row>
    <row r="94" spans="1:4" x14ac:dyDescent="0.25">
      <c r="A94" s="25">
        <v>2</v>
      </c>
      <c r="B94" s="21">
        <v>11</v>
      </c>
    </row>
    <row r="95" spans="1:4" x14ac:dyDescent="0.25">
      <c r="A95" s="25">
        <v>3</v>
      </c>
      <c r="B95" s="21">
        <v>46</v>
      </c>
    </row>
    <row r="96" spans="1:4" x14ac:dyDescent="0.25">
      <c r="A96" s="25">
        <v>4</v>
      </c>
      <c r="B96" s="21">
        <v>88</v>
      </c>
    </row>
    <row r="97" spans="1:7" x14ac:dyDescent="0.25">
      <c r="A97" s="25">
        <v>5</v>
      </c>
      <c r="B97" s="21">
        <v>60</v>
      </c>
    </row>
    <row r="98" spans="1:7" x14ac:dyDescent="0.25">
      <c r="A98" s="25" t="s">
        <v>1055</v>
      </c>
      <c r="B98" s="21">
        <v>207</v>
      </c>
    </row>
    <row r="108" spans="1:7" x14ac:dyDescent="0.25">
      <c r="A108" s="24" t="s">
        <v>1096</v>
      </c>
      <c r="B108" s="24" t="s">
        <v>1094</v>
      </c>
    </row>
    <row r="109" spans="1:7" ht="15.75" customHeight="1" x14ac:dyDescent="0.25">
      <c r="A109" s="24" t="s">
        <v>1047</v>
      </c>
      <c r="B109" t="s">
        <v>11</v>
      </c>
      <c r="C109" t="s">
        <v>9</v>
      </c>
      <c r="D109" t="s">
        <v>6</v>
      </c>
      <c r="E109" t="s">
        <v>13</v>
      </c>
      <c r="F109" t="s">
        <v>10</v>
      </c>
      <c r="G109" t="s">
        <v>1055</v>
      </c>
    </row>
    <row r="110" spans="1:7" x14ac:dyDescent="0.25">
      <c r="A110" s="25" t="s">
        <v>1002</v>
      </c>
      <c r="B110" s="30"/>
      <c r="C110" s="30"/>
      <c r="D110" s="30"/>
      <c r="E110" s="30"/>
      <c r="F110" s="30"/>
      <c r="G110" s="30"/>
    </row>
    <row r="111" spans="1:7" x14ac:dyDescent="0.25">
      <c r="A111" s="29" t="s">
        <v>20</v>
      </c>
      <c r="B111" s="30">
        <v>891</v>
      </c>
      <c r="C111" s="30">
        <v>1332</v>
      </c>
      <c r="D111" s="30">
        <v>1282</v>
      </c>
      <c r="E111" s="30">
        <v>739</v>
      </c>
      <c r="F111" s="30">
        <v>560</v>
      </c>
      <c r="G111" s="30">
        <v>4804</v>
      </c>
    </row>
    <row r="112" spans="1:7" x14ac:dyDescent="0.25">
      <c r="A112" s="29" t="s">
        <v>12</v>
      </c>
      <c r="B112" s="30">
        <v>1991</v>
      </c>
      <c r="C112" s="30">
        <v>1886</v>
      </c>
      <c r="D112" s="30">
        <v>1206</v>
      </c>
      <c r="E112" s="30">
        <v>884</v>
      </c>
      <c r="F112" s="30">
        <v>1722</v>
      </c>
      <c r="G112" s="30">
        <v>7689</v>
      </c>
    </row>
    <row r="113" spans="1:7" x14ac:dyDescent="0.25">
      <c r="A113" s="29" t="s">
        <v>8</v>
      </c>
      <c r="B113" s="30">
        <v>1163</v>
      </c>
      <c r="C113" s="30">
        <v>1180</v>
      </c>
      <c r="D113" s="30">
        <v>1616</v>
      </c>
      <c r="E113" s="30">
        <v>1043</v>
      </c>
      <c r="F113" s="30">
        <v>1747</v>
      </c>
      <c r="G113" s="30">
        <v>6749</v>
      </c>
    </row>
    <row r="114" spans="1:7" x14ac:dyDescent="0.25">
      <c r="A114" s="29" t="s">
        <v>16</v>
      </c>
      <c r="B114" s="30">
        <v>1438</v>
      </c>
      <c r="C114" s="30">
        <v>1616</v>
      </c>
      <c r="D114" s="30">
        <v>866</v>
      </c>
      <c r="E114" s="30">
        <v>829</v>
      </c>
      <c r="F114" s="30">
        <v>2070</v>
      </c>
      <c r="G114" s="30">
        <v>6819</v>
      </c>
    </row>
    <row r="115" spans="1:7" x14ac:dyDescent="0.25">
      <c r="A115" s="25" t="s">
        <v>1001</v>
      </c>
      <c r="B115" s="30"/>
      <c r="C115" s="30"/>
      <c r="D115" s="30"/>
      <c r="E115" s="30"/>
      <c r="F115" s="30"/>
      <c r="G115" s="30"/>
    </row>
    <row r="116" spans="1:7" x14ac:dyDescent="0.25">
      <c r="A116" s="29" t="s">
        <v>24</v>
      </c>
      <c r="B116" s="30">
        <v>1233</v>
      </c>
      <c r="C116" s="30">
        <v>223</v>
      </c>
      <c r="D116" s="30">
        <v>1680</v>
      </c>
      <c r="E116" s="30">
        <v>990</v>
      </c>
      <c r="F116" s="30">
        <v>1508</v>
      </c>
      <c r="G116" s="30">
        <v>5634</v>
      </c>
    </row>
    <row r="117" spans="1:7" x14ac:dyDescent="0.25">
      <c r="A117" s="29" t="s">
        <v>15</v>
      </c>
      <c r="B117" s="30">
        <v>1598</v>
      </c>
      <c r="C117" s="30">
        <v>1907</v>
      </c>
      <c r="D117" s="30">
        <v>869</v>
      </c>
      <c r="E117" s="30">
        <v>1426</v>
      </c>
      <c r="F117" s="30">
        <v>1416</v>
      </c>
      <c r="G117" s="30">
        <v>7216</v>
      </c>
    </row>
    <row r="118" spans="1:7" x14ac:dyDescent="0.25">
      <c r="A118" s="29" t="s">
        <v>5</v>
      </c>
      <c r="B118" s="30">
        <v>900</v>
      </c>
      <c r="C118" s="30">
        <v>1016</v>
      </c>
      <c r="D118" s="30">
        <v>960</v>
      </c>
      <c r="E118" s="30">
        <v>940</v>
      </c>
      <c r="F118" s="30">
        <v>1193</v>
      </c>
      <c r="G118" s="30">
        <v>5009</v>
      </c>
    </row>
    <row r="119" spans="1:7" x14ac:dyDescent="0.25">
      <c r="A119" s="29" t="s">
        <v>18</v>
      </c>
      <c r="B119" s="30">
        <v>900</v>
      </c>
      <c r="C119" s="30">
        <v>1470</v>
      </c>
      <c r="D119" s="30">
        <v>1617</v>
      </c>
      <c r="E119" s="30">
        <v>1314</v>
      </c>
      <c r="F119" s="30">
        <v>941</v>
      </c>
      <c r="G119" s="30">
        <v>6242</v>
      </c>
    </row>
    <row r="120" spans="1:7" x14ac:dyDescent="0.25">
      <c r="A120" s="29" t="s">
        <v>14</v>
      </c>
      <c r="B120" s="30">
        <v>1255</v>
      </c>
      <c r="C120" s="30">
        <v>516</v>
      </c>
      <c r="D120" s="30">
        <v>1874</v>
      </c>
      <c r="E120" s="30">
        <v>1863</v>
      </c>
      <c r="F120" s="30">
        <v>1722</v>
      </c>
      <c r="G120" s="30">
        <v>7230</v>
      </c>
    </row>
    <row r="121" spans="1:7" x14ac:dyDescent="0.25">
      <c r="A121" s="29" t="s">
        <v>19</v>
      </c>
      <c r="B121" s="30">
        <v>1138</v>
      </c>
      <c r="C121" s="30">
        <v>1898</v>
      </c>
      <c r="D121" s="30">
        <v>1482</v>
      </c>
      <c r="E121" s="30">
        <v>846</v>
      </c>
      <c r="F121" s="30">
        <v>1154</v>
      </c>
      <c r="G121" s="30">
        <v>6518</v>
      </c>
    </row>
    <row r="122" spans="1:7" x14ac:dyDescent="0.25">
      <c r="A122" s="25" t="s">
        <v>1000</v>
      </c>
      <c r="B122" s="30"/>
      <c r="C122" s="30"/>
      <c r="D122" s="30"/>
      <c r="E122" s="30"/>
      <c r="F122" s="30"/>
      <c r="G122" s="30"/>
    </row>
    <row r="123" spans="1:7" x14ac:dyDescent="0.25">
      <c r="A123" s="29" t="s">
        <v>17</v>
      </c>
      <c r="B123" s="30">
        <v>1655</v>
      </c>
      <c r="C123" s="30">
        <v>805</v>
      </c>
      <c r="D123" s="30">
        <v>2263</v>
      </c>
      <c r="E123" s="30">
        <v>987</v>
      </c>
      <c r="F123" s="30">
        <v>1075</v>
      </c>
      <c r="G123" s="30">
        <v>6785</v>
      </c>
    </row>
    <row r="124" spans="1:7" x14ac:dyDescent="0.25">
      <c r="A124" s="29" t="s">
        <v>23</v>
      </c>
      <c r="B124" s="30">
        <v>1104</v>
      </c>
      <c r="C124" s="30">
        <v>2280</v>
      </c>
      <c r="D124" s="30">
        <v>1445</v>
      </c>
      <c r="E124" s="30">
        <v>1722</v>
      </c>
      <c r="F124" s="30">
        <v>1196</v>
      </c>
      <c r="G124" s="30">
        <v>7747</v>
      </c>
    </row>
    <row r="125" spans="1:7" x14ac:dyDescent="0.25">
      <c r="A125" s="29" t="s">
        <v>7</v>
      </c>
      <c r="B125" s="30">
        <v>372</v>
      </c>
      <c r="C125" s="30">
        <v>1818</v>
      </c>
      <c r="D125" s="30">
        <v>1346</v>
      </c>
      <c r="E125" s="30">
        <v>1156</v>
      </c>
      <c r="F125" s="30">
        <v>1484</v>
      </c>
      <c r="G125" s="30">
        <v>6176</v>
      </c>
    </row>
    <row r="126" spans="1:7" x14ac:dyDescent="0.25">
      <c r="A126" s="29" t="s">
        <v>22</v>
      </c>
      <c r="B126" s="30">
        <v>1415</v>
      </c>
      <c r="C126" s="30">
        <v>1271</v>
      </c>
      <c r="D126" s="30">
        <v>1214</v>
      </c>
      <c r="E126" s="30">
        <v>1135</v>
      </c>
      <c r="F126" s="30">
        <v>1566</v>
      </c>
      <c r="G126" s="30">
        <v>6601</v>
      </c>
    </row>
    <row r="127" spans="1:7" x14ac:dyDescent="0.25">
      <c r="A127" s="29" t="s">
        <v>21</v>
      </c>
      <c r="B127" s="30">
        <v>1362</v>
      </c>
      <c r="C127" s="30">
        <v>1363</v>
      </c>
      <c r="D127" s="30">
        <v>1152</v>
      </c>
      <c r="E127" s="30">
        <v>777</v>
      </c>
      <c r="F127" s="30">
        <v>750</v>
      </c>
      <c r="G127" s="30">
        <v>5404</v>
      </c>
    </row>
    <row r="133" spans="2:4" x14ac:dyDescent="0.25">
      <c r="B133" s="38"/>
      <c r="C133" s="39"/>
      <c r="D133" s="40"/>
    </row>
    <row r="134" spans="2:4" x14ac:dyDescent="0.25">
      <c r="B134" s="41"/>
      <c r="C134" s="42"/>
      <c r="D134" s="43"/>
    </row>
    <row r="135" spans="2:4" x14ac:dyDescent="0.25">
      <c r="B135" s="41"/>
      <c r="C135" s="42"/>
      <c r="D135" s="43"/>
    </row>
    <row r="136" spans="2:4" x14ac:dyDescent="0.25">
      <c r="B136" s="41"/>
      <c r="C136" s="42"/>
      <c r="D136" s="43"/>
    </row>
    <row r="137" spans="2:4" x14ac:dyDescent="0.25">
      <c r="B137" s="41"/>
      <c r="C137" s="42"/>
      <c r="D137" s="43"/>
    </row>
    <row r="138" spans="2:4" x14ac:dyDescent="0.25">
      <c r="B138" s="41"/>
      <c r="C138" s="42"/>
      <c r="D138" s="43"/>
    </row>
    <row r="139" spans="2:4" x14ac:dyDescent="0.25">
      <c r="B139" s="41"/>
      <c r="C139" s="42"/>
      <c r="D139" s="43"/>
    </row>
    <row r="140" spans="2:4" x14ac:dyDescent="0.25">
      <c r="B140" s="41"/>
      <c r="C140" s="42"/>
      <c r="D140" s="43"/>
    </row>
    <row r="141" spans="2:4" x14ac:dyDescent="0.25">
      <c r="B141" s="41"/>
      <c r="C141" s="42"/>
      <c r="D141" s="43"/>
    </row>
    <row r="142" spans="2:4" x14ac:dyDescent="0.25">
      <c r="B142" s="41"/>
      <c r="C142" s="42"/>
      <c r="D142" s="43"/>
    </row>
    <row r="143" spans="2:4" x14ac:dyDescent="0.25">
      <c r="B143" s="41"/>
      <c r="C143" s="42"/>
      <c r="D143" s="43"/>
    </row>
    <row r="144" spans="2:4" x14ac:dyDescent="0.25">
      <c r="B144" s="41"/>
      <c r="C144" s="42"/>
      <c r="D144" s="43"/>
    </row>
    <row r="145" spans="2:4" x14ac:dyDescent="0.25">
      <c r="B145" s="41"/>
      <c r="C145" s="42"/>
      <c r="D145" s="43"/>
    </row>
    <row r="146" spans="2:4" x14ac:dyDescent="0.25">
      <c r="B146" s="41"/>
      <c r="C146" s="42"/>
      <c r="D146" s="43"/>
    </row>
    <row r="147" spans="2:4" x14ac:dyDescent="0.25">
      <c r="B147" s="41"/>
      <c r="C147" s="42"/>
      <c r="D147" s="43"/>
    </row>
    <row r="148" spans="2:4" x14ac:dyDescent="0.25">
      <c r="B148" s="41"/>
      <c r="C148" s="42"/>
      <c r="D148" s="43"/>
    </row>
    <row r="149" spans="2:4" x14ac:dyDescent="0.25">
      <c r="B149" s="41"/>
      <c r="C149" s="42"/>
      <c r="D149" s="43"/>
    </row>
    <row r="150" spans="2:4" x14ac:dyDescent="0.25">
      <c r="B150" s="44"/>
      <c r="C150" s="45"/>
      <c r="D150" s="46"/>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C1" zoomScale="115" zoomScaleNormal="115" workbookViewId="0">
      <selection activeCell="Q3" sqref="Q3"/>
    </sheetView>
  </sheetViews>
  <sheetFormatPr defaultRowHeight="15" x14ac:dyDescent="0.25"/>
  <cols>
    <col min="1" max="1" width="3.7109375" customWidth="1"/>
    <col min="2" max="2" width="14.7109375" customWidth="1"/>
    <col min="3" max="3" width="14.42578125" customWidth="1"/>
    <col min="4" max="4" width="16.7109375" customWidth="1"/>
    <col min="5" max="5" width="17" customWidth="1"/>
    <col min="6" max="6" width="16.28515625" customWidth="1"/>
    <col min="7" max="7" width="17.28515625" customWidth="1"/>
    <col min="8" max="8" width="18.42578125" customWidth="1"/>
    <col min="9" max="9" width="17.28515625" customWidth="1"/>
    <col min="10" max="10" width="15.5703125" customWidth="1"/>
    <col min="11" max="11" width="17.5703125" customWidth="1"/>
    <col min="12" max="12" width="15.5703125" customWidth="1"/>
    <col min="13" max="16" width="7.5703125" customWidth="1"/>
    <col min="17" max="17" width="14.7109375" customWidth="1"/>
    <col min="20" max="20" width="10.710937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21FB-804D-4350-AC36-BFA9A3862E4C}">
  <dimension ref="A1:ZJ32"/>
  <sheetViews>
    <sheetView tabSelected="1" zoomScale="61" zoomScaleNormal="85" workbookViewId="0">
      <selection activeCell="A7" sqref="A7"/>
    </sheetView>
  </sheetViews>
  <sheetFormatPr defaultRowHeight="15" x14ac:dyDescent="0.25"/>
  <cols>
    <col min="1" max="1" width="3.7109375" customWidth="1"/>
    <col min="2" max="2" width="4.28515625" customWidth="1"/>
    <col min="11" max="11" width="9.28515625" customWidth="1"/>
    <col min="13" max="13" width="12" bestFit="1" customWidth="1"/>
    <col min="14" max="14" width="14.7109375" customWidth="1"/>
    <col min="15" max="15" width="18" customWidth="1"/>
    <col min="16" max="16" width="13.85546875" customWidth="1"/>
    <col min="17" max="17" width="14.140625" customWidth="1"/>
    <col min="18" max="18" width="13" customWidth="1"/>
    <col min="19" max="19" width="12.42578125" customWidth="1"/>
    <col min="20" max="20" width="13" customWidth="1"/>
    <col min="21" max="21" width="0.5703125" customWidth="1"/>
    <col min="22" max="23" width="9.140625" hidden="1" customWidth="1"/>
  </cols>
  <sheetData>
    <row r="1" spans="1:686" x14ac:dyDescent="0.25">
      <c r="A1" s="20"/>
      <c r="B1" s="20"/>
      <c r="C1" s="20"/>
      <c r="D1" s="20"/>
      <c r="E1" s="20"/>
      <c r="F1" s="20"/>
      <c r="G1" s="20"/>
      <c r="H1" s="20"/>
      <c r="I1" s="20"/>
      <c r="J1" s="20"/>
      <c r="K1" s="20"/>
      <c r="L1" s="20"/>
      <c r="M1" s="20"/>
      <c r="N1" s="20"/>
      <c r="O1" s="20"/>
      <c r="P1" s="20"/>
      <c r="Q1" s="20"/>
      <c r="R1" s="20"/>
      <c r="S1" s="20"/>
      <c r="T1" s="20"/>
      <c r="U1" s="20"/>
      <c r="V1" s="20"/>
      <c r="W1" s="20"/>
    </row>
    <row r="2" spans="1:686" x14ac:dyDescent="0.25">
      <c r="A2" s="20"/>
      <c r="B2" s="20"/>
      <c r="C2" s="20"/>
      <c r="D2" s="20"/>
      <c r="E2" s="20"/>
      <c r="F2" s="20"/>
      <c r="G2" s="20"/>
      <c r="H2" s="20"/>
      <c r="I2" s="20"/>
      <c r="J2" s="20"/>
      <c r="K2" s="20"/>
      <c r="L2" s="20"/>
      <c r="M2" s="20"/>
      <c r="N2" s="20"/>
      <c r="O2" s="20"/>
      <c r="P2" s="20"/>
      <c r="Q2" s="20"/>
      <c r="R2" s="20"/>
      <c r="S2" s="20"/>
      <c r="T2" s="20"/>
      <c r="U2" s="20"/>
      <c r="V2" s="20"/>
      <c r="W2" s="20"/>
    </row>
    <row r="3" spans="1:686" x14ac:dyDescent="0.25">
      <c r="A3" s="20"/>
      <c r="B3" s="20"/>
      <c r="C3" s="20"/>
      <c r="D3" s="20"/>
      <c r="E3" s="20"/>
      <c r="F3" s="20"/>
      <c r="G3" s="20"/>
      <c r="H3" s="20"/>
      <c r="I3" s="20"/>
      <c r="J3" s="20"/>
      <c r="K3" s="20"/>
      <c r="L3" s="20"/>
      <c r="M3" s="20"/>
      <c r="N3" s="20"/>
      <c r="O3" s="20"/>
      <c r="P3" s="20"/>
      <c r="Q3" s="20"/>
      <c r="R3" s="20"/>
      <c r="S3" s="20"/>
      <c r="T3" s="20"/>
      <c r="U3" s="20"/>
      <c r="V3" s="20"/>
      <c r="W3" s="20"/>
    </row>
    <row r="4" spans="1:686" x14ac:dyDescent="0.25">
      <c r="A4" s="20"/>
      <c r="B4" s="20"/>
      <c r="C4" s="20"/>
      <c r="D4" s="20"/>
      <c r="E4" s="20"/>
      <c r="F4" s="20"/>
      <c r="G4" s="20"/>
      <c r="H4" s="20"/>
      <c r="I4" s="20"/>
      <c r="J4" s="20"/>
      <c r="K4" s="20"/>
      <c r="L4" s="20"/>
      <c r="M4" s="20"/>
      <c r="N4" s="20"/>
      <c r="O4" s="20"/>
      <c r="P4" s="20"/>
      <c r="Q4" s="20"/>
      <c r="R4" s="20"/>
      <c r="S4" s="20"/>
      <c r="T4" s="20"/>
      <c r="U4" s="20"/>
      <c r="V4" s="20"/>
      <c r="W4" s="20"/>
    </row>
    <row r="5" spans="1:686" x14ac:dyDescent="0.25">
      <c r="A5" s="20"/>
      <c r="B5" s="20"/>
      <c r="C5" s="20"/>
      <c r="D5" s="20"/>
      <c r="E5" s="20"/>
      <c r="F5" s="20"/>
      <c r="G5" s="20"/>
      <c r="H5" s="20"/>
      <c r="I5" s="20"/>
      <c r="J5" s="20"/>
      <c r="K5" s="20"/>
      <c r="L5" s="20"/>
      <c r="M5" s="20"/>
      <c r="N5" s="20"/>
      <c r="O5" s="20"/>
      <c r="P5" s="20"/>
      <c r="Q5" s="20"/>
      <c r="R5" s="20"/>
      <c r="S5" s="20"/>
      <c r="T5" s="20"/>
      <c r="U5" s="20"/>
      <c r="V5" s="20"/>
      <c r="W5" s="20"/>
    </row>
    <row r="6" spans="1:686" x14ac:dyDescent="0.25">
      <c r="A6" s="20"/>
      <c r="B6" s="20"/>
      <c r="C6" s="20"/>
      <c r="D6" s="20"/>
      <c r="E6" s="20"/>
      <c r="F6" s="20"/>
      <c r="G6" s="20"/>
      <c r="H6" s="20"/>
      <c r="I6" s="20"/>
      <c r="J6" s="20"/>
      <c r="K6" s="20"/>
      <c r="L6" s="20"/>
      <c r="M6" s="20"/>
      <c r="N6" s="20"/>
      <c r="O6" s="20"/>
      <c r="P6" s="20"/>
      <c r="Q6" s="20"/>
      <c r="R6" s="20"/>
      <c r="S6" s="20"/>
      <c r="T6" s="20"/>
      <c r="U6" s="20"/>
      <c r="V6" s="20"/>
      <c r="W6" s="20"/>
    </row>
    <row r="7" spans="1:686" x14ac:dyDescent="0.25">
      <c r="A7" s="20"/>
      <c r="B7" s="20"/>
      <c r="C7" s="20"/>
      <c r="D7" s="20"/>
      <c r="E7" s="20"/>
      <c r="F7" s="20"/>
      <c r="G7" s="20"/>
      <c r="H7" s="20"/>
      <c r="I7" s="20"/>
      <c r="J7" s="20"/>
      <c r="K7" s="20"/>
      <c r="L7" s="20"/>
      <c r="M7" s="20"/>
      <c r="N7" s="20"/>
      <c r="O7" s="20"/>
      <c r="P7" s="20"/>
      <c r="Q7" s="20"/>
      <c r="R7" s="20"/>
      <c r="S7" s="20"/>
      <c r="T7" s="20"/>
      <c r="U7" s="20"/>
      <c r="V7" s="20"/>
      <c r="W7" s="20"/>
    </row>
    <row r="8" spans="1:686" x14ac:dyDescent="0.25">
      <c r="A8" s="20"/>
      <c r="B8" s="20"/>
      <c r="C8" s="20"/>
      <c r="D8" s="20"/>
      <c r="E8" s="20"/>
      <c r="F8" s="20"/>
      <c r="G8" s="20"/>
      <c r="H8" s="20"/>
      <c r="I8" s="20"/>
      <c r="J8" s="20"/>
      <c r="K8" s="20"/>
      <c r="L8" s="20"/>
      <c r="M8" s="20"/>
      <c r="N8" s="20"/>
      <c r="O8" s="20"/>
      <c r="P8" s="20"/>
      <c r="Q8" s="20"/>
      <c r="R8" s="20"/>
      <c r="S8" s="20"/>
      <c r="T8" s="20"/>
      <c r="U8" s="20"/>
      <c r="V8" s="20"/>
      <c r="W8" s="20"/>
    </row>
    <row r="9" spans="1:686" x14ac:dyDescent="0.25">
      <c r="A9" s="20"/>
      <c r="B9" s="20"/>
      <c r="C9" s="20"/>
      <c r="D9" s="20"/>
      <c r="E9" s="20"/>
      <c r="F9" s="20"/>
      <c r="G9" s="20"/>
      <c r="H9" s="20"/>
      <c r="I9" s="20"/>
      <c r="J9" s="20"/>
      <c r="K9" s="20"/>
      <c r="L9" s="20"/>
      <c r="M9" s="20"/>
      <c r="N9" s="20"/>
      <c r="O9" s="20"/>
      <c r="P9" s="20"/>
      <c r="Q9" s="20"/>
      <c r="R9" s="20"/>
      <c r="S9" s="20"/>
      <c r="T9" s="20"/>
      <c r="U9" s="20"/>
      <c r="V9" s="20"/>
      <c r="W9" s="20"/>
    </row>
    <row r="10" spans="1:686" x14ac:dyDescent="0.25">
      <c r="A10" s="20"/>
      <c r="B10" s="20"/>
      <c r="C10" s="20"/>
      <c r="D10" s="20"/>
      <c r="E10" s="20"/>
      <c r="F10" s="20"/>
      <c r="G10" s="20"/>
      <c r="H10" s="20"/>
      <c r="I10" s="20"/>
      <c r="J10" s="20"/>
      <c r="K10" s="20"/>
      <c r="L10" s="20"/>
      <c r="M10" s="20"/>
      <c r="N10" s="20"/>
      <c r="O10" s="20"/>
      <c r="P10" s="20"/>
      <c r="Q10" s="20"/>
      <c r="R10" s="20"/>
      <c r="S10" s="20"/>
      <c r="T10" s="20"/>
      <c r="U10" s="20"/>
      <c r="V10" s="20"/>
      <c r="W10" s="20"/>
    </row>
    <row r="11" spans="1:686" x14ac:dyDescent="0.25">
      <c r="A11" s="20"/>
      <c r="B11" s="20"/>
      <c r="C11" s="20"/>
      <c r="D11" s="20"/>
      <c r="E11" s="20"/>
      <c r="F11" s="20"/>
      <c r="G11" s="20"/>
      <c r="H11" s="20"/>
      <c r="I11" s="20"/>
      <c r="J11" s="20"/>
      <c r="K11" s="20"/>
      <c r="L11" s="20"/>
      <c r="M11" s="20"/>
      <c r="N11" s="20"/>
      <c r="O11" s="20"/>
      <c r="P11" s="20"/>
      <c r="Q11" s="20"/>
      <c r="R11" s="20"/>
      <c r="S11" s="20"/>
      <c r="T11" s="20"/>
      <c r="U11" s="20"/>
      <c r="V11" s="20"/>
      <c r="W11" s="20"/>
    </row>
    <row r="12" spans="1:686" x14ac:dyDescent="0.25">
      <c r="A12" s="20"/>
      <c r="B12" s="20"/>
      <c r="C12" s="20"/>
      <c r="D12" s="20"/>
      <c r="E12" s="20"/>
      <c r="F12" s="20"/>
      <c r="G12" s="20"/>
      <c r="H12" s="20"/>
      <c r="I12" s="20"/>
      <c r="J12" s="20"/>
      <c r="K12" s="20"/>
      <c r="L12" s="20"/>
      <c r="M12" s="20"/>
      <c r="N12" s="20"/>
      <c r="O12" s="20"/>
      <c r="P12" s="20"/>
      <c r="Q12" s="20"/>
      <c r="R12" s="20"/>
      <c r="S12" s="20"/>
      <c r="T12" s="20"/>
      <c r="U12" s="20"/>
      <c r="V12" s="20"/>
      <c r="W12" s="20"/>
    </row>
    <row r="13" spans="1:686" x14ac:dyDescent="0.25">
      <c r="A13" s="20"/>
      <c r="B13" s="20"/>
      <c r="C13" s="20"/>
      <c r="D13" s="20"/>
      <c r="E13" s="20"/>
      <c r="F13" s="20"/>
      <c r="G13" s="20"/>
      <c r="H13" s="20"/>
      <c r="I13" s="20"/>
      <c r="J13" s="20"/>
      <c r="K13" s="20"/>
      <c r="L13" s="20"/>
      <c r="M13" s="20"/>
      <c r="N13" s="20"/>
      <c r="O13" s="20"/>
      <c r="P13" s="20"/>
      <c r="Q13" s="20"/>
      <c r="R13" s="20"/>
      <c r="S13" s="20"/>
      <c r="T13" s="20"/>
      <c r="U13" s="20"/>
      <c r="V13" s="20"/>
      <c r="W13" s="20"/>
    </row>
    <row r="14" spans="1:686" x14ac:dyDescent="0.25">
      <c r="A14" s="20"/>
      <c r="B14" s="20"/>
      <c r="C14" s="20"/>
      <c r="D14" s="20"/>
      <c r="E14" s="20"/>
      <c r="F14" s="20"/>
      <c r="G14" s="20"/>
      <c r="H14" s="20"/>
      <c r="I14" s="20"/>
      <c r="J14" s="20"/>
      <c r="K14" s="20"/>
      <c r="L14" s="20"/>
      <c r="M14" s="20"/>
      <c r="N14" s="20"/>
      <c r="O14" s="31" t="s">
        <v>11</v>
      </c>
      <c r="P14" s="31" t="s">
        <v>9</v>
      </c>
      <c r="Q14" s="31" t="s">
        <v>6</v>
      </c>
      <c r="R14" s="31" t="s">
        <v>13</v>
      </c>
      <c r="S14" s="31" t="s">
        <v>10</v>
      </c>
      <c r="T14" s="36" t="s">
        <v>1097</v>
      </c>
      <c r="U14" s="20"/>
      <c r="V14" s="20"/>
      <c r="W14" s="20"/>
    </row>
    <row r="15" spans="1:686" x14ac:dyDescent="0.25">
      <c r="A15" s="20"/>
      <c r="B15" s="20"/>
      <c r="C15" s="20"/>
      <c r="D15" s="20"/>
      <c r="E15" s="20"/>
      <c r="F15" s="20"/>
      <c r="G15" s="20"/>
      <c r="H15" s="20"/>
      <c r="I15" s="20"/>
      <c r="J15" s="20"/>
      <c r="K15" s="20"/>
      <c r="L15" s="20"/>
      <c r="M15" s="20"/>
      <c r="N15" s="32" t="s">
        <v>1002</v>
      </c>
      <c r="O15" s="20"/>
      <c r="P15" s="20"/>
      <c r="Q15" s="20"/>
      <c r="R15" s="20"/>
      <c r="S15" s="20"/>
      <c r="T15" s="20"/>
      <c r="U15" s="20"/>
      <c r="V15" s="20"/>
      <c r="W15" s="20"/>
      <c r="ZJ15" t="s">
        <v>1095</v>
      </c>
    </row>
    <row r="16" spans="1:686" x14ac:dyDescent="0.25">
      <c r="A16" s="20"/>
      <c r="B16" s="20"/>
      <c r="C16" s="20"/>
      <c r="D16" s="20"/>
      <c r="E16" s="20"/>
      <c r="F16" s="20"/>
      <c r="G16" s="20"/>
      <c r="H16" s="20"/>
      <c r="I16" s="20"/>
      <c r="J16" s="20"/>
      <c r="K16" s="20"/>
      <c r="L16" s="20"/>
      <c r="M16" s="20"/>
      <c r="N16" s="34" t="s">
        <v>20</v>
      </c>
      <c r="O16" s="35">
        <v>891</v>
      </c>
      <c r="P16" s="35">
        <v>1332</v>
      </c>
      <c r="Q16" s="35">
        <v>1282</v>
      </c>
      <c r="R16" s="35">
        <v>739</v>
      </c>
      <c r="S16" s="35">
        <v>560</v>
      </c>
      <c r="T16" s="33">
        <v>4804</v>
      </c>
      <c r="U16" s="20"/>
      <c r="V16" s="20"/>
      <c r="W16" s="20"/>
    </row>
    <row r="17" spans="1:23" x14ac:dyDescent="0.25">
      <c r="A17" s="20"/>
      <c r="B17" s="20"/>
      <c r="C17" s="20"/>
      <c r="D17" s="20"/>
      <c r="E17" s="20"/>
      <c r="F17" s="20"/>
      <c r="G17" s="20"/>
      <c r="H17" s="20"/>
      <c r="I17" s="20"/>
      <c r="J17" s="20"/>
      <c r="K17" s="20"/>
      <c r="L17" s="20"/>
      <c r="M17" s="20"/>
      <c r="N17" s="34" t="s">
        <v>12</v>
      </c>
      <c r="O17" s="35">
        <v>1991</v>
      </c>
      <c r="P17" s="35">
        <v>1886</v>
      </c>
      <c r="Q17" s="35">
        <v>1206</v>
      </c>
      <c r="R17" s="35">
        <v>884</v>
      </c>
      <c r="S17" s="35">
        <v>1722</v>
      </c>
      <c r="T17" s="33">
        <v>7689</v>
      </c>
      <c r="U17" s="20"/>
      <c r="V17" s="20"/>
      <c r="W17" s="20"/>
    </row>
    <row r="18" spans="1:23" x14ac:dyDescent="0.25">
      <c r="A18" s="20"/>
      <c r="B18" s="20"/>
      <c r="C18" s="20"/>
      <c r="D18" s="20"/>
      <c r="E18" s="20"/>
      <c r="F18" s="20"/>
      <c r="G18" s="20"/>
      <c r="H18" s="20"/>
      <c r="I18" s="20"/>
      <c r="J18" s="20"/>
      <c r="K18" s="20"/>
      <c r="L18" s="20"/>
      <c r="M18" s="20"/>
      <c r="N18" s="34" t="s">
        <v>8</v>
      </c>
      <c r="O18" s="35">
        <v>1163</v>
      </c>
      <c r="P18" s="35">
        <v>1180</v>
      </c>
      <c r="Q18" s="35">
        <v>1616</v>
      </c>
      <c r="R18" s="35">
        <v>1043</v>
      </c>
      <c r="S18" s="35">
        <v>1747</v>
      </c>
      <c r="T18" s="33">
        <v>6749</v>
      </c>
      <c r="U18" s="20"/>
      <c r="V18" s="20"/>
      <c r="W18" s="20"/>
    </row>
    <row r="19" spans="1:23" x14ac:dyDescent="0.25">
      <c r="A19" s="20"/>
      <c r="B19" s="20"/>
      <c r="C19" s="20"/>
      <c r="D19" s="20"/>
      <c r="E19" s="20"/>
      <c r="F19" s="20"/>
      <c r="G19" s="20"/>
      <c r="H19" s="20"/>
      <c r="I19" s="20"/>
      <c r="J19" s="20"/>
      <c r="K19" s="20"/>
      <c r="L19" s="20"/>
      <c r="M19" s="20"/>
      <c r="N19" s="34" t="s">
        <v>16</v>
      </c>
      <c r="O19" s="35">
        <v>1438</v>
      </c>
      <c r="P19" s="35">
        <v>1616</v>
      </c>
      <c r="Q19" s="35">
        <v>866</v>
      </c>
      <c r="R19" s="35">
        <v>829</v>
      </c>
      <c r="S19" s="35">
        <v>2070</v>
      </c>
      <c r="T19" s="33">
        <v>6819</v>
      </c>
      <c r="U19" s="20"/>
      <c r="V19" s="20"/>
      <c r="W19" s="20"/>
    </row>
    <row r="20" spans="1:23" x14ac:dyDescent="0.25">
      <c r="A20" s="20"/>
      <c r="B20" s="20"/>
      <c r="C20" s="20"/>
      <c r="D20" s="20"/>
      <c r="E20" s="20"/>
      <c r="F20" s="20"/>
      <c r="G20" s="20"/>
      <c r="H20" s="20"/>
      <c r="I20" s="20"/>
      <c r="J20" s="20"/>
      <c r="K20" s="20"/>
      <c r="L20" s="20"/>
      <c r="M20" s="20"/>
      <c r="N20" s="32" t="s">
        <v>1001</v>
      </c>
      <c r="O20" s="35"/>
      <c r="P20" s="35"/>
      <c r="Q20" s="35"/>
      <c r="R20" s="35"/>
      <c r="S20" s="35"/>
      <c r="T20" s="33"/>
      <c r="U20" s="20"/>
      <c r="V20" s="20"/>
      <c r="W20" s="20"/>
    </row>
    <row r="21" spans="1:23" x14ac:dyDescent="0.25">
      <c r="A21" s="20"/>
      <c r="B21" s="20"/>
      <c r="C21" s="20"/>
      <c r="D21" s="20"/>
      <c r="E21" s="20"/>
      <c r="F21" s="20"/>
      <c r="G21" s="20"/>
      <c r="H21" s="20"/>
      <c r="I21" s="20"/>
      <c r="J21" s="20"/>
      <c r="K21" s="20"/>
      <c r="L21" s="20"/>
      <c r="M21" s="20"/>
      <c r="N21" s="34" t="s">
        <v>24</v>
      </c>
      <c r="O21" s="35">
        <v>1233</v>
      </c>
      <c r="P21" s="35">
        <v>223</v>
      </c>
      <c r="Q21" s="35">
        <v>1680</v>
      </c>
      <c r="R21" s="35">
        <v>990</v>
      </c>
      <c r="S21" s="35">
        <v>1508</v>
      </c>
      <c r="T21" s="33">
        <v>5634</v>
      </c>
      <c r="U21" s="20"/>
      <c r="V21" s="20"/>
      <c r="W21" s="20"/>
    </row>
    <row r="22" spans="1:23" x14ac:dyDescent="0.25">
      <c r="A22" s="20"/>
      <c r="B22" s="20"/>
      <c r="C22" s="20"/>
      <c r="D22" s="20"/>
      <c r="E22" s="20"/>
      <c r="F22" s="20"/>
      <c r="G22" s="20"/>
      <c r="H22" s="20"/>
      <c r="I22" s="20"/>
      <c r="J22" s="20"/>
      <c r="K22" s="20"/>
      <c r="L22" s="20"/>
      <c r="M22" s="20"/>
      <c r="N22" s="34" t="s">
        <v>15</v>
      </c>
      <c r="O22" s="35">
        <v>1598</v>
      </c>
      <c r="P22" s="35">
        <v>1907</v>
      </c>
      <c r="Q22" s="35">
        <v>869</v>
      </c>
      <c r="R22" s="35">
        <v>1426</v>
      </c>
      <c r="S22" s="35">
        <v>1416</v>
      </c>
      <c r="T22" s="33">
        <v>7216</v>
      </c>
      <c r="U22" s="20"/>
      <c r="V22" s="20"/>
      <c r="W22" s="20"/>
    </row>
    <row r="23" spans="1:23" x14ac:dyDescent="0.25">
      <c r="A23" s="20"/>
      <c r="B23" s="20"/>
      <c r="C23" s="20"/>
      <c r="D23" s="20"/>
      <c r="E23" s="20"/>
      <c r="F23" s="20"/>
      <c r="G23" s="20"/>
      <c r="H23" s="20"/>
      <c r="I23" s="20"/>
      <c r="J23" s="20"/>
      <c r="K23" s="20"/>
      <c r="L23" s="20"/>
      <c r="M23" s="20"/>
      <c r="N23" s="34" t="s">
        <v>5</v>
      </c>
      <c r="O23" s="35">
        <v>900</v>
      </c>
      <c r="P23" s="35">
        <v>1016</v>
      </c>
      <c r="Q23" s="35">
        <v>960</v>
      </c>
      <c r="R23" s="35">
        <v>940</v>
      </c>
      <c r="S23" s="35">
        <v>1193</v>
      </c>
      <c r="T23" s="33">
        <v>5009</v>
      </c>
      <c r="U23" s="20"/>
      <c r="V23" s="20"/>
      <c r="W23" s="20"/>
    </row>
    <row r="24" spans="1:23" x14ac:dyDescent="0.25">
      <c r="A24" s="20"/>
      <c r="B24" s="20"/>
      <c r="C24" s="20"/>
      <c r="D24" s="20"/>
      <c r="E24" s="20"/>
      <c r="F24" s="20"/>
      <c r="G24" s="20"/>
      <c r="H24" s="20"/>
      <c r="I24" s="20"/>
      <c r="J24" s="20"/>
      <c r="K24" s="20"/>
      <c r="L24" s="20"/>
      <c r="M24" s="20"/>
      <c r="N24" s="34" t="s">
        <v>18</v>
      </c>
      <c r="O24" s="35">
        <v>900</v>
      </c>
      <c r="P24" s="35">
        <v>1470</v>
      </c>
      <c r="Q24" s="35">
        <v>1617</v>
      </c>
      <c r="R24" s="35">
        <v>1314</v>
      </c>
      <c r="S24" s="35">
        <v>941</v>
      </c>
      <c r="T24" s="33">
        <v>6242</v>
      </c>
      <c r="U24" s="20"/>
      <c r="V24" s="20"/>
      <c r="W24" s="20"/>
    </row>
    <row r="25" spans="1:23" x14ac:dyDescent="0.25">
      <c r="A25" s="20"/>
      <c r="B25" s="20"/>
      <c r="C25" s="20"/>
      <c r="D25" s="20"/>
      <c r="E25" s="20"/>
      <c r="F25" s="20"/>
      <c r="G25" s="20"/>
      <c r="H25" s="20"/>
      <c r="I25" s="20"/>
      <c r="J25" s="20"/>
      <c r="K25" s="20"/>
      <c r="L25" s="20"/>
      <c r="M25" s="20"/>
      <c r="N25" s="34" t="s">
        <v>14</v>
      </c>
      <c r="O25" s="35">
        <v>1255</v>
      </c>
      <c r="P25" s="35">
        <v>516</v>
      </c>
      <c r="Q25" s="35">
        <v>1874</v>
      </c>
      <c r="R25" s="35">
        <v>1863</v>
      </c>
      <c r="S25" s="35">
        <v>1722</v>
      </c>
      <c r="T25" s="33">
        <v>7230</v>
      </c>
      <c r="U25" s="20"/>
      <c r="V25" s="20"/>
      <c r="W25" s="20"/>
    </row>
    <row r="26" spans="1:23" x14ac:dyDescent="0.25">
      <c r="A26" s="20"/>
      <c r="B26" s="20"/>
      <c r="C26" s="20"/>
      <c r="D26" s="20"/>
      <c r="E26" s="20"/>
      <c r="F26" s="20"/>
      <c r="G26" s="20"/>
      <c r="H26" s="20"/>
      <c r="I26" s="20"/>
      <c r="J26" s="20"/>
      <c r="K26" s="20"/>
      <c r="L26" s="20"/>
      <c r="M26" s="20"/>
      <c r="N26" s="34" t="s">
        <v>19</v>
      </c>
      <c r="O26" s="35">
        <v>1138</v>
      </c>
      <c r="P26" s="35">
        <v>1898</v>
      </c>
      <c r="Q26" s="35">
        <v>1482</v>
      </c>
      <c r="R26" s="35">
        <v>846</v>
      </c>
      <c r="S26" s="35">
        <v>1154</v>
      </c>
      <c r="T26" s="33">
        <v>6518</v>
      </c>
      <c r="U26" s="20"/>
      <c r="V26" s="20"/>
      <c r="W26" s="20"/>
    </row>
    <row r="27" spans="1:23" ht="12.75" customHeight="1" x14ac:dyDescent="0.25">
      <c r="A27" s="20"/>
      <c r="B27" s="20"/>
      <c r="C27" s="20"/>
      <c r="D27" s="20"/>
      <c r="E27" s="20"/>
      <c r="F27" s="20"/>
      <c r="G27" s="20"/>
      <c r="H27" s="20"/>
      <c r="I27" s="20"/>
      <c r="J27" s="20"/>
      <c r="K27" s="20"/>
      <c r="L27" s="20"/>
      <c r="M27" s="20"/>
      <c r="N27" s="32" t="s">
        <v>1000</v>
      </c>
      <c r="O27" s="35"/>
      <c r="P27" s="35"/>
      <c r="Q27" s="35"/>
      <c r="R27" s="35"/>
      <c r="S27" s="35"/>
      <c r="T27" s="33"/>
      <c r="U27" s="20"/>
      <c r="V27" s="20"/>
      <c r="W27" s="20"/>
    </row>
    <row r="28" spans="1:23" x14ac:dyDescent="0.25">
      <c r="A28" s="20"/>
      <c r="B28" s="20"/>
      <c r="C28" s="20"/>
      <c r="D28" s="20"/>
      <c r="E28" s="20"/>
      <c r="F28" s="20"/>
      <c r="G28" s="20"/>
      <c r="H28" s="20"/>
      <c r="I28" s="20"/>
      <c r="J28" s="20"/>
      <c r="K28" s="20"/>
      <c r="L28" s="20"/>
      <c r="M28" s="20"/>
      <c r="N28" s="34" t="s">
        <v>17</v>
      </c>
      <c r="O28" s="35">
        <v>1655</v>
      </c>
      <c r="P28" s="35">
        <v>805</v>
      </c>
      <c r="Q28" s="35">
        <v>2263</v>
      </c>
      <c r="R28" s="35">
        <v>987</v>
      </c>
      <c r="S28" s="35">
        <v>1075</v>
      </c>
      <c r="T28" s="33">
        <v>6785</v>
      </c>
      <c r="U28" s="20"/>
      <c r="V28" s="20"/>
      <c r="W28" s="20"/>
    </row>
    <row r="29" spans="1:23" x14ac:dyDescent="0.25">
      <c r="A29" s="20"/>
      <c r="B29" s="20"/>
      <c r="C29" s="20"/>
      <c r="D29" s="20"/>
      <c r="E29" s="20"/>
      <c r="F29" s="20"/>
      <c r="G29" s="20"/>
      <c r="H29" s="20"/>
      <c r="I29" s="20"/>
      <c r="J29" s="20"/>
      <c r="K29" s="20"/>
      <c r="L29" s="20"/>
      <c r="M29" s="20"/>
      <c r="N29" s="34" t="s">
        <v>23</v>
      </c>
      <c r="O29" s="35">
        <v>1104</v>
      </c>
      <c r="P29" s="35">
        <v>2280</v>
      </c>
      <c r="Q29" s="35">
        <v>1445</v>
      </c>
      <c r="R29" s="35">
        <v>1722</v>
      </c>
      <c r="S29" s="35">
        <v>1196</v>
      </c>
      <c r="T29" s="33">
        <v>7747</v>
      </c>
      <c r="U29" s="20"/>
      <c r="V29" s="20"/>
      <c r="W29" s="20"/>
    </row>
    <row r="30" spans="1:23" x14ac:dyDescent="0.25">
      <c r="A30" s="20"/>
      <c r="B30" s="20"/>
      <c r="C30" s="20"/>
      <c r="D30" s="20"/>
      <c r="E30" s="20"/>
      <c r="F30" s="20"/>
      <c r="G30" s="20"/>
      <c r="H30" s="20"/>
      <c r="I30" s="20"/>
      <c r="J30" s="20"/>
      <c r="K30" s="20"/>
      <c r="L30" s="20"/>
      <c r="M30" s="20"/>
      <c r="N30" s="34" t="s">
        <v>7</v>
      </c>
      <c r="O30" s="35">
        <v>372</v>
      </c>
      <c r="P30" s="35">
        <v>1818</v>
      </c>
      <c r="Q30" s="35">
        <v>1346</v>
      </c>
      <c r="R30" s="35">
        <v>1156</v>
      </c>
      <c r="S30" s="35">
        <v>1484</v>
      </c>
      <c r="T30" s="33">
        <v>6176</v>
      </c>
      <c r="U30" s="20"/>
      <c r="V30" s="20"/>
      <c r="W30" s="20"/>
    </row>
    <row r="31" spans="1:23" x14ac:dyDescent="0.25">
      <c r="A31" s="20"/>
      <c r="B31" s="20"/>
      <c r="C31" s="20"/>
      <c r="D31" s="20"/>
      <c r="E31" s="20"/>
      <c r="F31" s="20"/>
      <c r="G31" s="20"/>
      <c r="H31" s="20"/>
      <c r="I31" s="20"/>
      <c r="J31" s="20"/>
      <c r="K31" s="20"/>
      <c r="L31" s="20"/>
      <c r="M31" s="20"/>
      <c r="N31" s="34" t="s">
        <v>22</v>
      </c>
      <c r="O31" s="35">
        <v>1415</v>
      </c>
      <c r="P31" s="35">
        <v>1271</v>
      </c>
      <c r="Q31" s="35">
        <v>1214</v>
      </c>
      <c r="R31" s="35">
        <v>1135</v>
      </c>
      <c r="S31" s="35">
        <v>1566</v>
      </c>
      <c r="T31" s="33">
        <v>6601</v>
      </c>
      <c r="U31" s="20"/>
      <c r="V31" s="20"/>
      <c r="W31" s="20"/>
    </row>
    <row r="32" spans="1:23" x14ac:dyDescent="0.25">
      <c r="A32" s="20"/>
      <c r="B32" s="20"/>
      <c r="C32" s="20"/>
      <c r="D32" s="20"/>
      <c r="E32" s="20"/>
      <c r="F32" s="20"/>
      <c r="G32" s="20"/>
      <c r="H32" s="20"/>
      <c r="I32" s="20"/>
      <c r="J32" s="20"/>
      <c r="K32" s="20"/>
      <c r="L32" s="20"/>
      <c r="M32" s="20"/>
      <c r="N32" s="34" t="s">
        <v>21</v>
      </c>
      <c r="O32" s="35">
        <v>1362</v>
      </c>
      <c r="P32" s="35">
        <v>1363</v>
      </c>
      <c r="Q32" s="35">
        <v>1152</v>
      </c>
      <c r="R32" s="35">
        <v>777</v>
      </c>
      <c r="S32" s="35">
        <v>750</v>
      </c>
      <c r="T32" s="33">
        <v>5404</v>
      </c>
      <c r="U32" s="20"/>
      <c r="V32" s="20"/>
      <c r="W32" s="20"/>
    </row>
  </sheetData>
  <conditionalFormatting sqref="O14:S32">
    <cfRule type="expression" dxfId="0" priority="2">
      <formula>" $O$14=Pivots!$A$74"</formula>
    </cfRule>
  </conditionalFormatting>
  <conditionalFormatting sqref="O16:S32">
    <cfRule type="dataBar" priority="3">
      <dataBar>
        <cfvo type="num" val="0"/>
        <cfvo type="num" val="MAX($O$16:$S$32)*2"/>
        <color theme="1" tint="0.249977111117893"/>
      </dataBar>
      <extLst>
        <ext xmlns:x14="http://schemas.microsoft.com/office/spreadsheetml/2009/9/main" uri="{B025F937-C7B1-47D3-B67F-A62EFF666E3E}">
          <x14:id>{A4BEC9B8-32A0-441F-995F-E320EDCAEEAA}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F829B72B-52EE-424E-B625-CCBF49031D42}">
            <xm:f>O$14=Pivots!$A$74</xm:f>
            <x14:dxf>
              <fill>
                <patternFill>
                  <bgColor theme="4" tint="0.39994506668294322"/>
                </patternFill>
              </fill>
              <border>
                <left style="thin">
                  <color theme="1" tint="0.24994659260841701"/>
                </left>
                <right style="thin">
                  <color theme="1" tint="0.24994659260841701"/>
                </right>
                <vertical/>
                <horizontal/>
              </border>
            </x14:dxf>
          </x14:cfRule>
          <xm:sqref>O14:S32</xm:sqref>
        </x14:conditionalFormatting>
        <x14:conditionalFormatting xmlns:xm="http://schemas.microsoft.com/office/excel/2006/main">
          <x14:cfRule type="dataBar" id="{A4BEC9B8-32A0-441F-995F-E320EDCAEEAA}">
            <x14:dataBar minLength="0" maxLength="100" gradient="0">
              <x14:cfvo type="num">
                <xm:f>0</xm:f>
              </x14:cfvo>
              <x14:cfvo type="num">
                <xm:f>MAX($O$16:$S$32)*2</xm:f>
              </x14:cfvo>
              <x14:negativeFillColor rgb="FFFF0000"/>
              <x14:axisColor rgb="FF000000"/>
            </x14:dataBar>
          </x14:cfRule>
          <xm:sqref>O16:S32</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defaultRowHeight="15" x14ac:dyDescent="0.25"/>
  <cols>
    <col min="5" max="5" width="11" customWidth="1"/>
    <col min="6" max="6" width="10" customWidth="1"/>
  </cols>
  <sheetData>
    <row r="2" spans="5:6" x14ac:dyDescent="0.25">
      <c r="E2" t="s">
        <v>1040</v>
      </c>
      <c r="F2" t="s">
        <v>1041</v>
      </c>
    </row>
    <row r="3" spans="5:6" ht="43.5" customHeight="1" x14ac:dyDescent="0.25">
      <c r="E3" t="s">
        <v>11</v>
      </c>
    </row>
    <row r="4" spans="5:6" ht="71.25" customHeight="1" x14ac:dyDescent="0.25">
      <c r="E4" t="s">
        <v>9</v>
      </c>
    </row>
    <row r="5" spans="5:6" ht="63" customHeight="1" x14ac:dyDescent="0.25">
      <c r="E5" t="s">
        <v>6</v>
      </c>
    </row>
    <row r="6" spans="5:6" ht="72.75" customHeight="1" x14ac:dyDescent="0.25">
      <c r="E6" t="s">
        <v>13</v>
      </c>
    </row>
    <row r="7" spans="5:6" ht="52.5" customHeight="1" x14ac:dyDescent="0.25">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Sheet1</vt:lpstr>
      <vt:lpstr>Pivots</vt:lpstr>
      <vt:lpstr>Data</vt:lpstr>
      <vt:lpstr>Customer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Akshata</dc:creator>
  <cp:lastModifiedBy>akshata patil</cp:lastModifiedBy>
  <dcterms:created xsi:type="dcterms:W3CDTF">2021-03-14T20:21:32Z</dcterms:created>
  <dcterms:modified xsi:type="dcterms:W3CDTF">2026-07-15T18:02:41Z</dcterms:modified>
</cp:coreProperties>
</file>