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AEXCEL/"/>
    </mc:Choice>
  </mc:AlternateContent>
  <xr:revisionPtr revIDLastSave="23" documentId="8_{FB420058-4E8F-48EA-AAD8-4C62B7397F1D}" xr6:coauthVersionLast="47" xr6:coauthVersionMax="47" xr10:uidLastSave="{E5FB5F1C-5A2F-4360-8109-E6AD660E886D}"/>
  <bookViews>
    <workbookView minimized="1" xWindow="4130" yWindow="1650" windowWidth="7500" windowHeight="6000" xr2:uid="{AFE041AC-E98C-4C05-AB15-9CDD834F08DF}"/>
  </bookViews>
  <sheets>
    <sheet name="ASSIGNMEN" sheetId="3" r:id="rId1"/>
    <sheet name="ASSIGNMEN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/>
  <c r="A24" i="3"/>
  <c r="A2" i="3"/>
  <c r="D19" i="3"/>
  <c r="D18" i="3"/>
  <c r="D17" i="3"/>
  <c r="E15" i="3"/>
  <c r="F15" i="3" s="1"/>
  <c r="G15" i="3" s="1"/>
  <c r="E11" i="3"/>
  <c r="D11" i="3"/>
  <c r="F11" i="3" s="1"/>
  <c r="F10" i="3"/>
  <c r="E10" i="3"/>
  <c r="D10" i="3"/>
  <c r="F9" i="3"/>
  <c r="E9" i="3"/>
  <c r="D9" i="3"/>
  <c r="E8" i="3"/>
  <c r="D8" i="3"/>
  <c r="F8" i="3" s="1"/>
  <c r="E7" i="3"/>
  <c r="D7" i="3"/>
  <c r="F7" i="3" s="1"/>
  <c r="F6" i="3"/>
  <c r="E6" i="3"/>
  <c r="D6" i="3"/>
  <c r="D3" i="3"/>
  <c r="C32" i="2"/>
  <c r="J21" i="2"/>
  <c r="I24" i="2" s="1"/>
  <c r="I21" i="2"/>
  <c r="P21" i="2" s="1"/>
  <c r="H21" i="2"/>
  <c r="O21" i="2" s="1"/>
  <c r="G21" i="2"/>
  <c r="Q21" i="2" s="1"/>
  <c r="R21" i="2" s="1"/>
  <c r="J20" i="2"/>
  <c r="K20" i="2" s="1"/>
  <c r="I20" i="2"/>
  <c r="P20" i="2" s="1"/>
  <c r="H20" i="2"/>
  <c r="O20" i="2" s="1"/>
  <c r="G20" i="2"/>
  <c r="Q20" i="2" s="1"/>
  <c r="R20" i="2" s="1"/>
  <c r="P19" i="2"/>
  <c r="J19" i="2"/>
  <c r="K19" i="2" s="1"/>
  <c r="I19" i="2"/>
  <c r="H19" i="2"/>
  <c r="O19" i="2" s="1"/>
  <c r="G19" i="2"/>
  <c r="Q19" i="2" s="1"/>
  <c r="R19" i="2" s="1"/>
  <c r="P18" i="2"/>
  <c r="O18" i="2"/>
  <c r="J18" i="2"/>
  <c r="K18" i="2" s="1"/>
  <c r="I18" i="2"/>
  <c r="H18" i="2"/>
  <c r="G18" i="2"/>
  <c r="Q18" i="2" s="1"/>
  <c r="R18" i="2" s="1"/>
  <c r="J17" i="2"/>
  <c r="K17" i="2" s="1"/>
  <c r="I17" i="2"/>
  <c r="P17" i="2" s="1"/>
  <c r="H17" i="2"/>
  <c r="O17" i="2" s="1"/>
  <c r="G17" i="2"/>
  <c r="Q17" i="2" s="1"/>
  <c r="R17" i="2" s="1"/>
  <c r="J16" i="2"/>
  <c r="K16" i="2" s="1"/>
  <c r="I16" i="2"/>
  <c r="P16" i="2" s="1"/>
  <c r="H16" i="2"/>
  <c r="O16" i="2" s="1"/>
  <c r="G16" i="2"/>
  <c r="Q16" i="2" s="1"/>
  <c r="R16" i="2" s="1"/>
  <c r="P15" i="2"/>
  <c r="J15" i="2"/>
  <c r="K15" i="2" s="1"/>
  <c r="I15" i="2"/>
  <c r="H15" i="2"/>
  <c r="O15" i="2" s="1"/>
  <c r="G15" i="2"/>
  <c r="Q15" i="2" s="1"/>
  <c r="R15" i="2" s="1"/>
  <c r="P14" i="2"/>
  <c r="O14" i="2"/>
  <c r="J14" i="2"/>
  <c r="K14" i="2" s="1"/>
  <c r="I14" i="2"/>
  <c r="H14" i="2"/>
  <c r="G14" i="2"/>
  <c r="Q14" i="2" s="1"/>
  <c r="R14" i="2" s="1"/>
  <c r="J13" i="2"/>
  <c r="K13" i="2" s="1"/>
  <c r="I13" i="2"/>
  <c r="P13" i="2" s="1"/>
  <c r="H13" i="2"/>
  <c r="O13" i="2" s="1"/>
  <c r="G13" i="2"/>
  <c r="Q13" i="2" s="1"/>
  <c r="R13" i="2" s="1"/>
  <c r="J12" i="2"/>
  <c r="K12" i="2" s="1"/>
  <c r="I12" i="2"/>
  <c r="P12" i="2" s="1"/>
  <c r="H12" i="2"/>
  <c r="O12" i="2" s="1"/>
  <c r="G12" i="2"/>
  <c r="Q12" i="2" s="1"/>
  <c r="L8" i="2"/>
  <c r="N8" i="2" s="1"/>
  <c r="E7" i="2"/>
  <c r="B6" i="2"/>
  <c r="K3" i="2" l="1"/>
  <c r="Q8" i="2"/>
  <c r="O8" i="2"/>
  <c r="P8" i="2"/>
  <c r="R12" i="2"/>
  <c r="I25" i="2"/>
  <c r="K21" i="2"/>
  <c r="M8" i="2"/>
</calcChain>
</file>

<file path=xl/sharedStrings.xml><?xml version="1.0" encoding="utf-8"?>
<sst xmlns="http://schemas.openxmlformats.org/spreadsheetml/2006/main" count="61" uniqueCount="60">
  <si>
    <t>weekday number:</t>
  </si>
  <si>
    <t>month</t>
  </si>
  <si>
    <t>date</t>
  </si>
  <si>
    <t>year</t>
  </si>
  <si>
    <t>hour</t>
  </si>
  <si>
    <t>time:</t>
  </si>
  <si>
    <t>FLIPKART</t>
  </si>
  <si>
    <t>Product name</t>
  </si>
  <si>
    <t>Uploaded date</t>
  </si>
  <si>
    <t>original price</t>
  </si>
  <si>
    <t>updated price</t>
  </si>
  <si>
    <t>weekend Offers</t>
  </si>
  <si>
    <t>fest offers</t>
  </si>
  <si>
    <t>Offer till</t>
  </si>
  <si>
    <t>offer ends in</t>
  </si>
  <si>
    <t># purchases on wknds</t>
  </si>
  <si>
    <t>#purchases on fests</t>
  </si>
  <si>
    <t>#purchase on workdays</t>
  </si>
  <si>
    <t>Amount on wknds</t>
  </si>
  <si>
    <t>Amount on fest</t>
  </si>
  <si>
    <t>amount on workdays</t>
  </si>
  <si>
    <t>estimated amount on weekdays</t>
  </si>
  <si>
    <t>boat</t>
  </si>
  <si>
    <t>apple</t>
  </si>
  <si>
    <t>MI</t>
  </si>
  <si>
    <t>samsung</t>
  </si>
  <si>
    <t>lenovo</t>
  </si>
  <si>
    <t>hp</t>
  </si>
  <si>
    <t>oppo</t>
  </si>
  <si>
    <t>poco</t>
  </si>
  <si>
    <t>motorola</t>
  </si>
  <si>
    <t>vivo</t>
  </si>
  <si>
    <t>Total weekdays</t>
  </si>
  <si>
    <t>holidays</t>
  </si>
  <si>
    <t>amount on weekdays</t>
  </si>
  <si>
    <t>Name</t>
  </si>
  <si>
    <t>email</t>
  </si>
  <si>
    <t>trimmed email</t>
  </si>
  <si>
    <t>akshatha</t>
  </si>
  <si>
    <t xml:space="preserve">akshatha@gmail.com               </t>
  </si>
  <si>
    <t>thrishala</t>
  </si>
  <si>
    <t xml:space="preserve">thrishala@yahoo.com        </t>
  </si>
  <si>
    <t>chaithanya</t>
  </si>
  <si>
    <t xml:space="preserve">chaithanya@fb.com         </t>
  </si>
  <si>
    <t>harshita</t>
  </si>
  <si>
    <t xml:space="preserve">harshitha@email.com            </t>
  </si>
  <si>
    <t>supriya</t>
  </si>
  <si>
    <t xml:space="preserve">supriya@galaxe.com               </t>
  </si>
  <si>
    <t>sharanya</t>
  </si>
  <si>
    <t xml:space="preserve">sharanya@sahyadri.edu.in         </t>
  </si>
  <si>
    <t>user name</t>
  </si>
  <si>
    <t>check if name is same as user name</t>
  </si>
  <si>
    <t>search</t>
  </si>
  <si>
    <t>gmail.com</t>
  </si>
  <si>
    <t>enter emaiL</t>
  </si>
  <si>
    <t>akshatha@gmail.com</t>
  </si>
  <si>
    <t>work days alloted</t>
  </si>
  <si>
    <t>leaving holidays</t>
  </si>
  <si>
    <t>until december 12 2023</t>
  </si>
  <si>
    <t>LEFT(D16,SEARCH("@",D16,1)-1)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</si>
</sst>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22" fontId="0" fillId="2" borderId="0" xfId="0" applyNumberFormat="1" applyFill="1"/>
    <xf numFmtId="14" fontId="0" fillId="0" borderId="0" xfId="0" applyNumberFormat="1"/>
    <xf numFmtId="3" fontId="0" fillId="0" borderId="0" xfId="0" applyNumberFormat="1"/>
    <xf numFmtId="2" fontId="0" fillId="2" borderId="0" xfId="0" applyNumberFormat="1" applyFill="1"/>
    <xf numFmtId="2" fontId="0" fillId="0" borderId="0" xfId="1" applyNumberFormat="1" applyFont="1"/>
    <xf numFmtId="14" fontId="0" fillId="2" borderId="0" xfId="1" applyNumberFormat="1" applyFont="1" applyFill="1"/>
    <xf numFmtId="1" fontId="0" fillId="2" borderId="0" xfId="0" applyNumberFormat="1" applyFill="1"/>
    <xf numFmtId="4" fontId="0" fillId="0" borderId="0" xfId="0" applyNumberFormat="1"/>
    <xf numFmtId="2" fontId="0" fillId="0" borderId="0" xfId="0" applyNumberFormat="1"/>
    <xf numFmtId="14" fontId="0" fillId="0" borderId="0" xfId="1" applyNumberFormat="1" applyFont="1"/>
    <xf numFmtId="1" fontId="0" fillId="0" borderId="0" xfId="0" applyNumberFormat="1"/>
    <xf numFmtId="49" fontId="0" fillId="0" borderId="0" xfId="0" applyNumberFormat="1"/>
    <xf numFmtId="0" fontId="2" fillId="0" borderId="0" xfId="2"/>
    <xf numFmtId="2" fontId="0" fillId="0" borderId="0" xfId="0" applyNumberForma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2" fillId="0" borderId="1" xfId="2" applyBorder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197069</xdr:colOff>
      <xdr:row>15</xdr:row>
      <xdr:rowOff>142328</xdr:rowOff>
    </xdr:from>
    <xdr:to>
      <xdr:col>5</xdr:col>
      <xdr:colOff>1094828</xdr:colOff>
      <xdr:row>16</xdr:row>
      <xdr:rowOff>98535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19EFD02-BA22-E5ED-2031-A65A95CE09AF}"/>
            </a:ext>
          </a:extLst>
        </xdr:cNvPr>
        <xdr:cNvCxnSpPr/>
      </xdr:nvCxnSpPr>
      <xdr:spPr>
        <a:xfrm>
          <a:off x="7422931" y="2934138"/>
          <a:ext cx="897759" cy="1423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xportal-my.sharepoint.com/personal/ashetty_galaxe_com/Documents/AEXCEL/AKSHATHA_4314(DAY7).xlsx" TargetMode="External"/><Relationship Id="rId1" Type="http://schemas.openxmlformats.org/officeDocument/2006/relationships/externalLinkPath" Target="AKSHATHA_4314(DAY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"/>
      <sheetName val="rept"/>
      <sheetName val="ASSIGNMENT"/>
      <sheetName val="ASSIGNMEN"/>
    </sheetNames>
    <sheetDataSet>
      <sheetData sheetId="0"/>
      <sheetData sheetId="1"/>
      <sheetData sheetId="2">
        <row r="26">
          <cell r="D26">
            <v>45167</v>
          </cell>
        </row>
        <row r="27">
          <cell r="D27">
            <v>45168</v>
          </cell>
        </row>
        <row r="28">
          <cell r="D28">
            <v>45175</v>
          </cell>
        </row>
        <row r="29">
          <cell r="D29">
            <v>45219</v>
          </cell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chaithanya@fb.com" TargetMode="External"/><Relationship Id="rId7" Type="http://schemas.openxmlformats.org/officeDocument/2006/relationships/hyperlink" Target="mailto:akshatha@gmail.com" TargetMode="External"/><Relationship Id="rId2" Type="http://schemas.openxmlformats.org/officeDocument/2006/relationships/hyperlink" Target="mailto:thrishala@yahoo.com" TargetMode="External"/><Relationship Id="rId1" Type="http://schemas.openxmlformats.org/officeDocument/2006/relationships/hyperlink" Target="mailto:akshatha@gmail.com" TargetMode="External"/><Relationship Id="rId6" Type="http://schemas.openxmlformats.org/officeDocument/2006/relationships/hyperlink" Target="mailto:sharanya@sahyadri.edu.in" TargetMode="External"/><Relationship Id="rId5" Type="http://schemas.openxmlformats.org/officeDocument/2006/relationships/hyperlink" Target="mailto:supriya@galaxe.com" TargetMode="External"/><Relationship Id="rId4" Type="http://schemas.openxmlformats.org/officeDocument/2006/relationships/hyperlink" Target="mailto:harshith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E9EE-F0BE-4BA4-82E7-8E3CA4A29187}">
  <dimension ref="A1:H24"/>
  <sheetViews>
    <sheetView tabSelected="1" zoomScale="58" workbookViewId="0">
      <selection activeCell="D30" sqref="D30"/>
    </sheetView>
  </sheetViews>
  <sheetFormatPr defaultRowHeight="14.5" x14ac:dyDescent="0.35"/>
  <cols>
    <col min="1" max="2" width="20.54296875" customWidth="1"/>
    <col min="3" max="3" width="27.6328125" customWidth="1"/>
    <col min="4" max="4" width="26.08984375" customWidth="1"/>
    <col min="6" max="6" width="18.08984375" customWidth="1"/>
    <col min="7" max="7" width="16.08984375" customWidth="1"/>
    <col min="8" max="8" width="15.7265625" customWidth="1"/>
  </cols>
  <sheetData>
    <row r="1" spans="1:8" x14ac:dyDescent="0.35">
      <c r="G1" s="14"/>
    </row>
    <row r="2" spans="1:8" x14ac:dyDescent="0.35">
      <c r="A2" t="str">
        <f>REPT("*---*",50)</f>
        <v>*---**---**---**---**---**---**---**---**---**---**---**---**---**---**---**---**---**---**---**---**---**---**---**---**---**---**---**---**---**---**---**---**---**---**---**---**---**---**---**---**---**---**---**---**---**---**---**---**---**---*</v>
      </c>
      <c r="G2" s="14"/>
    </row>
    <row r="3" spans="1:8" x14ac:dyDescent="0.35">
      <c r="D3" s="2">
        <f>DATEVALUE("12/12/12")</f>
        <v>41255</v>
      </c>
      <c r="G3" s="14"/>
    </row>
    <row r="4" spans="1:8" x14ac:dyDescent="0.35">
      <c r="G4" s="14"/>
    </row>
    <row r="5" spans="1:8" x14ac:dyDescent="0.35">
      <c r="B5" t="s">
        <v>35</v>
      </c>
      <c r="C5" t="s">
        <v>36</v>
      </c>
      <c r="D5" t="s">
        <v>37</v>
      </c>
      <c r="G5" s="14"/>
    </row>
    <row r="6" spans="1:8" x14ac:dyDescent="0.35">
      <c r="B6" t="s">
        <v>38</v>
      </c>
      <c r="C6" s="15" t="s">
        <v>39</v>
      </c>
      <c r="D6" s="2" t="str">
        <f>TRIM(C6)</f>
        <v>akshatha@gmail.com</v>
      </c>
      <c r="E6">
        <f>LEN(C6)</f>
        <v>33</v>
      </c>
      <c r="F6">
        <f>LEN(D6)</f>
        <v>18</v>
      </c>
      <c r="G6" s="16"/>
      <c r="H6" s="4"/>
    </row>
    <row r="7" spans="1:8" x14ac:dyDescent="0.35">
      <c r="B7" t="s">
        <v>40</v>
      </c>
      <c r="C7" s="15" t="s">
        <v>41</v>
      </c>
      <c r="D7" t="str">
        <f t="shared" ref="D7:D11" si="0">TRIM(C7)</f>
        <v>thrishala@yahoo.com</v>
      </c>
      <c r="E7">
        <f t="shared" ref="E7:F11" si="1">LEN(C7)</f>
        <v>27</v>
      </c>
      <c r="F7">
        <f t="shared" si="1"/>
        <v>19</v>
      </c>
      <c r="G7" s="16"/>
    </row>
    <row r="8" spans="1:8" x14ac:dyDescent="0.35">
      <c r="B8" t="s">
        <v>42</v>
      </c>
      <c r="C8" s="15" t="s">
        <v>43</v>
      </c>
      <c r="D8" t="str">
        <f t="shared" si="0"/>
        <v>chaithanya@fb.com</v>
      </c>
      <c r="E8">
        <f t="shared" si="1"/>
        <v>26</v>
      </c>
      <c r="F8">
        <f t="shared" si="1"/>
        <v>17</v>
      </c>
      <c r="G8" s="16"/>
    </row>
    <row r="9" spans="1:8" x14ac:dyDescent="0.35">
      <c r="B9" t="s">
        <v>44</v>
      </c>
      <c r="C9" s="15" t="s">
        <v>45</v>
      </c>
      <c r="D9" t="str">
        <f t="shared" si="0"/>
        <v>harshitha@email.com</v>
      </c>
      <c r="E9">
        <f t="shared" si="1"/>
        <v>31</v>
      </c>
      <c r="F9">
        <f t="shared" si="1"/>
        <v>19</v>
      </c>
      <c r="G9" s="16"/>
    </row>
    <row r="10" spans="1:8" x14ac:dyDescent="0.35">
      <c r="B10" t="s">
        <v>46</v>
      </c>
      <c r="C10" s="15" t="s">
        <v>47</v>
      </c>
      <c r="D10" t="str">
        <f t="shared" si="0"/>
        <v>supriya@galaxe.com</v>
      </c>
      <c r="E10">
        <f t="shared" si="1"/>
        <v>33</v>
      </c>
      <c r="F10">
        <f t="shared" si="1"/>
        <v>18</v>
      </c>
      <c r="G10" s="16"/>
    </row>
    <row r="11" spans="1:8" x14ac:dyDescent="0.35">
      <c r="B11" t="s">
        <v>48</v>
      </c>
      <c r="C11" s="15" t="s">
        <v>49</v>
      </c>
      <c r="D11" t="str">
        <f t="shared" si="0"/>
        <v>sharanya@sahyadri.edu.in</v>
      </c>
      <c r="E11">
        <f t="shared" si="1"/>
        <v>33</v>
      </c>
      <c r="F11">
        <f>LEN(D11)</f>
        <v>24</v>
      </c>
      <c r="G11" s="16"/>
    </row>
    <row r="14" spans="1:8" x14ac:dyDescent="0.35">
      <c r="F14" t="s">
        <v>50</v>
      </c>
      <c r="G14" t="s">
        <v>51</v>
      </c>
    </row>
    <row r="15" spans="1:8" x14ac:dyDescent="0.35">
      <c r="C15" s="17" t="s">
        <v>52</v>
      </c>
      <c r="D15" s="17" t="s">
        <v>53</v>
      </c>
      <c r="E15" s="2">
        <f>SEARCH(D15,D16,1)</f>
        <v>10</v>
      </c>
      <c r="F15" s="2" t="str">
        <f>REPLACE(D6,E15-1,F6-E15+2,CHAR(32))</f>
        <v xml:space="preserve">akshatha </v>
      </c>
      <c r="G15" s="2" t="b">
        <f>EXACT(TRIM(F15),B6)</f>
        <v>1</v>
      </c>
    </row>
    <row r="16" spans="1:8" x14ac:dyDescent="0.35">
      <c r="C16" s="18" t="s">
        <v>54</v>
      </c>
      <c r="D16" s="19" t="s">
        <v>55</v>
      </c>
      <c r="E16" s="23" t="str">
        <f>LEFT(D16,SEARCH("@",D16,1)-1)</f>
        <v>akshatha</v>
      </c>
    </row>
    <row r="17" spans="1:8" x14ac:dyDescent="0.35">
      <c r="C17" t="s">
        <v>56</v>
      </c>
      <c r="D17" s="20">
        <f ca="1">WORKDAY(TODAY(),100)</f>
        <v>45303</v>
      </c>
      <c r="G17" s="22" t="s">
        <v>59</v>
      </c>
      <c r="H17" s="22"/>
    </row>
    <row r="18" spans="1:8" x14ac:dyDescent="0.35">
      <c r="C18" t="s">
        <v>57</v>
      </c>
      <c r="D18" s="20">
        <f ca="1">WORKDAY.INTL(TODAY(),60,1,[1]ASSIGNMENT!D26:D29)</f>
        <v>45253</v>
      </c>
    </row>
    <row r="19" spans="1:8" x14ac:dyDescent="0.35">
      <c r="C19" t="s">
        <v>58</v>
      </c>
      <c r="D19" s="2">
        <f ca="1">NETWORKDAYS(TODAY(),"12/12/23")</f>
        <v>78</v>
      </c>
    </row>
    <row r="24" spans="1:8" x14ac:dyDescent="0.35">
      <c r="A24" t="str">
        <f>REPT("*__*",50)</f>
        <v>*__**__**__**__**__**__**__**__**__**__**__**__**__**__**__**__**__**__**__**__**__**__**__**__**__**__**__**__**__**__**__**__**__**__**__**__**__**__**__**__**__**__**__**__**__**__**__**__**__**__*</v>
      </c>
    </row>
  </sheetData>
  <mergeCells count="1">
    <mergeCell ref="G17:H17"/>
  </mergeCells>
  <hyperlinks>
    <hyperlink ref="C6" r:id="rId1" xr:uid="{C3B356D8-B12C-4EAE-BEE7-83DB40433504}"/>
    <hyperlink ref="C7" r:id="rId2" xr:uid="{F41660FC-8E04-4FB0-8C97-F80081E4C916}"/>
    <hyperlink ref="C8" r:id="rId3" xr:uid="{355DBB39-FF69-459A-972C-55704D5FD910}"/>
    <hyperlink ref="C9" r:id="rId4" xr:uid="{B89CE547-2A5C-466A-A896-563ED3835A11}"/>
    <hyperlink ref="C10" r:id="rId5" xr:uid="{7CC3E97B-8132-4B38-9B25-0D083296E620}"/>
    <hyperlink ref="C11" r:id="rId6" xr:uid="{C75CE7B3-F5C0-4F57-AD43-99D1DBACAE26}"/>
    <hyperlink ref="D16" r:id="rId7" xr:uid="{13411FA2-A79D-4826-BC97-F02E94A581F0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37F6-4E24-4AA2-9F38-B38AC1384507}">
  <dimension ref="B3:U33"/>
  <sheetViews>
    <sheetView zoomScale="51" zoomScaleNormal="130" workbookViewId="0">
      <selection activeCell="I24" sqref="I24"/>
    </sheetView>
  </sheetViews>
  <sheetFormatPr defaultRowHeight="14.5" x14ac:dyDescent="0.35"/>
  <cols>
    <col min="4" max="4" width="15.36328125" customWidth="1"/>
    <col min="5" max="5" width="14.36328125" customWidth="1"/>
    <col min="6" max="6" width="11.54296875" bestFit="1" customWidth="1"/>
    <col min="7" max="7" width="14" customWidth="1"/>
    <col min="8" max="10" width="13.7265625" customWidth="1"/>
    <col min="11" max="11" width="13" customWidth="1"/>
    <col min="12" max="12" width="18.7265625" bestFit="1" customWidth="1"/>
    <col min="13" max="14" width="21.1796875" customWidth="1"/>
    <col min="15" max="15" width="16.453125" customWidth="1"/>
    <col min="16" max="16" width="14.6328125" customWidth="1"/>
    <col min="17" max="17" width="19.1796875" customWidth="1"/>
    <col min="18" max="18" width="27.6328125" customWidth="1"/>
  </cols>
  <sheetData>
    <row r="3" spans="2:20" x14ac:dyDescent="0.35">
      <c r="K3" s="21" t="str">
        <f ca="1">CONCATENATE("good",IF(HOUR(L8)&gt;12," afternoon"," morning"))</f>
        <v>good morning</v>
      </c>
      <c r="L3" s="21"/>
      <c r="M3" s="1"/>
      <c r="N3" s="1"/>
    </row>
    <row r="6" spans="2:20" x14ac:dyDescent="0.35">
      <c r="B6" s="22" t="str">
        <f>REPT("*",1000)</f>
        <v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2:20" x14ac:dyDescent="0.35">
      <c r="B7" s="22"/>
      <c r="D7" s="2" t="s">
        <v>0</v>
      </c>
      <c r="E7" s="2">
        <f ca="1">WEEKDAY(TODAY(),2)</f>
        <v>5</v>
      </c>
      <c r="M7" t="s">
        <v>1</v>
      </c>
      <c r="N7" t="s">
        <v>2</v>
      </c>
      <c r="O7" t="s">
        <v>3</v>
      </c>
      <c r="P7" t="s">
        <v>4</v>
      </c>
      <c r="Q7" t="s">
        <v>2</v>
      </c>
    </row>
    <row r="8" spans="2:20" x14ac:dyDescent="0.35">
      <c r="B8" s="22"/>
      <c r="K8" t="s">
        <v>5</v>
      </c>
      <c r="L8" s="3">
        <f ca="1">NOW()</f>
        <v>45163.391473263888</v>
      </c>
      <c r="M8" s="2">
        <f ca="1">MONTH(L8)</f>
        <v>8</v>
      </c>
      <c r="N8" s="2">
        <f ca="1">DAY(L8)</f>
        <v>25</v>
      </c>
      <c r="O8" s="2">
        <f ca="1">YEAR(L8)</f>
        <v>2023</v>
      </c>
      <c r="P8" s="2">
        <f ca="1">HOUR(L8)</f>
        <v>9</v>
      </c>
      <c r="Q8" s="3">
        <f ca="1">TRUNC(L8)</f>
        <v>45163</v>
      </c>
      <c r="T8" s="22"/>
    </row>
    <row r="9" spans="2:20" x14ac:dyDescent="0.35">
      <c r="B9" s="22"/>
      <c r="D9" t="s">
        <v>6</v>
      </c>
      <c r="K9" s="4"/>
      <c r="T9" s="22"/>
    </row>
    <row r="10" spans="2:20" x14ac:dyDescent="0.35">
      <c r="B10" s="22"/>
      <c r="T10" s="22"/>
    </row>
    <row r="11" spans="2:20" x14ac:dyDescent="0.35">
      <c r="B11" s="22"/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s="4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T11" s="22"/>
    </row>
    <row r="12" spans="2:20" x14ac:dyDescent="0.35">
      <c r="B12" s="22"/>
      <c r="D12" t="s">
        <v>22</v>
      </c>
      <c r="E12" s="4">
        <v>38695</v>
      </c>
      <c r="F12" s="5">
        <v>10000</v>
      </c>
      <c r="G12" s="6">
        <f ca="1">IF(RIGHT(E12-TODAY(),2)&gt;5,F12-500,F12)</f>
        <v>9500</v>
      </c>
      <c r="H12" s="7">
        <f>0.05*(F12)</f>
        <v>500</v>
      </c>
      <c r="I12" s="7">
        <f>0.08*(F12)</f>
        <v>800</v>
      </c>
      <c r="J12" s="8">
        <f ca="1">NOW()+60</f>
        <v>45223.391473263888</v>
      </c>
      <c r="K12" s="9">
        <f ca="1">J12-NOW()</f>
        <v>60</v>
      </c>
      <c r="L12">
        <v>10</v>
      </c>
      <c r="M12">
        <v>20</v>
      </c>
      <c r="N12">
        <v>5</v>
      </c>
      <c r="O12">
        <f>(F12-H12)*L12</f>
        <v>95000</v>
      </c>
      <c r="P12">
        <f>(F12-I12)*M12</f>
        <v>184000</v>
      </c>
      <c r="Q12">
        <f ca="1">G12*N12</f>
        <v>47500</v>
      </c>
      <c r="R12" s="10">
        <f ca="1">Q12*Q12</f>
        <v>2256250000</v>
      </c>
      <c r="T12" s="22"/>
    </row>
    <row r="13" spans="2:20" x14ac:dyDescent="0.35">
      <c r="B13" s="22"/>
      <c r="D13" t="s">
        <v>23</v>
      </c>
      <c r="E13" s="4">
        <v>39060</v>
      </c>
      <c r="F13" s="5">
        <v>15000</v>
      </c>
      <c r="G13" s="11">
        <f t="shared" ref="G13:G21" ca="1" si="0">IF(RIGHT(E13-TODAY(),2)&gt;5,F13-500,F13)</f>
        <v>14500</v>
      </c>
      <c r="H13" s="7">
        <f t="shared" ref="H13:H21" si="1">0.05*(F13)</f>
        <v>750</v>
      </c>
      <c r="I13" s="7">
        <f t="shared" ref="I13:I21" si="2">0.08*(F13)</f>
        <v>1200</v>
      </c>
      <c r="J13" s="12">
        <f t="shared" ref="J13:J21" ca="1" si="3">NOW()+60</f>
        <v>45223.391473263888</v>
      </c>
      <c r="K13" s="13">
        <f t="shared" ref="K13:K21" ca="1" si="4">J13-NOW()</f>
        <v>60</v>
      </c>
      <c r="L13">
        <v>20</v>
      </c>
      <c r="M13">
        <v>30</v>
      </c>
      <c r="N13">
        <v>10</v>
      </c>
      <c r="O13">
        <f t="shared" ref="O13:O21" si="5">(F13-H13)*L13</f>
        <v>285000</v>
      </c>
      <c r="P13">
        <f t="shared" ref="P13:P21" si="6">(F13-I13)*M13</f>
        <v>414000</v>
      </c>
      <c r="Q13">
        <f t="shared" ref="Q13:Q21" ca="1" si="7">G13*N13</f>
        <v>145000</v>
      </c>
      <c r="R13" s="10">
        <f t="shared" ref="R13:R21" ca="1" si="8">Q13*Q13</f>
        <v>21025000000</v>
      </c>
      <c r="T13" s="22"/>
    </row>
    <row r="14" spans="2:20" x14ac:dyDescent="0.35">
      <c r="B14" s="22"/>
      <c r="D14" t="s">
        <v>24</v>
      </c>
      <c r="E14" s="4">
        <v>39425</v>
      </c>
      <c r="F14" s="5">
        <v>20000</v>
      </c>
      <c r="G14" s="11">
        <f t="shared" ca="1" si="0"/>
        <v>19500</v>
      </c>
      <c r="H14" s="7">
        <f t="shared" si="1"/>
        <v>1000</v>
      </c>
      <c r="I14" s="7">
        <f t="shared" si="2"/>
        <v>1600</v>
      </c>
      <c r="J14" s="12">
        <f t="shared" ca="1" si="3"/>
        <v>45223.391473263888</v>
      </c>
      <c r="K14" s="13">
        <f t="shared" ca="1" si="4"/>
        <v>60</v>
      </c>
      <c r="L14">
        <v>30</v>
      </c>
      <c r="M14">
        <v>40</v>
      </c>
      <c r="N14">
        <v>15</v>
      </c>
      <c r="O14">
        <f t="shared" si="5"/>
        <v>570000</v>
      </c>
      <c r="P14">
        <f t="shared" si="6"/>
        <v>736000</v>
      </c>
      <c r="Q14">
        <f t="shared" ca="1" si="7"/>
        <v>292500</v>
      </c>
      <c r="R14" s="10">
        <f t="shared" ca="1" si="8"/>
        <v>85556250000</v>
      </c>
      <c r="T14" s="22"/>
    </row>
    <row r="15" spans="2:20" x14ac:dyDescent="0.35">
      <c r="B15" s="22"/>
      <c r="D15" t="s">
        <v>25</v>
      </c>
      <c r="E15" s="4">
        <v>39791</v>
      </c>
      <c r="F15" s="5">
        <v>25000</v>
      </c>
      <c r="G15" s="11">
        <f t="shared" ca="1" si="0"/>
        <v>24500</v>
      </c>
      <c r="H15" s="7">
        <f t="shared" si="1"/>
        <v>1250</v>
      </c>
      <c r="I15" s="7">
        <f t="shared" si="2"/>
        <v>2000</v>
      </c>
      <c r="J15" s="12">
        <f t="shared" ca="1" si="3"/>
        <v>45223.391473263888</v>
      </c>
      <c r="K15" s="13">
        <f t="shared" ca="1" si="4"/>
        <v>60</v>
      </c>
      <c r="L15">
        <v>40</v>
      </c>
      <c r="M15">
        <v>50</v>
      </c>
      <c r="N15">
        <v>20</v>
      </c>
      <c r="O15">
        <f t="shared" si="5"/>
        <v>950000</v>
      </c>
      <c r="P15">
        <f t="shared" si="6"/>
        <v>1150000</v>
      </c>
      <c r="Q15">
        <f t="shared" ca="1" si="7"/>
        <v>490000</v>
      </c>
      <c r="R15" s="10">
        <f t="shared" ca="1" si="8"/>
        <v>240100000000</v>
      </c>
      <c r="T15" s="22"/>
    </row>
    <row r="16" spans="2:20" x14ac:dyDescent="0.35">
      <c r="B16" s="22"/>
      <c r="D16" t="s">
        <v>26</v>
      </c>
      <c r="E16" s="4">
        <v>40156</v>
      </c>
      <c r="F16" s="5">
        <v>30000</v>
      </c>
      <c r="G16" s="11">
        <f t="shared" ca="1" si="0"/>
        <v>29500</v>
      </c>
      <c r="H16" s="7">
        <f t="shared" si="1"/>
        <v>1500</v>
      </c>
      <c r="I16" s="7">
        <f t="shared" si="2"/>
        <v>2400</v>
      </c>
      <c r="J16" s="12">
        <f t="shared" ca="1" si="3"/>
        <v>45223.391473263888</v>
      </c>
      <c r="K16" s="13">
        <f t="shared" ca="1" si="4"/>
        <v>60</v>
      </c>
      <c r="L16">
        <v>50</v>
      </c>
      <c r="M16">
        <v>60</v>
      </c>
      <c r="N16">
        <v>25</v>
      </c>
      <c r="O16">
        <f t="shared" si="5"/>
        <v>1425000</v>
      </c>
      <c r="P16">
        <f t="shared" si="6"/>
        <v>1656000</v>
      </c>
      <c r="Q16">
        <f t="shared" ca="1" si="7"/>
        <v>737500</v>
      </c>
      <c r="R16" s="10">
        <f t="shared" ca="1" si="8"/>
        <v>543906250000</v>
      </c>
      <c r="T16" s="22"/>
    </row>
    <row r="17" spans="2:21" x14ac:dyDescent="0.35">
      <c r="B17" s="22"/>
      <c r="D17" t="s">
        <v>27</v>
      </c>
      <c r="E17" s="4">
        <v>40521</v>
      </c>
      <c r="F17" s="5">
        <v>35000</v>
      </c>
      <c r="G17" s="11">
        <f t="shared" ca="1" si="0"/>
        <v>34500</v>
      </c>
      <c r="H17" s="7">
        <f t="shared" si="1"/>
        <v>1750</v>
      </c>
      <c r="I17" s="7">
        <f t="shared" si="2"/>
        <v>2800</v>
      </c>
      <c r="J17" s="12">
        <f t="shared" ca="1" si="3"/>
        <v>45223.391473263888</v>
      </c>
      <c r="K17" s="13">
        <f t="shared" ca="1" si="4"/>
        <v>60</v>
      </c>
      <c r="L17">
        <v>60</v>
      </c>
      <c r="M17">
        <v>70</v>
      </c>
      <c r="N17">
        <v>30</v>
      </c>
      <c r="O17">
        <f t="shared" si="5"/>
        <v>1995000</v>
      </c>
      <c r="P17">
        <f t="shared" si="6"/>
        <v>2254000</v>
      </c>
      <c r="Q17">
        <f t="shared" ca="1" si="7"/>
        <v>1035000</v>
      </c>
      <c r="R17" s="10">
        <f t="shared" ca="1" si="8"/>
        <v>1071225000000</v>
      </c>
      <c r="T17" s="22"/>
    </row>
    <row r="18" spans="2:21" x14ac:dyDescent="0.35">
      <c r="B18" s="22"/>
      <c r="D18" t="s">
        <v>28</v>
      </c>
      <c r="E18" s="4">
        <v>40886</v>
      </c>
      <c r="F18" s="5">
        <v>40000</v>
      </c>
      <c r="G18" s="11">
        <f t="shared" ca="1" si="0"/>
        <v>39500</v>
      </c>
      <c r="H18" s="7">
        <f t="shared" si="1"/>
        <v>2000</v>
      </c>
      <c r="I18" s="7">
        <f t="shared" si="2"/>
        <v>3200</v>
      </c>
      <c r="J18" s="12">
        <f t="shared" ca="1" si="3"/>
        <v>45223.391473263888</v>
      </c>
      <c r="K18" s="13">
        <f t="shared" ca="1" si="4"/>
        <v>60</v>
      </c>
      <c r="L18">
        <v>70</v>
      </c>
      <c r="M18">
        <v>80</v>
      </c>
      <c r="N18">
        <v>35</v>
      </c>
      <c r="O18">
        <f t="shared" si="5"/>
        <v>2660000</v>
      </c>
      <c r="P18">
        <f t="shared" si="6"/>
        <v>2944000</v>
      </c>
      <c r="Q18">
        <f t="shared" ca="1" si="7"/>
        <v>1382500</v>
      </c>
      <c r="R18" s="10">
        <f t="shared" ca="1" si="8"/>
        <v>1911306250000</v>
      </c>
      <c r="T18" s="22"/>
    </row>
    <row r="19" spans="2:21" x14ac:dyDescent="0.35">
      <c r="B19" s="22"/>
      <c r="D19" t="s">
        <v>29</v>
      </c>
      <c r="E19" s="4">
        <v>41252</v>
      </c>
      <c r="F19" s="5">
        <v>45000</v>
      </c>
      <c r="G19" s="11">
        <f t="shared" ca="1" si="0"/>
        <v>44500</v>
      </c>
      <c r="H19" s="7">
        <f t="shared" si="1"/>
        <v>2250</v>
      </c>
      <c r="I19" s="7">
        <f t="shared" si="2"/>
        <v>3600</v>
      </c>
      <c r="J19" s="12">
        <f t="shared" ca="1" si="3"/>
        <v>45223.391473263888</v>
      </c>
      <c r="K19" s="13">
        <f t="shared" ca="1" si="4"/>
        <v>60</v>
      </c>
      <c r="L19">
        <v>80</v>
      </c>
      <c r="M19">
        <v>90</v>
      </c>
      <c r="N19">
        <v>40</v>
      </c>
      <c r="O19">
        <f t="shared" si="5"/>
        <v>3420000</v>
      </c>
      <c r="P19">
        <f t="shared" si="6"/>
        <v>3726000</v>
      </c>
      <c r="Q19">
        <f t="shared" ca="1" si="7"/>
        <v>1780000</v>
      </c>
      <c r="R19" s="10">
        <f t="shared" ca="1" si="8"/>
        <v>3168400000000</v>
      </c>
      <c r="T19" s="22"/>
    </row>
    <row r="20" spans="2:21" x14ac:dyDescent="0.35">
      <c r="B20" s="22"/>
      <c r="D20" t="s">
        <v>30</v>
      </c>
      <c r="E20" s="4">
        <v>41617</v>
      </c>
      <c r="F20" s="5">
        <v>50000</v>
      </c>
      <c r="G20" s="11">
        <f t="shared" ca="1" si="0"/>
        <v>49500</v>
      </c>
      <c r="H20" s="7">
        <f t="shared" si="1"/>
        <v>2500</v>
      </c>
      <c r="I20" s="7">
        <f t="shared" si="2"/>
        <v>4000</v>
      </c>
      <c r="J20" s="12">
        <f t="shared" ca="1" si="3"/>
        <v>45223.391473263888</v>
      </c>
      <c r="K20" s="13">
        <f t="shared" ca="1" si="4"/>
        <v>60</v>
      </c>
      <c r="L20">
        <v>90</v>
      </c>
      <c r="M20">
        <v>100</v>
      </c>
      <c r="N20">
        <v>45</v>
      </c>
      <c r="O20">
        <f t="shared" si="5"/>
        <v>4275000</v>
      </c>
      <c r="P20">
        <f t="shared" si="6"/>
        <v>4600000</v>
      </c>
      <c r="Q20">
        <f t="shared" ca="1" si="7"/>
        <v>2227500</v>
      </c>
      <c r="R20" s="10">
        <f t="shared" ca="1" si="8"/>
        <v>4961756250000</v>
      </c>
      <c r="T20" s="22"/>
    </row>
    <row r="21" spans="2:21" x14ac:dyDescent="0.35">
      <c r="B21" s="22"/>
      <c r="D21" t="s">
        <v>31</v>
      </c>
      <c r="E21" s="4">
        <v>41982</v>
      </c>
      <c r="F21" s="5">
        <v>55000</v>
      </c>
      <c r="G21" s="11">
        <f t="shared" ca="1" si="0"/>
        <v>54500</v>
      </c>
      <c r="H21" s="7">
        <f t="shared" si="1"/>
        <v>2750</v>
      </c>
      <c r="I21" s="7">
        <f t="shared" si="2"/>
        <v>4400</v>
      </c>
      <c r="J21" s="12">
        <f t="shared" ca="1" si="3"/>
        <v>45223.391473263888</v>
      </c>
      <c r="K21" s="13">
        <f t="shared" ca="1" si="4"/>
        <v>60</v>
      </c>
      <c r="L21">
        <v>100</v>
      </c>
      <c r="M21">
        <v>110</v>
      </c>
      <c r="N21">
        <v>50</v>
      </c>
      <c r="O21">
        <f t="shared" si="5"/>
        <v>5225000</v>
      </c>
      <c r="P21">
        <f t="shared" si="6"/>
        <v>5566000</v>
      </c>
      <c r="Q21">
        <f t="shared" ca="1" si="7"/>
        <v>2725000</v>
      </c>
      <c r="R21" s="10">
        <f t="shared" ca="1" si="8"/>
        <v>7425625000000</v>
      </c>
      <c r="T21" s="22"/>
    </row>
    <row r="22" spans="2:21" x14ac:dyDescent="0.35">
      <c r="B22" s="22"/>
      <c r="T22" s="22"/>
    </row>
    <row r="23" spans="2:21" x14ac:dyDescent="0.35">
      <c r="B23" s="22"/>
      <c r="T23" s="22"/>
    </row>
    <row r="24" spans="2:21" x14ac:dyDescent="0.35">
      <c r="B24" s="22"/>
      <c r="H24" t="s">
        <v>32</v>
      </c>
      <c r="I24" s="2">
        <f ca="1">NETWORKDAYS.INTL(TODAY(),J21,1,D26:D29)</f>
        <v>39</v>
      </c>
      <c r="T24" s="22"/>
    </row>
    <row r="25" spans="2:21" x14ac:dyDescent="0.35">
      <c r="B25" s="22"/>
      <c r="D25" t="s">
        <v>33</v>
      </c>
      <c r="H25" t="s">
        <v>34</v>
      </c>
      <c r="I25">
        <f ca="1">Q12*I24</f>
        <v>1852500</v>
      </c>
      <c r="T25" s="22"/>
    </row>
    <row r="26" spans="2:21" x14ac:dyDescent="0.35">
      <c r="B26" s="22"/>
      <c r="D26" s="4">
        <v>45167</v>
      </c>
      <c r="F26" s="13"/>
      <c r="T26" s="22"/>
    </row>
    <row r="27" spans="2:21" x14ac:dyDescent="0.35">
      <c r="B27" s="22"/>
      <c r="D27" s="4">
        <v>45168</v>
      </c>
      <c r="T27" s="22"/>
    </row>
    <row r="28" spans="2:21" x14ac:dyDescent="0.35">
      <c r="B28" s="22"/>
      <c r="D28" s="4">
        <v>45175</v>
      </c>
      <c r="T28" s="22"/>
    </row>
    <row r="29" spans="2:21" x14ac:dyDescent="0.35">
      <c r="B29" s="22"/>
      <c r="D29" s="4">
        <v>45219</v>
      </c>
      <c r="I29" s="11"/>
      <c r="T29" s="22"/>
    </row>
    <row r="30" spans="2:21" x14ac:dyDescent="0.35">
      <c r="B30" s="22"/>
      <c r="T30" s="22"/>
    </row>
    <row r="31" spans="2:21" x14ac:dyDescent="0.35">
      <c r="B31" s="22"/>
    </row>
    <row r="32" spans="2:21" x14ac:dyDescent="0.35">
      <c r="B32" s="22"/>
      <c r="C32" s="22" t="str">
        <f>REPT("*",1000)</f>
        <v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2:2" x14ac:dyDescent="0.35">
      <c r="B33" s="22"/>
    </row>
  </sheetData>
  <mergeCells count="5">
    <mergeCell ref="K3:L3"/>
    <mergeCell ref="B6:T6"/>
    <mergeCell ref="B7:B33"/>
    <mergeCell ref="T8:T30"/>
    <mergeCell ref="C32:U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Shetty, Akshatha</dc:creator>
  <cp:lastModifiedBy>Umesh Shetty, Akshatha</cp:lastModifiedBy>
  <dcterms:created xsi:type="dcterms:W3CDTF">2023-08-24T16:59:13Z</dcterms:created>
  <dcterms:modified xsi:type="dcterms:W3CDTF">2023-08-25T03:54:03Z</dcterms:modified>
</cp:coreProperties>
</file>