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47E84204-5DFF-47B0-8ECB-CD7137075D4C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 Horizontal" sheetId="5" r:id="rId5"/>
    <sheet name="Xlookup with sum" sheetId="6" r:id="rId6"/>
    <sheet name="Vlookup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7" l="1"/>
  <c r="D17" i="7"/>
  <c r="D15" i="7"/>
  <c r="B9" i="5"/>
  <c r="B18" i="6"/>
  <c r="B14" i="6"/>
  <c r="B15" i="6"/>
  <c r="B13" i="6"/>
  <c r="B11" i="5"/>
  <c r="B10" i="5"/>
  <c r="D16" i="4"/>
  <c r="D18" i="4"/>
  <c r="D17" i="4"/>
  <c r="D15" i="4"/>
  <c r="E19" i="3"/>
  <c r="E18" i="3"/>
  <c r="E17" i="3"/>
  <c r="E20" i="3"/>
  <c r="D18" i="2" a="1"/>
  <c r="D18" i="2"/>
  <c r="D19" i="2" a="1"/>
  <c r="D19" i="2"/>
  <c r="D20" i="2" a="1"/>
  <c r="D20" i="2"/>
  <c r="D17" i="2" a="1"/>
  <c r="D17" i="2"/>
  <c r="C17" i="1"/>
  <c r="C18" i="1"/>
  <c r="C19" i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<sst xmlns="http://schemas.openxmlformats.org/spreadsheetml/2006/main" count="405" uniqueCount="89">
  <si>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</si>
  <si>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</si>
  <si>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</si>
  <si>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</si>
  <si>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</si>
  <si>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</si>
  <si>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</si>
  <si>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</si>
  <si>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</si>
  <si>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</si>
  <si>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</si>
  <si>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</si>
  <si>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</si>
  <si>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</si>
  <si>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</si>
  <si>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</si>
  <si>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</si>
  <si>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</si>
  <si>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</si>
  <si>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</si>
  <si>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</si>
  <si>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</si>
  <si>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</si>
  <si>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</si>
  <si>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</si>
  <si>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</si>
  <si>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</si>
  <si>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</si>
  <si>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Angela</t>
  </si>
  <si>
    <t>Martin</t>
  </si>
  <si>
    <t>Angela Martin</t>
  </si>
  <si>
    <t>Accountant</t>
  </si>
  <si>
    <t>Angela.Martin@DunderMifflin.com</t>
  </si>
  <si>
    <t>Toby</t>
  </si>
  <si>
    <t>Flenderson</t>
  </si>
  <si>
    <t>Toby Flenderson</t>
  </si>
  <si>
    <t>HR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</si>
  <si>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</si>
  <si>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</si>
  <si>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</si>
  <si>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</si>
  <si>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</si>
  <si>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</si>
  <si>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</si>
  <si>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</si>
  <si>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Meredith Palmer</t>
  </si>
  <si>
    <t>Supplier Relations</t>
  </si>
  <si>
    <t>Meredith.Palmer@Yahoo.com</t>
  </si>
  <si>
    <t>Stanley</t>
  </si>
  <si>
    <t>Hudson</t>
  </si>
  <si>
    <t>Stanley Hudson</t>
  </si>
  <si>
    <t>Stanley.Hudson@gmail.com</t>
  </si>
  <si>
    <t>Kevin</t>
  </si>
  <si>
    <t>Malone</t>
  </si>
  <si>
    <t>Kevin Malone</t>
  </si>
  <si>
    <t>Kevin.Malone@DunderMifflin.com</t>
  </si>
  <si>
    <t>XLOOKUP</t>
  </si>
  <si>
    <t>XLOOKUP MULTIPLE  ROWS</t>
  </si>
  <si>
    <t>XLOOKUP EXACT MATCH</t>
  </si>
  <si>
    <t>Toby Flender</t>
  </si>
  <si>
    <t>(=XLOOKUP(D17,D2:D10,K2:K10,"NOT FOUND"))</t>
  </si>
  <si>
    <t>(=XLOOKUP("*"&amp;D18,D2:D10,K2:K10,"NOT FOUND",2))</t>
  </si>
  <si>
    <t>(=XLOOKUP(D19&amp;"*",D2:D10,K2:K10,"NOT FOUND",2))</t>
  </si>
  <si>
    <t>Kevin Malo</t>
  </si>
  <si>
    <t>Start Date</t>
  </si>
  <si>
    <t>Person</t>
  </si>
  <si>
    <t>(=XLOOKUP(C15,I2:I10,D2:D10,,1))</t>
  </si>
  <si>
    <t>,,1</t>
  </si>
  <si>
    <t>Ye Search ka pattern hai</t>
  </si>
  <si>
    <t>(=XLOOKUP(C16,I2:I10,D2:D10,,,1))</t>
  </si>
  <si>
    <t>,,,1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</si>
  <si>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</si>
  <si>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</si>
  <si>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</si>
  <si>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</si>
  <si>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</si>
  <si>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</si>
  <si>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</si>
  <si>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</si>
  <si>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</si>
  <si>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</si>
  <si>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</si>
  <si>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</si>
  <si>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</si>
  <si>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</si>
  <si>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</si>
  <si>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{=XLOOKUP(B8,B1:M1,B2:M2)}</t>
  </si>
  <si>
    <t>February-March</t>
  </si>
  <si>
    <t>{=SUM(XLOOKUP(C1,B1:M1,B2:M2):XLOOKUP(D1,B1:M1,B2:M2))}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</si>
</sst>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opLeftCell="A9" workbookViewId="0">
      <selection activeCell="B14" sqref="B14"/>
    </sheetView>
  </sheetViews>
  <sheetFormatPr defaultRowHeight="15"/>
  <cols>
    <col min="1" max="1" width="11.7109375" customWidth="1"/>
    <col min="2" max="2" width="21.140625" customWidth="1"/>
    <col min="3" max="3" width="15.5703125" customWidth="1"/>
    <col min="4" max="4" width="17" customWidth="1"/>
    <col min="8" max="8" width="22" customWidth="1"/>
    <col min="10" max="10" width="14.42578125" customWidth="1"/>
    <col min="11" max="11" width="20" customWidth="1"/>
    <col min="12" max="12" width="43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1001</v>
      </c>
      <c r="B2" s="1" t="s">
        <v>12</v>
      </c>
      <c r="C2" s="1" t="s">
        <v>13</v>
      </c>
      <c r="D2" s="1" t="s">
        <v>14</v>
      </c>
      <c r="E2" s="1">
        <v>30</v>
      </c>
      <c r="F2" s="1"/>
      <c r="G2" s="1" t="s">
        <v>15</v>
      </c>
      <c r="H2" s="1" t="s">
        <v>16</v>
      </c>
      <c r="I2" s="1">
        <v>45000</v>
      </c>
      <c r="J2" s="2">
        <v>36933</v>
      </c>
      <c r="K2" s="2">
        <v>42164</v>
      </c>
      <c r="L2" s="1" t="s">
        <v>17</v>
      </c>
    </row>
    <row r="3" spans="1:12">
      <c r="A3" s="1">
        <v>1002</v>
      </c>
      <c r="B3" s="1" t="s">
        <v>18</v>
      </c>
      <c r="C3" s="1" t="s">
        <v>19</v>
      </c>
      <c r="D3" s="1" t="s">
        <v>20</v>
      </c>
      <c r="E3" s="1">
        <v>30</v>
      </c>
      <c r="F3" s="1"/>
      <c r="G3" s="1" t="s">
        <v>21</v>
      </c>
      <c r="H3" s="1" t="s">
        <v>22</v>
      </c>
      <c r="I3" s="1">
        <v>36000</v>
      </c>
      <c r="J3" s="2">
        <v>36229</v>
      </c>
      <c r="K3" s="2">
        <v>42287</v>
      </c>
      <c r="L3" s="1" t="s">
        <v>23</v>
      </c>
    </row>
    <row r="4" spans="1:12">
      <c r="A4" s="1">
        <v>1003</v>
      </c>
      <c r="B4" s="1" t="s">
        <v>24</v>
      </c>
      <c r="C4" s="1" t="s">
        <v>25</v>
      </c>
      <c r="D4" s="1" t="s">
        <v>26</v>
      </c>
      <c r="E4" s="1">
        <v>29</v>
      </c>
      <c r="F4" s="1"/>
      <c r="G4" s="1" t="s">
        <v>15</v>
      </c>
      <c r="H4" s="1" t="s">
        <v>16</v>
      </c>
      <c r="I4" s="1">
        <v>63000</v>
      </c>
      <c r="J4" s="2">
        <v>36623</v>
      </c>
      <c r="K4" s="2">
        <v>42956</v>
      </c>
      <c r="L4" s="1" t="s">
        <v>27</v>
      </c>
    </row>
    <row r="5" spans="1:12">
      <c r="A5" s="1">
        <v>1004</v>
      </c>
      <c r="B5" s="1" t="s">
        <v>28</v>
      </c>
      <c r="C5" s="1" t="s">
        <v>29</v>
      </c>
      <c r="D5" s="1" t="s">
        <v>30</v>
      </c>
      <c r="E5" s="1">
        <v>31</v>
      </c>
      <c r="F5" s="1"/>
      <c r="G5" s="1" t="s">
        <v>21</v>
      </c>
      <c r="H5" s="1" t="s">
        <v>31</v>
      </c>
      <c r="I5" s="1">
        <v>47000</v>
      </c>
      <c r="J5" s="2">
        <v>36647</v>
      </c>
      <c r="K5" s="2">
        <v>42075</v>
      </c>
      <c r="L5" s="1" t="s">
        <v>32</v>
      </c>
    </row>
    <row r="6" spans="1:12">
      <c r="A6" s="1">
        <v>1005</v>
      </c>
      <c r="B6" s="1" t="s">
        <v>33</v>
      </c>
      <c r="C6" s="1" t="s">
        <v>34</v>
      </c>
      <c r="D6" s="1" t="s">
        <v>35</v>
      </c>
      <c r="E6" s="1">
        <v>32</v>
      </c>
      <c r="F6" s="1"/>
      <c r="G6" s="1" t="s">
        <v>15</v>
      </c>
      <c r="H6" s="1" t="s">
        <v>36</v>
      </c>
      <c r="I6" s="1">
        <v>50000</v>
      </c>
      <c r="J6" s="2">
        <v>37047</v>
      </c>
      <c r="K6" s="2">
        <v>42977</v>
      </c>
      <c r="L6" s="1" t="s">
        <v>37</v>
      </c>
    </row>
    <row r="7" spans="1:12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/>
      <c r="G7" s="1" t="s">
        <v>15</v>
      </c>
      <c r="H7" s="1" t="s">
        <v>41</v>
      </c>
      <c r="I7" s="1">
        <v>65000</v>
      </c>
      <c r="J7" s="2">
        <v>37047</v>
      </c>
      <c r="K7" s="2">
        <v>41587</v>
      </c>
      <c r="L7" s="1" t="s">
        <v>42</v>
      </c>
    </row>
    <row r="8" spans="1:12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/>
      <c r="G8" s="1" t="s">
        <v>21</v>
      </c>
      <c r="H8" s="1" t="s">
        <v>46</v>
      </c>
      <c r="I8" s="1">
        <v>41000</v>
      </c>
      <c r="J8" s="2">
        <v>37844</v>
      </c>
      <c r="K8" s="2">
        <v>41587</v>
      </c>
      <c r="L8" s="1" t="s">
        <v>47</v>
      </c>
    </row>
    <row r="9" spans="1:12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/>
      <c r="G9" s="1" t="s">
        <v>15</v>
      </c>
      <c r="H9" s="1" t="s">
        <v>16</v>
      </c>
      <c r="I9" s="1">
        <v>48000</v>
      </c>
      <c r="J9" s="2">
        <v>37505</v>
      </c>
      <c r="K9" s="2">
        <v>42116</v>
      </c>
      <c r="L9" s="1" t="s">
        <v>51</v>
      </c>
    </row>
    <row r="10" spans="1:12">
      <c r="A10" s="1">
        <v>1009</v>
      </c>
      <c r="B10" s="1" t="s">
        <v>52</v>
      </c>
      <c r="C10" s="1" t="s">
        <v>53</v>
      </c>
      <c r="D10" s="1" t="s">
        <v>54</v>
      </c>
      <c r="E10" s="1">
        <v>31</v>
      </c>
      <c r="F10" s="1"/>
      <c r="G10" s="1" t="s">
        <v>15</v>
      </c>
      <c r="H10" s="1" t="s">
        <v>31</v>
      </c>
      <c r="I10" s="1">
        <v>42000</v>
      </c>
      <c r="J10" s="2">
        <v>37902</v>
      </c>
      <c r="K10" s="2">
        <v>42116</v>
      </c>
      <c r="L10" s="1" t="s">
        <v>55</v>
      </c>
    </row>
    <row r="14" spans="1:12">
      <c r="B14" s="6" t="s">
        <v>56</v>
      </c>
    </row>
    <row r="15" spans="1:12">
      <c r="B15" s="1" t="s">
        <v>3</v>
      </c>
      <c r="C15" s="1" t="s">
        <v>11</v>
      </c>
    </row>
    <row r="16" spans="1:12">
      <c r="B16" s="1" t="s">
        <v>35</v>
      </c>
      <c r="C16" s="1" t="str">
        <f>_xlfn.XLOOKUP(B16,D2:D10,L2:L10)</f>
        <v>Toby.Flenderson@DunderMifflinCorporate.com</v>
      </c>
    </row>
    <row r="17" spans="2:11">
      <c r="B17" s="1" t="s">
        <v>20</v>
      </c>
      <c r="C17" s="1" t="str">
        <f t="shared" ref="C17:C19" si="0">_xlfn.XLOOKUP(B17,D3:D11,L3:L11)</f>
        <v>Pam.Beasley@DunderMifflin.com</v>
      </c>
    </row>
    <row r="18" spans="2:11">
      <c r="B18" s="1" t="s">
        <v>45</v>
      </c>
      <c r="C18" s="1" t="str">
        <f t="shared" si="0"/>
        <v>Meredith.Palmer@Yahoo.com</v>
      </c>
    </row>
    <row r="19" spans="2:11">
      <c r="B19" s="1" t="s">
        <v>54</v>
      </c>
      <c r="C19" s="1" t="str">
        <f t="shared" si="0"/>
        <v>Kevin.Malone@DunderMifflin.com</v>
      </c>
    </row>
    <row r="22" spans="2:11">
      <c r="G22" s="5"/>
      <c r="H22" s="5"/>
      <c r="I22" s="5"/>
      <c r="J22" s="5"/>
      <c r="K22" s="5"/>
    </row>
  </sheetData>
  <mergeCells count="1">
    <mergeCell ref="G22:K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F912-9A89-45E7-A7DB-BEEBE78C8701}">
  <dimension ref="A1:K20"/>
  <sheetViews>
    <sheetView topLeftCell="A11" workbookViewId="0">
      <selection activeCell="C15" sqref="C15:E15"/>
    </sheetView>
  </sheetViews>
  <sheetFormatPr defaultRowHeight="15"/>
  <cols>
    <col min="3" max="3" width="16.42578125" customWidth="1"/>
    <col min="4" max="4" width="16.140625" customWidth="1"/>
    <col min="5" max="5" width="14.140625" customWidth="1"/>
    <col min="7" max="7" width="17.5703125" customWidth="1"/>
    <col min="9" max="9" width="16.5703125" customWidth="1"/>
    <col min="10" max="10" width="19.7109375" customWidth="1"/>
    <col min="11" max="11" width="41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1001</v>
      </c>
      <c r="B2" s="1" t="s">
        <v>12</v>
      </c>
      <c r="C2" s="1" t="s">
        <v>13</v>
      </c>
      <c r="D2" s="1" t="s">
        <v>14</v>
      </c>
      <c r="E2" s="1">
        <v>30</v>
      </c>
      <c r="F2" s="1" t="s">
        <v>15</v>
      </c>
      <c r="G2" s="1" t="s">
        <v>16</v>
      </c>
      <c r="H2" s="1">
        <v>45000</v>
      </c>
      <c r="I2" s="2">
        <v>36933</v>
      </c>
      <c r="J2" s="2">
        <v>42164</v>
      </c>
      <c r="K2" s="1" t="s">
        <v>17</v>
      </c>
    </row>
    <row r="3" spans="1:11">
      <c r="A3" s="1">
        <v>1002</v>
      </c>
      <c r="B3" s="1" t="s">
        <v>18</v>
      </c>
      <c r="C3" s="1" t="s">
        <v>19</v>
      </c>
      <c r="D3" s="1" t="s">
        <v>20</v>
      </c>
      <c r="E3" s="1">
        <v>30</v>
      </c>
      <c r="F3" s="1" t="s">
        <v>21</v>
      </c>
      <c r="G3" s="1" t="s">
        <v>22</v>
      </c>
      <c r="H3" s="1">
        <v>36000</v>
      </c>
      <c r="I3" s="2">
        <v>36229</v>
      </c>
      <c r="J3" s="2">
        <v>42287</v>
      </c>
      <c r="K3" s="1" t="s">
        <v>23</v>
      </c>
    </row>
    <row r="4" spans="1:11">
      <c r="A4" s="1">
        <v>1003</v>
      </c>
      <c r="B4" s="1" t="s">
        <v>24</v>
      </c>
      <c r="C4" s="1" t="s">
        <v>25</v>
      </c>
      <c r="D4" s="1" t="s">
        <v>26</v>
      </c>
      <c r="E4" s="1">
        <v>29</v>
      </c>
      <c r="F4" s="1" t="s">
        <v>15</v>
      </c>
      <c r="G4" s="1" t="s">
        <v>16</v>
      </c>
      <c r="H4" s="1">
        <v>63000</v>
      </c>
      <c r="I4" s="2">
        <v>36623</v>
      </c>
      <c r="J4" s="2">
        <v>42956</v>
      </c>
      <c r="K4" s="1" t="s">
        <v>27</v>
      </c>
    </row>
    <row r="5" spans="1:11">
      <c r="A5" s="1">
        <v>1004</v>
      </c>
      <c r="B5" s="1" t="s">
        <v>28</v>
      </c>
      <c r="C5" s="1" t="s">
        <v>29</v>
      </c>
      <c r="D5" s="1" t="s">
        <v>30</v>
      </c>
      <c r="E5" s="1">
        <v>31</v>
      </c>
      <c r="F5" s="1" t="s">
        <v>21</v>
      </c>
      <c r="G5" s="1" t="s">
        <v>31</v>
      </c>
      <c r="H5" s="1">
        <v>47000</v>
      </c>
      <c r="I5" s="2">
        <v>36647</v>
      </c>
      <c r="J5" s="2">
        <v>42075</v>
      </c>
      <c r="K5" s="1" t="s">
        <v>32</v>
      </c>
    </row>
    <row r="6" spans="1:11">
      <c r="A6" s="1">
        <v>1005</v>
      </c>
      <c r="B6" s="1" t="s">
        <v>33</v>
      </c>
      <c r="C6" s="1" t="s">
        <v>34</v>
      </c>
      <c r="D6" s="1" t="s">
        <v>35</v>
      </c>
      <c r="E6" s="1">
        <v>32</v>
      </c>
      <c r="F6" s="1" t="s">
        <v>15</v>
      </c>
      <c r="G6" s="1" t="s">
        <v>36</v>
      </c>
      <c r="H6" s="1">
        <v>50000</v>
      </c>
      <c r="I6" s="2">
        <v>37047</v>
      </c>
      <c r="J6" s="2">
        <v>42977</v>
      </c>
      <c r="K6" s="1" t="s">
        <v>37</v>
      </c>
    </row>
    <row r="7" spans="1:11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 t="s">
        <v>15</v>
      </c>
      <c r="G7" s="1" t="s">
        <v>41</v>
      </c>
      <c r="H7" s="1">
        <v>65000</v>
      </c>
      <c r="I7" s="2">
        <v>37047</v>
      </c>
      <c r="J7" s="2">
        <v>41587</v>
      </c>
      <c r="K7" s="1" t="s">
        <v>42</v>
      </c>
    </row>
    <row r="8" spans="1:11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21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15</v>
      </c>
      <c r="G9" s="1" t="s">
        <v>16</v>
      </c>
      <c r="H9" s="1">
        <v>48000</v>
      </c>
      <c r="I9" s="2">
        <v>37505</v>
      </c>
      <c r="J9" s="2">
        <v>42116</v>
      </c>
      <c r="K9" s="1" t="s">
        <v>51</v>
      </c>
    </row>
    <row r="10" spans="1:11">
      <c r="A10" s="1">
        <v>1009</v>
      </c>
      <c r="B10" s="1" t="s">
        <v>52</v>
      </c>
      <c r="C10" s="1" t="s">
        <v>53</v>
      </c>
      <c r="D10" s="1" t="s">
        <v>54</v>
      </c>
      <c r="E10" s="1">
        <v>31</v>
      </c>
      <c r="F10" s="1" t="s">
        <v>15</v>
      </c>
      <c r="G10" s="1" t="s">
        <v>31</v>
      </c>
      <c r="H10" s="1">
        <v>42000</v>
      </c>
      <c r="I10" s="2">
        <v>37902</v>
      </c>
      <c r="J10" s="2">
        <v>42116</v>
      </c>
      <c r="K10" s="1" t="s">
        <v>55</v>
      </c>
    </row>
    <row r="15" spans="1:11">
      <c r="C15" s="7" t="s">
        <v>57</v>
      </c>
      <c r="D15" s="7"/>
      <c r="E15" s="7"/>
    </row>
    <row r="16" spans="1:11">
      <c r="C16" s="1" t="s">
        <v>3</v>
      </c>
      <c r="D16" s="1" t="s">
        <v>10</v>
      </c>
      <c r="E16" s="1" t="s">
        <v>11</v>
      </c>
    </row>
    <row r="17" spans="3:5">
      <c r="C17" s="1" t="s">
        <v>35</v>
      </c>
      <c r="D17" s="4" cm="1">
        <f t="array" ref="D17:E17">_xlfn.XLOOKUP(C17,D2:D10,J2:K10)</f>
        <v>42977</v>
      </c>
      <c r="E17" s="1" t="str">
        <v>Toby.Flenderson@DunderMifflinCorporate.com</v>
      </c>
    </row>
    <row r="18" spans="3:5">
      <c r="C18" s="1" t="s">
        <v>20</v>
      </c>
      <c r="D18" s="4" cm="1">
        <f t="array" ref="D18:E18">_xlfn.XLOOKUP(C18,D3:D11,J3:K11)</f>
        <v>42287</v>
      </c>
      <c r="E18" s="1" t="str">
        <v>Pam.Beasley@DunderMifflin.com</v>
      </c>
    </row>
    <row r="19" spans="3:5">
      <c r="C19" s="1" t="s">
        <v>45</v>
      </c>
      <c r="D19" s="4" cm="1">
        <f t="array" ref="D19:E19">_xlfn.XLOOKUP(C19,D4:D12,J4:K12)</f>
        <v>41587</v>
      </c>
      <c r="E19" s="1" t="str">
        <v>Meredith.Palmer@Yahoo.com</v>
      </c>
    </row>
    <row r="20" spans="3:5">
      <c r="C20" s="1" t="s">
        <v>54</v>
      </c>
      <c r="D20" s="4" cm="1">
        <f t="array" ref="D20:E20">_xlfn.XLOOKUP(C20,D5:D13,J5:K13)</f>
        <v>42116</v>
      </c>
      <c r="E20" s="1" t="str">
        <v>Kevin.Malone@DunderMifflin.com</v>
      </c>
    </row>
  </sheetData>
  <mergeCells count="1"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A931-FB21-4790-A761-207D002ADFA6}">
  <dimension ref="A1:K20"/>
  <sheetViews>
    <sheetView workbookViewId="0">
      <selection sqref="A1:K10"/>
    </sheetView>
  </sheetViews>
  <sheetFormatPr defaultRowHeight="15"/>
  <cols>
    <col min="3" max="3" width="13.140625" customWidth="1"/>
    <col min="4" max="4" width="16.140625" customWidth="1"/>
    <col min="5" max="5" width="12.7109375" customWidth="1"/>
    <col min="7" max="7" width="19.85546875" customWidth="1"/>
    <col min="9" max="9" width="14.42578125" customWidth="1"/>
    <col min="10" max="10" width="27.7109375" customWidth="1"/>
    <col min="11" max="11" width="45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1001</v>
      </c>
      <c r="B2" s="1" t="s">
        <v>12</v>
      </c>
      <c r="C2" s="1" t="s">
        <v>13</v>
      </c>
      <c r="D2" s="1" t="s">
        <v>14</v>
      </c>
      <c r="E2" s="1">
        <v>30</v>
      </c>
      <c r="F2" s="1" t="s">
        <v>15</v>
      </c>
      <c r="G2" s="1" t="s">
        <v>16</v>
      </c>
      <c r="H2" s="1">
        <v>45000</v>
      </c>
      <c r="I2" s="2">
        <v>36933</v>
      </c>
      <c r="J2" s="2">
        <v>42164</v>
      </c>
      <c r="K2" s="1" t="s">
        <v>17</v>
      </c>
    </row>
    <row r="3" spans="1:11">
      <c r="A3" s="1">
        <v>1002</v>
      </c>
      <c r="B3" s="1" t="s">
        <v>18</v>
      </c>
      <c r="C3" s="1" t="s">
        <v>19</v>
      </c>
      <c r="D3" s="1" t="s">
        <v>20</v>
      </c>
      <c r="E3" s="1">
        <v>30</v>
      </c>
      <c r="F3" s="1" t="s">
        <v>21</v>
      </c>
      <c r="G3" s="1" t="s">
        <v>22</v>
      </c>
      <c r="H3" s="1">
        <v>36000</v>
      </c>
      <c r="I3" s="2">
        <v>36229</v>
      </c>
      <c r="J3" s="2">
        <v>42287</v>
      </c>
      <c r="K3" s="1" t="s">
        <v>23</v>
      </c>
    </row>
    <row r="4" spans="1:11">
      <c r="A4" s="1">
        <v>1003</v>
      </c>
      <c r="B4" s="1" t="s">
        <v>24</v>
      </c>
      <c r="C4" s="1" t="s">
        <v>25</v>
      </c>
      <c r="D4" s="1" t="s">
        <v>26</v>
      </c>
      <c r="E4" s="1">
        <v>29</v>
      </c>
      <c r="F4" s="1" t="s">
        <v>15</v>
      </c>
      <c r="G4" s="1" t="s">
        <v>16</v>
      </c>
      <c r="H4" s="1">
        <v>63000</v>
      </c>
      <c r="I4" s="2">
        <v>36623</v>
      </c>
      <c r="J4" s="2">
        <v>42956</v>
      </c>
      <c r="K4" s="1" t="s">
        <v>27</v>
      </c>
    </row>
    <row r="5" spans="1:11">
      <c r="A5" s="1">
        <v>1004</v>
      </c>
      <c r="B5" s="1" t="s">
        <v>28</v>
      </c>
      <c r="C5" s="1" t="s">
        <v>29</v>
      </c>
      <c r="D5" s="1" t="s">
        <v>30</v>
      </c>
      <c r="E5" s="1">
        <v>31</v>
      </c>
      <c r="F5" s="1" t="s">
        <v>21</v>
      </c>
      <c r="G5" s="1" t="s">
        <v>31</v>
      </c>
      <c r="H5" s="1">
        <v>47000</v>
      </c>
      <c r="I5" s="2">
        <v>36647</v>
      </c>
      <c r="J5" s="2">
        <v>42075</v>
      </c>
      <c r="K5" s="1" t="s">
        <v>32</v>
      </c>
    </row>
    <row r="6" spans="1:11">
      <c r="A6" s="1">
        <v>1005</v>
      </c>
      <c r="B6" s="1" t="s">
        <v>33</v>
      </c>
      <c r="C6" s="1" t="s">
        <v>34</v>
      </c>
      <c r="D6" s="1" t="s">
        <v>35</v>
      </c>
      <c r="E6" s="1">
        <v>32</v>
      </c>
      <c r="F6" s="1" t="s">
        <v>15</v>
      </c>
      <c r="G6" s="1" t="s">
        <v>36</v>
      </c>
      <c r="H6" s="1">
        <v>50000</v>
      </c>
      <c r="I6" s="2">
        <v>37047</v>
      </c>
      <c r="J6" s="2">
        <v>42977</v>
      </c>
      <c r="K6" s="1" t="s">
        <v>37</v>
      </c>
    </row>
    <row r="7" spans="1:11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 t="s">
        <v>15</v>
      </c>
      <c r="G7" s="1" t="s">
        <v>41</v>
      </c>
      <c r="H7" s="1">
        <v>65000</v>
      </c>
      <c r="I7" s="2">
        <v>37047</v>
      </c>
      <c r="J7" s="2">
        <v>41587</v>
      </c>
      <c r="K7" s="1" t="s">
        <v>42</v>
      </c>
    </row>
    <row r="8" spans="1:11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21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15</v>
      </c>
      <c r="G9" s="1" t="s">
        <v>16</v>
      </c>
      <c r="H9" s="1">
        <v>48000</v>
      </c>
      <c r="I9" s="2">
        <v>37505</v>
      </c>
      <c r="J9" s="2">
        <v>42116</v>
      </c>
      <c r="K9" s="1" t="s">
        <v>51</v>
      </c>
    </row>
    <row r="10" spans="1:11">
      <c r="A10" s="1">
        <v>1009</v>
      </c>
      <c r="B10" s="1" t="s">
        <v>52</v>
      </c>
      <c r="C10" s="1" t="s">
        <v>53</v>
      </c>
      <c r="D10" s="1" t="s">
        <v>54</v>
      </c>
      <c r="E10" s="1">
        <v>31</v>
      </c>
      <c r="F10" s="1" t="s">
        <v>15</v>
      </c>
      <c r="G10" s="1" t="s">
        <v>31</v>
      </c>
      <c r="H10" s="1">
        <v>42000</v>
      </c>
      <c r="I10" s="2">
        <v>37902</v>
      </c>
      <c r="J10" s="2">
        <v>42116</v>
      </c>
      <c r="K10" s="1" t="s">
        <v>55</v>
      </c>
    </row>
    <row r="15" spans="1:11">
      <c r="D15" s="5" t="s">
        <v>58</v>
      </c>
      <c r="E15" s="5"/>
      <c r="F15" s="5"/>
    </row>
    <row r="16" spans="1:11">
      <c r="D16" s="1" t="s">
        <v>3</v>
      </c>
      <c r="E16" s="1" t="s">
        <v>11</v>
      </c>
    </row>
    <row r="17" spans="4:10">
      <c r="D17" s="1" t="s">
        <v>59</v>
      </c>
      <c r="E17" s="1" t="str">
        <f>_xlfn.XLOOKUP(D17,D2:D10,K2:K10,"NOT FOUND")</f>
        <v>NOT FOUND</v>
      </c>
      <c r="H17" s="9" t="s">
        <v>60</v>
      </c>
      <c r="I17" s="9"/>
      <c r="J17" s="9"/>
    </row>
    <row r="18" spans="4:10">
      <c r="D18" s="1" t="s">
        <v>19</v>
      </c>
      <c r="E18" s="8" t="str">
        <f>_xlfn.XLOOKUP("*"&amp;D18,D2:D10,K2:K10,"NOT FOUND",2)</f>
        <v>Pam.Beasley@DunderMifflin.com</v>
      </c>
      <c r="F18" s="8"/>
      <c r="G18" s="8"/>
      <c r="H18" s="10" t="s">
        <v>61</v>
      </c>
      <c r="I18" s="10"/>
      <c r="J18" s="10"/>
    </row>
    <row r="19" spans="4:10">
      <c r="D19" s="1" t="s">
        <v>43</v>
      </c>
      <c r="E19" s="8" t="str">
        <f>_xlfn.XLOOKUP(D19&amp;"*",D2:D10,K2:K10,"NOT FOUND",2)</f>
        <v>Meredith.Palmer@Yahoo.com</v>
      </c>
      <c r="F19" s="8"/>
      <c r="G19" s="8"/>
      <c r="H19" s="11" t="s">
        <v>62</v>
      </c>
      <c r="I19" s="11"/>
      <c r="J19" s="11"/>
    </row>
    <row r="20" spans="4:10">
      <c r="D20" s="1" t="s">
        <v>63</v>
      </c>
      <c r="E20" s="5" t="str">
        <f>_xlfn.XLOOKUP(D20&amp;"*",D2:D10,K2:K10,"NOT FOUND",2)</f>
        <v>Kevin.Malone@DunderMifflin.com</v>
      </c>
      <c r="F20" s="5"/>
      <c r="G20" s="5"/>
      <c r="H20" s="11"/>
      <c r="I20" s="11"/>
      <c r="J20" s="11"/>
    </row>
  </sheetData>
  <mergeCells count="7">
    <mergeCell ref="D15:F15"/>
    <mergeCell ref="E18:G18"/>
    <mergeCell ref="E19:G19"/>
    <mergeCell ref="E20:G20"/>
    <mergeCell ref="H18:J18"/>
    <mergeCell ref="H19:J20"/>
    <mergeCell ref="H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D15C-B929-47E3-AA56-C3DA6CDD3C9C}">
  <dimension ref="A1:K18"/>
  <sheetViews>
    <sheetView workbookViewId="0">
      <selection activeCell="K19" sqref="K19"/>
    </sheetView>
  </sheetViews>
  <sheetFormatPr defaultRowHeight="15"/>
  <cols>
    <col min="3" max="3" width="19.5703125" customWidth="1"/>
    <col min="4" max="4" width="17.85546875" customWidth="1"/>
    <col min="7" max="7" width="18.140625" customWidth="1"/>
    <col min="9" max="9" width="13.28515625" customWidth="1"/>
    <col min="10" max="10" width="14.7109375" customWidth="1"/>
    <col min="11" max="11" width="43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1001</v>
      </c>
      <c r="B2" s="1" t="s">
        <v>12</v>
      </c>
      <c r="C2" s="1" t="s">
        <v>13</v>
      </c>
      <c r="D2" s="1" t="s">
        <v>14</v>
      </c>
      <c r="E2" s="1">
        <v>30</v>
      </c>
      <c r="F2" s="1" t="s">
        <v>15</v>
      </c>
      <c r="G2" s="1" t="s">
        <v>16</v>
      </c>
      <c r="H2" s="1">
        <v>45000</v>
      </c>
      <c r="I2" s="2">
        <v>36933</v>
      </c>
      <c r="J2" s="2">
        <v>42164</v>
      </c>
      <c r="K2" s="1" t="s">
        <v>17</v>
      </c>
    </row>
    <row r="3" spans="1:11">
      <c r="A3" s="1">
        <v>1002</v>
      </c>
      <c r="B3" s="1" t="s">
        <v>18</v>
      </c>
      <c r="C3" s="1" t="s">
        <v>19</v>
      </c>
      <c r="D3" s="1" t="s">
        <v>20</v>
      </c>
      <c r="E3" s="1">
        <v>30</v>
      </c>
      <c r="F3" s="1" t="s">
        <v>21</v>
      </c>
      <c r="G3" s="1" t="s">
        <v>22</v>
      </c>
      <c r="H3" s="1">
        <v>36000</v>
      </c>
      <c r="I3" s="2">
        <v>36229</v>
      </c>
      <c r="J3" s="2">
        <v>42287</v>
      </c>
      <c r="K3" s="1" t="s">
        <v>23</v>
      </c>
    </row>
    <row r="4" spans="1:11">
      <c r="A4" s="1">
        <v>1003</v>
      </c>
      <c r="B4" s="1" t="s">
        <v>24</v>
      </c>
      <c r="C4" s="1" t="s">
        <v>25</v>
      </c>
      <c r="D4" s="1" t="s">
        <v>26</v>
      </c>
      <c r="E4" s="1">
        <v>29</v>
      </c>
      <c r="F4" s="1" t="s">
        <v>15</v>
      </c>
      <c r="G4" s="1" t="s">
        <v>16</v>
      </c>
      <c r="H4" s="1">
        <v>63000</v>
      </c>
      <c r="I4" s="2">
        <v>36623</v>
      </c>
      <c r="J4" s="2">
        <v>42956</v>
      </c>
      <c r="K4" s="1" t="s">
        <v>27</v>
      </c>
    </row>
    <row r="5" spans="1:11">
      <c r="A5" s="1">
        <v>1004</v>
      </c>
      <c r="B5" s="1" t="s">
        <v>28</v>
      </c>
      <c r="C5" s="1" t="s">
        <v>29</v>
      </c>
      <c r="D5" s="1" t="s">
        <v>30</v>
      </c>
      <c r="E5" s="1">
        <v>31</v>
      </c>
      <c r="F5" s="1" t="s">
        <v>21</v>
      </c>
      <c r="G5" s="1" t="s">
        <v>31</v>
      </c>
      <c r="H5" s="1">
        <v>47000</v>
      </c>
      <c r="I5" s="2">
        <v>36647</v>
      </c>
      <c r="J5" s="2">
        <v>42075</v>
      </c>
      <c r="K5" s="1" t="s">
        <v>32</v>
      </c>
    </row>
    <row r="6" spans="1:11">
      <c r="A6" s="1">
        <v>1005</v>
      </c>
      <c r="B6" s="1" t="s">
        <v>33</v>
      </c>
      <c r="C6" s="1" t="s">
        <v>34</v>
      </c>
      <c r="D6" s="1" t="s">
        <v>35</v>
      </c>
      <c r="E6" s="1">
        <v>32</v>
      </c>
      <c r="F6" s="1" t="s">
        <v>15</v>
      </c>
      <c r="G6" s="1" t="s">
        <v>36</v>
      </c>
      <c r="H6" s="1">
        <v>50000</v>
      </c>
      <c r="I6" s="2">
        <v>37047</v>
      </c>
      <c r="J6" s="2">
        <v>42977</v>
      </c>
      <c r="K6" s="1" t="s">
        <v>37</v>
      </c>
    </row>
    <row r="7" spans="1:11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 t="s">
        <v>15</v>
      </c>
      <c r="G7" s="1" t="s">
        <v>41</v>
      </c>
      <c r="H7" s="1">
        <v>65000</v>
      </c>
      <c r="I7" s="2">
        <v>37047</v>
      </c>
      <c r="J7" s="2">
        <v>41587</v>
      </c>
      <c r="K7" s="1" t="s">
        <v>42</v>
      </c>
    </row>
    <row r="8" spans="1:11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21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15</v>
      </c>
      <c r="G9" s="1" t="s">
        <v>16</v>
      </c>
      <c r="H9" s="1">
        <v>48000</v>
      </c>
      <c r="I9" s="2">
        <v>37505</v>
      </c>
      <c r="J9" s="2">
        <v>42116</v>
      </c>
      <c r="K9" s="1" t="s">
        <v>51</v>
      </c>
    </row>
    <row r="10" spans="1:11">
      <c r="A10" s="1">
        <v>1009</v>
      </c>
      <c r="B10" s="1" t="s">
        <v>52</v>
      </c>
      <c r="C10" s="1" t="s">
        <v>53</v>
      </c>
      <c r="D10" s="1" t="s">
        <v>54</v>
      </c>
      <c r="E10" s="1">
        <v>31</v>
      </c>
      <c r="F10" s="1" t="s">
        <v>15</v>
      </c>
      <c r="G10" s="1" t="s">
        <v>31</v>
      </c>
      <c r="H10" s="1">
        <v>42000</v>
      </c>
      <c r="I10" s="2">
        <v>37902</v>
      </c>
      <c r="J10" s="2">
        <v>42116</v>
      </c>
      <c r="K10" s="1" t="s">
        <v>55</v>
      </c>
    </row>
    <row r="14" spans="1:11">
      <c r="C14" s="1" t="s">
        <v>64</v>
      </c>
      <c r="D14" s="1" t="s">
        <v>65</v>
      </c>
    </row>
    <row r="15" spans="1:11">
      <c r="C15" s="2">
        <v>36526</v>
      </c>
      <c r="D15" s="1" t="str">
        <f>_xlfn.XLOOKUP(C15,I2:I10,D2:D10,,1)</f>
        <v>Dwight Schrute</v>
      </c>
      <c r="E15" s="13" t="s">
        <v>66</v>
      </c>
      <c r="F15" s="13"/>
      <c r="G15" s="13"/>
      <c r="H15" s="13"/>
      <c r="I15" s="13"/>
      <c r="J15" t="s">
        <v>67</v>
      </c>
      <c r="K15" s="12" t="s">
        <v>68</v>
      </c>
    </row>
    <row r="16" spans="1:11">
      <c r="C16" s="2">
        <v>37047</v>
      </c>
      <c r="D16" s="1" t="str">
        <f>_xlfn.XLOOKUP(C16,I2:I10,D2:D10,,,1)</f>
        <v>Toby Flenderson</v>
      </c>
      <c r="E16" s="14" t="s">
        <v>69</v>
      </c>
      <c r="F16" s="14"/>
      <c r="G16" s="14"/>
      <c r="H16" s="14"/>
      <c r="I16" s="14"/>
      <c r="J16" t="s">
        <v>70</v>
      </c>
      <c r="K16" s="12"/>
    </row>
    <row r="17" spans="3:9">
      <c r="C17" s="2">
        <v>37047</v>
      </c>
      <c r="D17" s="1" t="str">
        <f>_xlfn.XLOOKUP(C17,I3:I11,D3:D11,,,-1)</f>
        <v>Michael Scott</v>
      </c>
      <c r="E17" s="14"/>
      <c r="F17" s="14"/>
      <c r="G17" s="14"/>
      <c r="H17" s="14"/>
      <c r="I17" s="14"/>
    </row>
    <row r="18" spans="3:9">
      <c r="C18" s="2">
        <v>37047</v>
      </c>
      <c r="D18" s="1" t="str">
        <f>_xlfn.XLOOKUP(C18,I4:I12,D4:D12,,,2)</f>
        <v>Toby Flenderson</v>
      </c>
      <c r="E18" s="14"/>
      <c r="F18" s="14"/>
      <c r="G18" s="14"/>
      <c r="H18" s="14"/>
      <c r="I18" s="14"/>
    </row>
  </sheetData>
  <mergeCells count="3">
    <mergeCell ref="E15:I15"/>
    <mergeCell ref="E16:I18"/>
    <mergeCell ref="K15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D10F-89E5-436E-9F06-E1D5873A31DB}">
  <dimension ref="A1:M11"/>
  <sheetViews>
    <sheetView workbookViewId="0">
      <selection activeCell="G13" sqref="G13"/>
    </sheetView>
  </sheetViews>
  <sheetFormatPr defaultRowHeight="15"/>
  <cols>
    <col min="1" max="1" width="19.85546875" customWidth="1"/>
  </cols>
  <sheetData>
    <row r="1" spans="1:1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 t="s">
        <v>83</v>
      </c>
      <c r="B2" s="1">
        <v>450</v>
      </c>
      <c r="C2" s="1">
        <v>310</v>
      </c>
      <c r="D2" s="1">
        <v>150</v>
      </c>
      <c r="E2" s="1">
        <v>750</v>
      </c>
      <c r="F2" s="1">
        <v>440</v>
      </c>
      <c r="G2" s="1">
        <v>485</v>
      </c>
      <c r="H2" s="1">
        <v>510</v>
      </c>
      <c r="I2" s="1">
        <v>347</v>
      </c>
      <c r="J2" s="1">
        <v>736</v>
      </c>
      <c r="K2" s="1">
        <v>155</v>
      </c>
      <c r="L2" s="1">
        <v>450</v>
      </c>
      <c r="M2" s="1">
        <v>288</v>
      </c>
    </row>
    <row r="3" spans="1:13">
      <c r="A3" s="1" t="s">
        <v>84</v>
      </c>
      <c r="B3" s="1">
        <v>75</v>
      </c>
      <c r="C3" s="1">
        <v>40</v>
      </c>
      <c r="D3" s="1">
        <v>65</v>
      </c>
      <c r="E3" s="1">
        <v>50</v>
      </c>
      <c r="F3" s="1">
        <v>24</v>
      </c>
      <c r="G3" s="1">
        <v>71</v>
      </c>
      <c r="H3" s="1">
        <v>57</v>
      </c>
      <c r="I3" s="1">
        <v>61</v>
      </c>
      <c r="J3" s="1">
        <v>34</v>
      </c>
      <c r="K3" s="1">
        <v>41</v>
      </c>
      <c r="L3" s="1">
        <v>58</v>
      </c>
      <c r="M3" s="1">
        <v>91</v>
      </c>
    </row>
    <row r="4" spans="1:13">
      <c r="A4" s="1" t="s">
        <v>85</v>
      </c>
      <c r="B4" s="1">
        <v>200</v>
      </c>
      <c r="C4" s="1">
        <v>118</v>
      </c>
      <c r="D4" s="1">
        <v>145</v>
      </c>
      <c r="E4" s="1">
        <v>210</v>
      </c>
      <c r="F4" s="1">
        <v>45</v>
      </c>
      <c r="G4" s="1">
        <v>170</v>
      </c>
      <c r="H4" s="1">
        <v>130</v>
      </c>
      <c r="I4" s="1">
        <v>90</v>
      </c>
      <c r="J4" s="1">
        <v>55</v>
      </c>
      <c r="K4" s="1">
        <v>110</v>
      </c>
      <c r="L4" s="1">
        <v>130</v>
      </c>
      <c r="M4" s="1">
        <v>180</v>
      </c>
    </row>
    <row r="8" spans="1:13">
      <c r="A8" s="1"/>
      <c r="B8" s="1" t="s">
        <v>72</v>
      </c>
    </row>
    <row r="9" spans="1:13">
      <c r="A9" s="1" t="s">
        <v>83</v>
      </c>
      <c r="B9" s="1">
        <f>_xlfn.XLOOKUP(B8,B1:M1,B2:M2)</f>
        <v>310</v>
      </c>
      <c r="D9" s="9" t="s">
        <v>86</v>
      </c>
      <c r="E9" s="9"/>
      <c r="F9" s="9"/>
      <c r="G9" s="9"/>
      <c r="H9" s="9"/>
    </row>
    <row r="10" spans="1:13">
      <c r="A10" s="1" t="s">
        <v>84</v>
      </c>
      <c r="B10" s="1">
        <f>_xlfn.XLOOKUP(B8,B1:M1,B3:M3)</f>
        <v>40</v>
      </c>
    </row>
    <row r="11" spans="1:13">
      <c r="A11" s="1" t="s">
        <v>85</v>
      </c>
      <c r="B11" s="3">
        <f>_xlfn.XLOOKUP(B8,B1:M1,B4:M4)</f>
        <v>118</v>
      </c>
    </row>
  </sheetData>
  <mergeCells count="1">
    <mergeCell ref="D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54FA-8B1C-4AF5-9D5E-9E7873C8100F}">
  <dimension ref="A1:M18"/>
  <sheetViews>
    <sheetView workbookViewId="0">
      <selection activeCell="L16" sqref="L16"/>
    </sheetView>
  </sheetViews>
  <sheetFormatPr defaultRowHeight="15"/>
  <cols>
    <col min="1" max="1" width="14.42578125" customWidth="1"/>
    <col min="2" max="2" width="18.42578125" customWidth="1"/>
  </cols>
  <sheetData>
    <row r="1" spans="1:13">
      <c r="A1" s="1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 t="s">
        <v>83</v>
      </c>
      <c r="B2" s="1">
        <v>450</v>
      </c>
      <c r="C2" s="1">
        <v>310</v>
      </c>
      <c r="D2" s="1">
        <v>150</v>
      </c>
      <c r="E2" s="1">
        <v>750</v>
      </c>
      <c r="F2" s="1">
        <v>440</v>
      </c>
      <c r="G2" s="1">
        <v>485</v>
      </c>
      <c r="H2" s="1">
        <v>510</v>
      </c>
      <c r="I2" s="1">
        <v>347</v>
      </c>
      <c r="J2" s="1">
        <v>736</v>
      </c>
      <c r="K2" s="1">
        <v>155</v>
      </c>
      <c r="L2" s="1">
        <v>450</v>
      </c>
      <c r="M2" s="1">
        <v>288</v>
      </c>
    </row>
    <row r="3" spans="1:13">
      <c r="A3" s="1" t="s">
        <v>84</v>
      </c>
      <c r="B3" s="1">
        <v>75</v>
      </c>
      <c r="C3" s="1">
        <v>40</v>
      </c>
      <c r="D3" s="1">
        <v>65</v>
      </c>
      <c r="E3" s="1">
        <v>50</v>
      </c>
      <c r="F3" s="1">
        <v>24</v>
      </c>
      <c r="G3" s="1">
        <v>71</v>
      </c>
      <c r="H3" s="1">
        <v>57</v>
      </c>
      <c r="I3" s="1">
        <v>61</v>
      </c>
      <c r="J3" s="1">
        <v>34</v>
      </c>
      <c r="K3" s="1">
        <v>41</v>
      </c>
      <c r="L3" s="1">
        <v>58</v>
      </c>
      <c r="M3" s="1">
        <v>91</v>
      </c>
    </row>
    <row r="4" spans="1:13">
      <c r="A4" s="1" t="s">
        <v>85</v>
      </c>
      <c r="B4" s="1">
        <v>200</v>
      </c>
      <c r="C4" s="1">
        <v>118</v>
      </c>
      <c r="D4" s="1">
        <v>145</v>
      </c>
      <c r="E4" s="1">
        <v>210</v>
      </c>
      <c r="F4" s="1">
        <v>45</v>
      </c>
      <c r="G4" s="1">
        <v>170</v>
      </c>
      <c r="H4" s="1">
        <v>130</v>
      </c>
      <c r="I4" s="1">
        <v>90</v>
      </c>
      <c r="J4" s="1">
        <v>55</v>
      </c>
      <c r="K4" s="1">
        <v>110</v>
      </c>
      <c r="L4" s="1">
        <v>130</v>
      </c>
      <c r="M4" s="1">
        <v>180</v>
      </c>
    </row>
    <row r="12" spans="1:13">
      <c r="A12" s="1"/>
      <c r="B12" s="1" t="s">
        <v>72</v>
      </c>
    </row>
    <row r="13" spans="1:13">
      <c r="A13" s="1" t="s">
        <v>83</v>
      </c>
      <c r="B13" s="1">
        <f>_xlfn.XLOOKUP(B12,B1:M1,B2:M2)</f>
        <v>310</v>
      </c>
    </row>
    <row r="14" spans="1:13">
      <c r="A14" s="1" t="s">
        <v>84</v>
      </c>
      <c r="B14" s="1">
        <f t="shared" ref="B14:B15" si="0">_xlfn.XLOOKUP(B13,B2:M2,B3:M3)</f>
        <v>40</v>
      </c>
    </row>
    <row r="15" spans="1:13">
      <c r="A15" s="1" t="s">
        <v>85</v>
      </c>
      <c r="B15" s="1">
        <f t="shared" si="0"/>
        <v>118</v>
      </c>
    </row>
    <row r="16" spans="1:13">
      <c r="A16" s="1"/>
      <c r="B16" s="1"/>
    </row>
    <row r="17" spans="1:11">
      <c r="A17" s="1"/>
      <c r="B17" s="1" t="s">
        <v>87</v>
      </c>
    </row>
    <row r="18" spans="1:11">
      <c r="A18" s="1" t="s">
        <v>83</v>
      </c>
      <c r="B18" s="1">
        <f ca="1">SUM(_xlfn.XLOOKUP(C1,B1:M1,B2:M2):_xlfn.XLOOKUP(D1,B1:M1,B2:M2))</f>
        <v>460</v>
      </c>
      <c r="D18" s="9" t="s">
        <v>88</v>
      </c>
      <c r="E18" s="9"/>
      <c r="F18" s="9"/>
      <c r="G18" s="9"/>
      <c r="H18" s="9"/>
      <c r="I18" s="9"/>
      <c r="J18" s="9"/>
      <c r="K18" s="9"/>
    </row>
  </sheetData>
  <mergeCells count="1">
    <mergeCell ref="D18:K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55BD-546B-4525-9C4A-3D7CC777F1DC}">
  <dimension ref="A1:K17"/>
  <sheetViews>
    <sheetView tabSelected="1" workbookViewId="0">
      <selection activeCell="F17" sqref="F17"/>
    </sheetView>
  </sheetViews>
  <sheetFormatPr defaultRowHeight="15"/>
  <cols>
    <col min="3" max="3" width="18.42578125" customWidth="1"/>
    <col min="4" max="4" width="31.5703125" customWidth="1"/>
    <col min="7" max="7" width="21.7109375" customWidth="1"/>
    <col min="9" max="10" width="16.85546875" customWidth="1"/>
    <col min="11" max="11" width="41.28515625" customWidth="1"/>
    <col min="12" max="12" width="9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1001</v>
      </c>
      <c r="B2" s="1" t="s">
        <v>12</v>
      </c>
      <c r="C2" s="1" t="s">
        <v>13</v>
      </c>
      <c r="D2" s="1" t="s">
        <v>14</v>
      </c>
      <c r="E2" s="1">
        <v>30</v>
      </c>
      <c r="F2" s="1" t="s">
        <v>15</v>
      </c>
      <c r="G2" s="1" t="s">
        <v>16</v>
      </c>
      <c r="H2" s="1">
        <v>45000</v>
      </c>
      <c r="I2" s="2">
        <v>36933</v>
      </c>
      <c r="J2" s="2">
        <v>42164</v>
      </c>
      <c r="K2" s="1" t="s">
        <v>17</v>
      </c>
    </row>
    <row r="3" spans="1:11">
      <c r="A3" s="1">
        <v>1002</v>
      </c>
      <c r="B3" s="1" t="s">
        <v>18</v>
      </c>
      <c r="C3" s="1" t="s">
        <v>19</v>
      </c>
      <c r="D3" s="1" t="s">
        <v>20</v>
      </c>
      <c r="E3" s="1">
        <v>30</v>
      </c>
      <c r="F3" s="1" t="s">
        <v>21</v>
      </c>
      <c r="G3" s="1" t="s">
        <v>22</v>
      </c>
      <c r="H3" s="1">
        <v>36000</v>
      </c>
      <c r="I3" s="2">
        <v>36229</v>
      </c>
      <c r="J3" s="2">
        <v>42287</v>
      </c>
      <c r="K3" s="1" t="s">
        <v>23</v>
      </c>
    </row>
    <row r="4" spans="1:11">
      <c r="A4" s="1">
        <v>1003</v>
      </c>
      <c r="B4" s="1" t="s">
        <v>24</v>
      </c>
      <c r="C4" s="1" t="s">
        <v>25</v>
      </c>
      <c r="D4" s="1" t="s">
        <v>26</v>
      </c>
      <c r="E4" s="1">
        <v>29</v>
      </c>
      <c r="F4" s="1" t="s">
        <v>15</v>
      </c>
      <c r="G4" s="1" t="s">
        <v>16</v>
      </c>
      <c r="H4" s="1">
        <v>63000</v>
      </c>
      <c r="I4" s="2">
        <v>36623</v>
      </c>
      <c r="J4" s="2">
        <v>42956</v>
      </c>
      <c r="K4" s="1" t="s">
        <v>27</v>
      </c>
    </row>
    <row r="5" spans="1:11">
      <c r="A5" s="1">
        <v>1004</v>
      </c>
      <c r="B5" s="1" t="s">
        <v>28</v>
      </c>
      <c r="C5" s="1" t="s">
        <v>29</v>
      </c>
      <c r="D5" s="1" t="s">
        <v>30</v>
      </c>
      <c r="E5" s="1">
        <v>31</v>
      </c>
      <c r="F5" s="1" t="s">
        <v>21</v>
      </c>
      <c r="G5" s="1" t="s">
        <v>31</v>
      </c>
      <c r="H5" s="1">
        <v>47000</v>
      </c>
      <c r="I5" s="2">
        <v>36647</v>
      </c>
      <c r="J5" s="2">
        <v>42075</v>
      </c>
      <c r="K5" s="1" t="s">
        <v>32</v>
      </c>
    </row>
    <row r="6" spans="1:11">
      <c r="A6" s="1">
        <v>1005</v>
      </c>
      <c r="B6" s="1" t="s">
        <v>33</v>
      </c>
      <c r="C6" s="1" t="s">
        <v>34</v>
      </c>
      <c r="D6" s="1" t="s">
        <v>35</v>
      </c>
      <c r="E6" s="1">
        <v>32</v>
      </c>
      <c r="F6" s="1" t="s">
        <v>15</v>
      </c>
      <c r="G6" s="1" t="s">
        <v>36</v>
      </c>
      <c r="H6" s="1">
        <v>50000</v>
      </c>
      <c r="I6" s="2">
        <v>37047</v>
      </c>
      <c r="J6" s="2">
        <v>42977</v>
      </c>
      <c r="K6" s="1" t="s">
        <v>37</v>
      </c>
    </row>
    <row r="7" spans="1:11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 t="s">
        <v>15</v>
      </c>
      <c r="G7" s="1" t="s">
        <v>41</v>
      </c>
      <c r="H7" s="1">
        <v>65000</v>
      </c>
      <c r="I7" s="2">
        <v>37047</v>
      </c>
      <c r="J7" s="2">
        <v>41587</v>
      </c>
      <c r="K7" s="1" t="s">
        <v>42</v>
      </c>
    </row>
    <row r="8" spans="1:11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21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15</v>
      </c>
      <c r="G9" s="1" t="s">
        <v>16</v>
      </c>
      <c r="H9" s="1">
        <v>48000</v>
      </c>
      <c r="I9" s="2">
        <v>37505</v>
      </c>
      <c r="J9" s="2">
        <v>42116</v>
      </c>
      <c r="K9" s="1" t="s">
        <v>51</v>
      </c>
    </row>
    <row r="10" spans="1:11">
      <c r="A10" s="1">
        <v>1009</v>
      </c>
      <c r="B10" s="1" t="s">
        <v>52</v>
      </c>
      <c r="C10" s="1" t="s">
        <v>53</v>
      </c>
      <c r="D10" s="1" t="s">
        <v>54</v>
      </c>
      <c r="E10" s="1">
        <v>31</v>
      </c>
      <c r="F10" s="1" t="s">
        <v>15</v>
      </c>
      <c r="G10" s="1" t="s">
        <v>31</v>
      </c>
      <c r="H10" s="1">
        <v>42000</v>
      </c>
      <c r="I10" s="2">
        <v>37902</v>
      </c>
      <c r="J10" s="2">
        <v>42116</v>
      </c>
      <c r="K10" s="1" t="s">
        <v>55</v>
      </c>
    </row>
    <row r="14" spans="1:11">
      <c r="C14" s="1" t="s">
        <v>3</v>
      </c>
      <c r="D14" s="1" t="s">
        <v>11</v>
      </c>
    </row>
    <row r="15" spans="1:11">
      <c r="C15" s="1" t="s">
        <v>26</v>
      </c>
      <c r="D15" s="1" t="str">
        <f>VLOOKUP(C15,D2:K10,8,FALSE)</f>
        <v>Dwight.Schrute@AOL.com</v>
      </c>
    </row>
    <row r="16" spans="1:11">
      <c r="C16" s="1" t="s">
        <v>40</v>
      </c>
      <c r="D16" s="1" t="str">
        <f t="shared" ref="D16:D17" si="0">VLOOKUP(C16,D3:K11,8,FALSE)</f>
        <v>Michael.Scott@DunderMifflin.com</v>
      </c>
    </row>
    <row r="17" spans="3:4">
      <c r="C17" s="1" t="s">
        <v>50</v>
      </c>
      <c r="D17" s="1" t="str">
        <f t="shared" si="0"/>
        <v>Stanley.Hudson@gmail.com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2023-12-15T09:47:16Z</dcterms:created>
  <dcterms:modified xsi:type="dcterms:W3CDTF">2023-12-16T09:28:11Z</dcterms:modified>
  <cp:category/>
  <cp:contentStatus/>
</cp:coreProperties>
</file>