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FORAGE\Goldman Sachs\Task 2 - Forecasting Operating Assumptions\"/>
    </mc:Choice>
  </mc:AlternateContent>
  <xr:revisionPtr revIDLastSave="0" documentId="8_{7526439A-5E2F-4433-9968-C3A4201B5A85}" xr6:coauthVersionLast="47" xr6:coauthVersionMax="47" xr10:uidLastSave="{00000000-0000-0000-0000-000000000000}"/>
  <bookViews>
    <workbookView xWindow="-108" yWindow="-108" windowWidth="23256" windowHeight="12576" activeTab="1" xr2:uid="{00000000-000D-0000-FFFF-FFFF00000000}"/>
  </bookViews>
  <sheets>
    <sheet name="Glossary" sheetId="1" r:id="rId1"/>
    <sheet name="Forecast Assump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7" i="2" l="1"/>
  <c r="H37" i="2"/>
  <c r="G37" i="2"/>
  <c r="F37" i="2"/>
  <c r="E37" i="2"/>
  <c r="F33" i="2"/>
  <c r="G33" i="2" s="1"/>
  <c r="H33" i="2" s="1"/>
  <c r="I33" i="2" s="1"/>
  <c r="F30" i="2"/>
  <c r="G30" i="2" s="1"/>
  <c r="H30" i="2" s="1"/>
  <c r="I30" i="2" s="1"/>
  <c r="F29" i="2"/>
  <c r="G29" i="2" s="1"/>
  <c r="H29" i="2" s="1"/>
  <c r="I29" i="2" s="1"/>
  <c r="F28" i="2"/>
  <c r="G28" i="2" s="1"/>
  <c r="H28" i="2" s="1"/>
  <c r="I28" i="2" s="1"/>
  <c r="F27" i="2"/>
  <c r="G27" i="2" s="1"/>
  <c r="H27" i="2" s="1"/>
  <c r="I27" i="2" s="1"/>
  <c r="F24" i="2"/>
  <c r="G24" i="2" s="1"/>
  <c r="H24" i="2" s="1"/>
  <c r="I24" i="2" s="1"/>
  <c r="F23" i="2"/>
  <c r="G23" i="2" s="1"/>
  <c r="H23" i="2" s="1"/>
  <c r="I23" i="2" s="1"/>
  <c r="F22" i="2"/>
  <c r="G22" i="2" s="1"/>
  <c r="H22" i="2" s="1"/>
  <c r="I22" i="2" s="1"/>
  <c r="F17" i="2"/>
  <c r="G17" i="2" s="1"/>
  <c r="H17" i="2" s="1"/>
  <c r="I17" i="2" s="1"/>
  <c r="F16" i="2"/>
  <c r="G16" i="2" s="1"/>
  <c r="H16" i="2" s="1"/>
  <c r="I16" i="2" s="1"/>
  <c r="F13" i="2"/>
  <c r="G13" i="2" s="1"/>
  <c r="H13" i="2" s="1"/>
  <c r="I13" i="2" s="1"/>
  <c r="F12" i="2"/>
  <c r="G12" i="2" s="1"/>
  <c r="H12" i="2" s="1"/>
  <c r="I12" i="2" s="1"/>
  <c r="F9" i="2"/>
  <c r="G9" i="2" s="1"/>
  <c r="H9" i="2" s="1"/>
  <c r="I9" i="2" s="1"/>
  <c r="F8" i="2"/>
  <c r="G8" i="2" s="1"/>
  <c r="H8" i="2" s="1"/>
  <c r="I8" i="2" s="1"/>
  <c r="E3" i="2" l="1"/>
  <c r="F3" i="2" s="1"/>
  <c r="G3" i="2" s="1"/>
  <c r="H3" i="2" s="1"/>
  <c r="I3" i="2" s="1"/>
</calcChain>
</file>

<file path=xl/sharedStrings.xml><?xml version="1.0" encoding="utf-8"?>
<sst xmlns="http://schemas.openxmlformats.org/spreadsheetml/2006/main" count="88" uniqueCount="61">
  <si>
    <t>Glossary</t>
  </si>
  <si>
    <t>Term</t>
  </si>
  <si>
    <t>Definition</t>
  </si>
  <si>
    <t>Amortization</t>
  </si>
  <si>
    <t>An annual amount representing the allocation of the cost 
of an intangible asset over a period of time.</t>
  </si>
  <si>
    <t>Capital Expenditure (CapEx)</t>
  </si>
  <si>
    <t>Money spent by a company on acquiring or maintaining 
fixed assets such as property, plant and equipment.</t>
  </si>
  <si>
    <t>Cost of Goods Sold (COGS)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</si>
  <si>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</si>
  <si>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Depreciation</t>
  </si>
  <si>
    <t>An annual amount representing the allocation of the cost 
of an tangible asset over a period of time.</t>
  </si>
  <si>
    <t>Dividend Payout Ratio</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</si>
  <si>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</si>
  <si>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EBITDA</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</si>
  <si>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</si>
  <si>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EBIT</t>
  </si>
  <si>
    <t>A company's earnings before interest and taxes (EBIT) is an financial metric that includes all income and expenses, except net interest expense and income tax. It is another common proxy for a company's operational profitability.</t>
  </si>
  <si>
    <t>F9 Key (Calculate the Workbook) / Fn+F9 on Mac</t>
  </si>
  <si>
    <t>Within large Excel files, at times, the file can freeze and not 
calculate a new formula or change for some time. In this case, hit the F9 key which should cause the workbook to calculate.</t>
  </si>
  <si>
    <t>Inventory Days</t>
  </si>
  <si>
    <t>The average number of days that a company holds its 
inventory before selling it. The lower the number, the more efficient the company is at selling its stock.</t>
  </si>
  <si>
    <t>Net Working Capital (NWC)</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</si>
  <si>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</si>
  <si>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Operating Expenses (OpEx)</t>
  </si>
  <si>
    <t>An operating expense is an ongoing cost incurred in 
running a business, that is not a direct cost. Examples include head office costs, general and administrative costs, and centralised marketing costs.</t>
  </si>
  <si>
    <t>Payable Days</t>
  </si>
  <si>
    <t>The average number of days that a company takes to pay its suppliers. Also known as Days Payable Outstanding (DPO). The higher the number, the longer it takes the company to pay its suppliers.</t>
  </si>
  <si>
    <t>Receivable Days</t>
  </si>
  <si>
    <t>The average number of days that it takes a company to collect payment after a sale has been made. Also known as Days Sales Outstanding (DSO). The lower the number, the quicker it is for the company to get paid.</t>
  </si>
  <si>
    <t>Forecast Assumptions</t>
  </si>
  <si>
    <t>Dec-YE</t>
  </si>
  <si>
    <t>Unit</t>
  </si>
  <si>
    <t>*</t>
  </si>
  <si>
    <t>Revenue</t>
  </si>
  <si>
    <t>Cupcakes</t>
  </si>
  <si>
    <t>Number of Units Sold</t>
  </si>
  <si>
    <t>#</t>
  </si>
  <si>
    <t>Average Sale Price</t>
  </si>
  <si>
    <t>$</t>
  </si>
  <si>
    <t>Ice Cream</t>
  </si>
  <si>
    <t>Drinks</t>
  </si>
  <si>
    <t>Costs</t>
  </si>
  <si>
    <t>COGS per Cupcake</t>
  </si>
  <si>
    <t>Depreciation &amp; Amortization (D&amp;A)</t>
  </si>
  <si>
    <t>Annual D&amp;A</t>
  </si>
  <si>
    <t>% of revenue</t>
  </si>
  <si>
    <t>Cash Flow</t>
  </si>
  <si>
    <t>Capital Expenditure (Capex)</t>
  </si>
  <si>
    <t>Change in Net Working Capital (NWC)</t>
  </si>
  <si>
    <t>%</t>
  </si>
  <si>
    <t>Other</t>
  </si>
  <si>
    <t>Tax Rate</t>
  </si>
  <si>
    <t>Debt Interest Rate</t>
  </si>
  <si>
    <t>Cash Interest Rate</t>
  </si>
  <si>
    <t>END</t>
  </si>
  <si>
    <t>COGS per Ice Cream</t>
  </si>
  <si>
    <t>COGS per Drink</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</si>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</sst>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FY&quot;yy&quot;A&quot;"/>
    <numFmt numFmtId="165" formatCode="&quot;FY&quot;yy&quot;E&quot;"/>
    <numFmt numFmtId="166" formatCode="#,##0;\(#,##0\);\-"/>
    <numFmt numFmtId="167" formatCode="#,##0.00;\(#,##0.00\);\-"/>
    <numFmt numFmtId="168" formatCode="0.0%;\(0.0%\);\-"/>
  </numFmts>
  <fonts count="10" x14ac:knownFonts="1">
    <font>
      <sz val="11"/>
      <color theme="1"/>
      <name val="Calibri"/>
      <family val="2"/>
      <scheme val="minor"/>
    </font>
    <font>
      <b/>
      <sz val="14"/>
      <color theme="0"/>
      <name val="Arial"/>
      <family val="2"/>
    </font>
    <font>
      <sz val="12"/>
      <color theme="1"/>
      <name val="Arial"/>
      <family val="2"/>
    </font>
    <font>
      <b/>
      <sz val="10"/>
      <color theme="1"/>
      <name val="Arial"/>
      <family val="2"/>
    </font>
    <font>
      <sz val="10"/>
      <color theme="1"/>
      <name val="Arial"/>
      <family val="2"/>
    </font>
    <font>
      <i/>
      <sz val="10"/>
      <color theme="1"/>
      <name val="Arial"/>
      <family val="2"/>
    </font>
    <font>
      <b/>
      <i/>
      <sz val="10"/>
      <color theme="1"/>
      <name val="Arial"/>
      <family val="2"/>
    </font>
    <font>
      <b/>
      <sz val="10"/>
      <color theme="0"/>
      <name val="Arial"/>
      <family val="2"/>
    </font>
    <font>
      <b/>
      <u/>
      <sz val="10"/>
      <color theme="1"/>
      <name val="Arial"/>
      <family val="2"/>
    </font>
    <font>
      <sz val="10"/>
      <name val="Arial"/>
      <family val="2"/>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4" fillId="0" borderId="0" xfId="0" applyFont="1" applyAlignment="1">
      <alignment horizontal="left" vertical="center" wrapText="1"/>
    </xf>
    <xf numFmtId="0" fontId="3" fillId="0" borderId="0" xfId="0" applyFont="1" applyAlignment="1">
      <alignment vertical="center"/>
    </xf>
    <xf numFmtId="0" fontId="6" fillId="0" borderId="0" xfId="0" applyFont="1" applyAlignment="1">
      <alignment horizontal="center" vertical="center"/>
    </xf>
    <xf numFmtId="0" fontId="7" fillId="2" borderId="0" xfId="0" applyFont="1" applyFill="1"/>
    <xf numFmtId="0" fontId="3" fillId="0" borderId="1" xfId="0" applyFont="1" applyBorder="1"/>
    <xf numFmtId="0" fontId="3" fillId="0" borderId="1" xfId="0" applyFont="1" applyBorder="1" applyAlignment="1">
      <alignment horizontal="center"/>
    </xf>
    <xf numFmtId="164" fontId="3" fillId="0" borderId="1" xfId="0" applyNumberFormat="1" applyFont="1" applyBorder="1" applyAlignment="1">
      <alignment horizontal="right"/>
    </xf>
    <xf numFmtId="165" fontId="3" fillId="0" borderId="1" xfId="0" applyNumberFormat="1" applyFont="1" applyBorder="1" applyAlignment="1">
      <alignment horizontal="right"/>
    </xf>
    <xf numFmtId="0" fontId="4" fillId="0" borderId="0" xfId="0" applyFont="1" applyAlignment="1">
      <alignment horizontal="right"/>
    </xf>
    <xf numFmtId="0" fontId="7" fillId="4" borderId="0" xfId="0" applyFont="1" applyFill="1"/>
    <xf numFmtId="0" fontId="4" fillId="4" borderId="0" xfId="0" applyFont="1" applyFill="1"/>
    <xf numFmtId="0" fontId="4" fillId="4" borderId="0" xfId="0" applyFont="1" applyFill="1" applyAlignment="1">
      <alignment horizontal="right"/>
    </xf>
    <xf numFmtId="0" fontId="8" fillId="0" borderId="0" xfId="0" applyFont="1"/>
    <xf numFmtId="0" fontId="4" fillId="0" borderId="0" xfId="0" applyFont="1" applyAlignment="1">
      <alignment horizontal="center"/>
    </xf>
    <xf numFmtId="0" fontId="3" fillId="0" borderId="0" xfId="0" applyFont="1" applyAlignment="1">
      <alignment horizontal="right"/>
    </xf>
    <xf numFmtId="0" fontId="4" fillId="2" borderId="0" xfId="0" applyFont="1" applyFill="1"/>
    <xf numFmtId="166" fontId="9" fillId="5" borderId="2" xfId="0" applyNumberFormat="1" applyFont="1" applyFill="1" applyBorder="1" applyAlignment="1">
      <alignment horizontal="right"/>
    </xf>
    <xf numFmtId="167" fontId="9" fillId="5" borderId="2" xfId="0" applyNumberFormat="1" applyFont="1" applyFill="1" applyBorder="1" applyAlignment="1">
      <alignment horizontal="right"/>
    </xf>
    <xf numFmtId="168" fontId="9"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3C68FE2-D4E7-4E50-AE87-1B41E6769EE6}"/>
            </a:ext>
          </a:extLst>
        </xdr:cNvPr>
        <xdr:cNvSpPr/>
      </xdr:nvSpPr>
      <xdr:spPr>
        <a:xfrm>
          <a:off x="14258813" y="1500117"/>
          <a:ext cx="1098804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9ECF5231-A71E-4A24-90A8-91EF6E48DE7F}"/>
            </a:ext>
          </a:extLst>
        </xdr:cNvPr>
        <xdr:cNvSpPr/>
      </xdr:nvSpPr>
      <xdr:spPr>
        <a:xfrm>
          <a:off x="14258813" y="2479831"/>
          <a:ext cx="1098804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3B119B28-8A60-4CD3-A8FE-44A7694129CC}"/>
            </a:ext>
          </a:extLst>
        </xdr:cNvPr>
        <xdr:cNvSpPr/>
      </xdr:nvSpPr>
      <xdr:spPr>
        <a:xfrm>
          <a:off x="14258813" y="4221545"/>
          <a:ext cx="1098804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5" name="Rectangle: Rounded Corners 4">
          <a:extLst>
            <a:ext uri="{FF2B5EF4-FFF2-40B4-BE49-F238E27FC236}">
              <a16:creationId xmlns:a16="http://schemas.microsoft.com/office/drawing/2014/main" id="{16E81D8D-AA7C-48BA-ACB5-A0D920568969}"/>
            </a:ext>
          </a:extLst>
        </xdr:cNvPr>
        <xdr:cNvSpPr/>
      </xdr:nvSpPr>
      <xdr:spPr>
        <a:xfrm>
          <a:off x="14258813" y="6184174"/>
          <a:ext cx="1092080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6" name="Rectangle: Rounded Corners 5">
          <a:extLst>
            <a:ext uri="{FF2B5EF4-FFF2-40B4-BE49-F238E27FC236}">
              <a16:creationId xmlns:a16="http://schemas.microsoft.com/office/drawing/2014/main" id="{58FF8A3C-8DC9-4D0B-AC28-3F37AE0B78C8}"/>
            </a:ext>
          </a:extLst>
        </xdr:cNvPr>
        <xdr:cNvSpPr/>
      </xdr:nvSpPr>
      <xdr:spPr>
        <a:xfrm>
          <a:off x="14258813" y="5174045"/>
          <a:ext cx="1098804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7" name="Rectangle: Rounded Corners 6">
          <a:extLst>
            <a:ext uri="{FF2B5EF4-FFF2-40B4-BE49-F238E27FC236}">
              <a16:creationId xmlns:a16="http://schemas.microsoft.com/office/drawing/2014/main" id="{DB5C18E9-6CFC-4819-9DE0-917ED6600A35}"/>
            </a:ext>
          </a:extLst>
        </xdr:cNvPr>
        <xdr:cNvSpPr/>
      </xdr:nvSpPr>
      <xdr:spPr>
        <a:xfrm>
          <a:off x="14258813" y="7027817"/>
          <a:ext cx="1092080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8" name="Rectangle: Rounded Corners 7">
          <a:extLst>
            <a:ext uri="{FF2B5EF4-FFF2-40B4-BE49-F238E27FC236}">
              <a16:creationId xmlns:a16="http://schemas.microsoft.com/office/drawing/2014/main" id="{6961524B-9130-4BFD-8E00-13F09D7A54A2}"/>
            </a:ext>
          </a:extLst>
        </xdr:cNvPr>
        <xdr:cNvSpPr/>
      </xdr:nvSpPr>
      <xdr:spPr>
        <a:xfrm>
          <a:off x="14258813" y="8238853"/>
          <a:ext cx="1092080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768AA3-FE3D-4CF2-A94F-B20F1B66A143}" name="Table1" displayName="Table1" ref="B3:C16" totalsRowShown="0" headerRowDxfId="5" headerRowBorderDxfId="3" tableBorderDxfId="4" totalsRowBorderDxfId="2">
  <autoFilter ref="B3:C16" xr:uid="{A1768AA3-FE3D-4CF2-A94F-B20F1B66A143}"/>
  <sortState xmlns:xlrd2="http://schemas.microsoft.com/office/spreadsheetml/2017/richdata2" ref="B4:C16">
    <sortCondition ref="B3:B16"/>
  </sortState>
  <tableColumns count="2">
    <tableColumn id="1" xr3:uid="{E65B2CC0-6A01-4BA8-984B-B70BB1954C43}" name="Term" dataDxfId="1"/>
    <tableColumn id="2" xr3:uid="{10C8CDDC-E860-43B2-B49F-637E18DFDCFA}"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7"/>
  <sheetViews>
    <sheetView topLeftCell="A6" workbookViewId="0">
      <selection sqref="A1:XFD1048576"/>
    </sheetView>
  </sheetViews>
  <sheetFormatPr defaultColWidth="20.6640625" defaultRowHeight="13.2" x14ac:dyDescent="0.25"/>
  <cols>
    <col min="1" max="1" width="2.6640625" style="5" customWidth="1"/>
    <col min="2" max="3" width="50.6640625" style="5" customWidth="1"/>
    <col min="4" max="4" width="1.6640625" style="5" customWidth="1"/>
    <col min="5" max="16384" width="20.6640625" style="5"/>
  </cols>
  <sheetData>
    <row r="1" spans="2:3" s="2" customFormat="1" ht="17.399999999999999" x14ac:dyDescent="0.3">
      <c r="B1" s="1" t="s">
        <v>0</v>
      </c>
    </row>
    <row r="3" spans="2:3" x14ac:dyDescent="0.25">
      <c r="B3" s="3" t="s">
        <v>1</v>
      </c>
      <c r="C3" s="4" t="s">
        <v>2</v>
      </c>
    </row>
    <row r="4" spans="2:3" ht="26.4" x14ac:dyDescent="0.25">
      <c r="B4" s="6" t="s">
        <v>3</v>
      </c>
      <c r="C4" s="7" t="s">
        <v>4</v>
      </c>
    </row>
    <row r="5" spans="2:3" ht="26.4" x14ac:dyDescent="0.25">
      <c r="B5" s="6" t="s">
        <v>5</v>
      </c>
      <c r="C5" s="7" t="s">
        <v>6</v>
      </c>
    </row>
    <row r="6" spans="2:3" ht="52.8" x14ac:dyDescent="0.25">
      <c r="B6" s="6" t="s">
        <v>7</v>
      </c>
      <c r="C6" s="7" t="s">
        <v>8</v>
      </c>
    </row>
    <row r="7" spans="2:3" ht="26.4" x14ac:dyDescent="0.25">
      <c r="B7" s="6" t="s">
        <v>9</v>
      </c>
      <c r="C7" s="7" t="s">
        <v>10</v>
      </c>
    </row>
    <row r="8" spans="2:3" ht="66" x14ac:dyDescent="0.25">
      <c r="B8" s="6" t="s">
        <v>11</v>
      </c>
      <c r="C8" s="7" t="s">
        <v>12</v>
      </c>
    </row>
    <row r="9" spans="2:3" ht="105.6" x14ac:dyDescent="0.25">
      <c r="B9" s="6" t="s">
        <v>13</v>
      </c>
      <c r="C9" s="7" t="s">
        <v>14</v>
      </c>
    </row>
    <row r="10" spans="2:3" ht="52.8" x14ac:dyDescent="0.25">
      <c r="B10" s="6" t="s">
        <v>15</v>
      </c>
      <c r="C10" s="7" t="s">
        <v>16</v>
      </c>
    </row>
    <row r="11" spans="2:3" ht="52.8" x14ac:dyDescent="0.25">
      <c r="B11" s="6" t="s">
        <v>17</v>
      </c>
      <c r="C11" s="7" t="s">
        <v>18</v>
      </c>
    </row>
    <row r="12" spans="2:3" ht="39.6" x14ac:dyDescent="0.25">
      <c r="B12" s="6" t="s">
        <v>19</v>
      </c>
      <c r="C12" s="7" t="s">
        <v>20</v>
      </c>
    </row>
    <row r="13" spans="2:3" ht="211.2" x14ac:dyDescent="0.25">
      <c r="B13" s="6" t="s">
        <v>21</v>
      </c>
      <c r="C13" s="7" t="s">
        <v>22</v>
      </c>
    </row>
    <row r="14" spans="2:3" ht="52.8" x14ac:dyDescent="0.25">
      <c r="B14" s="6" t="s">
        <v>23</v>
      </c>
      <c r="C14" s="7" t="s">
        <v>24</v>
      </c>
    </row>
    <row r="15" spans="2:3" ht="52.8" x14ac:dyDescent="0.25">
      <c r="B15" s="6" t="s">
        <v>25</v>
      </c>
      <c r="C15" s="7" t="s">
        <v>26</v>
      </c>
    </row>
    <row r="16" spans="2:3" ht="52.8" x14ac:dyDescent="0.25">
      <c r="B16" s="6" t="s">
        <v>27</v>
      </c>
      <c r="C16" s="7" t="s">
        <v>28</v>
      </c>
    </row>
    <row r="17" spans="2:3" x14ac:dyDescent="0.25">
      <c r="B17" s="8"/>
      <c r="C17" s="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870D-1CA0-4566-A337-3DD08F90ECFB}">
  <dimension ref="A1:I47"/>
  <sheetViews>
    <sheetView tabSelected="1" workbookViewId="0">
      <selection activeCell="F51" sqref="F51"/>
    </sheetView>
  </sheetViews>
  <sheetFormatPr defaultColWidth="20.6640625" defaultRowHeight="15" customHeight="1" outlineLevelCol="1" x14ac:dyDescent="0.25"/>
  <cols>
    <col min="1" max="1" width="2.6640625" style="5" customWidth="1"/>
    <col min="2" max="2" width="36" style="5" bestFit="1" customWidth="1"/>
    <col min="3" max="3" width="23.33203125" style="5" bestFit="1" customWidth="1"/>
    <col min="4" max="4" width="23.33203125" style="5" customWidth="1" outlineLevel="1"/>
    <col min="5" max="9" width="23.33203125" style="5" bestFit="1" customWidth="1"/>
    <col min="10" max="10" width="1.6640625" style="5" customWidth="1"/>
    <col min="11" max="16384" width="20.6640625" style="5"/>
  </cols>
  <sheetData>
    <row r="1" spans="1:9" s="2" customFormat="1" ht="35.25" customHeight="1" x14ac:dyDescent="0.3">
      <c r="B1" s="1" t="s">
        <v>29</v>
      </c>
      <c r="C1" s="10"/>
      <c r="D1" s="10"/>
      <c r="E1" s="10"/>
    </row>
    <row r="3" spans="1:9" ht="15" customHeight="1" x14ac:dyDescent="0.25">
      <c r="B3" s="11" t="s">
        <v>30</v>
      </c>
      <c r="C3" s="12" t="s">
        <v>31</v>
      </c>
      <c r="D3" s="13">
        <v>43830</v>
      </c>
      <c r="E3" s="14">
        <f t="shared" ref="E3:I3" si="0">EOMONTH(D3,12)</f>
        <v>44196</v>
      </c>
      <c r="F3" s="14">
        <f t="shared" si="0"/>
        <v>44561</v>
      </c>
      <c r="G3" s="14">
        <f t="shared" si="0"/>
        <v>44926</v>
      </c>
      <c r="H3" s="14">
        <f t="shared" si="0"/>
        <v>45291</v>
      </c>
      <c r="I3" s="14">
        <f t="shared" si="0"/>
        <v>45657</v>
      </c>
    </row>
    <row r="4" spans="1:9" ht="15" customHeight="1" x14ac:dyDescent="0.25">
      <c r="D4" s="15"/>
      <c r="E4" s="15"/>
      <c r="F4" s="15"/>
      <c r="G4" s="15"/>
      <c r="H4" s="15"/>
      <c r="I4" s="15"/>
    </row>
    <row r="5" spans="1:9" s="17" customFormat="1" ht="15" customHeight="1" x14ac:dyDescent="0.25">
      <c r="A5" s="16" t="s">
        <v>32</v>
      </c>
      <c r="B5" s="16" t="s">
        <v>33</v>
      </c>
      <c r="D5" s="18"/>
      <c r="E5" s="18"/>
      <c r="F5" s="18"/>
      <c r="G5" s="18"/>
      <c r="H5" s="18"/>
      <c r="I5" s="18"/>
    </row>
    <row r="6" spans="1:9" ht="15" customHeight="1" x14ac:dyDescent="0.25">
      <c r="D6" s="15"/>
      <c r="E6" s="15"/>
      <c r="F6" s="15"/>
      <c r="G6" s="15"/>
      <c r="H6" s="15"/>
      <c r="I6" s="15"/>
    </row>
    <row r="7" spans="1:9" ht="15" customHeight="1" x14ac:dyDescent="0.25">
      <c r="B7" s="19" t="s">
        <v>34</v>
      </c>
      <c r="D7" s="15"/>
      <c r="E7" s="15"/>
      <c r="F7" s="15"/>
      <c r="G7" s="15"/>
      <c r="H7" s="15"/>
      <c r="I7" s="15"/>
    </row>
    <row r="8" spans="1:9" ht="15" customHeight="1" x14ac:dyDescent="0.25">
      <c r="B8" s="5" t="s">
        <v>35</v>
      </c>
      <c r="C8" s="20" t="s">
        <v>36</v>
      </c>
      <c r="D8" s="21"/>
      <c r="E8" s="23">
        <v>100000</v>
      </c>
      <c r="F8" s="23">
        <f>E8*1.1</f>
        <v>110000.00000000001</v>
      </c>
      <c r="G8" s="23">
        <f>F8*1.09</f>
        <v>119900.00000000003</v>
      </c>
      <c r="H8" s="23">
        <f>G8*1.08</f>
        <v>129492.00000000004</v>
      </c>
      <c r="I8" s="23">
        <f>H8*1.07</f>
        <v>138556.44000000006</v>
      </c>
    </row>
    <row r="9" spans="1:9" ht="15" customHeight="1" x14ac:dyDescent="0.25">
      <c r="B9" s="5" t="s">
        <v>37</v>
      </c>
      <c r="C9" s="20" t="s">
        <v>38</v>
      </c>
      <c r="D9" s="21"/>
      <c r="E9" s="24">
        <v>4</v>
      </c>
      <c r="F9" s="24">
        <f>E9*1.04</f>
        <v>4.16</v>
      </c>
      <c r="G9" s="24">
        <f t="shared" ref="G9:I9" si="1">F9*1.04</f>
        <v>4.3264000000000005</v>
      </c>
      <c r="H9" s="24">
        <f t="shared" si="1"/>
        <v>4.4994560000000003</v>
      </c>
      <c r="I9" s="24">
        <f t="shared" si="1"/>
        <v>4.6794342400000009</v>
      </c>
    </row>
    <row r="10" spans="1:9" ht="15" customHeight="1" x14ac:dyDescent="0.25">
      <c r="D10" s="15"/>
      <c r="E10" s="15"/>
      <c r="F10" s="15"/>
      <c r="G10" s="15"/>
      <c r="H10" s="15"/>
      <c r="I10" s="15"/>
    </row>
    <row r="11" spans="1:9" ht="15" customHeight="1" x14ac:dyDescent="0.25">
      <c r="B11" s="19" t="s">
        <v>39</v>
      </c>
      <c r="D11" s="15"/>
      <c r="E11" s="15"/>
      <c r="F11" s="15"/>
      <c r="G11" s="15"/>
      <c r="H11" s="15"/>
      <c r="I11" s="15"/>
    </row>
    <row r="12" spans="1:9" ht="15" customHeight="1" x14ac:dyDescent="0.25">
      <c r="B12" s="5" t="s">
        <v>35</v>
      </c>
      <c r="C12" s="20" t="s">
        <v>36</v>
      </c>
      <c r="D12" s="15"/>
      <c r="E12" s="23">
        <v>60000</v>
      </c>
      <c r="F12" s="23">
        <f>E12*1.1</f>
        <v>66000</v>
      </c>
      <c r="G12" s="23">
        <f>F12*1.09</f>
        <v>71940</v>
      </c>
      <c r="H12" s="23">
        <f>G12*1.08</f>
        <v>77695.200000000012</v>
      </c>
      <c r="I12" s="23">
        <f>H12*1.07</f>
        <v>83133.864000000016</v>
      </c>
    </row>
    <row r="13" spans="1:9" ht="15" customHeight="1" x14ac:dyDescent="0.25">
      <c r="B13" s="5" t="s">
        <v>37</v>
      </c>
      <c r="C13" s="20" t="s">
        <v>38</v>
      </c>
      <c r="D13" s="15"/>
      <c r="E13" s="24">
        <v>3</v>
      </c>
      <c r="F13" s="24">
        <f>E13*1.04</f>
        <v>3.12</v>
      </c>
      <c r="G13" s="24">
        <f t="shared" ref="G13:I13" si="2">F13*1.04</f>
        <v>3.2448000000000001</v>
      </c>
      <c r="H13" s="24">
        <f t="shared" si="2"/>
        <v>3.3745920000000003</v>
      </c>
      <c r="I13" s="24">
        <f t="shared" si="2"/>
        <v>3.5095756800000002</v>
      </c>
    </row>
    <row r="14" spans="1:9" ht="15" customHeight="1" x14ac:dyDescent="0.25">
      <c r="D14" s="15"/>
      <c r="E14" s="15"/>
      <c r="F14" s="15"/>
      <c r="G14" s="15"/>
      <c r="H14" s="15"/>
      <c r="I14" s="15"/>
    </row>
    <row r="15" spans="1:9" ht="15" customHeight="1" x14ac:dyDescent="0.25">
      <c r="B15" s="19" t="s">
        <v>40</v>
      </c>
      <c r="D15" s="15"/>
      <c r="E15" s="15"/>
      <c r="F15" s="15"/>
      <c r="G15" s="15"/>
      <c r="H15" s="15"/>
      <c r="I15" s="15"/>
    </row>
    <row r="16" spans="1:9" ht="15" customHeight="1" x14ac:dyDescent="0.25">
      <c r="B16" s="5" t="s">
        <v>35</v>
      </c>
      <c r="C16" s="20" t="s">
        <v>36</v>
      </c>
      <c r="D16" s="15"/>
      <c r="E16" s="23">
        <v>50000</v>
      </c>
      <c r="F16" s="23">
        <f>E16*1.1</f>
        <v>55000.000000000007</v>
      </c>
      <c r="G16" s="23">
        <f>F16*1.09</f>
        <v>59950.000000000015</v>
      </c>
      <c r="H16" s="23">
        <f>G16*1.08</f>
        <v>64746.000000000022</v>
      </c>
      <c r="I16" s="23">
        <f>H16*1.07</f>
        <v>69278.22000000003</v>
      </c>
    </row>
    <row r="17" spans="1:9" ht="15" customHeight="1" x14ac:dyDescent="0.25">
      <c r="B17" s="5" t="s">
        <v>37</v>
      </c>
      <c r="C17" s="20" t="s">
        <v>38</v>
      </c>
      <c r="D17" s="15"/>
      <c r="E17" s="24">
        <v>2.5</v>
      </c>
      <c r="F17" s="24">
        <f>E17*1.04</f>
        <v>2.6</v>
      </c>
      <c r="G17" s="24">
        <f t="shared" ref="G17:I17" si="3">F17*1.04</f>
        <v>2.7040000000000002</v>
      </c>
      <c r="H17" s="24">
        <f t="shared" si="3"/>
        <v>2.8121600000000004</v>
      </c>
      <c r="I17" s="24">
        <f t="shared" si="3"/>
        <v>2.9246464000000008</v>
      </c>
    </row>
    <row r="18" spans="1:9" ht="15" customHeight="1" x14ac:dyDescent="0.25">
      <c r="D18" s="15"/>
      <c r="E18" s="15"/>
      <c r="F18" s="15"/>
      <c r="G18" s="15"/>
      <c r="H18" s="15"/>
      <c r="I18" s="15"/>
    </row>
    <row r="19" spans="1:9" s="17" customFormat="1" ht="15" customHeight="1" x14ac:dyDescent="0.25">
      <c r="A19" s="16" t="s">
        <v>32</v>
      </c>
      <c r="B19" s="16" t="s">
        <v>41</v>
      </c>
      <c r="D19" s="18"/>
      <c r="E19" s="18"/>
      <c r="F19" s="18"/>
      <c r="G19" s="18"/>
      <c r="H19" s="18"/>
      <c r="I19" s="18"/>
    </row>
    <row r="20" spans="1:9" ht="15" customHeight="1" x14ac:dyDescent="0.25">
      <c r="D20" s="15"/>
      <c r="E20" s="15"/>
      <c r="F20" s="15"/>
      <c r="G20" s="15"/>
      <c r="H20" s="15"/>
      <c r="I20" s="15"/>
    </row>
    <row r="21" spans="1:9" ht="15" customHeight="1" x14ac:dyDescent="0.25">
      <c r="B21" s="19" t="s">
        <v>7</v>
      </c>
      <c r="D21" s="15"/>
      <c r="E21" s="15"/>
      <c r="F21" s="15"/>
      <c r="G21" s="15"/>
      <c r="H21" s="15"/>
      <c r="I21" s="15"/>
    </row>
    <row r="22" spans="1:9" ht="15" customHeight="1" x14ac:dyDescent="0.25">
      <c r="B22" s="5" t="s">
        <v>42</v>
      </c>
      <c r="C22" s="20" t="s">
        <v>38</v>
      </c>
      <c r="D22" s="21"/>
      <c r="E22" s="24">
        <v>1.5</v>
      </c>
      <c r="F22" s="24">
        <f>E22*1.02</f>
        <v>1.53</v>
      </c>
      <c r="G22" s="24">
        <f t="shared" ref="G22:I24" si="4">F22*1.02</f>
        <v>1.5606</v>
      </c>
      <c r="H22" s="24">
        <f t="shared" si="4"/>
        <v>1.591812</v>
      </c>
      <c r="I22" s="24">
        <f t="shared" si="4"/>
        <v>1.6236482400000001</v>
      </c>
    </row>
    <row r="23" spans="1:9" ht="15" customHeight="1" x14ac:dyDescent="0.25">
      <c r="B23" s="5" t="s">
        <v>55</v>
      </c>
      <c r="C23" s="20" t="s">
        <v>38</v>
      </c>
      <c r="D23" s="21"/>
      <c r="E23" s="24">
        <v>0.8</v>
      </c>
      <c r="F23" s="24">
        <f t="shared" ref="F23:F24" si="5">E23*1.02</f>
        <v>0.81600000000000006</v>
      </c>
      <c r="G23" s="24">
        <f t="shared" si="4"/>
        <v>0.83232000000000006</v>
      </c>
      <c r="H23" s="24">
        <f t="shared" si="4"/>
        <v>0.84896640000000012</v>
      </c>
      <c r="I23" s="24">
        <f t="shared" si="4"/>
        <v>0.86594572800000014</v>
      </c>
    </row>
    <row r="24" spans="1:9" ht="15" customHeight="1" x14ac:dyDescent="0.25">
      <c r="B24" s="5" t="s">
        <v>56</v>
      </c>
      <c r="C24" s="20" t="s">
        <v>38</v>
      </c>
      <c r="D24" s="21"/>
      <c r="E24" s="24">
        <v>1.1000000000000001</v>
      </c>
      <c r="F24" s="24">
        <f t="shared" si="5"/>
        <v>1.1220000000000001</v>
      </c>
      <c r="G24" s="24">
        <f t="shared" si="4"/>
        <v>1.1444400000000001</v>
      </c>
      <c r="H24" s="24">
        <f t="shared" si="4"/>
        <v>1.1673288000000002</v>
      </c>
      <c r="I24" s="24">
        <f t="shared" si="4"/>
        <v>1.1906753760000002</v>
      </c>
    </row>
    <row r="25" spans="1:9" ht="15" customHeight="1" x14ac:dyDescent="0.25">
      <c r="D25" s="15"/>
      <c r="E25" s="15"/>
      <c r="F25" s="15"/>
      <c r="G25" s="15"/>
      <c r="H25" s="15"/>
      <c r="I25" s="15"/>
    </row>
    <row r="26" spans="1:9" ht="15" customHeight="1" x14ac:dyDescent="0.25">
      <c r="B26" s="19" t="s">
        <v>23</v>
      </c>
      <c r="D26" s="15"/>
      <c r="E26" s="15"/>
      <c r="F26" s="15"/>
      <c r="G26" s="15"/>
      <c r="H26" s="15"/>
      <c r="I26" s="15"/>
    </row>
    <row r="27" spans="1:9" ht="15" customHeight="1" x14ac:dyDescent="0.25">
      <c r="B27" s="5" t="s">
        <v>57</v>
      </c>
      <c r="C27" s="20" t="s">
        <v>38</v>
      </c>
      <c r="E27" s="23">
        <v>150000</v>
      </c>
      <c r="F27" s="23">
        <f>E27*1.05</f>
        <v>157500</v>
      </c>
      <c r="G27" s="23">
        <f t="shared" ref="G27:I27" si="6">F27*1.05</f>
        <v>165375</v>
      </c>
      <c r="H27" s="23">
        <f t="shared" si="6"/>
        <v>173643.75</v>
      </c>
      <c r="I27" s="23">
        <f t="shared" si="6"/>
        <v>182325.9375</v>
      </c>
    </row>
    <row r="28" spans="1:9" ht="15" customHeight="1" x14ac:dyDescent="0.25">
      <c r="B28" s="5" t="s">
        <v>58</v>
      </c>
      <c r="C28" s="20" t="s">
        <v>38</v>
      </c>
      <c r="E28" s="23">
        <v>60000</v>
      </c>
      <c r="F28" s="23">
        <f>E28*1.03</f>
        <v>61800</v>
      </c>
      <c r="G28" s="23">
        <f t="shared" ref="G28:I28" si="7">F28*1.03</f>
        <v>63654</v>
      </c>
      <c r="H28" s="23">
        <f t="shared" si="7"/>
        <v>65563.62</v>
      </c>
      <c r="I28" s="23">
        <f t="shared" si="7"/>
        <v>67530.528599999991</v>
      </c>
    </row>
    <row r="29" spans="1:9" ht="15" customHeight="1" x14ac:dyDescent="0.25">
      <c r="B29" s="5" t="s">
        <v>59</v>
      </c>
      <c r="C29" s="20" t="s">
        <v>38</v>
      </c>
      <c r="E29" s="23">
        <v>10000</v>
      </c>
      <c r="F29" s="23">
        <f>E29*1.05</f>
        <v>10500</v>
      </c>
      <c r="G29" s="23">
        <f t="shared" ref="G29:I30" si="8">F29*1.05</f>
        <v>11025</v>
      </c>
      <c r="H29" s="23">
        <f t="shared" si="8"/>
        <v>11576.25</v>
      </c>
      <c r="I29" s="23">
        <f t="shared" si="8"/>
        <v>12155.0625</v>
      </c>
    </row>
    <row r="30" spans="1:9" ht="15" customHeight="1" x14ac:dyDescent="0.25">
      <c r="B30" s="5" t="s">
        <v>60</v>
      </c>
      <c r="C30" s="20" t="s">
        <v>38</v>
      </c>
      <c r="E30" s="23">
        <v>5000</v>
      </c>
      <c r="F30" s="23">
        <f>E30*1.05</f>
        <v>5250</v>
      </c>
      <c r="G30" s="23">
        <f t="shared" si="8"/>
        <v>5512.5</v>
      </c>
      <c r="H30" s="23">
        <f t="shared" si="8"/>
        <v>5788.125</v>
      </c>
      <c r="I30" s="23">
        <f t="shared" si="8"/>
        <v>6077.53125</v>
      </c>
    </row>
    <row r="31" spans="1:9" ht="15" customHeight="1" x14ac:dyDescent="0.25">
      <c r="D31" s="15"/>
      <c r="E31" s="15"/>
      <c r="F31" s="15"/>
      <c r="G31" s="15"/>
      <c r="H31" s="15"/>
      <c r="I31" s="15"/>
    </row>
    <row r="32" spans="1:9" ht="15" customHeight="1" x14ac:dyDescent="0.25">
      <c r="B32" s="19" t="s">
        <v>43</v>
      </c>
      <c r="D32" s="15"/>
      <c r="E32" s="15"/>
      <c r="F32" s="15"/>
      <c r="G32" s="15"/>
      <c r="H32" s="15"/>
      <c r="I32" s="15"/>
    </row>
    <row r="33" spans="1:9" ht="15" customHeight="1" x14ac:dyDescent="0.25">
      <c r="B33" s="5" t="s">
        <v>44</v>
      </c>
      <c r="C33" s="20" t="s">
        <v>45</v>
      </c>
      <c r="D33" s="21"/>
      <c r="E33" s="25">
        <v>-0.05</v>
      </c>
      <c r="F33" s="25">
        <f>E33+0.25%</f>
        <v>-4.7500000000000001E-2</v>
      </c>
      <c r="G33" s="25">
        <f t="shared" ref="G33:I33" si="9">F33+0.25%</f>
        <v>-4.4999999999999998E-2</v>
      </c>
      <c r="H33" s="25">
        <f t="shared" si="9"/>
        <v>-4.2499999999999996E-2</v>
      </c>
      <c r="I33" s="25">
        <f t="shared" si="9"/>
        <v>-3.9999999999999994E-2</v>
      </c>
    </row>
    <row r="34" spans="1:9" ht="15" customHeight="1" x14ac:dyDescent="0.25">
      <c r="D34" s="15"/>
      <c r="E34" s="15"/>
      <c r="F34" s="15"/>
      <c r="G34" s="15"/>
      <c r="H34" s="15"/>
      <c r="I34" s="15"/>
    </row>
    <row r="35" spans="1:9" s="17" customFormat="1" ht="15" customHeight="1" x14ac:dyDescent="0.25">
      <c r="A35" s="16" t="s">
        <v>32</v>
      </c>
      <c r="B35" s="16" t="s">
        <v>46</v>
      </c>
      <c r="D35" s="18"/>
      <c r="E35" s="18"/>
      <c r="F35" s="18"/>
      <c r="G35" s="18"/>
      <c r="H35" s="18"/>
      <c r="I35" s="18"/>
    </row>
    <row r="36" spans="1:9" ht="15" customHeight="1" x14ac:dyDescent="0.25">
      <c r="D36" s="15"/>
      <c r="E36" s="15"/>
      <c r="F36" s="15"/>
      <c r="G36" s="15"/>
      <c r="H36" s="15"/>
      <c r="I36" s="15"/>
    </row>
    <row r="37" spans="1:9" ht="15" customHeight="1" x14ac:dyDescent="0.25">
      <c r="B37" s="5" t="s">
        <v>47</v>
      </c>
      <c r="C37" s="20" t="s">
        <v>45</v>
      </c>
      <c r="D37" s="21"/>
      <c r="E37" s="25">
        <f>E33</f>
        <v>-0.05</v>
      </c>
      <c r="F37" s="25">
        <f t="shared" ref="F37:I37" si="10">F33</f>
        <v>-4.7500000000000001E-2</v>
      </c>
      <c r="G37" s="25">
        <f t="shared" si="10"/>
        <v>-4.4999999999999998E-2</v>
      </c>
      <c r="H37" s="25">
        <f t="shared" si="10"/>
        <v>-4.2499999999999996E-2</v>
      </c>
      <c r="I37" s="25">
        <f t="shared" si="10"/>
        <v>-3.9999999999999994E-2</v>
      </c>
    </row>
    <row r="38" spans="1:9" ht="15" customHeight="1" x14ac:dyDescent="0.25">
      <c r="B38" s="5" t="s">
        <v>48</v>
      </c>
      <c r="C38" s="20" t="s">
        <v>45</v>
      </c>
      <c r="D38" s="21"/>
      <c r="E38" s="25">
        <v>-0.01</v>
      </c>
      <c r="F38" s="25">
        <v>-0.01</v>
      </c>
      <c r="G38" s="25">
        <v>-0.01</v>
      </c>
      <c r="H38" s="25">
        <v>-0.01</v>
      </c>
      <c r="I38" s="25">
        <v>-0.01</v>
      </c>
    </row>
    <row r="39" spans="1:9" ht="15" customHeight="1" x14ac:dyDescent="0.25">
      <c r="B39" s="5" t="s">
        <v>11</v>
      </c>
      <c r="C39" s="20" t="s">
        <v>49</v>
      </c>
      <c r="D39" s="21"/>
      <c r="E39" s="25">
        <v>0.6</v>
      </c>
      <c r="F39" s="25">
        <v>0.6</v>
      </c>
      <c r="G39" s="25">
        <v>0.6</v>
      </c>
      <c r="H39" s="25">
        <v>0.6</v>
      </c>
      <c r="I39" s="25">
        <v>0.6</v>
      </c>
    </row>
    <row r="40" spans="1:9" ht="15" customHeight="1" x14ac:dyDescent="0.25">
      <c r="D40" s="15"/>
      <c r="E40" s="15"/>
      <c r="F40" s="15"/>
      <c r="G40" s="15"/>
      <c r="H40" s="15"/>
      <c r="I40" s="15"/>
    </row>
    <row r="41" spans="1:9" s="17" customFormat="1" ht="15" customHeight="1" x14ac:dyDescent="0.25">
      <c r="A41" s="16" t="s">
        <v>32</v>
      </c>
      <c r="B41" s="16" t="s">
        <v>50</v>
      </c>
      <c r="D41" s="18"/>
      <c r="E41" s="18"/>
      <c r="F41" s="18"/>
      <c r="G41" s="18"/>
      <c r="H41" s="18"/>
      <c r="I41" s="18"/>
    </row>
    <row r="42" spans="1:9" ht="15" customHeight="1" x14ac:dyDescent="0.25">
      <c r="D42" s="15"/>
      <c r="E42" s="15"/>
      <c r="F42" s="15"/>
      <c r="G42" s="15"/>
      <c r="H42" s="15"/>
      <c r="I42" s="15"/>
    </row>
    <row r="43" spans="1:9" ht="15" customHeight="1" x14ac:dyDescent="0.25">
      <c r="B43" s="5" t="s">
        <v>51</v>
      </c>
      <c r="C43" s="20" t="s">
        <v>49</v>
      </c>
      <c r="D43" s="21"/>
      <c r="E43" s="25">
        <v>0.21</v>
      </c>
      <c r="F43" s="25">
        <v>0.21</v>
      </c>
      <c r="G43" s="25">
        <v>0.21</v>
      </c>
      <c r="H43" s="25">
        <v>0.21</v>
      </c>
      <c r="I43" s="25">
        <v>0.21</v>
      </c>
    </row>
    <row r="44" spans="1:9" ht="15" customHeight="1" x14ac:dyDescent="0.25">
      <c r="B44" s="5" t="s">
        <v>52</v>
      </c>
      <c r="C44" s="20" t="s">
        <v>49</v>
      </c>
      <c r="D44" s="21"/>
      <c r="E44" s="25">
        <v>0.04</v>
      </c>
      <c r="F44" s="25">
        <v>0.04</v>
      </c>
      <c r="G44" s="25">
        <v>0.04</v>
      </c>
      <c r="H44" s="25">
        <v>0.04</v>
      </c>
      <c r="I44" s="25">
        <v>0.04</v>
      </c>
    </row>
    <row r="45" spans="1:9" ht="15" customHeight="1" x14ac:dyDescent="0.25">
      <c r="B45" s="5" t="s">
        <v>53</v>
      </c>
      <c r="C45" s="20" t="s">
        <v>49</v>
      </c>
      <c r="D45" s="21"/>
      <c r="E45" s="25">
        <v>0.01</v>
      </c>
      <c r="F45" s="25">
        <v>0.01</v>
      </c>
      <c r="G45" s="25">
        <v>0.01</v>
      </c>
      <c r="H45" s="25">
        <v>0.01</v>
      </c>
      <c r="I45" s="25">
        <v>0.01</v>
      </c>
    </row>
    <row r="46" spans="1:9" ht="15" customHeight="1" x14ac:dyDescent="0.25">
      <c r="D46" s="15"/>
      <c r="E46" s="15"/>
      <c r="F46" s="15"/>
      <c r="G46" s="15"/>
      <c r="H46" s="15"/>
      <c r="I46" s="15"/>
    </row>
    <row r="47" spans="1:9" s="22" customFormat="1" ht="15" customHeight="1" x14ac:dyDescent="0.25">
      <c r="A47" s="10" t="s">
        <v>32</v>
      </c>
      <c r="B47" s="10"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Forecast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dc:creator>
  <cp:lastModifiedBy>LENOVO</cp:lastModifiedBy>
  <dcterms:created xsi:type="dcterms:W3CDTF">2015-06-05T18:17:20Z</dcterms:created>
  <dcterms:modified xsi:type="dcterms:W3CDTF">2023-03-22T05:55:11Z</dcterms:modified>
</cp:coreProperties>
</file>