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FORAGE\Goldman Sachs\Task 4 - Forecasting Cash Flows\"/>
    </mc:Choice>
  </mc:AlternateContent>
  <xr:revisionPtr revIDLastSave="0" documentId="13_ncr:1_{6D79427B-251E-423B-A410-0742309AA86B}" xr6:coauthVersionLast="47" xr6:coauthVersionMax="47" xr10:uidLastSave="{00000000-0000-0000-0000-000000000000}"/>
  <bookViews>
    <workbookView xWindow="-108" yWindow="-108" windowWidth="23256" windowHeight="1257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3" l="1"/>
  <c r="E28" i="3"/>
  <c r="F9" i="4"/>
  <c r="G9" i="4"/>
  <c r="H9" i="4"/>
  <c r="I9" i="4"/>
  <c r="E9" i="4"/>
  <c r="E8" i="4"/>
  <c r="E21" i="4"/>
  <c r="I17" i="4"/>
  <c r="I15" i="4"/>
  <c r="H17" i="4"/>
  <c r="H15" i="4"/>
  <c r="G15" i="4"/>
  <c r="G17" i="4" s="1"/>
  <c r="F17" i="4"/>
  <c r="F15" i="4"/>
  <c r="E17" i="4"/>
  <c r="E15" i="4"/>
  <c r="G7" i="4"/>
  <c r="H7" i="4"/>
  <c r="I7" i="4"/>
  <c r="F7" i="4"/>
  <c r="E7" i="4"/>
  <c r="G5" i="4"/>
  <c r="H5" i="4"/>
  <c r="I5" i="4"/>
  <c r="F5" i="4"/>
  <c r="E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F29" i="3"/>
  <c r="F32" i="3" s="1"/>
  <c r="F6" i="4" s="1"/>
  <c r="I22" i="3"/>
  <c r="I25" i="3"/>
  <c r="H26" i="3"/>
  <c r="I26" i="3" l="1"/>
  <c r="F30" i="3"/>
  <c r="E33" i="3" l="1"/>
  <c r="E37" i="3" l="1"/>
  <c r="E10" i="4" s="1"/>
  <c r="E11" i="4" s="1"/>
  <c r="E34" i="3"/>
  <c r="E12" i="4" l="1"/>
  <c r="E22" i="4" s="1"/>
  <c r="E23" i="4" s="1"/>
  <c r="F21" i="4" s="1"/>
  <c r="E13" i="4"/>
  <c r="F33" i="3"/>
  <c r="F8" i="4" l="1"/>
  <c r="F37" i="3"/>
  <c r="F10" i="4" s="1"/>
  <c r="F34" i="3"/>
  <c r="F11" i="4" l="1"/>
  <c r="F12" i="4" s="1"/>
  <c r="F22" i="4" s="1"/>
  <c r="F23" i="4" s="1"/>
  <c r="G21" i="4" s="1"/>
  <c r="G8" i="4"/>
  <c r="G28" i="3" l="1"/>
  <c r="G29" i="3" s="1"/>
  <c r="G32" i="3" l="1"/>
  <c r="G6" i="4" s="1"/>
  <c r="G30" i="3"/>
  <c r="G33" i="3" l="1"/>
  <c r="G34" i="3" l="1"/>
  <c r="G37" i="3"/>
  <c r="G10" i="4" s="1"/>
  <c r="G11" i="4" s="1"/>
  <c r="G12" i="4" s="1"/>
  <c r="G22" i="4" s="1"/>
  <c r="G23" i="4" s="1"/>
  <c r="H21" i="4" s="1"/>
  <c r="H8" i="4" s="1"/>
  <c r="H28" i="3" l="1"/>
  <c r="H29" i="3" s="1"/>
  <c r="H32" i="3" l="1"/>
  <c r="H6" i="4" s="1"/>
  <c r="H30" i="3"/>
  <c r="F13" i="4"/>
  <c r="H33" i="3" l="1"/>
  <c r="G13" i="4"/>
  <c r="H37" i="3" l="1"/>
  <c r="H10" i="4" s="1"/>
  <c r="H11" i="4" s="1"/>
  <c r="H12" i="4" s="1"/>
  <c r="H22" i="4" s="1"/>
  <c r="H23" i="4" s="1"/>
  <c r="I21" i="4" s="1"/>
  <c r="I8" i="4" s="1"/>
  <c r="H34" i="3"/>
  <c r="H13" i="4" l="1"/>
  <c r="I28" i="3"/>
  <c r="I29" i="3" s="1"/>
  <c r="I32" i="3" l="1"/>
  <c r="I6" i="4" s="1"/>
  <c r="I30" i="3"/>
  <c r="I33" i="3"/>
  <c r="I34" i="3" l="1"/>
  <c r="I37" i="3"/>
  <c r="I10" i="4" s="1"/>
  <c r="I11" i="4" s="1"/>
  <c r="I12" i="4" l="1"/>
  <c r="I22" i="4" s="1"/>
  <c r="I23" i="4" s="1"/>
  <c r="I13" i="4" l="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<sst xmlns="http://schemas.openxmlformats.org/spreadsheetml/2006/main" count="184" uniqueCount="92">
  <si>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</si>
  <si>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</si>
  <si>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</si>
  <si>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</si>
  <si>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</si>
  <si>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</si>
  <si>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</si>
  <si>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</si>
  <si>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</si>
  <si>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</si>
  <si>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</si>
  <si>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</si>
  <si>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</si>
  <si>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</si>
  <si>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</si>
  <si>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</si>
  <si>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</si>
  <si>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</si>
  <si>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</si>
  <si>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</si>
  <si>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</si>
  <si>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</si>
  <si>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</si>
  <si>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</si>
  <si>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</si>
  <si>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</si>
  <si>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</si>
  <si>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</si>
  <si>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</si>
  <si>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</si>
  <si>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</si>
  <si>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</si>
  <si>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</si>
  <si>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</si>
  <si>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</si>
  <si>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</si>
  <si>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</si>
  <si>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</si>
  <si>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</si>
  <si>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</si>
  <si>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</si>
  <si>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</si>
  <si>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</si>
  <si>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</si>
  <si>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</si>
  <si>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</si>
  <si>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</si>
  <si>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</si>
  <si>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</si>
  <si>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</si>
  <si>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</si>
  <si>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</si>
  <si>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</si>
  <si>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</si>
  <si>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</si>
  <si>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</si>
  <si>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</si>
  <si>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</si>
  <si>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</si>
  <si>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</si>
  <si>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</si>
  <si>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</si>
  <si>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</si>
  <si>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</si>
  <si>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</si>
  <si>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</si>
  <si>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</si>
  <si>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</si>
  <si>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</si>
  <si>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</si>
  <si>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</si>
  <si>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</si>
  <si>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</si>
  <si>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</si>
  <si>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</si>
  <si>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</si>
  <si>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</si>
  <si>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</si>
  <si>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</si>
  <si>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</si>
  <si>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</si>
  <si>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</si>
  <si>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</si>
  <si>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</si>
  <si>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</si>
  <si>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</si>
  <si>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</si>
  <si>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</si>
  <si>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</si>
  <si>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Change in NWC</t>
  </si>
  <si>
    <t>Net Capex</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</si>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</sst>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80" zoomScaleNormal="80" zoomScaleSheetLayoutView="70" workbookViewId="0">
      <pane xSplit="3" ySplit="3" topLeftCell="E14" activePane="bottomRight" state="frozenSplit"/>
      <selection pane="topRight" activeCell="C1" sqref="C1"/>
      <selection pane="bottomLeft" activeCell="A3" sqref="A3"/>
      <selection pane="bottomRight" activeCell="E28" sqref="E28:I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E21" sqref="E21:I21"/>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89</v>
      </c>
      <c r="C7" s="33" t="s">
        <v>11</v>
      </c>
      <c r="E7" s="40">
        <f>'Forecast Assumptions'!E38*'P&amp;L Forecast'!E8</f>
        <v>-7050</v>
      </c>
      <c r="F7" s="30">
        <f>'Forecast Assumptions'!F38*'P&amp;L Forecast'!F8</f>
        <v>-8065.2</v>
      </c>
      <c r="G7" s="40">
        <f>'Forecast Assumptions'!G38*'P&amp;L Forecast'!G8</f>
        <v>-9142.7107200000009</v>
      </c>
      <c r="H7" s="30">
        <f>'Forecast Assumptions'!H38*'P&amp;L Forecast'!H8</f>
        <v>-10269.092680704003</v>
      </c>
      <c r="I7" s="40">
        <f>'Forecast Assumptions'!I38*'P&amp;L Forecast'!I8</f>
        <v>-11427.446335087419</v>
      </c>
    </row>
    <row r="8" spans="2:9" ht="15" customHeight="1" x14ac:dyDescent="0.25">
      <c r="B8" s="32" t="s">
        <v>70</v>
      </c>
      <c r="C8" s="33" t="s">
        <v>11</v>
      </c>
      <c r="E8" s="30">
        <f>(-'Forecast Assumptions'!E44*'Cash Flow Forecast'!E21)+('Forecast Assumptions'!E45*'Cash Flow Forecast'!E15)</f>
        <v>-15850</v>
      </c>
      <c r="F8" s="30">
        <f>(-'Forecast Assumptions'!F44*'Cash Flow Forecast'!F21)+('Forecast Assumptions'!F45*'Cash Flow Forecast'!F15)</f>
        <v>-13908.624</v>
      </c>
      <c r="G8" s="30">
        <f>(-'Forecast Assumptions'!G44*'Cash Flow Forecast'!G21)+('Forecast Assumptions'!G45*'Cash Flow Forecast'!G15)</f>
        <v>-11255.957055360001</v>
      </c>
      <c r="H8" s="30">
        <f>(-'Forecast Assumptions'!H44*'Cash Flow Forecast'!H21)+('Forecast Assumptions'!H45*'Cash Flow Forecast'!H15)</f>
        <v>-7820.7644226453494</v>
      </c>
      <c r="I8" s="30">
        <f>(-'Forecast Assumptions'!I44*'Cash Flow Forecast'!I21)+('Forecast Assumptions'!I45*'Cash Flow Forecast'!I15)</f>
        <v>-3539.487948841519</v>
      </c>
    </row>
    <row r="9" spans="2:9" ht="15" customHeight="1" x14ac:dyDescent="0.25">
      <c r="B9" s="32" t="s">
        <v>90</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91</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76</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81</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83</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79</v>
      </c>
      <c r="C15" s="15" t="s">
        <v>11</v>
      </c>
      <c r="E15" s="41">
        <f>D17</f>
        <v>15000</v>
      </c>
      <c r="F15" s="41">
        <f>E17</f>
        <v>15000</v>
      </c>
      <c r="G15" s="41">
        <f>F17</f>
        <v>15000</v>
      </c>
      <c r="H15" s="41">
        <f>G17</f>
        <v>15000</v>
      </c>
      <c r="I15" s="41">
        <f>H17</f>
        <v>15000</v>
      </c>
    </row>
    <row r="16" spans="2:9" ht="15" customHeight="1" x14ac:dyDescent="0.25">
      <c r="B16" s="4" t="s">
        <v>83</v>
      </c>
      <c r="C16" s="15" t="s">
        <v>11</v>
      </c>
      <c r="E16" s="41"/>
      <c r="F16" s="41"/>
      <c r="G16" s="41"/>
      <c r="H16" s="41"/>
      <c r="I16" s="41"/>
    </row>
    <row r="17" spans="1:9" ht="15" customHeight="1" x14ac:dyDescent="0.25">
      <c r="B17" s="24" t="s">
        <v>80</v>
      </c>
      <c r="C17" s="25" t="s">
        <v>11</v>
      </c>
      <c r="D17" s="35">
        <v>15000</v>
      </c>
      <c r="E17" s="37">
        <f>SUM(E15:E16)</f>
        <v>15000</v>
      </c>
      <c r="F17" s="37">
        <f>SUM(F15:F16)</f>
        <v>15000</v>
      </c>
      <c r="G17" s="37">
        <f>SUM(G15:G16)</f>
        <v>15000</v>
      </c>
      <c r="H17" s="37">
        <f>SUM(H15:H16)</f>
        <v>15000</v>
      </c>
      <c r="I17" s="37">
        <f>SUM(I15:I16)</f>
        <v>15000</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E23</f>
        <v>351465.6</v>
      </c>
      <c r="G21" s="41">
        <f>F23</f>
        <v>285148.92638399999</v>
      </c>
      <c r="H21" s="41">
        <f>G23</f>
        <v>199269.11056613372</v>
      </c>
      <c r="I21" s="41">
        <f>H23</f>
        <v>92237.198721037974</v>
      </c>
    </row>
    <row r="22" spans="1:9" ht="15" customHeight="1" x14ac:dyDescent="0.25">
      <c r="B22" s="4" t="s">
        <v>81</v>
      </c>
      <c r="C22" s="15" t="s">
        <v>11</v>
      </c>
      <c r="E22" s="41">
        <f>E12</f>
        <v>-48534.400000000009</v>
      </c>
      <c r="F22" s="41">
        <f t="shared" ref="F22:I22" si="4">F12</f>
        <v>-66316.673616000015</v>
      </c>
      <c r="G22" s="41">
        <f t="shared" si="4"/>
        <v>-85879.815817866271</v>
      </c>
      <c r="H22" s="41">
        <f t="shared" si="4"/>
        <v>-107031.91184509575</v>
      </c>
      <c r="I22" s="41">
        <f t="shared" si="4"/>
        <v>-92237.198721037974</v>
      </c>
    </row>
    <row r="23" spans="1:9" ht="15" customHeight="1" x14ac:dyDescent="0.25">
      <c r="B23" s="24" t="s">
        <v>84</v>
      </c>
      <c r="C23" s="25" t="s">
        <v>11</v>
      </c>
      <c r="D23" s="35">
        <v>400000</v>
      </c>
      <c r="E23" s="37">
        <f>SUM(E21:E22)</f>
        <v>351465.6</v>
      </c>
      <c r="F23" s="37">
        <f t="shared" ref="F23:I23" si="5">SUM(F21:F22)</f>
        <v>285148.92638399999</v>
      </c>
      <c r="G23" s="37">
        <f t="shared" si="5"/>
        <v>199269.11056613372</v>
      </c>
      <c r="H23" s="37">
        <f t="shared" si="5"/>
        <v>92237.198721037974</v>
      </c>
      <c r="I23" s="37">
        <f t="shared" si="5"/>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LENOVO</cp:lastModifiedBy>
  <dcterms:created xsi:type="dcterms:W3CDTF">2020-07-20T11:12:49Z</dcterms:created>
  <dcterms:modified xsi:type="dcterms:W3CDTF">2023-04-29T14:40:31Z</dcterms:modified>
</cp:coreProperties>
</file>