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DEFFB66F-648A-4BF0-9E27-7A8FD3767AF7}" xr6:coauthVersionLast="47" xr6:coauthVersionMax="47" xr10:uidLastSave="{00000000-0000-0000-0000-000000000000}"/>
  <bookViews>
    <workbookView xWindow="-108" yWindow="-108" windowWidth="23256" windowHeight="12576" firstSheet="7" activeTab="16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  <sheet name="Day-11" sheetId="13" r:id="rId11"/>
    <sheet name="Day-12" sheetId="14" r:id="rId12"/>
    <sheet name="Day-13" sheetId="15" r:id="rId13"/>
    <sheet name="Day-14" sheetId="16" r:id="rId14"/>
    <sheet name="Day-15" sheetId="17" r:id="rId15"/>
    <sheet name="Day-16" sheetId="18" r:id="rId16"/>
    <sheet name="Day-17" sheetId="22" r:id="rId17"/>
  </sheets>
  <definedNames>
    <definedName name="_xlnm._FilterDatabase" localSheetId="13" hidden="1">'Day-14'!$F$3:$F$11</definedName>
    <definedName name="_xlnm._FilterDatabase" localSheetId="1" hidden="1">'Day-2'!$C$3:$F$29</definedName>
    <definedName name="_xlnm._FilterDatabase" localSheetId="2" hidden="1">'Day-3'!$E$3:$E$29</definedName>
    <definedName name="_xlnm.Extract" localSheetId="13">'Day-14'!$I$3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2" l="1"/>
  <c r="I5" i="22"/>
  <c r="G16" i="18"/>
  <c r="F16" i="18"/>
  <c r="E16" i="18"/>
  <c r="F5" i="18"/>
  <c r="F6" i="18"/>
  <c r="F7" i="18"/>
  <c r="F4" i="18"/>
  <c r="G15" i="17"/>
  <c r="G16" i="17"/>
  <c r="G17" i="17"/>
  <c r="G18" i="17"/>
  <c r="G19" i="17"/>
  <c r="G14" i="17"/>
  <c r="D15" i="17"/>
  <c r="D16" i="17"/>
  <c r="D17" i="17"/>
  <c r="D18" i="17"/>
  <c r="D19" i="17"/>
  <c r="D14" i="17"/>
  <c r="F14" i="16"/>
  <c r="G17" i="16"/>
  <c r="G16" i="16"/>
  <c r="G15" i="16"/>
  <c r="E14" i="16"/>
  <c r="G14" i="16"/>
  <c r="G13" i="16"/>
  <c r="G12" i="16"/>
  <c r="E42" i="15"/>
  <c r="E41" i="15"/>
  <c r="E40" i="15"/>
  <c r="E39" i="15"/>
  <c r="J9" i="15"/>
  <c r="J8" i="15"/>
  <c r="J7" i="15"/>
  <c r="J6" i="15"/>
  <c r="J5" i="15"/>
  <c r="F6" i="13"/>
  <c r="F7" i="13"/>
  <c r="F8" i="13"/>
  <c r="F5" i="13"/>
  <c r="E6" i="13"/>
  <c r="E7" i="13"/>
  <c r="E8" i="13"/>
  <c r="E5" i="13"/>
  <c r="D6" i="13"/>
  <c r="D7" i="13"/>
  <c r="D8" i="13"/>
  <c r="D5" i="13"/>
  <c r="P6" i="1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 l="1"/>
</calcChain>
</file>

<file path=xl/sharedStrings.xml><?xml version="1.0" encoding="utf-8"?>
<sst xmlns="http://schemas.openxmlformats.org/spreadsheetml/2006/main" count="914" uniqueCount="332">
  <si>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</si>
  <si>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</si>
  <si>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</si>
  <si>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</si>
  <si>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</si>
  <si>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</si>
  <si>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</si>
  <si>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</si>
  <si>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</si>
  <si>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</si>
  <si>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</si>
  <si>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</si>
  <si>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</si>
  <si>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</si>
  <si>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</si>
  <si>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</si>
  <si>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</si>
  <si>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</si>
  <si>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</si>
  <si>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</si>
  <si>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</si>
  <si>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</si>
  <si>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</si>
  <si>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</si>
  <si>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</si>
  <si>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</si>
  <si>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</si>
  <si>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</si>
  <si>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</si>
  <si>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</si>
  <si>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</si>
  <si>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</si>
  <si>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</si>
  <si>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</si>
  <si>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</si>
  <si>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</si>
  <si>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</si>
  <si>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</si>
  <si>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</si>
  <si>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</si>
  <si>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</si>
  <si>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</si>
  <si>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</si>
  <si>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</si>
  <si>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</si>
  <si>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</si>
  <si>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</si>
  <si>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</si>
  <si>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</si>
  <si>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</si>
  <si>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</si>
  <si>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</si>
  <si>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</si>
  <si>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</si>
  <si>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</si>
  <si>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</si>
  <si>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</si>
  <si>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</si>
  <si>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</si>
  <si>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</si>
  <si>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</si>
  <si>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</si>
  <si>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</si>
  <si>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</si>
  <si>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</si>
  <si>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</si>
  <si>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</si>
  <si>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</si>
  <si>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</si>
  <si>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</si>
  <si>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</si>
  <si>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</si>
  <si>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</si>
  <si>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</si>
  <si>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</si>
  <si>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</si>
  <si>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</si>
  <si>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</si>
  <si>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</si>
  <si>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</si>
  <si>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</si>
  <si>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</si>
  <si>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</si>
  <si>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</si>
  <si>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</si>
  <si>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</si>
  <si>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</si>
  <si>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</si>
  <si>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</si>
  <si>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</si>
  <si>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</si>
  <si>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</si>
  <si>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</si>
  <si>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</si>
  <si>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</si>
  <si>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</si>
  <si>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</si>
  <si>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</si>
  <si>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</si>
  <si>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</si>
  <si>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</si>
  <si>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</si>
  <si>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</si>
  <si>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</si>
  <si>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</si>
  <si>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</si>
  <si>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</si>
  <si>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</si>
  <si>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</si>
  <si>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</si>
  <si>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</si>
  <si>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</si>
  <si>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</si>
  <si>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</si>
  <si>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</si>
  <si>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</si>
  <si>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</si>
  <si>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</si>
  <si>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</si>
  <si>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</si>
  <si>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</si>
  <si>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</si>
  <si>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</si>
  <si>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</si>
  <si>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</si>
  <si>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</si>
  <si>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</si>
  <si>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</si>
  <si>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</si>
  <si>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</si>
  <si>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</si>
  <si>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</si>
  <si>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</si>
  <si>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</si>
  <si>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</si>
  <si>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</si>
  <si>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</si>
  <si>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</si>
  <si>
    <t>Excel Cell Modes</t>
  </si>
  <si>
    <t>Ready</t>
  </si>
  <si>
    <t>Enter</t>
  </si>
  <si>
    <t>Point</t>
  </si>
  <si>
    <t>Edit</t>
  </si>
  <si>
    <t>When you click any cell in the sheet it first goes into ready mode.</t>
  </si>
  <si>
    <t>When you start typing it enters into the enter mode.</t>
  </si>
  <si>
    <t>When you are typing a formula, it goes into point mode where you can insert cell reference by using the arrow keys.</t>
  </si>
  <si>
    <t>Let's say that you want to edit a formula so if you are in point model and use arrow keys it will move to the next cells. Edit mode allows you to edit the formula or text.</t>
  </si>
  <si>
    <t>CASE of Text Data</t>
  </si>
  <si>
    <t>#1 Formula Method</t>
  </si>
  <si>
    <t>Upper Case</t>
  </si>
  <si>
    <t>Lower Case</t>
  </si>
  <si>
    <t>Proper Case</t>
  </si>
  <si>
    <t>Gary Miller</t>
  </si>
  <si>
    <t>Gary   miller</t>
  </si>
  <si>
    <t xml:space="preserve">Virat koHlI  </t>
  </si>
  <si>
    <t xml:space="preserve">  SaCHiN   TenDULkAr  </t>
  </si>
  <si>
    <t xml:space="preserve">RiChaRD   FeYNmaNN  </t>
  </si>
  <si>
    <t>#2 Flash Fill Method</t>
  </si>
  <si>
    <t>GARY MILLER</t>
  </si>
  <si>
    <t>VIRAT KOHLI</t>
  </si>
  <si>
    <t>SACHIN TENDULKAR</t>
  </si>
  <si>
    <t>RICHARD FEYNMANN</t>
  </si>
  <si>
    <t>gary miller</t>
  </si>
  <si>
    <t>virat kohli</t>
  </si>
  <si>
    <t>sachin tendulkar</t>
  </si>
  <si>
    <t>richard feynmann</t>
  </si>
  <si>
    <t>Virat Kohli</t>
  </si>
  <si>
    <t>Sachin Tendulkar</t>
  </si>
  <si>
    <t>Richard Feynmann</t>
  </si>
  <si>
    <t>Lock Cells &amp; Protect Excel Worksheet</t>
  </si>
  <si>
    <t>Week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</si>
  <si>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</si>
  <si>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</si>
  <si>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</si>
  <si>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</si>
  <si>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</si>
  <si>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</si>
  <si>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</si>
  <si>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</si>
  <si>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</si>
  <si>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</si>
  <si>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</si>
  <si>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</si>
  <si>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</si>
  <si>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</si>
  <si>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</si>
  <si>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</si>
  <si>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</si>
  <si>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</si>
  <si>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</si>
  <si>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</si>
  <si>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</si>
  <si>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</si>
  <si>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</si>
  <si>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</si>
  <si>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</si>
  <si>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</si>
  <si>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</si>
  <si>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</si>
  <si>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</si>
  <si>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</si>
  <si>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</si>
  <si>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</si>
  <si>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</si>
  <si>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</si>
  <si>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</si>
  <si>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</si>
  <si>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</si>
  <si>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</si>
  <si>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</si>
  <si>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</si>
  <si>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</si>
  <si>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</si>
  <si>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</si>
  <si>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VLOOKUP &amp; HLOOKUP</t>
  </si>
  <si>
    <t>Sales Agent</t>
  </si>
  <si>
    <t>Quantity</t>
  </si>
  <si>
    <t>Price</t>
  </si>
  <si>
    <t xml:space="preserve">Customer </t>
  </si>
  <si>
    <t>Agent Report</t>
  </si>
  <si>
    <t>Agent A</t>
  </si>
  <si>
    <t>Customer A</t>
  </si>
  <si>
    <t>Select Agent:</t>
  </si>
  <si>
    <t>Agent B</t>
  </si>
  <si>
    <t>Customer B</t>
  </si>
  <si>
    <t>Find Price</t>
  </si>
  <si>
    <t>Agent C</t>
  </si>
  <si>
    <t>Customer C</t>
  </si>
  <si>
    <t>Find Customer</t>
  </si>
  <si>
    <t>Agent D</t>
  </si>
  <si>
    <t>Customer D</t>
  </si>
  <si>
    <t>Agent E</t>
  </si>
  <si>
    <t>Customer E</t>
  </si>
  <si>
    <t>Price Calculated</t>
  </si>
  <si>
    <t>Agent F</t>
  </si>
  <si>
    <t>Customer F</t>
  </si>
  <si>
    <t>Agent G</t>
  </si>
  <si>
    <t>Customer G</t>
  </si>
  <si>
    <t xml:space="preserve">Agent H    </t>
  </si>
  <si>
    <t>Customer H</t>
  </si>
  <si>
    <t>Agent I</t>
  </si>
  <si>
    <t>Customer I</t>
  </si>
  <si>
    <t>Agent J</t>
  </si>
  <si>
    <t>Customer J</t>
  </si>
  <si>
    <t>Agent K</t>
  </si>
  <si>
    <t>Customer K</t>
  </si>
  <si>
    <t>Agent L</t>
  </si>
  <si>
    <t>Customer L</t>
  </si>
  <si>
    <t>Agent M</t>
  </si>
  <si>
    <t>Customer M</t>
  </si>
  <si>
    <t>Agent N</t>
  </si>
  <si>
    <t>Customer N</t>
  </si>
  <si>
    <t>Agent O</t>
  </si>
  <si>
    <t>Customer O</t>
  </si>
  <si>
    <t>Agent P</t>
  </si>
  <si>
    <t>Customer P</t>
  </si>
  <si>
    <t>Agent Q</t>
  </si>
  <si>
    <t>Customer Q</t>
  </si>
  <si>
    <t>Agent R</t>
  </si>
  <si>
    <t>Customer R</t>
  </si>
  <si>
    <t>Agent S</t>
  </si>
  <si>
    <t>Customer S</t>
  </si>
  <si>
    <t>Agent T</t>
  </si>
  <si>
    <t>Customer T</t>
  </si>
  <si>
    <t>Agent U</t>
  </si>
  <si>
    <t>Customer U</t>
  </si>
  <si>
    <t>Agent V</t>
  </si>
  <si>
    <t>Customer V</t>
  </si>
  <si>
    <t>Agent W</t>
  </si>
  <si>
    <t>Customer W</t>
  </si>
  <si>
    <t>Agent X</t>
  </si>
  <si>
    <t>Customer X</t>
  </si>
  <si>
    <t>Agent Y</t>
  </si>
  <si>
    <t>Customer Y</t>
  </si>
  <si>
    <t>Agent Z</t>
  </si>
  <si>
    <t>Customer Z</t>
  </si>
  <si>
    <t>Formulas &amp; Functions</t>
  </si>
  <si>
    <t>Department</t>
  </si>
  <si>
    <t>Salary</t>
  </si>
  <si>
    <t>James Willard</t>
  </si>
  <si>
    <t>Richard Elliot</t>
  </si>
  <si>
    <t>Robert Spear</t>
  </si>
  <si>
    <t>Romina Mun</t>
  </si>
  <si>
    <t>Paul Garza</t>
  </si>
  <si>
    <t>Robert Marquez</t>
  </si>
  <si>
    <t>Natalie Porter</t>
  </si>
  <si>
    <t>Finance</t>
  </si>
  <si>
    <t>Sales</t>
  </si>
  <si>
    <t>Procurement</t>
  </si>
  <si>
    <t>SUM</t>
  </si>
  <si>
    <t>AVERAGE</t>
  </si>
  <si>
    <t>COUNT</t>
  </si>
  <si>
    <t>MIN</t>
  </si>
  <si>
    <t>MAX</t>
  </si>
  <si>
    <t>Finance Average Salary</t>
  </si>
  <si>
    <t>Add Text to Beginning or End of Values</t>
  </si>
  <si>
    <t>#1 Flash Fill</t>
  </si>
  <si>
    <t>ID 270</t>
  </si>
  <si>
    <t>ID 450</t>
  </si>
  <si>
    <t>ID 781</t>
  </si>
  <si>
    <t>ID 562</t>
  </si>
  <si>
    <t>ID 124</t>
  </si>
  <si>
    <t>ID 892</t>
  </si>
  <si>
    <t>Tom</t>
  </si>
  <si>
    <t>Luna</t>
  </si>
  <si>
    <t>Sara</t>
  </si>
  <si>
    <t>Leena</t>
  </si>
  <si>
    <t>Arthur</t>
  </si>
  <si>
    <t>James</t>
  </si>
  <si>
    <t>ID-Tom</t>
  </si>
  <si>
    <t>ID-Luna</t>
  </si>
  <si>
    <t>ID-Sara</t>
  </si>
  <si>
    <t>ID-Leena</t>
  </si>
  <si>
    <t>ID-Arthur</t>
  </si>
  <si>
    <t>ID-James</t>
  </si>
  <si>
    <t>#2 Formula</t>
  </si>
  <si>
    <t>Leila</t>
  </si>
  <si>
    <t>#3 Custom Format</t>
  </si>
  <si>
    <t>"#" - Numbers, "@" - Text</t>
  </si>
  <si>
    <t>Combine Text &amp; Numbers</t>
  </si>
  <si>
    <t>Amount</t>
  </si>
  <si>
    <t>Bill</t>
  </si>
  <si>
    <t>Jess</t>
  </si>
  <si>
    <t>Sarah</t>
  </si>
  <si>
    <t>Mike</t>
  </si>
  <si>
    <t>Combine</t>
  </si>
  <si>
    <t>Bonus</t>
  </si>
  <si>
    <t>Mistakes that we normally do</t>
  </si>
  <si>
    <t>expand. So, use alignment as Center across selection to avoid this.</t>
  </si>
  <si>
    <r>
      <rPr>
        <b/>
        <sz val="11"/>
        <color theme="1"/>
        <rFont val="Calibri"/>
        <family val="2"/>
        <scheme val="minor"/>
      </rPr>
      <t>#1 Merging Cells:</t>
    </r>
    <r>
      <rPr>
        <sz val="11"/>
        <color theme="1"/>
        <rFont val="Calibri"/>
        <family val="2"/>
        <scheme val="minor"/>
      </rPr>
      <t xml:space="preserve"> If we have merged cells in between the data that we are analyzing then while performing any calculations, the range will</t>
    </r>
  </si>
  <si>
    <t>Grand Total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</si>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</sst>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&quot;ID &quot;#"/>
    <numFmt numFmtId="165" formatCode="&quot;ID &quot;@"/>
    <numFmt numFmtId="166" formatCode="&quot;ID &quot;#;;;&quot;ID &quot;@"/>
    <numFmt numFmtId="167" formatCode="&quot;Base: &quot;#,##0"/>
    <numFmt numFmtId="168" formatCode="&quot;Bonus: &quot;#,##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13" xfId="0" applyBorder="1"/>
    <xf numFmtId="0" fontId="0" fillId="8" borderId="2" xfId="0" applyFill="1" applyBorder="1"/>
    <xf numFmtId="1" fontId="0" fillId="0" borderId="2" xfId="0" applyNumberFormat="1" applyBorder="1"/>
    <xf numFmtId="0" fontId="2" fillId="6" borderId="2" xfId="0" applyFont="1" applyFill="1" applyBorder="1" applyAlignment="1">
      <alignment wrapText="1"/>
    </xf>
    <xf numFmtId="3" fontId="0" fillId="0" borderId="2" xfId="0" applyNumberFormat="1" applyBorder="1"/>
    <xf numFmtId="0" fontId="0" fillId="0" borderId="6" xfId="0" applyBorder="1"/>
    <xf numFmtId="3" fontId="0" fillId="0" borderId="6" xfId="0" applyNumberFormat="1" applyBorder="1"/>
    <xf numFmtId="0" fontId="2" fillId="0" borderId="12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2" fillId="0" borderId="1" xfId="0" applyNumberFormat="1" applyFont="1" applyBorder="1"/>
    <xf numFmtId="168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12" fillId="0" borderId="13" xfId="0" applyFont="1" applyBorder="1" applyAlignment="1">
      <alignment horizontal="center"/>
    </xf>
    <xf numFmtId="0" fontId="0" fillId="0" borderId="0" xfId="0" applyAlignment="1">
      <alignment horizontal="centerContinuous"/>
    </xf>
  </cellXfs>
  <cellStyles count="9">
    <cellStyle name="Comma 2" xfId="6" xr:uid="{FB7796FF-EE83-4834-81F2-1465ACD8A209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Normal 3 15 2" xfId="8" xr:uid="{EC99567D-A299-4710-9B75-CC28E1808607}"/>
    <cellStyle name="Percent" xfId="1" builtinId="5"/>
    <cellStyle name="Percent 2" xfId="7" xr:uid="{E8494675-2B61-4121-80E1-BBCDC14FBEE3}"/>
  </cellStyles>
  <dxfs count="42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  <dxf>
      <border>
        <top/>
        <bottom style="thin">
          <color theme="1" tint="0.499984740745262"/>
        </bottom>
      </border>
    </dxf>
    <dxf>
      <border>
        <top/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medium">
          <color auto="1"/>
        </bottom>
        <horizontal style="medium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medium">
          <color theme="1"/>
        </top>
        <bottom style="medium">
          <color theme="1"/>
        </bottom>
      </border>
    </dxf>
    <dxf>
      <font>
        <b/>
        <color theme="1"/>
      </font>
      <border>
        <top/>
        <bottom style="medium">
          <color theme="1"/>
        </bottom>
        <vertical/>
      </border>
    </dxf>
    <dxf>
      <font>
        <color theme="1"/>
      </font>
      <border>
        <vertical style="double">
          <color theme="0"/>
        </vertical>
        <horizontal style="thin">
          <color theme="0" tint="-0.14999847407452621"/>
        </horizontal>
      </border>
    </dxf>
  </dxfs>
  <tableStyles count="2" defaultTableStyle="TableStyleMedium2" defaultPivotStyle="PivotStyleLight16">
    <tableStyle name="PivotFancy" table="0" count="12" xr9:uid="{A96DE6E9-C043-48BF-981B-CC78C23158D1}">
      <tableStyleElement type="wholeTable" dxfId="41"/>
      <tableStyleElement type="headerRow" dxfId="40"/>
      <tableStyleElement type="totalRow" dxfId="39"/>
      <tableStyleElement type="firstRowStripe" dxfId="38"/>
      <tableStyleElement type="firstColumnStripe" dxfId="37"/>
      <tableStyleElement type="firstHeaderCell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  <tableStyle name="Slicerwithoutborder" pivot="0" table="0" count="2" xr9:uid="{CD3724C7-39F7-4B56-A201-585128461B42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27" totalsRowDxfId="24" headerRowBorderDxfId="26" tableBorderDxfId="25" totalsRowBorderDxfId="23">
  <autoFilter ref="C3:F29" xr:uid="{016ADBE1-08D9-4B7E-A1A8-89A759CE6156}"/>
  <tableColumns count="4">
    <tableColumn id="1" xr3:uid="{01F75E0F-C556-4397-A3C6-F78A3C4562FB}" name="Channel" totalsRowLabel="Total" dataDxfId="22" totalsRowDxfId="21"/>
    <tableColumn id="2" xr3:uid="{9BF6FA7A-9107-4797-9A17-B67D9B04AE99}" name="Product" totalsRowFunction="count" dataDxfId="20" totalsRowDxfId="19"/>
    <tableColumn id="3" xr3:uid="{38DCF557-C89E-4344-BB24-42D1694BCA5D}" name="Date" dataDxfId="18" totalsRowDxfId="17"/>
    <tableColumn id="4" xr3:uid="{A5D19D6E-8245-4186-9586-37072967D824}" name="Sales Value" totalsRowFunction="sum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14" headerRowBorderDxfId="13" tableBorderDxfId="12" totalsRowBorderDxfId="11">
  <tableColumns count="4">
    <tableColumn id="1" xr3:uid="{7D149612-333D-4F8F-A7D3-CE7875BF0A5F}" name="Channel" totalsRowLabel="Total" dataDxfId="10" totalsRowDxfId="9"/>
    <tableColumn id="2" xr3:uid="{EB3B883E-008D-47A2-B372-FEBA8A25D63F}" name="Product" totalsRowFunction="count" dataDxfId="8" totalsRowDxfId="7"/>
    <tableColumn id="3" xr3:uid="{08805D3D-07B4-4FFF-BFE2-C02148D098E9}" name="Date" dataDxfId="6" totalsRowDxfId="5"/>
    <tableColumn id="4" xr3:uid="{ED916B00-D255-4E2D-94B3-9BD17081553B}" name="Sales Value" totalsRowFunction="sum" dataDxfId="4" totalsRowDxfId="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2" headerRowBorderDxfId="1" tableBorderDxfId="0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10" zoomScaleNormal="110" workbookViewId="0">
      <selection activeCell="B23" sqref="B23:D24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61" t="s">
        <v>0</v>
      </c>
      <c r="B1" s="61"/>
      <c r="C1" s="61"/>
      <c r="D1" s="61"/>
      <c r="E1" s="61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62" t="s">
        <v>9</v>
      </c>
      <c r="B10" s="62"/>
      <c r="C10" s="62"/>
      <c r="D10" s="62"/>
      <c r="E10" s="62"/>
      <c r="F10" s="62"/>
      <c r="G10" s="62"/>
      <c r="H10" s="62"/>
      <c r="I10" s="62"/>
    </row>
    <row r="12" spans="1:13">
      <c r="A12" t="s">
        <v>11</v>
      </c>
    </row>
    <row r="14" spans="1:13">
      <c r="A14" s="1" t="s">
        <v>12</v>
      </c>
    </row>
    <row r="16" spans="1:13">
      <c r="A16" s="42" t="s">
        <v>138</v>
      </c>
    </row>
    <row r="18" spans="1:2">
      <c r="A18" s="42" t="s">
        <v>139</v>
      </c>
      <c r="B18" t="s">
        <v>143</v>
      </c>
    </row>
    <row r="19" spans="1:2">
      <c r="A19" s="42" t="s">
        <v>140</v>
      </c>
      <c r="B19" t="s">
        <v>144</v>
      </c>
    </row>
    <row r="20" spans="1:2">
      <c r="A20" s="42" t="s">
        <v>141</v>
      </c>
      <c r="B20" t="s">
        <v>145</v>
      </c>
    </row>
    <row r="21" spans="1:2">
      <c r="A21" s="42" t="s">
        <v>142</v>
      </c>
      <c r="B21" t="s">
        <v>146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topLeftCell="A26"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63" t="s">
        <v>137</v>
      </c>
      <c r="B1" s="63"/>
    </row>
    <row r="3" spans="1:6">
      <c r="C3" s="40" t="s">
        <v>33</v>
      </c>
      <c r="D3" s="40" t="s">
        <v>34</v>
      </c>
      <c r="E3" s="40" t="s">
        <v>35</v>
      </c>
      <c r="F3" s="40" t="s">
        <v>36</v>
      </c>
    </row>
    <row r="4" spans="1:6">
      <c r="C4" s="41" t="s">
        <v>42</v>
      </c>
      <c r="D4" s="41" t="s">
        <v>40</v>
      </c>
      <c r="E4" s="41" t="s">
        <v>43</v>
      </c>
      <c r="F4" s="41">
        <v>47296</v>
      </c>
    </row>
    <row r="5" spans="1:6">
      <c r="C5" s="41" t="s">
        <v>42</v>
      </c>
      <c r="D5" s="41" t="s">
        <v>40</v>
      </c>
      <c r="E5" s="41" t="s">
        <v>45</v>
      </c>
      <c r="F5" s="41">
        <v>8132</v>
      </c>
    </row>
    <row r="6" spans="1:6">
      <c r="C6" s="41" t="s">
        <v>42</v>
      </c>
      <c r="D6" s="41" t="s">
        <v>40</v>
      </c>
      <c r="E6" s="41" t="s">
        <v>44</v>
      </c>
      <c r="F6" s="41">
        <v>6487</v>
      </c>
    </row>
    <row r="7" spans="1:6">
      <c r="C7" s="41" t="s">
        <v>42</v>
      </c>
      <c r="D7" s="41" t="s">
        <v>48</v>
      </c>
      <c r="E7" s="41" t="s">
        <v>45</v>
      </c>
      <c r="F7" s="41">
        <v>29277</v>
      </c>
    </row>
    <row r="8" spans="1:6">
      <c r="C8" s="41" t="s">
        <v>42</v>
      </c>
      <c r="D8" s="41" t="s">
        <v>47</v>
      </c>
      <c r="E8" s="41" t="s">
        <v>45</v>
      </c>
      <c r="F8" s="41">
        <v>26412</v>
      </c>
    </row>
    <row r="9" spans="1:6">
      <c r="C9" s="41" t="s">
        <v>42</v>
      </c>
      <c r="D9" s="41" t="s">
        <v>47</v>
      </c>
      <c r="E9" s="41" t="s">
        <v>43</v>
      </c>
      <c r="F9" s="41">
        <v>8532</v>
      </c>
    </row>
    <row r="10" spans="1:6">
      <c r="C10" s="41" t="s">
        <v>42</v>
      </c>
      <c r="D10" s="41" t="s">
        <v>38</v>
      </c>
      <c r="E10" s="41" t="s">
        <v>45</v>
      </c>
      <c r="F10" s="41">
        <v>49988</v>
      </c>
    </row>
    <row r="11" spans="1:6">
      <c r="C11" s="41" t="s">
        <v>42</v>
      </c>
      <c r="D11" s="41" t="s">
        <v>38</v>
      </c>
      <c r="E11" s="41" t="s">
        <v>44</v>
      </c>
      <c r="F11" s="41">
        <v>49144</v>
      </c>
    </row>
    <row r="12" spans="1:6">
      <c r="C12" s="41" t="s">
        <v>42</v>
      </c>
      <c r="D12" s="41" t="s">
        <v>38</v>
      </c>
      <c r="E12" s="41" t="s">
        <v>43</v>
      </c>
      <c r="F12" s="41">
        <v>34155</v>
      </c>
    </row>
    <row r="13" spans="1:6">
      <c r="C13" s="41" t="s">
        <v>42</v>
      </c>
      <c r="D13" s="41" t="s">
        <v>49</v>
      </c>
      <c r="E13" s="41" t="s">
        <v>43</v>
      </c>
      <c r="F13" s="41">
        <v>46652</v>
      </c>
    </row>
    <row r="14" spans="1:6">
      <c r="C14" s="41" t="s">
        <v>42</v>
      </c>
      <c r="D14" s="41" t="s">
        <v>49</v>
      </c>
      <c r="E14" s="41" t="s">
        <v>45</v>
      </c>
      <c r="F14" s="41">
        <v>28020</v>
      </c>
    </row>
    <row r="15" spans="1:6">
      <c r="C15" s="41" t="s">
        <v>42</v>
      </c>
      <c r="D15" s="41" t="s">
        <v>49</v>
      </c>
      <c r="E15" s="41" t="s">
        <v>44</v>
      </c>
      <c r="F15" s="41">
        <v>28523</v>
      </c>
    </row>
    <row r="16" spans="1:6">
      <c r="C16" s="41" t="s">
        <v>37</v>
      </c>
      <c r="D16" s="41" t="s">
        <v>40</v>
      </c>
      <c r="E16" s="41" t="s">
        <v>46</v>
      </c>
      <c r="F16" s="41">
        <v>90530</v>
      </c>
    </row>
    <row r="17" spans="3:6">
      <c r="C17" s="41" t="s">
        <v>37</v>
      </c>
      <c r="D17" s="41" t="s">
        <v>40</v>
      </c>
      <c r="E17" s="41" t="s">
        <v>41</v>
      </c>
      <c r="F17" s="41">
        <v>46994</v>
      </c>
    </row>
    <row r="18" spans="3:6">
      <c r="C18" s="41" t="s">
        <v>37</v>
      </c>
      <c r="D18" s="41" t="s">
        <v>40</v>
      </c>
      <c r="E18" s="41" t="s">
        <v>39</v>
      </c>
      <c r="F18" s="41">
        <v>3000</v>
      </c>
    </row>
    <row r="19" spans="3:6">
      <c r="C19" s="41" t="s">
        <v>37</v>
      </c>
      <c r="D19" s="41" t="s">
        <v>48</v>
      </c>
      <c r="E19" s="41" t="s">
        <v>46</v>
      </c>
      <c r="F19" s="41">
        <v>34196</v>
      </c>
    </row>
    <row r="20" spans="3:6">
      <c r="C20" s="41" t="s">
        <v>37</v>
      </c>
      <c r="D20" s="41" t="s">
        <v>47</v>
      </c>
      <c r="E20" s="41" t="s">
        <v>41</v>
      </c>
      <c r="F20" s="41">
        <v>85200</v>
      </c>
    </row>
    <row r="21" spans="3:6">
      <c r="C21" s="41" t="s">
        <v>37</v>
      </c>
      <c r="D21" s="41" t="s">
        <v>47</v>
      </c>
      <c r="E21" s="41" t="s">
        <v>39</v>
      </c>
      <c r="F21" s="41">
        <v>9000</v>
      </c>
    </row>
    <row r="22" spans="3:6">
      <c r="C22" s="41" t="s">
        <v>37</v>
      </c>
      <c r="D22" s="41" t="s">
        <v>47</v>
      </c>
      <c r="E22" s="41" t="s">
        <v>46</v>
      </c>
      <c r="F22" s="41">
        <v>13500</v>
      </c>
    </row>
    <row r="23" spans="3:6">
      <c r="C23" s="41" t="s">
        <v>37</v>
      </c>
      <c r="D23" s="41" t="s">
        <v>38</v>
      </c>
      <c r="E23" s="41" t="s">
        <v>39</v>
      </c>
      <c r="F23" s="41">
        <v>40000</v>
      </c>
    </row>
    <row r="24" spans="3:6">
      <c r="C24" s="41" t="s">
        <v>37</v>
      </c>
      <c r="D24" s="41" t="s">
        <v>49</v>
      </c>
      <c r="E24" s="41" t="s">
        <v>39</v>
      </c>
      <c r="F24" s="41">
        <v>20898</v>
      </c>
    </row>
    <row r="25" spans="3:6">
      <c r="C25" s="41" t="s">
        <v>50</v>
      </c>
      <c r="D25" s="41" t="s">
        <v>40</v>
      </c>
      <c r="E25" s="41" t="s">
        <v>52</v>
      </c>
      <c r="F25" s="41">
        <v>43784</v>
      </c>
    </row>
    <row r="26" spans="3:6">
      <c r="C26" s="41" t="s">
        <v>50</v>
      </c>
      <c r="D26" s="41" t="s">
        <v>40</v>
      </c>
      <c r="E26" s="41" t="s">
        <v>51</v>
      </c>
      <c r="F26" s="41">
        <v>34155</v>
      </c>
    </row>
    <row r="27" spans="3:6">
      <c r="C27" s="41" t="s">
        <v>50</v>
      </c>
      <c r="D27" s="41" t="s">
        <v>40</v>
      </c>
      <c r="E27" s="41" t="s">
        <v>53</v>
      </c>
      <c r="F27" s="41">
        <v>19789</v>
      </c>
    </row>
    <row r="28" spans="3:6">
      <c r="C28" s="41" t="s">
        <v>50</v>
      </c>
      <c r="D28" s="41" t="s">
        <v>48</v>
      </c>
      <c r="E28" s="41" t="s">
        <v>54</v>
      </c>
      <c r="F28" s="41">
        <v>49656</v>
      </c>
    </row>
    <row r="29" spans="3:6">
      <c r="C29" s="41" t="s">
        <v>50</v>
      </c>
      <c r="D29" s="41" t="s">
        <v>48</v>
      </c>
      <c r="E29" s="41" t="s">
        <v>53</v>
      </c>
      <c r="F29" s="41">
        <v>9432</v>
      </c>
    </row>
    <row r="30" spans="3:6">
      <c r="C30" s="41" t="s">
        <v>50</v>
      </c>
      <c r="D30" s="41" t="s">
        <v>47</v>
      </c>
      <c r="E30" s="41" t="s">
        <v>52</v>
      </c>
      <c r="F30" s="41">
        <v>46922</v>
      </c>
    </row>
    <row r="31" spans="3:6">
      <c r="C31" s="41" t="s">
        <v>50</v>
      </c>
      <c r="D31" s="41" t="s">
        <v>47</v>
      </c>
      <c r="E31" s="41" t="s">
        <v>53</v>
      </c>
      <c r="F31" s="41">
        <v>46336</v>
      </c>
    </row>
    <row r="32" spans="3:6">
      <c r="C32" s="41" t="s">
        <v>50</v>
      </c>
      <c r="D32" s="41" t="s">
        <v>47</v>
      </c>
      <c r="E32" s="41" t="s">
        <v>54</v>
      </c>
      <c r="F32" s="41">
        <v>30832</v>
      </c>
    </row>
    <row r="33" spans="3:6">
      <c r="C33" s="41" t="s">
        <v>50</v>
      </c>
      <c r="D33" s="41" t="s">
        <v>38</v>
      </c>
      <c r="E33" s="41" t="s">
        <v>51</v>
      </c>
      <c r="F33" s="41">
        <v>44675</v>
      </c>
    </row>
    <row r="34" spans="3:6">
      <c r="C34" s="41" t="s">
        <v>50</v>
      </c>
      <c r="D34" s="41" t="s">
        <v>38</v>
      </c>
      <c r="E34" s="41" t="s">
        <v>54</v>
      </c>
      <c r="F34" s="41">
        <v>13596</v>
      </c>
    </row>
    <row r="35" spans="3:6">
      <c r="C35" s="41" t="s">
        <v>50</v>
      </c>
      <c r="D35" s="41" t="s">
        <v>49</v>
      </c>
      <c r="E35" s="41" t="s">
        <v>52</v>
      </c>
      <c r="F35" s="41">
        <v>42569</v>
      </c>
    </row>
    <row r="36" spans="3:6">
      <c r="C36" s="41" t="s">
        <v>50</v>
      </c>
      <c r="D36" s="41" t="s">
        <v>49</v>
      </c>
      <c r="E36" s="41" t="s">
        <v>53</v>
      </c>
      <c r="F36" s="41">
        <v>18524</v>
      </c>
    </row>
    <row r="37" spans="3:6">
      <c r="C37" s="41" t="s">
        <v>50</v>
      </c>
      <c r="D37" s="41" t="s">
        <v>49</v>
      </c>
      <c r="E37" s="41" t="s">
        <v>54</v>
      </c>
      <c r="F37" s="41">
        <v>2116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54C2-672F-4185-AAA6-F9DC37923135}">
  <dimension ref="A1:F15"/>
  <sheetViews>
    <sheetView workbookViewId="0">
      <selection activeCell="F18" sqref="F18"/>
    </sheetView>
  </sheetViews>
  <sheetFormatPr defaultRowHeight="14.4"/>
  <cols>
    <col min="3" max="3" width="19.88671875" bestFit="1" customWidth="1"/>
    <col min="4" max="4" width="18.77734375" bestFit="1" customWidth="1"/>
    <col min="5" max="5" width="15.33203125" bestFit="1" customWidth="1"/>
    <col min="6" max="6" width="16" bestFit="1" customWidth="1"/>
  </cols>
  <sheetData>
    <row r="1" spans="1:6" ht="15" thickBot="1">
      <c r="A1" s="61" t="s">
        <v>147</v>
      </c>
      <c r="B1" s="61"/>
    </row>
    <row r="3" spans="1:6" ht="15" thickBot="1">
      <c r="A3" s="61" t="s">
        <v>148</v>
      </c>
      <c r="B3" s="61"/>
    </row>
    <row r="4" spans="1:6" ht="15" thickBot="1">
      <c r="C4" s="44" t="s">
        <v>107</v>
      </c>
      <c r="D4" s="44" t="s">
        <v>149</v>
      </c>
      <c r="E4" s="44" t="s">
        <v>150</v>
      </c>
      <c r="F4" s="44" t="s">
        <v>151</v>
      </c>
    </row>
    <row r="5" spans="1:6">
      <c r="C5" t="s">
        <v>153</v>
      </c>
      <c r="D5" t="str">
        <f>TRIM(UPPER(C5))</f>
        <v>GARY MILLER</v>
      </c>
      <c r="E5" t="str">
        <f>TRIM(LOWER(C5))</f>
        <v>gary miller</v>
      </c>
      <c r="F5" t="str">
        <f>TRIM(PROPER(C5))</f>
        <v>Gary Miller</v>
      </c>
    </row>
    <row r="6" spans="1:6">
      <c r="C6" t="s">
        <v>154</v>
      </c>
      <c r="D6" t="str">
        <f t="shared" ref="D6:D8" si="0">TRIM(UPPER(C6))</f>
        <v>VIRAT KOHLI</v>
      </c>
      <c r="E6" t="str">
        <f t="shared" ref="E6:E8" si="1">TRIM(LOWER(C6))</f>
        <v>virat kohli</v>
      </c>
      <c r="F6" t="str">
        <f t="shared" ref="F6:F8" si="2">TRIM(PROPER(C6))</f>
        <v>Virat Kohli</v>
      </c>
    </row>
    <row r="7" spans="1:6">
      <c r="C7" t="s">
        <v>155</v>
      </c>
      <c r="D7" t="str">
        <f t="shared" si="0"/>
        <v>SACHIN TENDULKAR</v>
      </c>
      <c r="E7" t="str">
        <f t="shared" si="1"/>
        <v>sachin tendulkar</v>
      </c>
      <c r="F7" t="str">
        <f t="shared" si="2"/>
        <v>Sachin Tendulkar</v>
      </c>
    </row>
    <row r="8" spans="1:6">
      <c r="C8" t="s">
        <v>156</v>
      </c>
      <c r="D8" t="str">
        <f t="shared" si="0"/>
        <v>RICHARD FEYNMANN</v>
      </c>
      <c r="E8" t="str">
        <f t="shared" si="1"/>
        <v>richard feynmann</v>
      </c>
      <c r="F8" t="str">
        <f t="shared" si="2"/>
        <v>Richard Feynmann</v>
      </c>
    </row>
    <row r="10" spans="1:6" ht="15" thickBot="1">
      <c r="A10" s="61" t="s">
        <v>157</v>
      </c>
      <c r="B10" s="61"/>
    </row>
    <row r="11" spans="1:6" ht="15" thickBot="1">
      <c r="C11" s="44" t="s">
        <v>107</v>
      </c>
      <c r="D11" s="44" t="s">
        <v>149</v>
      </c>
      <c r="E11" s="44" t="s">
        <v>150</v>
      </c>
      <c r="F11" s="44" t="s">
        <v>151</v>
      </c>
    </row>
    <row r="12" spans="1:6">
      <c r="C12" t="s">
        <v>153</v>
      </c>
      <c r="D12" t="s">
        <v>158</v>
      </c>
      <c r="E12" t="s">
        <v>162</v>
      </c>
      <c r="F12" t="s">
        <v>152</v>
      </c>
    </row>
    <row r="13" spans="1:6">
      <c r="C13" t="s">
        <v>154</v>
      </c>
      <c r="D13" t="s">
        <v>159</v>
      </c>
      <c r="E13" t="s">
        <v>163</v>
      </c>
      <c r="F13" t="s">
        <v>166</v>
      </c>
    </row>
    <row r="14" spans="1:6">
      <c r="C14" t="s">
        <v>155</v>
      </c>
      <c r="D14" t="s">
        <v>160</v>
      </c>
      <c r="E14" t="s">
        <v>164</v>
      </c>
      <c r="F14" t="s">
        <v>167</v>
      </c>
    </row>
    <row r="15" spans="1:6">
      <c r="C15" t="s">
        <v>156</v>
      </c>
      <c r="D15" t="s">
        <v>161</v>
      </c>
      <c r="E15" t="s">
        <v>165</v>
      </c>
      <c r="F15" t="s">
        <v>168</v>
      </c>
    </row>
  </sheetData>
  <mergeCells count="3">
    <mergeCell ref="A1:B1"/>
    <mergeCell ref="A3:B3"/>
    <mergeCell ref="A10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DAA7-CAAB-4145-A204-2395D99BDB4A}">
  <dimension ref="A1:U13"/>
  <sheetViews>
    <sheetView workbookViewId="0">
      <selection activeCell="G17" sqref="G17"/>
    </sheetView>
  </sheetViews>
  <sheetFormatPr defaultRowHeight="14.4"/>
  <sheetData>
    <row r="1" spans="1:21" ht="15" thickBot="1">
      <c r="A1" s="61" t="s">
        <v>169</v>
      </c>
      <c r="B1" s="61"/>
      <c r="C1" s="61"/>
      <c r="D1" s="61"/>
    </row>
    <row r="3" spans="1:21" ht="15" thickBot="1">
      <c r="A3" s="45" t="s">
        <v>170</v>
      </c>
      <c r="B3" s="43" t="s">
        <v>171</v>
      </c>
      <c r="C3" s="43" t="s">
        <v>172</v>
      </c>
      <c r="D3" s="43" t="s">
        <v>173</v>
      </c>
      <c r="E3" s="43" t="s">
        <v>174</v>
      </c>
      <c r="F3" s="43" t="s">
        <v>175</v>
      </c>
      <c r="G3" s="43" t="s">
        <v>176</v>
      </c>
      <c r="H3" s="43" t="s">
        <v>177</v>
      </c>
      <c r="I3" s="43" t="s">
        <v>178</v>
      </c>
      <c r="J3" s="43" t="s">
        <v>179</v>
      </c>
      <c r="K3" s="43" t="s">
        <v>180</v>
      </c>
      <c r="L3" s="43" t="s">
        <v>181</v>
      </c>
      <c r="M3" s="43" t="s">
        <v>182</v>
      </c>
      <c r="N3" s="43" t="s">
        <v>183</v>
      </c>
      <c r="O3" s="43" t="s">
        <v>184</v>
      </c>
      <c r="P3" s="43" t="s">
        <v>185</v>
      </c>
      <c r="Q3" s="43" t="s">
        <v>186</v>
      </c>
      <c r="R3" s="43" t="s">
        <v>187</v>
      </c>
      <c r="S3" s="43" t="s">
        <v>188</v>
      </c>
      <c r="T3" s="43" t="s">
        <v>189</v>
      </c>
      <c r="U3" s="43" t="s">
        <v>190</v>
      </c>
    </row>
    <row r="4" spans="1:21">
      <c r="A4" s="46">
        <v>1</v>
      </c>
      <c r="B4" s="47" t="s">
        <v>191</v>
      </c>
      <c r="C4" s="2"/>
      <c r="D4" s="2"/>
      <c r="E4" s="2"/>
      <c r="F4" s="2"/>
      <c r="G4" s="2"/>
      <c r="H4" s="2"/>
      <c r="I4" s="2"/>
      <c r="J4" s="2"/>
      <c r="K4" s="2"/>
      <c r="L4" s="47" t="s">
        <v>192</v>
      </c>
      <c r="M4" s="2"/>
      <c r="N4" s="2"/>
      <c r="O4" s="2"/>
      <c r="P4" s="2"/>
      <c r="Q4" s="2"/>
      <c r="R4" s="2"/>
      <c r="S4" s="2"/>
      <c r="T4" s="2"/>
      <c r="U4" s="2"/>
    </row>
    <row r="5" spans="1:21">
      <c r="A5" s="46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7" t="s">
        <v>193</v>
      </c>
      <c r="Q5" s="2"/>
      <c r="R5" s="2"/>
      <c r="S5" s="2"/>
      <c r="T5" s="2"/>
      <c r="U5" s="47" t="s">
        <v>194</v>
      </c>
    </row>
    <row r="6" spans="1:21">
      <c r="A6" s="46">
        <v>3</v>
      </c>
      <c r="B6" s="2"/>
      <c r="C6" s="2"/>
      <c r="D6" s="2"/>
      <c r="E6" s="2"/>
      <c r="F6" s="47" t="s">
        <v>195</v>
      </c>
      <c r="G6" s="2"/>
      <c r="H6" s="2"/>
      <c r="I6" s="2"/>
      <c r="J6" s="47" t="s">
        <v>196</v>
      </c>
      <c r="K6" s="2"/>
      <c r="L6" s="2"/>
      <c r="M6" s="2"/>
      <c r="N6" s="2"/>
      <c r="O6" s="2"/>
      <c r="P6" s="2"/>
      <c r="Q6" s="2"/>
      <c r="R6" s="2"/>
      <c r="S6" s="47" t="s">
        <v>197</v>
      </c>
      <c r="T6" s="2"/>
      <c r="U6" s="2"/>
    </row>
    <row r="7" spans="1:21">
      <c r="A7" s="46">
        <v>4</v>
      </c>
      <c r="B7" s="2"/>
      <c r="C7" s="2"/>
      <c r="D7" s="2"/>
      <c r="E7" s="2"/>
      <c r="F7" s="2"/>
      <c r="G7" s="2"/>
      <c r="H7" s="47" t="s">
        <v>198</v>
      </c>
      <c r="I7" s="2"/>
      <c r="J7" s="2"/>
      <c r="K7" s="2"/>
      <c r="L7" s="47" t="s">
        <v>199</v>
      </c>
      <c r="M7" s="2"/>
      <c r="N7" s="2"/>
      <c r="O7" s="2"/>
      <c r="P7" s="2"/>
      <c r="Q7" s="47" t="s">
        <v>200</v>
      </c>
      <c r="R7" s="2"/>
      <c r="S7" s="2"/>
      <c r="T7" s="2"/>
      <c r="U7" s="2"/>
    </row>
    <row r="8" spans="1:21">
      <c r="A8" s="46">
        <v>5</v>
      </c>
      <c r="B8" s="2"/>
      <c r="C8" s="47" t="s">
        <v>201</v>
      </c>
      <c r="D8" s="2"/>
      <c r="E8" s="2"/>
      <c r="F8" s="2"/>
      <c r="G8" s="2"/>
      <c r="H8" s="2"/>
      <c r="I8" s="2"/>
      <c r="J8" s="2"/>
      <c r="K8" s="2"/>
      <c r="L8" s="2"/>
      <c r="M8" s="2"/>
      <c r="N8" s="47" t="s">
        <v>202</v>
      </c>
      <c r="O8" s="2"/>
      <c r="P8" s="2"/>
      <c r="Q8" s="2"/>
      <c r="R8" s="47" t="s">
        <v>203</v>
      </c>
      <c r="S8" s="2"/>
      <c r="T8" s="2"/>
      <c r="U8" s="2"/>
    </row>
    <row r="9" spans="1:21">
      <c r="A9" s="46">
        <v>6</v>
      </c>
      <c r="B9" s="2"/>
      <c r="C9" s="2"/>
      <c r="D9" s="47" t="s">
        <v>204</v>
      </c>
      <c r="E9" s="2"/>
      <c r="F9" s="2"/>
      <c r="G9" s="47" t="s">
        <v>205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6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6">
        <v>8</v>
      </c>
      <c r="B11" s="2"/>
      <c r="C11" s="2"/>
      <c r="D11" s="2"/>
      <c r="E11" s="2"/>
      <c r="F11" s="2"/>
      <c r="G11" s="2"/>
      <c r="H11" s="2"/>
      <c r="I11" s="2"/>
      <c r="J11" s="47" t="s">
        <v>206</v>
      </c>
      <c r="K11" s="2"/>
      <c r="L11" s="47" t="s">
        <v>207</v>
      </c>
      <c r="M11" s="2"/>
      <c r="N11" s="2"/>
      <c r="O11" s="2"/>
      <c r="P11" s="2"/>
      <c r="Q11" s="47" t="s">
        <v>208</v>
      </c>
      <c r="R11" s="2"/>
      <c r="S11" s="2"/>
      <c r="T11" s="2"/>
      <c r="U11" s="47" t="s">
        <v>209</v>
      </c>
    </row>
    <row r="12" spans="1:21">
      <c r="A12" s="46">
        <v>9</v>
      </c>
      <c r="B12" s="47" t="s">
        <v>210</v>
      </c>
      <c r="C12" s="2"/>
      <c r="D12" s="2"/>
      <c r="E12" s="2"/>
      <c r="F12" s="2"/>
      <c r="G12" s="2"/>
      <c r="H12" s="47" t="s">
        <v>211</v>
      </c>
      <c r="I12" s="2"/>
      <c r="J12" s="2"/>
      <c r="K12" s="2"/>
      <c r="L12" s="2"/>
      <c r="M12" s="2"/>
      <c r="N12" s="47" t="s">
        <v>212</v>
      </c>
      <c r="O12" s="2"/>
      <c r="P12" s="2"/>
      <c r="Q12" s="2"/>
      <c r="R12" s="2"/>
      <c r="S12" s="2"/>
      <c r="T12" s="2"/>
      <c r="U12" s="2"/>
    </row>
    <row r="13" spans="1:21">
      <c r="A13" s="46">
        <v>10</v>
      </c>
      <c r="B13" s="2"/>
      <c r="C13" s="2"/>
      <c r="D13" s="2"/>
      <c r="E13" s="47" t="s">
        <v>213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sheetProtection sheet="1" objects="1" scenarios="1"/>
  <mergeCells count="1">
    <mergeCell ref="A1:D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3BDE-AAC5-49E8-BABD-DB58712F0EA5}">
  <dimension ref="A1:AA42"/>
  <sheetViews>
    <sheetView topLeftCell="A6" workbookViewId="0">
      <selection activeCell="G40" sqref="G40"/>
    </sheetView>
  </sheetViews>
  <sheetFormatPr defaultRowHeight="14.4"/>
  <cols>
    <col min="1" max="1" width="9.109375" bestFit="1" customWidth="1"/>
    <col min="2" max="3" width="10.44140625" bestFit="1" customWidth="1"/>
    <col min="4" max="4" width="12.6640625" bestFit="1" customWidth="1"/>
    <col min="5" max="5" width="10.5546875" bestFit="1" customWidth="1"/>
    <col min="6" max="6" width="10.33203125" bestFit="1" customWidth="1"/>
    <col min="7" max="7" width="10.21875" bestFit="1" customWidth="1"/>
    <col min="8" max="8" width="10.5546875" bestFit="1" customWidth="1"/>
    <col min="9" max="9" width="14.109375" bestFit="1" customWidth="1"/>
    <col min="10" max="10" width="9.88671875" bestFit="1" customWidth="1"/>
    <col min="11" max="11" width="10" bestFit="1" customWidth="1"/>
    <col min="12" max="12" width="10.33203125" bestFit="1" customWidth="1"/>
    <col min="13" max="13" width="10.21875" bestFit="1" customWidth="1"/>
    <col min="14" max="14" width="11" bestFit="1" customWidth="1"/>
    <col min="15" max="16" width="10.6640625" bestFit="1" customWidth="1"/>
    <col min="17" max="17" width="10.33203125" bestFit="1" customWidth="1"/>
    <col min="18" max="18" width="10.6640625" bestFit="1" customWidth="1"/>
    <col min="19" max="19" width="10.44140625" bestFit="1" customWidth="1"/>
    <col min="20" max="20" width="10.21875" bestFit="1" customWidth="1"/>
    <col min="21" max="21" width="10.33203125" bestFit="1" customWidth="1"/>
    <col min="22" max="22" width="10.6640625" bestFit="1" customWidth="1"/>
    <col min="23" max="23" width="10.44140625" bestFit="1" customWidth="1"/>
    <col min="24" max="24" width="11.109375" bestFit="1" customWidth="1"/>
    <col min="25" max="26" width="10.33203125" bestFit="1" customWidth="1"/>
    <col min="27" max="27" width="10.21875" bestFit="1" customWidth="1"/>
  </cols>
  <sheetData>
    <row r="1" spans="1:10" ht="17.399999999999999">
      <c r="A1" s="67" t="s">
        <v>214</v>
      </c>
      <c r="B1" s="67"/>
      <c r="C1" s="67"/>
      <c r="D1" s="48"/>
      <c r="E1" s="48"/>
      <c r="F1" s="48"/>
      <c r="G1" s="48"/>
      <c r="H1" s="48"/>
    </row>
    <row r="3" spans="1:10" ht="28.8">
      <c r="A3" s="51" t="s">
        <v>215</v>
      </c>
      <c r="B3" s="51" t="s">
        <v>216</v>
      </c>
      <c r="C3" s="51" t="s">
        <v>36</v>
      </c>
      <c r="D3" s="51" t="s">
        <v>217</v>
      </c>
      <c r="E3" s="51" t="s">
        <v>218</v>
      </c>
      <c r="I3" s="66" t="s">
        <v>219</v>
      </c>
      <c r="J3" s="66"/>
    </row>
    <row r="4" spans="1:10">
      <c r="A4" s="9" t="s">
        <v>220</v>
      </c>
      <c r="B4" s="9">
        <v>5</v>
      </c>
      <c r="C4" s="9">
        <v>200</v>
      </c>
      <c r="D4" s="50">
        <v>40</v>
      </c>
      <c r="E4" s="50" t="s">
        <v>221</v>
      </c>
      <c r="I4" s="49" t="s">
        <v>222</v>
      </c>
      <c r="J4" s="49" t="s">
        <v>244</v>
      </c>
    </row>
    <row r="5" spans="1:10">
      <c r="A5" s="9" t="s">
        <v>223</v>
      </c>
      <c r="B5" s="9">
        <v>6</v>
      </c>
      <c r="C5" s="9">
        <v>300</v>
      </c>
      <c r="D5" s="50">
        <v>50</v>
      </c>
      <c r="E5" s="50" t="s">
        <v>224</v>
      </c>
      <c r="I5" s="9" t="s">
        <v>225</v>
      </c>
      <c r="J5" s="9">
        <f>VLOOKUP(J4,A4:E29,4,FALSE)</f>
        <v>32</v>
      </c>
    </row>
    <row r="6" spans="1:10">
      <c r="A6" s="9" t="s">
        <v>226</v>
      </c>
      <c r="B6" s="9">
        <v>1</v>
      </c>
      <c r="C6" s="9">
        <v>50</v>
      </c>
      <c r="D6" s="50">
        <v>50</v>
      </c>
      <c r="E6" s="50" t="s">
        <v>227</v>
      </c>
      <c r="I6" s="9" t="s">
        <v>228</v>
      </c>
      <c r="J6" s="9" t="str">
        <f>VLOOKUP(J4,A4:E29,5,FALSE)</f>
        <v>Customer K</v>
      </c>
    </row>
    <row r="7" spans="1:10">
      <c r="A7" s="9" t="s">
        <v>229</v>
      </c>
      <c r="B7" s="9">
        <v>9</v>
      </c>
      <c r="C7" s="9">
        <v>350</v>
      </c>
      <c r="D7" s="50">
        <v>38.888888888888886</v>
      </c>
      <c r="E7" s="50" t="s">
        <v>230</v>
      </c>
      <c r="I7" s="9" t="s">
        <v>233</v>
      </c>
      <c r="J7" s="9">
        <f>VLOOKUP(J4,A4:E29,4,FALSE) * VLOOKUP(J4,A4:E29,2,FALSE)</f>
        <v>320</v>
      </c>
    </row>
    <row r="8" spans="1:10">
      <c r="A8" s="9" t="s">
        <v>231</v>
      </c>
      <c r="B8" s="9">
        <v>2</v>
      </c>
      <c r="C8" s="9">
        <v>90</v>
      </c>
      <c r="D8" s="50">
        <v>45</v>
      </c>
      <c r="E8" s="50" t="s">
        <v>232</v>
      </c>
      <c r="I8" s="9" t="s">
        <v>216</v>
      </c>
      <c r="J8" s="9">
        <f>VLOOKUP(J4,A4:E29,2,FALSE)</f>
        <v>10</v>
      </c>
    </row>
    <row r="9" spans="1:10">
      <c r="A9" s="9" t="s">
        <v>234</v>
      </c>
      <c r="B9" s="9">
        <v>3</v>
      </c>
      <c r="C9" s="9">
        <v>200</v>
      </c>
      <c r="D9" s="50">
        <v>66.666666666666671</v>
      </c>
      <c r="E9" s="50" t="s">
        <v>235</v>
      </c>
      <c r="I9" s="9" t="s">
        <v>36</v>
      </c>
      <c r="J9" s="9">
        <f>VLOOKUP(J4,A4:E29,3,FALSE)</f>
        <v>320</v>
      </c>
    </row>
    <row r="10" spans="1:10">
      <c r="A10" s="9" t="s">
        <v>236</v>
      </c>
      <c r="B10" s="9">
        <v>4</v>
      </c>
      <c r="C10" s="9">
        <v>350</v>
      </c>
      <c r="D10" s="50">
        <v>87.5</v>
      </c>
      <c r="E10" s="50" t="s">
        <v>237</v>
      </c>
    </row>
    <row r="11" spans="1:10">
      <c r="A11" s="9" t="s">
        <v>238</v>
      </c>
      <c r="B11" s="9">
        <v>9</v>
      </c>
      <c r="C11" s="9">
        <v>333</v>
      </c>
      <c r="D11" s="9">
        <v>37</v>
      </c>
      <c r="E11" s="50" t="s">
        <v>239</v>
      </c>
    </row>
    <row r="12" spans="1:10">
      <c r="A12" s="9" t="s">
        <v>240</v>
      </c>
      <c r="B12" s="9">
        <v>10</v>
      </c>
      <c r="C12" s="9">
        <v>410</v>
      </c>
      <c r="D12" s="9">
        <v>41</v>
      </c>
      <c r="E12" s="50" t="s">
        <v>241</v>
      </c>
    </row>
    <row r="13" spans="1:10">
      <c r="A13" s="9" t="s">
        <v>242</v>
      </c>
      <c r="B13" s="9">
        <v>7</v>
      </c>
      <c r="C13" s="9">
        <v>280</v>
      </c>
      <c r="D13" s="9">
        <v>40</v>
      </c>
      <c r="E13" s="50" t="s">
        <v>243</v>
      </c>
    </row>
    <row r="14" spans="1:10">
      <c r="A14" s="9" t="s">
        <v>244</v>
      </c>
      <c r="B14" s="9">
        <v>10</v>
      </c>
      <c r="C14" s="9">
        <v>320</v>
      </c>
      <c r="D14" s="9">
        <v>32</v>
      </c>
      <c r="E14" s="50" t="s">
        <v>245</v>
      </c>
    </row>
    <row r="15" spans="1:10">
      <c r="A15" s="9" t="s">
        <v>246</v>
      </c>
      <c r="B15" s="9">
        <v>8</v>
      </c>
      <c r="C15" s="9">
        <v>272</v>
      </c>
      <c r="D15" s="9">
        <v>34</v>
      </c>
      <c r="E15" s="50" t="s">
        <v>247</v>
      </c>
    </row>
    <row r="16" spans="1:10">
      <c r="A16" s="9" t="s">
        <v>248</v>
      </c>
      <c r="B16" s="9">
        <v>10</v>
      </c>
      <c r="C16" s="9">
        <v>300</v>
      </c>
      <c r="D16" s="9">
        <v>30</v>
      </c>
      <c r="E16" s="50" t="s">
        <v>249</v>
      </c>
    </row>
    <row r="17" spans="1:27">
      <c r="A17" s="9" t="s">
        <v>250</v>
      </c>
      <c r="B17" s="9">
        <v>4</v>
      </c>
      <c r="C17" s="9">
        <v>168</v>
      </c>
      <c r="D17" s="9">
        <v>42</v>
      </c>
      <c r="E17" s="50" t="s">
        <v>251</v>
      </c>
    </row>
    <row r="18" spans="1:27">
      <c r="A18" s="9" t="s">
        <v>252</v>
      </c>
      <c r="B18" s="9">
        <v>9</v>
      </c>
      <c r="C18" s="9">
        <v>279</v>
      </c>
      <c r="D18" s="9">
        <v>31</v>
      </c>
      <c r="E18" s="50" t="s">
        <v>253</v>
      </c>
    </row>
    <row r="19" spans="1:27">
      <c r="A19" s="9" t="s">
        <v>254</v>
      </c>
      <c r="B19" s="9">
        <v>8</v>
      </c>
      <c r="C19" s="9">
        <v>320</v>
      </c>
      <c r="D19" s="9">
        <v>40</v>
      </c>
      <c r="E19" s="50" t="s">
        <v>255</v>
      </c>
    </row>
    <row r="20" spans="1:27">
      <c r="A20" s="9" t="s">
        <v>256</v>
      </c>
      <c r="B20" s="9">
        <v>3</v>
      </c>
      <c r="C20" s="9">
        <v>144</v>
      </c>
      <c r="D20" s="9">
        <v>48</v>
      </c>
      <c r="E20" s="50" t="s">
        <v>257</v>
      </c>
    </row>
    <row r="21" spans="1:27">
      <c r="A21" s="9" t="s">
        <v>258</v>
      </c>
      <c r="B21" s="9">
        <v>10</v>
      </c>
      <c r="C21" s="9">
        <v>380</v>
      </c>
      <c r="D21" s="9">
        <v>38</v>
      </c>
      <c r="E21" s="50" t="s">
        <v>259</v>
      </c>
    </row>
    <row r="22" spans="1:27">
      <c r="A22" s="9" t="s">
        <v>260</v>
      </c>
      <c r="B22" s="9">
        <v>4</v>
      </c>
      <c r="C22" s="9">
        <v>192</v>
      </c>
      <c r="D22" s="9">
        <v>48</v>
      </c>
      <c r="E22" s="50" t="s">
        <v>261</v>
      </c>
    </row>
    <row r="23" spans="1:27">
      <c r="A23" s="9" t="s">
        <v>262</v>
      </c>
      <c r="B23" s="9">
        <v>4</v>
      </c>
      <c r="C23" s="9">
        <v>160</v>
      </c>
      <c r="D23" s="9">
        <v>40</v>
      </c>
      <c r="E23" s="50" t="s">
        <v>263</v>
      </c>
    </row>
    <row r="24" spans="1:27">
      <c r="A24" s="9" t="s">
        <v>264</v>
      </c>
      <c r="B24" s="9">
        <v>5</v>
      </c>
      <c r="C24" s="9">
        <v>155</v>
      </c>
      <c r="D24" s="9">
        <v>31</v>
      </c>
      <c r="E24" s="50" t="s">
        <v>265</v>
      </c>
    </row>
    <row r="25" spans="1:27">
      <c r="A25" s="9" t="s">
        <v>266</v>
      </c>
      <c r="B25" s="9">
        <v>8</v>
      </c>
      <c r="C25" s="9">
        <v>352</v>
      </c>
      <c r="D25" s="9">
        <v>44</v>
      </c>
      <c r="E25" s="50" t="s">
        <v>267</v>
      </c>
    </row>
    <row r="26" spans="1:27">
      <c r="A26" s="9" t="s">
        <v>268</v>
      </c>
      <c r="B26" s="9">
        <v>8</v>
      </c>
      <c r="C26" s="9">
        <v>400</v>
      </c>
      <c r="D26" s="9">
        <v>50</v>
      </c>
      <c r="E26" s="50" t="s">
        <v>269</v>
      </c>
    </row>
    <row r="27" spans="1:27">
      <c r="A27" s="9" t="s">
        <v>270</v>
      </c>
      <c r="B27" s="9">
        <v>8</v>
      </c>
      <c r="C27" s="9">
        <v>280</v>
      </c>
      <c r="D27" s="9">
        <v>35</v>
      </c>
      <c r="E27" s="50" t="s">
        <v>271</v>
      </c>
    </row>
    <row r="28" spans="1:27">
      <c r="A28" s="9" t="s">
        <v>272</v>
      </c>
      <c r="B28" s="9">
        <v>10</v>
      </c>
      <c r="C28" s="9">
        <v>350</v>
      </c>
      <c r="D28" s="9">
        <v>35</v>
      </c>
      <c r="E28" s="50" t="s">
        <v>273</v>
      </c>
    </row>
    <row r="29" spans="1:27">
      <c r="A29" s="9" t="s">
        <v>274</v>
      </c>
      <c r="B29" s="9">
        <v>3</v>
      </c>
      <c r="C29" s="9">
        <v>102</v>
      </c>
      <c r="D29" s="9">
        <v>34</v>
      </c>
      <c r="E29" s="50" t="s">
        <v>275</v>
      </c>
    </row>
    <row r="32" spans="1:27" ht="28.8">
      <c r="A32" s="51" t="s">
        <v>215</v>
      </c>
      <c r="B32" s="9" t="s">
        <v>220</v>
      </c>
      <c r="C32" s="9" t="s">
        <v>223</v>
      </c>
      <c r="D32" s="9" t="s">
        <v>226</v>
      </c>
      <c r="E32" s="9" t="s">
        <v>229</v>
      </c>
      <c r="F32" s="9" t="s">
        <v>231</v>
      </c>
      <c r="G32" s="9" t="s">
        <v>234</v>
      </c>
      <c r="H32" s="9" t="s">
        <v>236</v>
      </c>
      <c r="I32" s="9" t="s">
        <v>238</v>
      </c>
      <c r="J32" s="9" t="s">
        <v>240</v>
      </c>
      <c r="K32" s="9" t="s">
        <v>242</v>
      </c>
      <c r="L32" s="9" t="s">
        <v>244</v>
      </c>
      <c r="M32" s="9" t="s">
        <v>246</v>
      </c>
      <c r="N32" s="9" t="s">
        <v>248</v>
      </c>
      <c r="O32" s="9" t="s">
        <v>250</v>
      </c>
      <c r="P32" s="9" t="s">
        <v>252</v>
      </c>
      <c r="Q32" s="9" t="s">
        <v>254</v>
      </c>
      <c r="R32" s="9" t="s">
        <v>256</v>
      </c>
      <c r="S32" s="9" t="s">
        <v>258</v>
      </c>
      <c r="T32" s="9" t="s">
        <v>260</v>
      </c>
      <c r="U32" s="9" t="s">
        <v>262</v>
      </c>
      <c r="V32" s="9" t="s">
        <v>264</v>
      </c>
      <c r="W32" s="9" t="s">
        <v>266</v>
      </c>
      <c r="X32" s="9" t="s">
        <v>268</v>
      </c>
      <c r="Y32" s="9" t="s">
        <v>270</v>
      </c>
      <c r="Z32" s="9" t="s">
        <v>272</v>
      </c>
      <c r="AA32" s="9" t="s">
        <v>274</v>
      </c>
    </row>
    <row r="33" spans="1:27">
      <c r="A33" s="51" t="s">
        <v>216</v>
      </c>
      <c r="B33" s="9">
        <v>5</v>
      </c>
      <c r="C33" s="9">
        <v>6</v>
      </c>
      <c r="D33" s="9">
        <v>1</v>
      </c>
      <c r="E33" s="9">
        <v>9</v>
      </c>
      <c r="F33" s="9">
        <v>2</v>
      </c>
      <c r="G33" s="9">
        <v>3</v>
      </c>
      <c r="H33" s="9">
        <v>4</v>
      </c>
      <c r="I33" s="9">
        <v>9</v>
      </c>
      <c r="J33" s="9">
        <v>10</v>
      </c>
      <c r="K33" s="9">
        <v>7</v>
      </c>
      <c r="L33" s="9">
        <v>10</v>
      </c>
      <c r="M33" s="9">
        <v>8</v>
      </c>
      <c r="N33" s="9">
        <v>10</v>
      </c>
      <c r="O33" s="9">
        <v>4</v>
      </c>
      <c r="P33" s="9">
        <v>9</v>
      </c>
      <c r="Q33" s="9">
        <v>8</v>
      </c>
      <c r="R33" s="9">
        <v>3</v>
      </c>
      <c r="S33" s="9">
        <v>10</v>
      </c>
      <c r="T33" s="9">
        <v>4</v>
      </c>
      <c r="U33" s="9">
        <v>4</v>
      </c>
      <c r="V33" s="9">
        <v>5</v>
      </c>
      <c r="W33" s="9">
        <v>8</v>
      </c>
      <c r="X33" s="9">
        <v>8</v>
      </c>
      <c r="Y33" s="9">
        <v>8</v>
      </c>
      <c r="Z33" s="9">
        <v>10</v>
      </c>
      <c r="AA33" s="9">
        <v>3</v>
      </c>
    </row>
    <row r="34" spans="1:27">
      <c r="A34" s="51" t="s">
        <v>36</v>
      </c>
      <c r="B34" s="9">
        <v>200</v>
      </c>
      <c r="C34" s="9">
        <v>300</v>
      </c>
      <c r="D34" s="9">
        <v>50</v>
      </c>
      <c r="E34" s="9">
        <v>350</v>
      </c>
      <c r="F34" s="9">
        <v>90</v>
      </c>
      <c r="G34" s="9">
        <v>200</v>
      </c>
      <c r="H34" s="9">
        <v>350</v>
      </c>
      <c r="I34" s="9">
        <v>333</v>
      </c>
      <c r="J34" s="9">
        <v>410</v>
      </c>
      <c r="K34" s="9">
        <v>280</v>
      </c>
      <c r="L34" s="9">
        <v>320</v>
      </c>
      <c r="M34" s="9">
        <v>272</v>
      </c>
      <c r="N34" s="9">
        <v>300</v>
      </c>
      <c r="O34" s="9">
        <v>168</v>
      </c>
      <c r="P34" s="9">
        <v>279</v>
      </c>
      <c r="Q34" s="9">
        <v>320</v>
      </c>
      <c r="R34" s="9">
        <v>144</v>
      </c>
      <c r="S34" s="9">
        <v>380</v>
      </c>
      <c r="T34" s="9">
        <v>192</v>
      </c>
      <c r="U34" s="9">
        <v>160</v>
      </c>
      <c r="V34" s="9">
        <v>155</v>
      </c>
      <c r="W34" s="9">
        <v>352</v>
      </c>
      <c r="X34" s="9">
        <v>400</v>
      </c>
      <c r="Y34" s="9">
        <v>280</v>
      </c>
      <c r="Z34" s="9">
        <v>350</v>
      </c>
      <c r="AA34" s="9">
        <v>102</v>
      </c>
    </row>
    <row r="35" spans="1:27">
      <c r="A35" s="51" t="s">
        <v>217</v>
      </c>
      <c r="B35" s="50">
        <v>40</v>
      </c>
      <c r="C35" s="50">
        <v>50</v>
      </c>
      <c r="D35" s="50">
        <v>50</v>
      </c>
      <c r="E35" s="50">
        <v>38.888888888888886</v>
      </c>
      <c r="F35" s="50">
        <v>45</v>
      </c>
      <c r="G35" s="50">
        <v>66.666666666666671</v>
      </c>
      <c r="H35" s="50">
        <v>87.5</v>
      </c>
      <c r="I35" s="9">
        <v>37</v>
      </c>
      <c r="J35" s="9">
        <v>41</v>
      </c>
      <c r="K35" s="9">
        <v>40</v>
      </c>
      <c r="L35" s="9">
        <v>32</v>
      </c>
      <c r="M35" s="9">
        <v>34</v>
      </c>
      <c r="N35" s="9">
        <v>30</v>
      </c>
      <c r="O35" s="9">
        <v>42</v>
      </c>
      <c r="P35" s="9">
        <v>31</v>
      </c>
      <c r="Q35" s="9">
        <v>40</v>
      </c>
      <c r="R35" s="9">
        <v>48</v>
      </c>
      <c r="S35" s="9">
        <v>38</v>
      </c>
      <c r="T35" s="9">
        <v>48</v>
      </c>
      <c r="U35" s="9">
        <v>40</v>
      </c>
      <c r="V35" s="9">
        <v>31</v>
      </c>
      <c r="W35" s="9">
        <v>44</v>
      </c>
      <c r="X35" s="9">
        <v>50</v>
      </c>
      <c r="Y35" s="9">
        <v>35</v>
      </c>
      <c r="Z35" s="9">
        <v>35</v>
      </c>
      <c r="AA35" s="9">
        <v>34</v>
      </c>
    </row>
    <row r="36" spans="1:27">
      <c r="A36" s="51" t="s">
        <v>218</v>
      </c>
      <c r="B36" s="50" t="s">
        <v>221</v>
      </c>
      <c r="C36" s="50" t="s">
        <v>224</v>
      </c>
      <c r="D36" s="50" t="s">
        <v>227</v>
      </c>
      <c r="E36" s="50" t="s">
        <v>230</v>
      </c>
      <c r="F36" s="50" t="s">
        <v>232</v>
      </c>
      <c r="G36" s="50" t="s">
        <v>235</v>
      </c>
      <c r="H36" s="50" t="s">
        <v>237</v>
      </c>
      <c r="I36" s="50" t="s">
        <v>239</v>
      </c>
      <c r="J36" s="50" t="s">
        <v>241</v>
      </c>
      <c r="K36" s="50" t="s">
        <v>243</v>
      </c>
      <c r="L36" s="50" t="s">
        <v>245</v>
      </c>
      <c r="M36" s="50" t="s">
        <v>247</v>
      </c>
      <c r="N36" s="50" t="s">
        <v>249</v>
      </c>
      <c r="O36" s="50" t="s">
        <v>251</v>
      </c>
      <c r="P36" s="50" t="s">
        <v>253</v>
      </c>
      <c r="Q36" s="50" t="s">
        <v>255</v>
      </c>
      <c r="R36" s="50" t="s">
        <v>257</v>
      </c>
      <c r="S36" s="50" t="s">
        <v>259</v>
      </c>
      <c r="T36" s="50" t="s">
        <v>261</v>
      </c>
      <c r="U36" s="50" t="s">
        <v>263</v>
      </c>
      <c r="V36" s="50" t="s">
        <v>265</v>
      </c>
      <c r="W36" s="50" t="s">
        <v>267</v>
      </c>
      <c r="X36" s="50" t="s">
        <v>269</v>
      </c>
      <c r="Y36" s="50" t="s">
        <v>271</v>
      </c>
      <c r="Z36" s="50" t="s">
        <v>273</v>
      </c>
      <c r="AA36" s="50" t="s">
        <v>275</v>
      </c>
    </row>
    <row r="38" spans="1:27">
      <c r="D38" s="49" t="s">
        <v>222</v>
      </c>
      <c r="E38" s="49" t="s">
        <v>229</v>
      </c>
    </row>
    <row r="39" spans="1:27">
      <c r="D39" s="9" t="s">
        <v>225</v>
      </c>
      <c r="E39" s="50">
        <f>HLOOKUP(E38,B32:AA36,4,FALSE)</f>
        <v>38.888888888888886</v>
      </c>
    </row>
    <row r="40" spans="1:27">
      <c r="D40" s="9" t="s">
        <v>228</v>
      </c>
      <c r="E40" s="9" t="str">
        <f>HLOOKUP(E38,B32:AA36,5,FALSE)</f>
        <v>Customer D</v>
      </c>
    </row>
    <row r="41" spans="1:27">
      <c r="D41" s="9" t="s">
        <v>216</v>
      </c>
      <c r="E41" s="9">
        <f>HLOOKUP(E38,B32:AA36,2,FALSE)</f>
        <v>9</v>
      </c>
    </row>
    <row r="42" spans="1:27">
      <c r="D42" s="9" t="s">
        <v>36</v>
      </c>
      <c r="E42" s="9">
        <f>HLOOKUP(E38,B32:AA36,3,FALSE)</f>
        <v>350</v>
      </c>
    </row>
  </sheetData>
  <mergeCells count="2">
    <mergeCell ref="I3:J3"/>
    <mergeCell ref="A1:C1"/>
  </mergeCells>
  <dataValidations count="2">
    <dataValidation type="list" allowBlank="1" showInputMessage="1" showErrorMessage="1" error="Invalid agent" prompt="Select the Sales Agent" sqref="J4" xr:uid="{300F8BDE-2E3D-4DC4-90E9-0F7C82A57B91}">
      <formula1>$A$4:$A$29</formula1>
    </dataValidation>
    <dataValidation type="list" allowBlank="1" showInputMessage="1" showErrorMessage="1" error="Invalid Sales Agent" prompt="Select Sales Agent" sqref="E38" xr:uid="{EDFBB9E9-5F8C-4B43-B03C-40AB17BB12D4}">
      <formula1>$B$32:$AA$32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4F55-CAD1-49F7-A8EB-DD8BF5EC43C9}">
  <dimension ref="B1:I17"/>
  <sheetViews>
    <sheetView topLeftCell="B1" zoomScaleNormal="100" workbookViewId="0">
      <selection activeCell="K17" sqref="K17"/>
    </sheetView>
  </sheetViews>
  <sheetFormatPr defaultRowHeight="14.4"/>
  <cols>
    <col min="5" max="5" width="14.21875" bestFit="1" customWidth="1"/>
    <col min="6" max="6" width="11.5546875" bestFit="1" customWidth="1"/>
    <col min="7" max="7" width="7.44140625" bestFit="1" customWidth="1"/>
    <col min="9" max="9" width="11.5546875" bestFit="1" customWidth="1"/>
  </cols>
  <sheetData>
    <row r="1" spans="2:9" ht="15" thickBot="1">
      <c r="B1" s="61" t="s">
        <v>276</v>
      </c>
      <c r="C1" s="61"/>
      <c r="D1" s="61"/>
    </row>
    <row r="3" spans="2:9" ht="15" thickBot="1">
      <c r="E3" s="55" t="s">
        <v>107</v>
      </c>
      <c r="F3" s="55" t="s">
        <v>277</v>
      </c>
      <c r="G3" s="55" t="s">
        <v>278</v>
      </c>
      <c r="I3" s="55" t="s">
        <v>277</v>
      </c>
    </row>
    <row r="4" spans="2:9">
      <c r="E4" s="53" t="s">
        <v>152</v>
      </c>
      <c r="F4" s="53" t="s">
        <v>286</v>
      </c>
      <c r="G4" s="54">
        <v>60270</v>
      </c>
      <c r="I4" s="53" t="s">
        <v>286</v>
      </c>
    </row>
    <row r="5" spans="2:9">
      <c r="E5" s="9" t="s">
        <v>279</v>
      </c>
      <c r="F5" s="9" t="s">
        <v>287</v>
      </c>
      <c r="G5" s="52">
        <v>39627</v>
      </c>
      <c r="I5" s="9" t="s">
        <v>287</v>
      </c>
    </row>
    <row r="6" spans="2:9">
      <c r="E6" s="9" t="s">
        <v>280</v>
      </c>
      <c r="F6" s="9" t="s">
        <v>286</v>
      </c>
      <c r="G6" s="52">
        <v>29727</v>
      </c>
      <c r="I6" s="9" t="s">
        <v>288</v>
      </c>
    </row>
    <row r="7" spans="2:9">
      <c r="E7" s="9" t="s">
        <v>281</v>
      </c>
      <c r="F7" s="9" t="s">
        <v>287</v>
      </c>
      <c r="G7" s="52">
        <v>93668</v>
      </c>
    </row>
    <row r="8" spans="2:9">
      <c r="E8" s="9" t="s">
        <v>282</v>
      </c>
      <c r="F8" s="9" t="s">
        <v>286</v>
      </c>
      <c r="G8" s="52">
        <v>134000</v>
      </c>
    </row>
    <row r="9" spans="2:9">
      <c r="E9" s="9" t="s">
        <v>283</v>
      </c>
      <c r="F9" s="9" t="s">
        <v>287</v>
      </c>
      <c r="G9" s="52">
        <v>34808</v>
      </c>
    </row>
    <row r="10" spans="2:9">
      <c r="E10" s="9" t="s">
        <v>284</v>
      </c>
      <c r="F10" s="9" t="s">
        <v>287</v>
      </c>
      <c r="G10" s="52">
        <v>134468</v>
      </c>
    </row>
    <row r="11" spans="2:9">
      <c r="E11" s="9" t="s">
        <v>285</v>
      </c>
      <c r="F11" s="9" t="s">
        <v>288</v>
      </c>
      <c r="G11" s="52">
        <v>45000</v>
      </c>
    </row>
    <row r="12" spans="2:9">
      <c r="G12" s="32">
        <f>SUM(G4:G11)</f>
        <v>571568</v>
      </c>
      <c r="H12" t="s">
        <v>289</v>
      </c>
    </row>
    <row r="13" spans="2:9">
      <c r="G13" s="32">
        <f>AVERAGE(G4:G11)</f>
        <v>71446</v>
      </c>
      <c r="H13" t="s">
        <v>290</v>
      </c>
    </row>
    <row r="14" spans="2:9">
      <c r="E14">
        <f>COUNTA(E4:E11)</f>
        <v>8</v>
      </c>
      <c r="F14">
        <f>ROWS(I4:I6)</f>
        <v>3</v>
      </c>
      <c r="G14">
        <f>COUNT(G4:G11)</f>
        <v>8</v>
      </c>
      <c r="H14" t="s">
        <v>291</v>
      </c>
    </row>
    <row r="15" spans="2:9">
      <c r="G15" s="32">
        <f>MIN(G4:G11)</f>
        <v>29727</v>
      </c>
      <c r="H15" t="s">
        <v>292</v>
      </c>
    </row>
    <row r="16" spans="2:9">
      <c r="G16" s="32">
        <f>MAX(G4:G11)</f>
        <v>134468</v>
      </c>
      <c r="H16" t="s">
        <v>293</v>
      </c>
    </row>
    <row r="17" spans="7:8">
      <c r="G17">
        <f>AVERAGEIFS(G4:G11,F4:F11,"Sales")</f>
        <v>75642.75</v>
      </c>
      <c r="H17" t="s">
        <v>294</v>
      </c>
    </row>
  </sheetData>
  <mergeCells count="1">
    <mergeCell ref="B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0DC5-F573-4A8A-87A3-3DC461D5D3A2}">
  <dimension ref="A1:I41"/>
  <sheetViews>
    <sheetView workbookViewId="0">
      <selection activeCell="L4" sqref="L4"/>
    </sheetView>
  </sheetViews>
  <sheetFormatPr defaultRowHeight="14.4"/>
  <sheetData>
    <row r="1" spans="1:7" ht="15" thickBot="1">
      <c r="A1" s="61" t="s">
        <v>295</v>
      </c>
      <c r="B1" s="61"/>
      <c r="C1" s="61"/>
      <c r="D1" s="61"/>
    </row>
    <row r="3" spans="1:7" ht="15" thickBot="1">
      <c r="A3" s="61" t="s">
        <v>296</v>
      </c>
      <c r="B3" s="61"/>
    </row>
    <row r="5" spans="1:7">
      <c r="C5">
        <v>270</v>
      </c>
      <c r="D5" t="s">
        <v>297</v>
      </c>
      <c r="F5" t="s">
        <v>303</v>
      </c>
      <c r="G5" t="s">
        <v>309</v>
      </c>
    </row>
    <row r="6" spans="1:7">
      <c r="C6">
        <v>450</v>
      </c>
      <c r="D6" t="s">
        <v>298</v>
      </c>
      <c r="F6" t="s">
        <v>304</v>
      </c>
      <c r="G6" t="s">
        <v>310</v>
      </c>
    </row>
    <row r="7" spans="1:7">
      <c r="C7">
        <v>781</v>
      </c>
      <c r="D7" t="s">
        <v>299</v>
      </c>
      <c r="F7" t="s">
        <v>305</v>
      </c>
      <c r="G7" t="s">
        <v>311</v>
      </c>
    </row>
    <row r="8" spans="1:7">
      <c r="C8">
        <v>562</v>
      </c>
      <c r="D8" t="s">
        <v>300</v>
      </c>
      <c r="F8" t="s">
        <v>306</v>
      </c>
      <c r="G8" t="s">
        <v>312</v>
      </c>
    </row>
    <row r="9" spans="1:7">
      <c r="C9">
        <v>124</v>
      </c>
      <c r="D9" t="s">
        <v>301</v>
      </c>
      <c r="F9" t="s">
        <v>307</v>
      </c>
      <c r="G9" t="s">
        <v>313</v>
      </c>
    </row>
    <row r="10" spans="1:7">
      <c r="C10">
        <v>892</v>
      </c>
      <c r="D10" t="s">
        <v>302</v>
      </c>
      <c r="F10" t="s">
        <v>308</v>
      </c>
      <c r="G10" t="s">
        <v>314</v>
      </c>
    </row>
    <row r="12" spans="1:7" ht="15" thickBot="1">
      <c r="A12" s="61" t="s">
        <v>315</v>
      </c>
      <c r="B12" s="61"/>
    </row>
    <row r="14" spans="1:7">
      <c r="C14">
        <v>270</v>
      </c>
      <c r="D14" t="str">
        <f>"ID "&amp;C14</f>
        <v>ID 270</v>
      </c>
      <c r="F14" t="s">
        <v>303</v>
      </c>
      <c r="G14" t="str">
        <f>"ID-"&amp;F14&amp;" Sales"</f>
        <v>ID-Tom Sales</v>
      </c>
    </row>
    <row r="15" spans="1:7">
      <c r="C15">
        <v>450</v>
      </c>
      <c r="D15" t="str">
        <f t="shared" ref="D15:D19" si="0">"ID "&amp;C15</f>
        <v>ID 450</v>
      </c>
      <c r="F15" t="s">
        <v>304</v>
      </c>
      <c r="G15" t="str">
        <f t="shared" ref="G15:G19" si="1">"ID-"&amp;F15&amp;" Sales"</f>
        <v>ID-Luna Sales</v>
      </c>
    </row>
    <row r="16" spans="1:7">
      <c r="C16">
        <v>781</v>
      </c>
      <c r="D16" t="str">
        <f t="shared" si="0"/>
        <v>ID 781</v>
      </c>
      <c r="F16" t="s">
        <v>305</v>
      </c>
      <c r="G16" t="str">
        <f t="shared" si="1"/>
        <v>ID-Sara Sales</v>
      </c>
    </row>
    <row r="17" spans="1:9">
      <c r="C17">
        <v>562</v>
      </c>
      <c r="D17" t="str">
        <f t="shared" si="0"/>
        <v>ID 562</v>
      </c>
      <c r="F17" t="s">
        <v>306</v>
      </c>
      <c r="G17" t="str">
        <f t="shared" si="1"/>
        <v>ID-Leena Sales</v>
      </c>
    </row>
    <row r="18" spans="1:9">
      <c r="C18">
        <v>124</v>
      </c>
      <c r="D18" t="str">
        <f t="shared" si="0"/>
        <v>ID 124</v>
      </c>
      <c r="F18" t="s">
        <v>307</v>
      </c>
      <c r="G18" t="str">
        <f t="shared" si="1"/>
        <v>ID-Arthur Sales</v>
      </c>
    </row>
    <row r="19" spans="1:9">
      <c r="C19">
        <v>892</v>
      </c>
      <c r="D19" t="str">
        <f t="shared" si="0"/>
        <v>ID 892</v>
      </c>
      <c r="F19" t="s">
        <v>316</v>
      </c>
      <c r="G19" t="str">
        <f t="shared" si="1"/>
        <v>ID-Leila Sales</v>
      </c>
    </row>
    <row r="21" spans="1:9" ht="15" thickBot="1">
      <c r="A21" s="61" t="s">
        <v>317</v>
      </c>
      <c r="B21" s="61"/>
    </row>
    <row r="23" spans="1:9">
      <c r="C23" s="56">
        <v>270</v>
      </c>
      <c r="F23" s="57" t="s">
        <v>303</v>
      </c>
      <c r="I23" t="s">
        <v>318</v>
      </c>
    </row>
    <row r="24" spans="1:9">
      <c r="C24" s="56">
        <v>450</v>
      </c>
      <c r="F24" s="57" t="s">
        <v>304</v>
      </c>
    </row>
    <row r="25" spans="1:9">
      <c r="C25" s="56">
        <v>781</v>
      </c>
      <c r="F25" s="57" t="s">
        <v>305</v>
      </c>
    </row>
    <row r="26" spans="1:9">
      <c r="C26" s="56">
        <v>562</v>
      </c>
      <c r="F26" s="57" t="s">
        <v>306</v>
      </c>
    </row>
    <row r="27" spans="1:9">
      <c r="C27" s="56">
        <v>124</v>
      </c>
      <c r="F27" s="57" t="s">
        <v>307</v>
      </c>
    </row>
    <row r="28" spans="1:9">
      <c r="C28" s="56">
        <v>892</v>
      </c>
      <c r="F28" s="57" t="s">
        <v>316</v>
      </c>
    </row>
    <row r="30" spans="1:9">
      <c r="D30" s="58">
        <v>270</v>
      </c>
    </row>
    <row r="31" spans="1:9">
      <c r="D31" s="58">
        <v>450</v>
      </c>
    </row>
    <row r="32" spans="1:9">
      <c r="D32" s="58">
        <v>781</v>
      </c>
    </row>
    <row r="33" spans="4:4">
      <c r="D33" s="58">
        <v>562</v>
      </c>
    </row>
    <row r="34" spans="4:4">
      <c r="D34" s="58">
        <v>124</v>
      </c>
    </row>
    <row r="35" spans="4:4">
      <c r="D35" s="58">
        <v>892</v>
      </c>
    </row>
    <row r="36" spans="4:4">
      <c r="D36" s="58" t="s">
        <v>303</v>
      </c>
    </row>
    <row r="37" spans="4:4">
      <c r="D37" s="58" t="s">
        <v>304</v>
      </c>
    </row>
    <row r="38" spans="4:4">
      <c r="D38" s="58" t="s">
        <v>305</v>
      </c>
    </row>
    <row r="39" spans="4:4">
      <c r="D39" s="58" t="s">
        <v>306</v>
      </c>
    </row>
    <row r="40" spans="4:4">
      <c r="D40" s="58" t="s">
        <v>307</v>
      </c>
    </row>
    <row r="41" spans="4:4">
      <c r="D41" s="58" t="s">
        <v>316</v>
      </c>
    </row>
  </sheetData>
  <mergeCells count="4">
    <mergeCell ref="A1:D1"/>
    <mergeCell ref="A3:B3"/>
    <mergeCell ref="A12:B12"/>
    <mergeCell ref="A21:B21"/>
  </mergeCells>
  <phoneticPr fontId="3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7088-5D84-43B7-BE46-C79A60D73A9B}">
  <dimension ref="A1:G16"/>
  <sheetViews>
    <sheetView workbookViewId="0">
      <selection activeCell="L12" sqref="L12"/>
    </sheetView>
  </sheetViews>
  <sheetFormatPr defaultRowHeight="14.4"/>
  <cols>
    <col min="5" max="5" width="12.44140625" bestFit="1" customWidth="1"/>
    <col min="6" max="6" width="12.77734375" bestFit="1" customWidth="1"/>
    <col min="7" max="7" width="11.33203125" bestFit="1" customWidth="1"/>
  </cols>
  <sheetData>
    <row r="1" spans="1:7" ht="15" thickBot="1">
      <c r="A1" s="61" t="s">
        <v>319</v>
      </c>
      <c r="B1" s="61"/>
      <c r="C1" s="61"/>
    </row>
    <row r="3" spans="1:7" ht="15" thickBot="1">
      <c r="D3" s="44" t="s">
        <v>107</v>
      </c>
      <c r="E3" s="44" t="s">
        <v>320</v>
      </c>
      <c r="F3" s="44" t="s">
        <v>325</v>
      </c>
    </row>
    <row r="4" spans="1:7">
      <c r="D4" t="s">
        <v>321</v>
      </c>
      <c r="E4">
        <v>1000</v>
      </c>
      <c r="F4" t="str">
        <f>D4&amp;" $"&amp;TEXT(E4,"#,##0")</f>
        <v>Bill $1,000</v>
      </c>
    </row>
    <row r="5" spans="1:7">
      <c r="D5" t="s">
        <v>322</v>
      </c>
      <c r="E5">
        <v>4000</v>
      </c>
      <c r="F5" t="str">
        <f>D5&amp;" $"&amp;TEXT(E5,"#,##0")</f>
        <v>Jess $4,000</v>
      </c>
    </row>
    <row r="6" spans="1:7">
      <c r="D6" t="s">
        <v>323</v>
      </c>
      <c r="E6">
        <v>2345</v>
      </c>
      <c r="F6" t="str">
        <f>D6&amp;" $"&amp;TEXT(E6,"#,##0")</f>
        <v>Sarah $2,345</v>
      </c>
    </row>
    <row r="7" spans="1:7">
      <c r="D7" t="s">
        <v>324</v>
      </c>
      <c r="E7">
        <v>7890</v>
      </c>
      <c r="F7" t="str">
        <f>D7&amp;" $"&amp;TEXT(E7,"#,##0")</f>
        <v>Mike $7,890</v>
      </c>
    </row>
    <row r="11" spans="1:7" ht="15" thickBot="1">
      <c r="D11" s="44" t="s">
        <v>107</v>
      </c>
      <c r="E11" s="44" t="s">
        <v>320</v>
      </c>
      <c r="F11" s="44" t="s">
        <v>326</v>
      </c>
    </row>
    <row r="12" spans="1:7">
      <c r="D12" t="s">
        <v>321</v>
      </c>
      <c r="E12" s="32">
        <v>1000</v>
      </c>
      <c r="F12">
        <v>220</v>
      </c>
    </row>
    <row r="13" spans="1:7">
      <c r="D13" t="s">
        <v>322</v>
      </c>
      <c r="E13" s="32">
        <v>4000</v>
      </c>
      <c r="F13">
        <v>450</v>
      </c>
    </row>
    <row r="14" spans="1:7">
      <c r="D14" t="s">
        <v>323</v>
      </c>
      <c r="E14" s="32">
        <v>2345</v>
      </c>
      <c r="F14">
        <v>100</v>
      </c>
    </row>
    <row r="15" spans="1:7">
      <c r="D15" t="s">
        <v>324</v>
      </c>
      <c r="E15" s="32">
        <v>7890</v>
      </c>
      <c r="F15">
        <v>530</v>
      </c>
    </row>
    <row r="16" spans="1:7" ht="15" thickBot="1">
      <c r="E16" s="59">
        <f>SUM(E12:E15)</f>
        <v>15235</v>
      </c>
      <c r="F16" s="60">
        <f>SUM(F12:F15)</f>
        <v>1300</v>
      </c>
      <c r="G16" s="32">
        <f>SUM(E16:F16)</f>
        <v>16535</v>
      </c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2C5E-BB83-4E08-AF3B-F30A2DD5D57E}">
  <dimension ref="A1:I26"/>
  <sheetViews>
    <sheetView tabSelected="1" workbookViewId="0">
      <selection sqref="A1:C1"/>
    </sheetView>
  </sheetViews>
  <sheetFormatPr defaultRowHeight="14.4"/>
  <cols>
    <col min="8" max="8" width="10.6640625" bestFit="1" customWidth="1"/>
  </cols>
  <sheetData>
    <row r="1" spans="1:9" ht="15" thickBot="1">
      <c r="A1" s="61" t="s">
        <v>327</v>
      </c>
      <c r="B1" s="61"/>
      <c r="C1" s="61"/>
    </row>
    <row r="2" spans="1:9">
      <c r="I2" t="s">
        <v>329</v>
      </c>
    </row>
    <row r="3" spans="1:9">
      <c r="D3" s="68">
        <v>2020</v>
      </c>
      <c r="E3" s="68"/>
      <c r="F3" s="68"/>
      <c r="I3" t="s">
        <v>328</v>
      </c>
    </row>
    <row r="4" spans="1:9">
      <c r="D4" s="37" t="s">
        <v>107</v>
      </c>
      <c r="E4" s="37" t="s">
        <v>108</v>
      </c>
      <c r="F4" s="37" t="s">
        <v>8</v>
      </c>
    </row>
    <row r="5" spans="1:9">
      <c r="D5" s="38" t="s">
        <v>110</v>
      </c>
      <c r="E5" s="38">
        <v>480</v>
      </c>
      <c r="F5" s="38">
        <v>500</v>
      </c>
      <c r="H5" t="s">
        <v>330</v>
      </c>
      <c r="I5">
        <f>SUM(F5:F26)</f>
        <v>10000</v>
      </c>
    </row>
    <row r="6" spans="1:9">
      <c r="D6" s="38" t="s">
        <v>111</v>
      </c>
      <c r="E6" s="38">
        <v>470</v>
      </c>
      <c r="F6" s="38">
        <v>500</v>
      </c>
      <c r="H6" t="s">
        <v>331</v>
      </c>
      <c r="I6">
        <f>SUM(E5:E26)</f>
        <v>8134</v>
      </c>
    </row>
    <row r="7" spans="1:9">
      <c r="D7" s="38" t="s">
        <v>112</v>
      </c>
      <c r="E7" s="38">
        <v>468</v>
      </c>
      <c r="F7" s="38">
        <v>500</v>
      </c>
    </row>
    <row r="8" spans="1:9">
      <c r="D8" s="38" t="s">
        <v>113</v>
      </c>
      <c r="E8" s="38">
        <v>423</v>
      </c>
      <c r="F8" s="38">
        <v>500</v>
      </c>
    </row>
    <row r="9" spans="1:9">
      <c r="D9" s="38" t="s">
        <v>114</v>
      </c>
      <c r="E9" s="38">
        <v>415</v>
      </c>
      <c r="F9" s="38">
        <v>500</v>
      </c>
    </row>
    <row r="10" spans="1:9">
      <c r="D10" s="38" t="s">
        <v>115</v>
      </c>
      <c r="E10" s="38">
        <v>406</v>
      </c>
      <c r="F10" s="38">
        <v>500</v>
      </c>
    </row>
    <row r="11" spans="1:9">
      <c r="D11" s="38" t="s">
        <v>116</v>
      </c>
      <c r="E11" s="38">
        <v>358</v>
      </c>
      <c r="F11" s="38">
        <v>500</v>
      </c>
    </row>
    <row r="12" spans="1:9">
      <c r="D12" s="38" t="s">
        <v>117</v>
      </c>
      <c r="E12" s="38">
        <v>369</v>
      </c>
      <c r="F12" s="38">
        <v>500</v>
      </c>
    </row>
    <row r="13" spans="1:9">
      <c r="D13" s="38" t="s">
        <v>118</v>
      </c>
      <c r="E13" s="38">
        <v>358</v>
      </c>
      <c r="F13" s="38">
        <v>500</v>
      </c>
    </row>
    <row r="14" spans="1:9">
      <c r="D14" s="38" t="s">
        <v>119</v>
      </c>
      <c r="E14" s="38">
        <v>320</v>
      </c>
      <c r="F14" s="38">
        <v>500</v>
      </c>
    </row>
    <row r="15" spans="1:9">
      <c r="D15" s="68">
        <v>2021</v>
      </c>
      <c r="E15" s="68"/>
      <c r="F15" s="68"/>
    </row>
    <row r="16" spans="1:9">
      <c r="D16" s="37" t="s">
        <v>107</v>
      </c>
      <c r="E16" s="37" t="s">
        <v>108</v>
      </c>
      <c r="F16" s="37" t="s">
        <v>8</v>
      </c>
    </row>
    <row r="17" spans="4:6">
      <c r="D17" s="38" t="s">
        <v>110</v>
      </c>
      <c r="E17" s="38">
        <v>480</v>
      </c>
      <c r="F17" s="38">
        <v>500</v>
      </c>
    </row>
    <row r="18" spans="4:6">
      <c r="D18" s="38" t="s">
        <v>111</v>
      </c>
      <c r="E18" s="38">
        <v>470</v>
      </c>
      <c r="F18" s="38">
        <v>500</v>
      </c>
    </row>
    <row r="19" spans="4:6">
      <c r="D19" s="38" t="s">
        <v>112</v>
      </c>
      <c r="E19" s="38">
        <v>468</v>
      </c>
      <c r="F19" s="38">
        <v>500</v>
      </c>
    </row>
    <row r="20" spans="4:6">
      <c r="D20" s="38" t="s">
        <v>113</v>
      </c>
      <c r="E20" s="38">
        <v>423</v>
      </c>
      <c r="F20" s="38">
        <v>500</v>
      </c>
    </row>
    <row r="21" spans="4:6">
      <c r="D21" s="38" t="s">
        <v>114</v>
      </c>
      <c r="E21" s="38">
        <v>415</v>
      </c>
      <c r="F21" s="38">
        <v>500</v>
      </c>
    </row>
    <row r="22" spans="4:6">
      <c r="D22" s="38" t="s">
        <v>115</v>
      </c>
      <c r="E22" s="38">
        <v>406</v>
      </c>
      <c r="F22" s="38">
        <v>500</v>
      </c>
    </row>
    <row r="23" spans="4:6">
      <c r="D23" s="38" t="s">
        <v>116</v>
      </c>
      <c r="E23" s="38">
        <v>358</v>
      </c>
      <c r="F23" s="38">
        <v>500</v>
      </c>
    </row>
    <row r="24" spans="4:6">
      <c r="D24" s="38" t="s">
        <v>117</v>
      </c>
      <c r="E24" s="38">
        <v>369</v>
      </c>
      <c r="F24" s="38">
        <v>500</v>
      </c>
    </row>
    <row r="25" spans="4:6">
      <c r="D25" s="38" t="s">
        <v>118</v>
      </c>
      <c r="E25" s="38">
        <v>358</v>
      </c>
      <c r="F25" s="38">
        <v>500</v>
      </c>
    </row>
    <row r="26" spans="4:6">
      <c r="D26" s="38" t="s">
        <v>119</v>
      </c>
      <c r="E26" s="38">
        <v>320</v>
      </c>
      <c r="F26" s="38">
        <v>500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I20" sqref="I20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61" t="s">
        <v>13</v>
      </c>
      <c r="B1" s="61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zoomScale="110" zoomScaleNormal="110" workbookViewId="0">
      <selection activeCell="I20" sqref="I20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61" t="s">
        <v>27</v>
      </c>
      <c r="B1" s="61"/>
      <c r="C1" s="61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zoomScale="110" zoomScaleNormal="110" workbookViewId="0">
      <selection activeCell="C4" sqref="C4:F38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61" t="s">
        <v>32</v>
      </c>
      <c r="B1" s="61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topLeftCell="A31"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61" t="s">
        <v>55</v>
      </c>
      <c r="B1" s="61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I20" sqref="I20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61" t="s">
        <v>57</v>
      </c>
      <c r="B1" s="61"/>
      <c r="C1" s="61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20" sqref="I20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61" t="s">
        <v>83</v>
      </c>
      <c r="B1" s="61"/>
      <c r="C1" s="61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63" t="s">
        <v>105</v>
      </c>
      <c r="B1" s="63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B3" sqref="B3:D13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64" t="s">
        <v>106</v>
      </c>
      <c r="B1" s="64"/>
      <c r="C1" s="64"/>
      <c r="D1" s="64"/>
      <c r="E1" s="64"/>
      <c r="F1" s="64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65" t="s">
        <v>120</v>
      </c>
      <c r="I3" s="65"/>
      <c r="J3" s="65"/>
      <c r="K3" s="65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Day-11</vt:lpstr>
      <vt:lpstr>Day-12</vt:lpstr>
      <vt:lpstr>Day-13</vt:lpstr>
      <vt:lpstr>Day-14</vt:lpstr>
      <vt:lpstr>Day-15</vt:lpstr>
      <vt:lpstr>Day-16</vt:lpstr>
      <vt:lpstr>Day-17</vt:lpstr>
      <vt:lpstr>'Day-14'!Extract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2024-08-22T02:24:34Z</cp:lastPrinted>
  <dcterms:created xsi:type="dcterms:W3CDTF">2015-06-05T18:17:20Z</dcterms:created>
  <dcterms:modified xsi:type="dcterms:W3CDTF">2024-08-22T05:10:57Z</dcterms:modified>
</cp:coreProperties>
</file>