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iNeuron\Microsoft_Excel\"/>
    </mc:Choice>
  </mc:AlternateContent>
  <xr:revisionPtr revIDLastSave="0" documentId="13_ncr:1_{07DC7F75-298B-4522-A524-6600322AEEC3}" xr6:coauthVersionLast="47" xr6:coauthVersionMax="47" xr10:uidLastSave="{00000000-0000-0000-0000-000000000000}"/>
  <bookViews>
    <workbookView xWindow="-108" yWindow="-108" windowWidth="23256" windowHeight="12576" activeTab="10" xr2:uid="{00000000-000D-0000-FFFF-FFFF00000000}"/>
  </bookViews>
  <sheets>
    <sheet name="Day-1" sheetId="1" r:id="rId1"/>
    <sheet name="Day-2" sheetId="2" r:id="rId2"/>
    <sheet name="Day-3" sheetId="3" r:id="rId3"/>
    <sheet name="Day-4" sheetId="4" r:id="rId4"/>
    <sheet name="Day-5" sheetId="5" r:id="rId5"/>
    <sheet name="Day-6" sheetId="6" r:id="rId6"/>
    <sheet name="Day-7" sheetId="7" r:id="rId7"/>
    <sheet name="Day-8" sheetId="10" r:id="rId8"/>
    <sheet name="Day-9" sheetId="11" r:id="rId9"/>
    <sheet name="Day-10" sheetId="12" r:id="rId10"/>
    <sheet name="Day-11" sheetId="13" r:id="rId11"/>
  </sheets>
  <definedNames>
    <definedName name="_xlnm._FilterDatabase" localSheetId="1" hidden="1">'Day-2'!$C$3:$F$29</definedName>
    <definedName name="_xlnm._FilterDatabase" localSheetId="2" hidden="1">'Day-3'!$E$3:$E$29</definedName>
    <definedName name="_xlnm.Extract" localSheetId="2">'Day-3'!$I$5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3" l="1"/>
  <c r="F7" i="13"/>
  <c r="F8" i="13"/>
  <c r="F5" i="13"/>
  <c r="E6" i="13"/>
  <c r="E7" i="13"/>
  <c r="E8" i="13"/>
  <c r="E5" i="13"/>
  <c r="D6" i="13"/>
  <c r="D7" i="13"/>
  <c r="D8" i="13"/>
  <c r="D5" i="13"/>
  <c r="P6" i="11"/>
  <c r="P7" i="11"/>
  <c r="P8" i="11"/>
  <c r="P5" i="11"/>
  <c r="K6" i="11"/>
  <c r="K7" i="11"/>
  <c r="K8" i="11"/>
  <c r="K9" i="11"/>
  <c r="K10" i="11"/>
  <c r="K11" i="11"/>
  <c r="K12" i="11"/>
  <c r="K13" i="11"/>
  <c r="K14" i="11"/>
  <c r="K15" i="11"/>
  <c r="K16" i="11"/>
  <c r="K5" i="11"/>
  <c r="E5" i="11"/>
  <c r="E6" i="11"/>
  <c r="E7" i="11"/>
  <c r="E8" i="11"/>
  <c r="E9" i="11"/>
  <c r="E10" i="11"/>
  <c r="E11" i="11"/>
  <c r="E12" i="11"/>
  <c r="E13" i="11"/>
  <c r="E4" i="11"/>
  <c r="M17" i="7"/>
  <c r="I17" i="7"/>
  <c r="F17" i="7"/>
  <c r="C17" i="7"/>
  <c r="B17" i="7"/>
  <c r="J11" i="7"/>
  <c r="F11" i="7"/>
  <c r="C11" i="7"/>
  <c r="B11" i="7"/>
  <c r="I5" i="7"/>
  <c r="F5" i="7"/>
  <c r="C5" i="7"/>
  <c r="B5" i="7"/>
  <c r="E30" i="3"/>
  <c r="G30" i="3"/>
  <c r="D30" i="2"/>
  <c r="F30" i="2"/>
  <c r="F5" i="1"/>
  <c r="M5" i="1" s="1"/>
  <c r="F6" i="1"/>
  <c r="J6" i="1" s="1"/>
  <c r="F4" i="1"/>
  <c r="K4" i="1" s="1"/>
  <c r="K5" i="1" l="1"/>
  <c r="M4" i="1"/>
  <c r="L6" i="1"/>
  <c r="L5" i="1"/>
  <c r="J4" i="1"/>
  <c r="M6" i="1"/>
  <c r="L4" i="1"/>
  <c r="K6" i="1"/>
  <c r="F7" i="1"/>
  <c r="G6" i="1" s="1"/>
  <c r="J5" i="1"/>
  <c r="G4" i="1" l="1"/>
  <c r="G5" i="1"/>
  <c r="G7" i="1" l="1"/>
</calcChain>
</file>

<file path=xl/sharedStrings.xml><?xml version="1.0" encoding="utf-8"?>
<sst xmlns="http://schemas.openxmlformats.org/spreadsheetml/2006/main" count="623" uniqueCount="169">
  <si>
    <t>Absolute, Relative and Mixed Cell Referencing</t>
  </si>
  <si>
    <t>Q1</t>
  </si>
  <si>
    <t>Q2</t>
  </si>
  <si>
    <t>Q3</t>
  </si>
  <si>
    <t>Q4</t>
  </si>
  <si>
    <t>Game App</t>
  </si>
  <si>
    <t>Utility App</t>
  </si>
  <si>
    <t>Productivity App</t>
  </si>
  <si>
    <t>Total</t>
  </si>
  <si>
    <r>
      <rPr>
        <b/>
        <sz val="11"/>
        <color theme="1"/>
        <rFont val="Calibri"/>
        <family val="2"/>
        <scheme val="minor"/>
      </rPr>
      <t>Relative Referencing:</t>
    </r>
    <r>
      <rPr>
        <sz val="11"/>
        <color theme="1"/>
        <rFont val="Calibri"/>
        <family val="2"/>
        <scheme val="minor"/>
      </rPr>
      <t xml:space="preserve"> As the referenced cell moves down the relative formula moves down accordingly.</t>
    </r>
  </si>
  <si>
    <t>% Total</t>
  </si>
  <si>
    <r>
      <rPr>
        <b/>
        <sz val="11"/>
        <color theme="1"/>
        <rFont val="Calibri"/>
        <family val="2"/>
        <scheme val="minor"/>
      </rPr>
      <t xml:space="preserve">Absolute Referencing: </t>
    </r>
    <r>
      <rPr>
        <sz val="11"/>
        <color theme="1"/>
        <rFont val="Calibri"/>
        <family val="2"/>
        <scheme val="minor"/>
      </rPr>
      <t>When a part/value in the formula is constant/fixed you use absolute referencing by adding  $ signs before column and cell reference. For e.g. $A$2. shortcut key is F4.</t>
    </r>
  </si>
  <si>
    <r>
      <t xml:space="preserve">Mixed Referencing: </t>
    </r>
    <r>
      <rPr>
        <sz val="11"/>
        <color theme="1"/>
        <rFont val="Calibri"/>
        <family val="2"/>
        <scheme val="minor"/>
      </rPr>
      <t>When you want to move a value in the formula but want to keep either column or cell reference constant you use mixed referencing by adding $ sign before column or cell reference as per the need of your formula. For e.g. $A4 i.e. fixed column and A$4 i.e. fixed row.</t>
    </r>
  </si>
  <si>
    <t>Excel Filters - Basic</t>
  </si>
  <si>
    <t>Channel</t>
  </si>
  <si>
    <t>Product</t>
  </si>
  <si>
    <t>Date</t>
  </si>
  <si>
    <t>Sales Value</t>
  </si>
  <si>
    <t>Website</t>
  </si>
  <si>
    <t>Shirt blue</t>
  </si>
  <si>
    <t>Store</t>
  </si>
  <si>
    <t>Shirt white</t>
  </si>
  <si>
    <t>Affiliate site</t>
  </si>
  <si>
    <t>Pants Blue</t>
  </si>
  <si>
    <t>Shirt yellow</t>
  </si>
  <si>
    <t>Pants Black</t>
  </si>
  <si>
    <t>To add filter use shortcut Ctrl+Shift+L</t>
  </si>
  <si>
    <t>Excel Filters -  Advanced</t>
  </si>
  <si>
    <t>*pants*</t>
  </si>
  <si>
    <t>Shirt White</t>
  </si>
  <si>
    <t>&gt;200</t>
  </si>
  <si>
    <t>&lt;400</t>
  </si>
  <si>
    <t>Excel Sort Basics</t>
  </si>
  <si>
    <t>Division</t>
  </si>
  <si>
    <t>Region</t>
  </si>
  <si>
    <t>Apps</t>
  </si>
  <si>
    <t>Revenue</t>
  </si>
  <si>
    <t>Utility</t>
  </si>
  <si>
    <t>North America</t>
  </si>
  <si>
    <t>Accord</t>
  </si>
  <si>
    <t>Asia</t>
  </si>
  <si>
    <t>Misty Wash</t>
  </si>
  <si>
    <t>Productivity</t>
  </si>
  <si>
    <t>WenCaL</t>
  </si>
  <si>
    <t>Sleops</t>
  </si>
  <si>
    <t>Blend</t>
  </si>
  <si>
    <t>Twenty20</t>
  </si>
  <si>
    <t>Europe</t>
  </si>
  <si>
    <t>Australia</t>
  </si>
  <si>
    <t>South America</t>
  </si>
  <si>
    <t>Game</t>
  </si>
  <si>
    <t>Hackrr</t>
  </si>
  <si>
    <t>Fightrr</t>
  </si>
  <si>
    <t>Kryptis</t>
  </si>
  <si>
    <t>Perino</t>
  </si>
  <si>
    <t>Sort/Unsort</t>
  </si>
  <si>
    <t>#</t>
  </si>
  <si>
    <t>Create Smart Drop Down List</t>
  </si>
  <si>
    <t>Select from a list, check for dates, numbers between certain values and specific text length.</t>
  </si>
  <si>
    <t>Project Start Date</t>
  </si>
  <si>
    <t>Project Number</t>
  </si>
  <si>
    <t>Company Code</t>
  </si>
  <si>
    <t>Project Description</t>
  </si>
  <si>
    <t>Health</t>
  </si>
  <si>
    <t>Policy</t>
  </si>
  <si>
    <t>MICRO</t>
  </si>
  <si>
    <t>AMAZO</t>
  </si>
  <si>
    <t>FLIPC</t>
  </si>
  <si>
    <t>ATLAS</t>
  </si>
  <si>
    <t>INFOS</t>
  </si>
  <si>
    <t>TECHM</t>
  </si>
  <si>
    <t>GOOGL</t>
  </si>
  <si>
    <t>MINDT</t>
  </si>
  <si>
    <t>APPLE</t>
  </si>
  <si>
    <t>It is a nice AI project on driverless cabs</t>
  </si>
  <si>
    <t>This is new addition to our amazon services</t>
  </si>
  <si>
    <t>This is to address the problems in the delivery times</t>
  </si>
  <si>
    <t>Creating a new software to manage employees</t>
  </si>
  <si>
    <t>A new client is now added to process policy issues</t>
  </si>
  <si>
    <t>An armoured vehicle to be used both on land and water</t>
  </si>
  <si>
    <t>Introducing Google school of learning and growing together</t>
  </si>
  <si>
    <t>A new cheap device that has all the benefits like a pro apple device</t>
  </si>
  <si>
    <t>Focussing on healthcare equipments to increase crop production</t>
  </si>
  <si>
    <t>Custom Data Validation</t>
  </si>
  <si>
    <t>1 Letter 4 Numbers</t>
  </si>
  <si>
    <t>2 Letters Fixed, 4 Numbers</t>
  </si>
  <si>
    <t>Project Code</t>
  </si>
  <si>
    <t>2 Letters 4 Numbers</t>
  </si>
  <si>
    <t>length = 5</t>
  </si>
  <si>
    <t>last 4 characters are numbers</t>
  </si>
  <si>
    <t>First character is non-numeric</t>
  </si>
  <si>
    <t>Combined</t>
  </si>
  <si>
    <t>A2345</t>
  </si>
  <si>
    <t>B2345</t>
  </si>
  <si>
    <t>C1245</t>
  </si>
  <si>
    <t>PT4534</t>
  </si>
  <si>
    <t>length = 6</t>
  </si>
  <si>
    <t>First 2 characters are Fixed = "PT"</t>
  </si>
  <si>
    <t>PT1234</t>
  </si>
  <si>
    <t>PT7896</t>
  </si>
  <si>
    <t>Second character is non-numeric</t>
  </si>
  <si>
    <t>AB1234</t>
  </si>
  <si>
    <t>CD7895</t>
  </si>
  <si>
    <t>EF1595</t>
  </si>
  <si>
    <t>GH3571</t>
  </si>
  <si>
    <t>Headers &amp; Footers</t>
  </si>
  <si>
    <t>Calculate Percentage in Excel the right way!</t>
  </si>
  <si>
    <t>Name</t>
  </si>
  <si>
    <t>Points</t>
  </si>
  <si>
    <t>Percentage</t>
  </si>
  <si>
    <t>Olivia</t>
  </si>
  <si>
    <t>Emma</t>
  </si>
  <si>
    <t>Sophia</t>
  </si>
  <si>
    <t>Liam</t>
  </si>
  <si>
    <t>Ava</t>
  </si>
  <si>
    <t>Noah</t>
  </si>
  <si>
    <t>Oliver</t>
  </si>
  <si>
    <t>William</t>
  </si>
  <si>
    <t>Isabella</t>
  </si>
  <si>
    <t>Elijah</t>
  </si>
  <si>
    <t>Sales Values</t>
  </si>
  <si>
    <t>App</t>
  </si>
  <si>
    <t>Actual</t>
  </si>
  <si>
    <t>Budget</t>
  </si>
  <si>
    <t>% Change</t>
  </si>
  <si>
    <t>Voltage</t>
  </si>
  <si>
    <t>Inkly</t>
  </si>
  <si>
    <t>Kind Ape</t>
  </si>
  <si>
    <t>Pet Feed</t>
  </si>
  <si>
    <t>Right App</t>
  </si>
  <si>
    <t>Mirrrr</t>
  </si>
  <si>
    <t>Halotot</t>
  </si>
  <si>
    <t>Flowrrr</t>
  </si>
  <si>
    <t>Silvrr</t>
  </si>
  <si>
    <t>Starting Price</t>
  </si>
  <si>
    <t>Increase Price by</t>
  </si>
  <si>
    <t>End Price</t>
  </si>
  <si>
    <t>FIND REPLACE</t>
  </si>
  <si>
    <t>Excel Cell Modes</t>
  </si>
  <si>
    <t>Ready</t>
  </si>
  <si>
    <t>Enter</t>
  </si>
  <si>
    <t>Point</t>
  </si>
  <si>
    <t>Edit</t>
  </si>
  <si>
    <t>When you click any cell in the sheet it first goes into ready mode.</t>
  </si>
  <si>
    <t>When you start typing it enters into the enter mode.</t>
  </si>
  <si>
    <t>When you are typing a formula, it goes into point mode where you can insert cell reference by using the arrow keys.</t>
  </si>
  <si>
    <t>Let's say that you want to edit a formula so if you are in point model and use arrow keys it will move to the next cells. Edit mode allows you to edit the formula or text.</t>
  </si>
  <si>
    <t>CASE of Text Data</t>
  </si>
  <si>
    <t>#1 Formula Method</t>
  </si>
  <si>
    <t>Upper Case</t>
  </si>
  <si>
    <t>Lower Case</t>
  </si>
  <si>
    <t>Proper Case</t>
  </si>
  <si>
    <t>Gary Miller</t>
  </si>
  <si>
    <t>Gary   miller</t>
  </si>
  <si>
    <t xml:space="preserve">Virat koHlI  </t>
  </si>
  <si>
    <t xml:space="preserve">  SaCHiN   TenDULkAr  </t>
  </si>
  <si>
    <t xml:space="preserve">RiChaRD   FeYNmaNN  </t>
  </si>
  <si>
    <t>#2 Flash Fill Method</t>
  </si>
  <si>
    <t>GARY MILLER</t>
  </si>
  <si>
    <t>VIRAT KOHLI</t>
  </si>
  <si>
    <t>SACHIN TENDULKAR</t>
  </si>
  <si>
    <t>RICHARD FEYNMANN</t>
  </si>
  <si>
    <t>gary miller</t>
  </si>
  <si>
    <t>virat kohli</t>
  </si>
  <si>
    <t>sachin tendulkar</t>
  </si>
  <si>
    <t>richard feynmann</t>
  </si>
  <si>
    <t>Virat Kohli</t>
  </si>
  <si>
    <t>Sachin Tendulkar</t>
  </si>
  <si>
    <t>Richard Feynmann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</si>
</sst>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0" borderId="2" xfId="0" applyBorder="1" applyAlignment="1">
      <alignment horizontal="center"/>
    </xf>
    <xf numFmtId="10" fontId="0" fillId="0" borderId="0" xfId="0" applyNumberFormat="1"/>
    <xf numFmtId="9" fontId="0" fillId="0" borderId="2" xfId="1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0" xfId="0" applyFont="1" applyBorder="1"/>
    <xf numFmtId="0" fontId="0" fillId="0" borderId="10" xfId="0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0" borderId="4" xfId="0" applyBorder="1"/>
    <xf numFmtId="0" fontId="2" fillId="3" borderId="2" xfId="0" applyFont="1" applyFill="1" applyBorder="1"/>
    <xf numFmtId="0" fontId="5" fillId="3" borderId="11" xfId="0" applyFont="1" applyFill="1" applyBorder="1" applyAlignment="1">
      <alignment horizontal="center"/>
    </xf>
    <xf numFmtId="3" fontId="0" fillId="0" borderId="0" xfId="0" applyNumberFormat="1"/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0" fillId="0" borderId="0" xfId="0" applyFont="1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3" xfId="0" applyFont="1" applyBorder="1"/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</cellXfs>
  <cellStyles count="8">
    <cellStyle name="Comma 2" xfId="6" xr:uid="{FB7796FF-EE83-4834-81F2-1465ACD8A209}"/>
    <cellStyle name="Hyperlink 2" xfId="3" xr:uid="{DA3F0C31-CC79-4E87-AFB1-7A6099006D56}"/>
    <cellStyle name="Hyperlink 3" xfId="4" xr:uid="{C4CE5DF7-4AB3-4E3B-B8AF-6BB298E76A64}"/>
    <cellStyle name="Normal" xfId="0" builtinId="0"/>
    <cellStyle name="Normal 2" xfId="2" xr:uid="{27E0D15E-1D11-4E0E-9819-2BF1029C6403}"/>
    <cellStyle name="Normal 3" xfId="5" xr:uid="{323CA2F9-9C7C-4081-B581-9FDBBADDCB50}"/>
    <cellStyle name="Percent" xfId="1" builtinId="5"/>
    <cellStyle name="Percent 2" xfId="7" xr:uid="{E8494675-2B61-4121-80E1-BBCDC14FBEE3}"/>
  </cellStyles>
  <dxfs count="28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ADBE1-08D9-4B7E-A1A8-89A759CE6156}" name="Table1" displayName="Table1" ref="C3:F30" totalsRowCount="1" headerRowDxfId="27" totalsRowDxfId="24" headerRowBorderDxfId="26" tableBorderDxfId="25" totalsRowBorderDxfId="23">
  <autoFilter ref="C3:F29" xr:uid="{016ADBE1-08D9-4B7E-A1A8-89A759CE6156}"/>
  <tableColumns count="4">
    <tableColumn id="1" xr3:uid="{01F75E0F-C556-4397-A3C6-F78A3C4562FB}" name="Channel" totalsRowLabel="Total" dataDxfId="22" totalsRowDxfId="21"/>
    <tableColumn id="2" xr3:uid="{9BF6FA7A-9107-4797-9A17-B67D9B04AE99}" name="Product" totalsRowFunction="count" dataDxfId="20" totalsRowDxfId="19"/>
    <tableColumn id="3" xr3:uid="{38DCF557-C89E-4344-BB24-42D1694BCA5D}" name="Date" dataDxfId="18" totalsRowDxfId="17"/>
    <tableColumn id="4" xr3:uid="{A5D19D6E-8245-4186-9586-37072967D824}" name="Sales Value" totalsRowFunction="sum" dataDxfId="16" totalsRow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2ABB8D-9743-4B7E-B6EA-A02BD272C64C}" name="Table2" displayName="Table2" ref="D3:G30" totalsRowCount="1" headerRowDxfId="14" headerRowBorderDxfId="13" tableBorderDxfId="12" totalsRowBorderDxfId="11">
  <tableColumns count="4">
    <tableColumn id="1" xr3:uid="{7D149612-333D-4F8F-A7D3-CE7875BF0A5F}" name="Channel" totalsRowLabel="Total" dataDxfId="10" totalsRowDxfId="9"/>
    <tableColumn id="2" xr3:uid="{EB3B883E-008D-47A2-B372-FEBA8A25D63F}" name="Product" totalsRowFunction="count" dataDxfId="8" totalsRowDxfId="7"/>
    <tableColumn id="3" xr3:uid="{08805D3D-07B4-4FFF-BFE2-C02148D098E9}" name="Date" dataDxfId="6" totalsRowDxfId="5"/>
    <tableColumn id="4" xr3:uid="{ED916B00-D255-4E2D-94B3-9BD17081553B}" name="Sales Value" totalsRowFunction="sum" dataDxfId="4" totalsRowDxf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8D6C8-93DC-4761-B251-9F27B86B8B15}" name="TableDiv" displayName="TableDiv" ref="H4:H9" totalsRowShown="0" headerRowDxfId="2" headerRowBorderDxfId="1" tableBorderDxfId="0">
  <autoFilter ref="H4:H9" xr:uid="{0EE8D6C8-93DC-4761-B251-9F27B86B8B15}"/>
  <tableColumns count="1">
    <tableColumn id="1" xr3:uid="{3843E976-0EFC-4D33-BEC2-236EAF0CBBCB}" name="Divis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zoomScale="110" zoomScaleNormal="110" workbookViewId="0">
      <selection activeCell="B23" sqref="B23:D24"/>
    </sheetView>
  </sheetViews>
  <sheetFormatPr defaultRowHeight="14.4"/>
  <cols>
    <col min="1" max="1" width="14.33203125" bestFit="1" customWidth="1"/>
    <col min="7" max="7" width="8.88671875" customWidth="1"/>
    <col min="8" max="8" width="4.21875" customWidth="1"/>
    <col min="9" max="9" width="15.109375" customWidth="1"/>
  </cols>
  <sheetData>
    <row r="1" spans="1:13" ht="15" thickBot="1">
      <c r="A1" s="43" t="s">
        <v>0</v>
      </c>
      <c r="B1" s="43"/>
      <c r="C1" s="43"/>
      <c r="D1" s="43"/>
      <c r="E1" s="43"/>
    </row>
    <row r="3" spans="1:13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8</v>
      </c>
      <c r="G3" s="4" t="s">
        <v>10</v>
      </c>
      <c r="I3" s="3"/>
      <c r="J3" s="4" t="s">
        <v>1</v>
      </c>
      <c r="K3" s="4" t="s">
        <v>2</v>
      </c>
      <c r="L3" s="4" t="s">
        <v>3</v>
      </c>
      <c r="M3" s="4" t="s">
        <v>4</v>
      </c>
    </row>
    <row r="4" spans="1:13">
      <c r="A4" s="5" t="s">
        <v>5</v>
      </c>
      <c r="B4" s="6">
        <v>100</v>
      </c>
      <c r="C4" s="6">
        <v>200</v>
      </c>
      <c r="D4" s="6">
        <v>500</v>
      </c>
      <c r="E4" s="6">
        <v>300</v>
      </c>
      <c r="F4" s="6">
        <f>SUM(B4:E4)</f>
        <v>1100</v>
      </c>
      <c r="G4" s="8">
        <f>F4/$F$7</f>
        <v>0.4408817635270541</v>
      </c>
      <c r="I4" s="5" t="s">
        <v>5</v>
      </c>
      <c r="J4" s="8">
        <f t="shared" ref="J4:M6" si="0">B4/$F4</f>
        <v>9.0909090909090912E-2</v>
      </c>
      <c r="K4" s="8">
        <f t="shared" si="0"/>
        <v>0.18181818181818182</v>
      </c>
      <c r="L4" s="8">
        <f t="shared" si="0"/>
        <v>0.45454545454545453</v>
      </c>
      <c r="M4" s="8">
        <f t="shared" si="0"/>
        <v>0.27272727272727271</v>
      </c>
    </row>
    <row r="5" spans="1:13">
      <c r="A5" s="5" t="s">
        <v>6</v>
      </c>
      <c r="B5" s="6">
        <v>150</v>
      </c>
      <c r="C5" s="6">
        <v>250</v>
      </c>
      <c r="D5" s="6">
        <v>140</v>
      </c>
      <c r="E5" s="6">
        <v>90</v>
      </c>
      <c r="F5" s="6">
        <f t="shared" ref="F5:F6" si="1">SUM(B5:E5)</f>
        <v>630</v>
      </c>
      <c r="G5" s="8">
        <f t="shared" ref="G5:G6" si="2">F5/$F$7</f>
        <v>0.25250501002004005</v>
      </c>
      <c r="I5" s="5" t="s">
        <v>6</v>
      </c>
      <c r="J5" s="8">
        <f t="shared" si="0"/>
        <v>0.23809523809523808</v>
      </c>
      <c r="K5" s="8">
        <f t="shared" si="0"/>
        <v>0.3968253968253968</v>
      </c>
      <c r="L5" s="8">
        <f t="shared" si="0"/>
        <v>0.22222222222222221</v>
      </c>
      <c r="M5" s="8">
        <f t="shared" si="0"/>
        <v>0.14285714285714285</v>
      </c>
    </row>
    <row r="6" spans="1:13">
      <c r="A6" s="5" t="s">
        <v>7</v>
      </c>
      <c r="B6" s="6">
        <v>230</v>
      </c>
      <c r="C6" s="6">
        <v>350</v>
      </c>
      <c r="D6" s="6">
        <v>100</v>
      </c>
      <c r="E6" s="6">
        <v>85</v>
      </c>
      <c r="F6" s="6">
        <f t="shared" si="1"/>
        <v>765</v>
      </c>
      <c r="G6" s="8">
        <f t="shared" si="2"/>
        <v>0.30661322645290578</v>
      </c>
      <c r="I6" s="5" t="s">
        <v>7</v>
      </c>
      <c r="J6" s="8">
        <f t="shared" si="0"/>
        <v>0.30065359477124182</v>
      </c>
      <c r="K6" s="8">
        <f t="shared" si="0"/>
        <v>0.45751633986928103</v>
      </c>
      <c r="L6" s="8">
        <f t="shared" si="0"/>
        <v>0.13071895424836602</v>
      </c>
      <c r="M6" s="8">
        <f t="shared" si="0"/>
        <v>0.1111111111111111</v>
      </c>
    </row>
    <row r="7" spans="1:13">
      <c r="F7" s="2">
        <f>SUM(F4:F6)</f>
        <v>2495</v>
      </c>
      <c r="G7" s="7">
        <f>SUM(G4:G6)</f>
        <v>1</v>
      </c>
    </row>
    <row r="10" spans="1:13">
      <c r="A10" s="44" t="s">
        <v>9</v>
      </c>
      <c r="B10" s="44"/>
      <c r="C10" s="44"/>
      <c r="D10" s="44"/>
      <c r="E10" s="44"/>
      <c r="F10" s="44"/>
      <c r="G10" s="44"/>
      <c r="H10" s="44"/>
      <c r="I10" s="44"/>
    </row>
    <row r="12" spans="1:13">
      <c r="A12" t="s">
        <v>11</v>
      </c>
    </row>
    <row r="14" spans="1:13">
      <c r="A14" s="1" t="s">
        <v>12</v>
      </c>
    </row>
    <row r="16" spans="1:13">
      <c r="A16" s="42" t="s">
        <v>138</v>
      </c>
    </row>
    <row r="18" spans="1:2">
      <c r="A18" s="42" t="s">
        <v>139</v>
      </c>
      <c r="B18" t="s">
        <v>143</v>
      </c>
    </row>
    <row r="19" spans="1:2">
      <c r="A19" s="42" t="s">
        <v>140</v>
      </c>
      <c r="B19" t="s">
        <v>144</v>
      </c>
    </row>
    <row r="20" spans="1:2">
      <c r="A20" s="42" t="s">
        <v>141</v>
      </c>
      <c r="B20" t="s">
        <v>145</v>
      </c>
    </row>
    <row r="21" spans="1:2">
      <c r="A21" s="42" t="s">
        <v>142</v>
      </c>
      <c r="B21" t="s">
        <v>146</v>
      </c>
    </row>
  </sheetData>
  <mergeCells count="2">
    <mergeCell ref="A1:E1"/>
    <mergeCell ref="A10:I10"/>
  </mergeCells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6CB2-93D0-4DD1-99B9-B44D93E8E056}">
  <dimension ref="A1:F37"/>
  <sheetViews>
    <sheetView topLeftCell="A11" zoomScale="110" zoomScaleNormal="110" workbookViewId="0">
      <selection activeCell="J5" sqref="J5"/>
    </sheetView>
  </sheetViews>
  <sheetFormatPr defaultRowHeight="14.4"/>
  <cols>
    <col min="3" max="3" width="11" bestFit="1" customWidth="1"/>
    <col min="4" max="4" width="13.33203125" bestFit="1" customWidth="1"/>
    <col min="5" max="5" width="10.77734375" bestFit="1" customWidth="1"/>
    <col min="6" max="6" width="8.33203125" bestFit="1" customWidth="1"/>
  </cols>
  <sheetData>
    <row r="1" spans="1:6" ht="15" thickBot="1">
      <c r="A1" s="45" t="s">
        <v>137</v>
      </c>
      <c r="B1" s="45"/>
    </row>
    <row r="3" spans="1:6">
      <c r="C3" s="40" t="s">
        <v>33</v>
      </c>
      <c r="D3" s="40" t="s">
        <v>34</v>
      </c>
      <c r="E3" s="40" t="s">
        <v>35</v>
      </c>
      <c r="F3" s="40" t="s">
        <v>36</v>
      </c>
    </row>
    <row r="4" spans="1:6">
      <c r="C4" s="41" t="s">
        <v>42</v>
      </c>
      <c r="D4" s="41" t="s">
        <v>40</v>
      </c>
      <c r="E4" s="41" t="s">
        <v>43</v>
      </c>
      <c r="F4" s="41">
        <v>47296</v>
      </c>
    </row>
    <row r="5" spans="1:6">
      <c r="C5" s="41" t="s">
        <v>42</v>
      </c>
      <c r="D5" s="41" t="s">
        <v>40</v>
      </c>
      <c r="E5" s="41" t="s">
        <v>45</v>
      </c>
      <c r="F5" s="41">
        <v>8132</v>
      </c>
    </row>
    <row r="6" spans="1:6">
      <c r="C6" s="41" t="s">
        <v>42</v>
      </c>
      <c r="D6" s="41" t="s">
        <v>40</v>
      </c>
      <c r="E6" s="41" t="s">
        <v>44</v>
      </c>
      <c r="F6" s="41">
        <v>6487</v>
      </c>
    </row>
    <row r="7" spans="1:6">
      <c r="C7" s="41" t="s">
        <v>42</v>
      </c>
      <c r="D7" s="41" t="s">
        <v>48</v>
      </c>
      <c r="E7" s="41" t="s">
        <v>45</v>
      </c>
      <c r="F7" s="41">
        <v>29277</v>
      </c>
    </row>
    <row r="8" spans="1:6">
      <c r="C8" s="41" t="s">
        <v>42</v>
      </c>
      <c r="D8" s="41" t="s">
        <v>47</v>
      </c>
      <c r="E8" s="41" t="s">
        <v>45</v>
      </c>
      <c r="F8" s="41">
        <v>26412</v>
      </c>
    </row>
    <row r="9" spans="1:6">
      <c r="C9" s="41" t="s">
        <v>42</v>
      </c>
      <c r="D9" s="41" t="s">
        <v>47</v>
      </c>
      <c r="E9" s="41" t="s">
        <v>43</v>
      </c>
      <c r="F9" s="41">
        <v>8532</v>
      </c>
    </row>
    <row r="10" spans="1:6">
      <c r="C10" s="41" t="s">
        <v>42</v>
      </c>
      <c r="D10" s="41" t="s">
        <v>38</v>
      </c>
      <c r="E10" s="41" t="s">
        <v>45</v>
      </c>
      <c r="F10" s="41">
        <v>49988</v>
      </c>
    </row>
    <row r="11" spans="1:6">
      <c r="C11" s="41" t="s">
        <v>42</v>
      </c>
      <c r="D11" s="41" t="s">
        <v>38</v>
      </c>
      <c r="E11" s="41" t="s">
        <v>44</v>
      </c>
      <c r="F11" s="41">
        <v>49144</v>
      </c>
    </row>
    <row r="12" spans="1:6">
      <c r="C12" s="41" t="s">
        <v>42</v>
      </c>
      <c r="D12" s="41" t="s">
        <v>38</v>
      </c>
      <c r="E12" s="41" t="s">
        <v>43</v>
      </c>
      <c r="F12" s="41">
        <v>34155</v>
      </c>
    </row>
    <row r="13" spans="1:6">
      <c r="C13" s="41" t="s">
        <v>42</v>
      </c>
      <c r="D13" s="41" t="s">
        <v>49</v>
      </c>
      <c r="E13" s="41" t="s">
        <v>43</v>
      </c>
      <c r="F13" s="41">
        <v>46652</v>
      </c>
    </row>
    <row r="14" spans="1:6">
      <c r="C14" s="41" t="s">
        <v>42</v>
      </c>
      <c r="D14" s="41" t="s">
        <v>49</v>
      </c>
      <c r="E14" s="41" t="s">
        <v>45</v>
      </c>
      <c r="F14" s="41">
        <v>28020</v>
      </c>
    </row>
    <row r="15" spans="1:6">
      <c r="C15" s="41" t="s">
        <v>42</v>
      </c>
      <c r="D15" s="41" t="s">
        <v>49</v>
      </c>
      <c r="E15" s="41" t="s">
        <v>44</v>
      </c>
      <c r="F15" s="41">
        <v>28523</v>
      </c>
    </row>
    <row r="16" spans="1:6">
      <c r="C16" s="41" t="s">
        <v>37</v>
      </c>
      <c r="D16" s="41" t="s">
        <v>40</v>
      </c>
      <c r="E16" s="41" t="s">
        <v>46</v>
      </c>
      <c r="F16" s="41">
        <v>90530</v>
      </c>
    </row>
    <row r="17" spans="3:6">
      <c r="C17" s="41" t="s">
        <v>37</v>
      </c>
      <c r="D17" s="41" t="s">
        <v>40</v>
      </c>
      <c r="E17" s="41" t="s">
        <v>41</v>
      </c>
      <c r="F17" s="41">
        <v>46994</v>
      </c>
    </row>
    <row r="18" spans="3:6">
      <c r="C18" s="41" t="s">
        <v>37</v>
      </c>
      <c r="D18" s="41" t="s">
        <v>40</v>
      </c>
      <c r="E18" s="41" t="s">
        <v>39</v>
      </c>
      <c r="F18" s="41">
        <v>3000</v>
      </c>
    </row>
    <row r="19" spans="3:6">
      <c r="C19" s="41" t="s">
        <v>37</v>
      </c>
      <c r="D19" s="41" t="s">
        <v>48</v>
      </c>
      <c r="E19" s="41" t="s">
        <v>46</v>
      </c>
      <c r="F19" s="41">
        <v>34196</v>
      </c>
    </row>
    <row r="20" spans="3:6">
      <c r="C20" s="41" t="s">
        <v>37</v>
      </c>
      <c r="D20" s="41" t="s">
        <v>47</v>
      </c>
      <c r="E20" s="41" t="s">
        <v>41</v>
      </c>
      <c r="F20" s="41">
        <v>85200</v>
      </c>
    </row>
    <row r="21" spans="3:6">
      <c r="C21" s="41" t="s">
        <v>37</v>
      </c>
      <c r="D21" s="41" t="s">
        <v>47</v>
      </c>
      <c r="E21" s="41" t="s">
        <v>39</v>
      </c>
      <c r="F21" s="41">
        <v>9000</v>
      </c>
    </row>
    <row r="22" spans="3:6">
      <c r="C22" s="41" t="s">
        <v>37</v>
      </c>
      <c r="D22" s="41" t="s">
        <v>47</v>
      </c>
      <c r="E22" s="41" t="s">
        <v>46</v>
      </c>
      <c r="F22" s="41">
        <v>13500</v>
      </c>
    </row>
    <row r="23" spans="3:6">
      <c r="C23" s="41" t="s">
        <v>37</v>
      </c>
      <c r="D23" s="41" t="s">
        <v>38</v>
      </c>
      <c r="E23" s="41" t="s">
        <v>39</v>
      </c>
      <c r="F23" s="41">
        <v>40000</v>
      </c>
    </row>
    <row r="24" spans="3:6">
      <c r="C24" s="41" t="s">
        <v>37</v>
      </c>
      <c r="D24" s="41" t="s">
        <v>49</v>
      </c>
      <c r="E24" s="41" t="s">
        <v>39</v>
      </c>
      <c r="F24" s="41">
        <v>20898</v>
      </c>
    </row>
    <row r="25" spans="3:6">
      <c r="C25" s="41" t="s">
        <v>50</v>
      </c>
      <c r="D25" s="41" t="s">
        <v>40</v>
      </c>
      <c r="E25" s="41" t="s">
        <v>52</v>
      </c>
      <c r="F25" s="41">
        <v>43784</v>
      </c>
    </row>
    <row r="26" spans="3:6">
      <c r="C26" s="41" t="s">
        <v>50</v>
      </c>
      <c r="D26" s="41" t="s">
        <v>40</v>
      </c>
      <c r="E26" s="41" t="s">
        <v>51</v>
      </c>
      <c r="F26" s="41">
        <v>34155</v>
      </c>
    </row>
    <row r="27" spans="3:6">
      <c r="C27" s="41" t="s">
        <v>50</v>
      </c>
      <c r="D27" s="41" t="s">
        <v>40</v>
      </c>
      <c r="E27" s="41" t="s">
        <v>53</v>
      </c>
      <c r="F27" s="41">
        <v>19789</v>
      </c>
    </row>
    <row r="28" spans="3:6">
      <c r="C28" s="41" t="s">
        <v>50</v>
      </c>
      <c r="D28" s="41" t="s">
        <v>48</v>
      </c>
      <c r="E28" s="41" t="s">
        <v>54</v>
      </c>
      <c r="F28" s="41">
        <v>49656</v>
      </c>
    </row>
    <row r="29" spans="3:6">
      <c r="C29" s="41" t="s">
        <v>50</v>
      </c>
      <c r="D29" s="41" t="s">
        <v>48</v>
      </c>
      <c r="E29" s="41" t="s">
        <v>53</v>
      </c>
      <c r="F29" s="41">
        <v>9432</v>
      </c>
    </row>
    <row r="30" spans="3:6">
      <c r="C30" s="41" t="s">
        <v>50</v>
      </c>
      <c r="D30" s="41" t="s">
        <v>47</v>
      </c>
      <c r="E30" s="41" t="s">
        <v>52</v>
      </c>
      <c r="F30" s="41">
        <v>46922</v>
      </c>
    </row>
    <row r="31" spans="3:6">
      <c r="C31" s="41" t="s">
        <v>50</v>
      </c>
      <c r="D31" s="41" t="s">
        <v>47</v>
      </c>
      <c r="E31" s="41" t="s">
        <v>53</v>
      </c>
      <c r="F31" s="41">
        <v>46336</v>
      </c>
    </row>
    <row r="32" spans="3:6">
      <c r="C32" s="41" t="s">
        <v>50</v>
      </c>
      <c r="D32" s="41" t="s">
        <v>47</v>
      </c>
      <c r="E32" s="41" t="s">
        <v>54</v>
      </c>
      <c r="F32" s="41">
        <v>30832</v>
      </c>
    </row>
    <row r="33" spans="3:6">
      <c r="C33" s="41" t="s">
        <v>50</v>
      </c>
      <c r="D33" s="41" t="s">
        <v>38</v>
      </c>
      <c r="E33" s="41" t="s">
        <v>51</v>
      </c>
      <c r="F33" s="41">
        <v>44675</v>
      </c>
    </row>
    <row r="34" spans="3:6">
      <c r="C34" s="41" t="s">
        <v>50</v>
      </c>
      <c r="D34" s="41" t="s">
        <v>38</v>
      </c>
      <c r="E34" s="41" t="s">
        <v>54</v>
      </c>
      <c r="F34" s="41">
        <v>13596</v>
      </c>
    </row>
    <row r="35" spans="3:6">
      <c r="C35" s="41" t="s">
        <v>50</v>
      </c>
      <c r="D35" s="41" t="s">
        <v>49</v>
      </c>
      <c r="E35" s="41" t="s">
        <v>52</v>
      </c>
      <c r="F35" s="41">
        <v>42569</v>
      </c>
    </row>
    <row r="36" spans="3:6">
      <c r="C36" s="41" t="s">
        <v>50</v>
      </c>
      <c r="D36" s="41" t="s">
        <v>49</v>
      </c>
      <c r="E36" s="41" t="s">
        <v>53</v>
      </c>
      <c r="F36" s="41">
        <v>18524</v>
      </c>
    </row>
    <row r="37" spans="3:6">
      <c r="C37" s="41" t="s">
        <v>50</v>
      </c>
      <c r="D37" s="41" t="s">
        <v>49</v>
      </c>
      <c r="E37" s="41" t="s">
        <v>54</v>
      </c>
      <c r="F37" s="41">
        <v>2116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54C2-672F-4185-AAA6-F9DC37923135}">
  <dimension ref="A1:F15"/>
  <sheetViews>
    <sheetView tabSelected="1" workbookViewId="0">
      <selection activeCell="F18" sqref="F18"/>
    </sheetView>
  </sheetViews>
  <sheetFormatPr defaultRowHeight="14.4"/>
  <cols>
    <col min="3" max="3" width="19.88671875" bestFit="1" customWidth="1"/>
    <col min="4" max="4" width="18.77734375" bestFit="1" customWidth="1"/>
    <col min="5" max="5" width="15.33203125" bestFit="1" customWidth="1"/>
    <col min="6" max="6" width="16" bestFit="1" customWidth="1"/>
  </cols>
  <sheetData>
    <row r="1" spans="1:6" ht="15" thickBot="1">
      <c r="A1" s="43" t="s">
        <v>147</v>
      </c>
      <c r="B1" s="43"/>
    </row>
    <row r="3" spans="1:6" ht="15" thickBot="1">
      <c r="A3" s="43" t="s">
        <v>148</v>
      </c>
      <c r="B3" s="43"/>
    </row>
    <row r="4" spans="1:6" ht="15" thickBot="1">
      <c r="C4" s="48" t="s">
        <v>107</v>
      </c>
      <c r="D4" s="48" t="s">
        <v>149</v>
      </c>
      <c r="E4" s="48" t="s">
        <v>150</v>
      </c>
      <c r="F4" s="48" t="s">
        <v>151</v>
      </c>
    </row>
    <row r="5" spans="1:6">
      <c r="C5" t="s">
        <v>153</v>
      </c>
      <c r="D5" t="str">
        <f>TRIM(UPPER(C5))</f>
        <v>GARY MILLER</v>
      </c>
      <c r="E5" t="str">
        <f>TRIM(LOWER(C5))</f>
        <v>gary miller</v>
      </c>
      <c r="F5" t="str">
        <f>TRIM(PROPER(C5))</f>
        <v>Gary Miller</v>
      </c>
    </row>
    <row r="6" spans="1:6">
      <c r="C6" t="s">
        <v>154</v>
      </c>
      <c r="D6" t="str">
        <f t="shared" ref="D6:D8" si="0">TRIM(UPPER(C6))</f>
        <v>VIRAT KOHLI</v>
      </c>
      <c r="E6" t="str">
        <f t="shared" ref="E6:E8" si="1">TRIM(LOWER(C6))</f>
        <v>virat kohli</v>
      </c>
      <c r="F6" t="str">
        <f t="shared" ref="F6:F8" si="2">TRIM(PROPER(C6))</f>
        <v>Virat Kohli</v>
      </c>
    </row>
    <row r="7" spans="1:6">
      <c r="C7" t="s">
        <v>155</v>
      </c>
      <c r="D7" t="str">
        <f t="shared" si="0"/>
        <v>SACHIN TENDULKAR</v>
      </c>
      <c r="E7" t="str">
        <f t="shared" si="1"/>
        <v>sachin tendulkar</v>
      </c>
      <c r="F7" t="str">
        <f t="shared" si="2"/>
        <v>Sachin Tendulkar</v>
      </c>
    </row>
    <row r="8" spans="1:6">
      <c r="C8" t="s">
        <v>156</v>
      </c>
      <c r="D8" t="str">
        <f t="shared" si="0"/>
        <v>RICHARD FEYNMANN</v>
      </c>
      <c r="E8" t="str">
        <f t="shared" si="1"/>
        <v>richard feynmann</v>
      </c>
      <c r="F8" t="str">
        <f t="shared" si="2"/>
        <v>Richard Feynmann</v>
      </c>
    </row>
    <row r="10" spans="1:6" ht="15" thickBot="1">
      <c r="A10" s="43" t="s">
        <v>157</v>
      </c>
      <c r="B10" s="43"/>
    </row>
    <row r="11" spans="1:6" ht="15" thickBot="1">
      <c r="C11" s="48" t="s">
        <v>107</v>
      </c>
      <c r="D11" s="48" t="s">
        <v>149</v>
      </c>
      <c r="E11" s="48" t="s">
        <v>150</v>
      </c>
      <c r="F11" s="48" t="s">
        <v>151</v>
      </c>
    </row>
    <row r="12" spans="1:6">
      <c r="C12" t="s">
        <v>153</v>
      </c>
      <c r="D12" t="s">
        <v>158</v>
      </c>
      <c r="E12" t="s">
        <v>162</v>
      </c>
      <c r="F12" t="s">
        <v>152</v>
      </c>
    </row>
    <row r="13" spans="1:6">
      <c r="C13" t="s">
        <v>154</v>
      </c>
      <c r="D13" t="s">
        <v>159</v>
      </c>
      <c r="E13" t="s">
        <v>163</v>
      </c>
      <c r="F13" t="s">
        <v>166</v>
      </c>
    </row>
    <row r="14" spans="1:6">
      <c r="C14" t="s">
        <v>155</v>
      </c>
      <c r="D14" t="s">
        <v>160</v>
      </c>
      <c r="E14" t="s">
        <v>164</v>
      </c>
      <c r="F14" t="s">
        <v>167</v>
      </c>
    </row>
    <row r="15" spans="1:6">
      <c r="C15" t="s">
        <v>156</v>
      </c>
      <c r="D15" t="s">
        <v>161</v>
      </c>
      <c r="E15" t="s">
        <v>165</v>
      </c>
      <c r="F15" t="s">
        <v>168</v>
      </c>
    </row>
  </sheetData>
  <mergeCells count="3">
    <mergeCell ref="A1:B1"/>
    <mergeCell ref="A3:B3"/>
    <mergeCell ref="A10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1704-6D7D-4BD8-89C5-D27E2E9D95F5}">
  <dimension ref="A1:F30"/>
  <sheetViews>
    <sheetView zoomScale="110" zoomScaleNormal="110" workbookViewId="0">
      <selection activeCell="I20" sqref="I20"/>
    </sheetView>
  </sheetViews>
  <sheetFormatPr defaultRowHeight="14.4"/>
  <cols>
    <col min="3" max="3" width="12.33203125" bestFit="1" customWidth="1"/>
    <col min="4" max="4" width="12.109375" bestFit="1" customWidth="1"/>
    <col min="5" max="5" width="10.6640625" bestFit="1" customWidth="1"/>
    <col min="6" max="6" width="14.88671875" bestFit="1" customWidth="1"/>
  </cols>
  <sheetData>
    <row r="1" spans="1:6" ht="15" thickBot="1">
      <c r="A1" s="43" t="s">
        <v>13</v>
      </c>
      <c r="B1" s="43"/>
      <c r="D1" t="s">
        <v>26</v>
      </c>
    </row>
    <row r="3" spans="1:6">
      <c r="C3" s="12" t="s">
        <v>14</v>
      </c>
      <c r="D3" s="13" t="s">
        <v>15</v>
      </c>
      <c r="E3" s="13" t="s">
        <v>16</v>
      </c>
      <c r="F3" s="14" t="s">
        <v>17</v>
      </c>
    </row>
    <row r="4" spans="1:6">
      <c r="C4" s="11" t="s">
        <v>18</v>
      </c>
      <c r="D4" s="9" t="s">
        <v>19</v>
      </c>
      <c r="E4" s="10">
        <v>43108</v>
      </c>
      <c r="F4" s="21">
        <v>200</v>
      </c>
    </row>
    <row r="5" spans="1:6">
      <c r="C5" s="11" t="s">
        <v>20</v>
      </c>
      <c r="D5" s="9" t="s">
        <v>21</v>
      </c>
      <c r="E5" s="10">
        <v>43108</v>
      </c>
      <c r="F5" s="22">
        <v>250</v>
      </c>
    </row>
    <row r="6" spans="1:6">
      <c r="C6" s="11" t="s">
        <v>22</v>
      </c>
      <c r="D6" s="9" t="s">
        <v>23</v>
      </c>
      <c r="E6" s="10">
        <v>43111</v>
      </c>
      <c r="F6" s="22">
        <v>300</v>
      </c>
    </row>
    <row r="7" spans="1:6">
      <c r="C7" s="11" t="s">
        <v>20</v>
      </c>
      <c r="D7" s="9" t="s">
        <v>19</v>
      </c>
      <c r="E7" s="10">
        <v>43141</v>
      </c>
      <c r="F7" s="22">
        <v>260</v>
      </c>
    </row>
    <row r="8" spans="1:6">
      <c r="C8" s="11" t="s">
        <v>22</v>
      </c>
      <c r="D8" s="9" t="s">
        <v>24</v>
      </c>
      <c r="E8" s="10">
        <v>43141</v>
      </c>
      <c r="F8" s="22">
        <v>270</v>
      </c>
    </row>
    <row r="9" spans="1:6">
      <c r="C9" s="11" t="s">
        <v>18</v>
      </c>
      <c r="D9" s="9" t="s">
        <v>19</v>
      </c>
      <c r="E9" s="10">
        <v>43089</v>
      </c>
      <c r="F9" s="22">
        <v>280</v>
      </c>
    </row>
    <row r="10" spans="1:6">
      <c r="C10" s="11" t="s">
        <v>20</v>
      </c>
      <c r="D10" s="9" t="s">
        <v>23</v>
      </c>
      <c r="E10" s="10">
        <v>43040</v>
      </c>
      <c r="F10" s="21">
        <v>100</v>
      </c>
    </row>
    <row r="11" spans="1:6">
      <c r="C11" s="11" t="s">
        <v>20</v>
      </c>
      <c r="D11" s="9" t="s">
        <v>19</v>
      </c>
      <c r="E11" s="10">
        <v>43040</v>
      </c>
      <c r="F11" s="23">
        <v>500</v>
      </c>
    </row>
    <row r="12" spans="1:6">
      <c r="C12" s="11" t="s">
        <v>18</v>
      </c>
      <c r="D12" s="9" t="s">
        <v>24</v>
      </c>
      <c r="E12" s="10">
        <v>43040</v>
      </c>
      <c r="F12" s="23">
        <v>410</v>
      </c>
    </row>
    <row r="13" spans="1:6">
      <c r="C13" s="11" t="s">
        <v>20</v>
      </c>
      <c r="D13" s="9" t="s">
        <v>25</v>
      </c>
      <c r="E13" s="10">
        <v>43089</v>
      </c>
      <c r="F13" s="22">
        <v>300</v>
      </c>
    </row>
    <row r="14" spans="1:6">
      <c r="C14" s="11" t="s">
        <v>22</v>
      </c>
      <c r="D14" s="9" t="s">
        <v>23</v>
      </c>
      <c r="E14" s="10">
        <v>43089</v>
      </c>
      <c r="F14" s="23">
        <v>400</v>
      </c>
    </row>
    <row r="15" spans="1:6">
      <c r="C15" s="11" t="s">
        <v>20</v>
      </c>
      <c r="D15" s="9" t="s">
        <v>21</v>
      </c>
      <c r="E15" s="10">
        <v>43089</v>
      </c>
      <c r="F15" s="21">
        <v>100</v>
      </c>
    </row>
    <row r="16" spans="1:6">
      <c r="C16" s="11" t="s">
        <v>20</v>
      </c>
      <c r="D16" s="9" t="s">
        <v>25</v>
      </c>
      <c r="E16" s="10">
        <v>43108</v>
      </c>
      <c r="F16" s="23">
        <v>401</v>
      </c>
    </row>
    <row r="17" spans="3:6">
      <c r="C17" s="11" t="s">
        <v>22</v>
      </c>
      <c r="D17" s="9" t="s">
        <v>23</v>
      </c>
      <c r="E17" s="10">
        <v>43108</v>
      </c>
      <c r="F17" s="23">
        <v>430</v>
      </c>
    </row>
    <row r="18" spans="3:6">
      <c r="C18" s="11" t="s">
        <v>20</v>
      </c>
      <c r="D18" s="9" t="s">
        <v>19</v>
      </c>
      <c r="E18" s="10">
        <v>43108</v>
      </c>
      <c r="F18" s="22">
        <v>285</v>
      </c>
    </row>
    <row r="19" spans="3:6">
      <c r="C19" s="11" t="s">
        <v>22</v>
      </c>
      <c r="D19" s="9" t="s">
        <v>21</v>
      </c>
      <c r="E19" s="10">
        <v>43111</v>
      </c>
      <c r="F19" s="23">
        <v>344</v>
      </c>
    </row>
    <row r="20" spans="3:6">
      <c r="C20" s="11" t="s">
        <v>20</v>
      </c>
      <c r="D20" s="9" t="s">
        <v>21</v>
      </c>
      <c r="E20" s="10">
        <v>43141</v>
      </c>
      <c r="F20" s="23">
        <v>304</v>
      </c>
    </row>
    <row r="21" spans="3:6">
      <c r="C21" s="11" t="s">
        <v>20</v>
      </c>
      <c r="D21" s="9" t="s">
        <v>23</v>
      </c>
      <c r="E21" s="10">
        <v>43110</v>
      </c>
      <c r="F21" s="23">
        <v>431</v>
      </c>
    </row>
    <row r="22" spans="3:6">
      <c r="C22" s="11" t="s">
        <v>22</v>
      </c>
      <c r="D22" s="9" t="s">
        <v>24</v>
      </c>
      <c r="E22" s="10">
        <v>43110</v>
      </c>
      <c r="F22" s="22">
        <v>298</v>
      </c>
    </row>
    <row r="23" spans="3:6">
      <c r="C23" s="11" t="s">
        <v>20</v>
      </c>
      <c r="D23" s="9" t="s">
        <v>24</v>
      </c>
      <c r="E23" s="10">
        <v>43110</v>
      </c>
      <c r="F23" s="22">
        <v>258</v>
      </c>
    </row>
    <row r="24" spans="3:6">
      <c r="C24" s="11" t="s">
        <v>20</v>
      </c>
      <c r="D24" s="9" t="s">
        <v>25</v>
      </c>
      <c r="E24" s="10">
        <v>43110</v>
      </c>
      <c r="F24" s="22">
        <v>251</v>
      </c>
    </row>
    <row r="25" spans="3:6">
      <c r="C25" s="11" t="s">
        <v>20</v>
      </c>
      <c r="D25" s="9" t="s">
        <v>23</v>
      </c>
      <c r="E25" s="10">
        <v>43079</v>
      </c>
      <c r="F25" s="22">
        <v>260</v>
      </c>
    </row>
    <row r="26" spans="3:6">
      <c r="C26" s="11" t="s">
        <v>22</v>
      </c>
      <c r="D26" s="9" t="s">
        <v>21</v>
      </c>
      <c r="E26" s="10">
        <v>43079</v>
      </c>
      <c r="F26" s="23">
        <v>415</v>
      </c>
    </row>
    <row r="27" spans="3:6">
      <c r="C27" s="11" t="s">
        <v>20</v>
      </c>
      <c r="D27" s="9" t="s">
        <v>25</v>
      </c>
      <c r="E27" s="10">
        <v>43049</v>
      </c>
      <c r="F27" s="22">
        <v>266</v>
      </c>
    </row>
    <row r="28" spans="3:6">
      <c r="C28" s="11" t="s">
        <v>20</v>
      </c>
      <c r="D28" s="9" t="s">
        <v>19</v>
      </c>
      <c r="E28" s="10">
        <v>43049</v>
      </c>
      <c r="F28" s="23">
        <v>425</v>
      </c>
    </row>
    <row r="29" spans="3:6">
      <c r="C29" s="15" t="s">
        <v>22</v>
      </c>
      <c r="D29" s="16" t="s">
        <v>21</v>
      </c>
      <c r="E29" s="17">
        <v>43108</v>
      </c>
      <c r="F29" s="24">
        <v>429</v>
      </c>
    </row>
    <row r="30" spans="3:6">
      <c r="C30" s="18" t="s">
        <v>8</v>
      </c>
      <c r="D30" s="19">
        <f>SUBTOTAL(103,Table1[Product])</f>
        <v>26</v>
      </c>
      <c r="E30" s="19"/>
      <c r="F30" s="20">
        <f>SUBTOTAL(109,Table1[Sales Value])</f>
        <v>8167</v>
      </c>
    </row>
  </sheetData>
  <mergeCells count="1"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3A58-35C4-4ADC-96F1-E62CA20E0C55}">
  <dimension ref="A1:L30"/>
  <sheetViews>
    <sheetView zoomScale="110" zoomScaleNormal="110" workbookViewId="0">
      <selection activeCell="I20" sqref="I20"/>
    </sheetView>
  </sheetViews>
  <sheetFormatPr defaultRowHeight="14.4"/>
  <cols>
    <col min="4" max="4" width="10.77734375" bestFit="1" customWidth="1"/>
    <col min="5" max="5" width="10.44140625" bestFit="1" customWidth="1"/>
    <col min="6" max="6" width="10.5546875" bestFit="1" customWidth="1"/>
    <col min="7" max="7" width="12.6640625" bestFit="1" customWidth="1"/>
    <col min="9" max="9" width="7.88671875" bestFit="1" customWidth="1"/>
    <col min="10" max="11" width="10.5546875" bestFit="1" customWidth="1"/>
  </cols>
  <sheetData>
    <row r="1" spans="1:12" ht="15" thickBot="1">
      <c r="A1" s="43" t="s">
        <v>27</v>
      </c>
      <c r="B1" s="43"/>
      <c r="C1" s="43"/>
      <c r="I1" s="30" t="s">
        <v>14</v>
      </c>
      <c r="J1" s="30" t="s">
        <v>15</v>
      </c>
      <c r="K1" s="30" t="s">
        <v>17</v>
      </c>
      <c r="L1" s="30" t="s">
        <v>17</v>
      </c>
    </row>
    <row r="2" spans="1:12">
      <c r="I2" s="9" t="s">
        <v>20</v>
      </c>
      <c r="J2" s="9" t="s">
        <v>28</v>
      </c>
      <c r="K2" s="9" t="s">
        <v>30</v>
      </c>
      <c r="L2" s="9" t="s">
        <v>31</v>
      </c>
    </row>
    <row r="3" spans="1:12">
      <c r="D3" s="26" t="s">
        <v>14</v>
      </c>
      <c r="E3" s="27" t="s">
        <v>15</v>
      </c>
      <c r="F3" s="27" t="s">
        <v>16</v>
      </c>
      <c r="G3" s="28" t="s">
        <v>17</v>
      </c>
      <c r="I3" s="9" t="s">
        <v>20</v>
      </c>
      <c r="J3" s="9" t="s">
        <v>29</v>
      </c>
      <c r="K3" s="9" t="s">
        <v>30</v>
      </c>
      <c r="L3" s="9" t="s">
        <v>31</v>
      </c>
    </row>
    <row r="4" spans="1:12">
      <c r="D4" s="11" t="s">
        <v>18</v>
      </c>
      <c r="E4" s="9" t="s">
        <v>19</v>
      </c>
      <c r="F4" s="10">
        <v>43108</v>
      </c>
      <c r="G4" s="29">
        <v>200</v>
      </c>
    </row>
    <row r="5" spans="1:12">
      <c r="D5" s="11" t="s">
        <v>20</v>
      </c>
      <c r="E5" s="9" t="s">
        <v>21</v>
      </c>
      <c r="F5" s="10">
        <v>43108</v>
      </c>
      <c r="G5" s="29">
        <v>250</v>
      </c>
      <c r="I5" s="27" t="s">
        <v>15</v>
      </c>
    </row>
    <row r="6" spans="1:12">
      <c r="D6" s="11" t="s">
        <v>22</v>
      </c>
      <c r="E6" s="9" t="s">
        <v>23</v>
      </c>
      <c r="F6" s="10">
        <v>43111</v>
      </c>
      <c r="G6" s="29">
        <v>300</v>
      </c>
      <c r="I6" s="9" t="s">
        <v>19</v>
      </c>
    </row>
    <row r="7" spans="1:12">
      <c r="D7" s="11" t="s">
        <v>20</v>
      </c>
      <c r="E7" s="9" t="s">
        <v>19</v>
      </c>
      <c r="F7" s="10">
        <v>43141</v>
      </c>
      <c r="G7" s="29">
        <v>260</v>
      </c>
      <c r="I7" s="9" t="s">
        <v>21</v>
      </c>
    </row>
    <row r="8" spans="1:12">
      <c r="D8" s="11" t="s">
        <v>22</v>
      </c>
      <c r="E8" s="9" t="s">
        <v>24</v>
      </c>
      <c r="F8" s="10">
        <v>43141</v>
      </c>
      <c r="G8" s="29">
        <v>270</v>
      </c>
      <c r="I8" s="9" t="s">
        <v>23</v>
      </c>
    </row>
    <row r="9" spans="1:12">
      <c r="D9" s="11" t="s">
        <v>18</v>
      </c>
      <c r="E9" s="9" t="s">
        <v>19</v>
      </c>
      <c r="F9" s="10">
        <v>43089</v>
      </c>
      <c r="G9" s="29">
        <v>280</v>
      </c>
      <c r="I9" s="9" t="s">
        <v>24</v>
      </c>
    </row>
    <row r="10" spans="1:12">
      <c r="D10" s="11" t="s">
        <v>20</v>
      </c>
      <c r="E10" s="9" t="s">
        <v>23</v>
      </c>
      <c r="F10" s="10">
        <v>43040</v>
      </c>
      <c r="G10" s="29">
        <v>100</v>
      </c>
      <c r="I10" s="9" t="s">
        <v>25</v>
      </c>
    </row>
    <row r="11" spans="1:12">
      <c r="D11" s="11" t="s">
        <v>20</v>
      </c>
      <c r="E11" s="9" t="s">
        <v>19</v>
      </c>
      <c r="F11" s="10">
        <v>43040</v>
      </c>
      <c r="G11" s="29">
        <v>500</v>
      </c>
    </row>
    <row r="12" spans="1:12">
      <c r="D12" s="11" t="s">
        <v>18</v>
      </c>
      <c r="E12" s="9" t="s">
        <v>24</v>
      </c>
      <c r="F12" s="10">
        <v>43040</v>
      </c>
      <c r="G12" s="29">
        <v>410</v>
      </c>
    </row>
    <row r="13" spans="1:12">
      <c r="D13" s="11" t="s">
        <v>20</v>
      </c>
      <c r="E13" s="9" t="s">
        <v>25</v>
      </c>
      <c r="F13" s="10">
        <v>43089</v>
      </c>
      <c r="G13" s="29">
        <v>300</v>
      </c>
    </row>
    <row r="14" spans="1:12">
      <c r="D14" s="11" t="s">
        <v>22</v>
      </c>
      <c r="E14" s="9" t="s">
        <v>23</v>
      </c>
      <c r="F14" s="10">
        <v>43089</v>
      </c>
      <c r="G14" s="29">
        <v>400</v>
      </c>
    </row>
    <row r="15" spans="1:12">
      <c r="D15" s="11" t="s">
        <v>20</v>
      </c>
      <c r="E15" s="9" t="s">
        <v>21</v>
      </c>
      <c r="F15" s="10">
        <v>43089</v>
      </c>
      <c r="G15" s="29">
        <v>100</v>
      </c>
    </row>
    <row r="16" spans="1:12">
      <c r="D16" s="11" t="s">
        <v>20</v>
      </c>
      <c r="E16" s="9" t="s">
        <v>25</v>
      </c>
      <c r="F16" s="10">
        <v>43108</v>
      </c>
      <c r="G16" s="29">
        <v>401</v>
      </c>
    </row>
    <row r="17" spans="4:7">
      <c r="D17" s="11" t="s">
        <v>22</v>
      </c>
      <c r="E17" s="9" t="s">
        <v>23</v>
      </c>
      <c r="F17" s="10">
        <v>43108</v>
      </c>
      <c r="G17" s="29">
        <v>430</v>
      </c>
    </row>
    <row r="18" spans="4:7">
      <c r="D18" s="11" t="s">
        <v>20</v>
      </c>
      <c r="E18" s="9" t="s">
        <v>19</v>
      </c>
      <c r="F18" s="10">
        <v>43108</v>
      </c>
      <c r="G18" s="29">
        <v>285</v>
      </c>
    </row>
    <row r="19" spans="4:7">
      <c r="D19" s="11" t="s">
        <v>22</v>
      </c>
      <c r="E19" s="9" t="s">
        <v>21</v>
      </c>
      <c r="F19" s="10">
        <v>43111</v>
      </c>
      <c r="G19" s="29">
        <v>344</v>
      </c>
    </row>
    <row r="20" spans="4:7">
      <c r="D20" s="11" t="s">
        <v>20</v>
      </c>
      <c r="E20" s="9" t="s">
        <v>21</v>
      </c>
      <c r="F20" s="10">
        <v>43141</v>
      </c>
      <c r="G20" s="29">
        <v>304</v>
      </c>
    </row>
    <row r="21" spans="4:7">
      <c r="D21" s="11" t="s">
        <v>20</v>
      </c>
      <c r="E21" s="9" t="s">
        <v>23</v>
      </c>
      <c r="F21" s="10">
        <v>43110</v>
      </c>
      <c r="G21" s="29">
        <v>431</v>
      </c>
    </row>
    <row r="22" spans="4:7">
      <c r="D22" s="11" t="s">
        <v>22</v>
      </c>
      <c r="E22" s="9" t="s">
        <v>24</v>
      </c>
      <c r="F22" s="10">
        <v>43110</v>
      </c>
      <c r="G22" s="29">
        <v>298</v>
      </c>
    </row>
    <row r="23" spans="4:7">
      <c r="D23" s="11" t="s">
        <v>20</v>
      </c>
      <c r="E23" s="9" t="s">
        <v>24</v>
      </c>
      <c r="F23" s="10">
        <v>43110</v>
      </c>
      <c r="G23" s="29">
        <v>258</v>
      </c>
    </row>
    <row r="24" spans="4:7">
      <c r="D24" s="11" t="s">
        <v>20</v>
      </c>
      <c r="E24" s="9" t="s">
        <v>25</v>
      </c>
      <c r="F24" s="10">
        <v>43110</v>
      </c>
      <c r="G24" s="29">
        <v>251</v>
      </c>
    </row>
    <row r="25" spans="4:7">
      <c r="D25" s="11" t="s">
        <v>20</v>
      </c>
      <c r="E25" s="9" t="s">
        <v>23</v>
      </c>
      <c r="F25" s="10">
        <v>43079</v>
      </c>
      <c r="G25" s="29">
        <v>260</v>
      </c>
    </row>
    <row r="26" spans="4:7">
      <c r="D26" s="11" t="s">
        <v>22</v>
      </c>
      <c r="E26" s="9" t="s">
        <v>21</v>
      </c>
      <c r="F26" s="10">
        <v>43079</v>
      </c>
      <c r="G26" s="29">
        <v>415</v>
      </c>
    </row>
    <row r="27" spans="4:7">
      <c r="D27" s="11" t="s">
        <v>20</v>
      </c>
      <c r="E27" s="9" t="s">
        <v>25</v>
      </c>
      <c r="F27" s="10">
        <v>43049</v>
      </c>
      <c r="G27" s="29">
        <v>266</v>
      </c>
    </row>
    <row r="28" spans="4:7">
      <c r="D28" s="11" t="s">
        <v>20</v>
      </c>
      <c r="E28" s="9" t="s">
        <v>19</v>
      </c>
      <c r="F28" s="10">
        <v>43049</v>
      </c>
      <c r="G28" s="29">
        <v>425</v>
      </c>
    </row>
    <row r="29" spans="4:7">
      <c r="D29" s="15" t="s">
        <v>22</v>
      </c>
      <c r="E29" s="16" t="s">
        <v>21</v>
      </c>
      <c r="F29" s="17">
        <v>43108</v>
      </c>
      <c r="G29" s="25">
        <v>429</v>
      </c>
    </row>
    <row r="30" spans="4:7">
      <c r="D30" s="15" t="s">
        <v>8</v>
      </c>
      <c r="E30" s="16">
        <f>SUBTOTAL(103,Table2[Product])</f>
        <v>26</v>
      </c>
      <c r="F30" s="16"/>
      <c r="G30" s="25">
        <f>SUBTOTAL(109,Table2[Sales Value])</f>
        <v>8167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7D00-80FC-42C0-A490-F9016C3DF4B0}">
  <dimension ref="A1:F38"/>
  <sheetViews>
    <sheetView topLeftCell="A29" zoomScale="110" zoomScaleNormal="110" workbookViewId="0">
      <selection activeCell="C4" sqref="C4:F38"/>
    </sheetView>
  </sheetViews>
  <sheetFormatPr defaultRowHeight="14.4"/>
  <cols>
    <col min="3" max="3" width="11" bestFit="1" customWidth="1"/>
    <col min="4" max="4" width="13.33203125" bestFit="1" customWidth="1"/>
    <col min="5" max="5" width="10.77734375" bestFit="1" customWidth="1"/>
    <col min="6" max="6" width="8.33203125" bestFit="1" customWidth="1"/>
  </cols>
  <sheetData>
    <row r="1" spans="1:6" ht="15" thickBot="1">
      <c r="A1" s="43" t="s">
        <v>32</v>
      </c>
      <c r="B1" s="43"/>
    </row>
    <row r="4" spans="1:6">
      <c r="C4" s="31" t="s">
        <v>33</v>
      </c>
      <c r="D4" s="31" t="s">
        <v>34</v>
      </c>
      <c r="E4" s="31" t="s">
        <v>35</v>
      </c>
      <c r="F4" s="31" t="s">
        <v>36</v>
      </c>
    </row>
    <row r="5" spans="1:6">
      <c r="C5" t="s">
        <v>42</v>
      </c>
      <c r="D5" t="s">
        <v>40</v>
      </c>
      <c r="E5" t="s">
        <v>43</v>
      </c>
      <c r="F5" s="32">
        <v>47296</v>
      </c>
    </row>
    <row r="6" spans="1:6">
      <c r="C6" t="s">
        <v>42</v>
      </c>
      <c r="D6" t="s">
        <v>40</v>
      </c>
      <c r="E6" t="s">
        <v>45</v>
      </c>
      <c r="F6" s="32">
        <v>8132</v>
      </c>
    </row>
    <row r="7" spans="1:6">
      <c r="C7" t="s">
        <v>42</v>
      </c>
      <c r="D7" t="s">
        <v>40</v>
      </c>
      <c r="E7" t="s">
        <v>44</v>
      </c>
      <c r="F7" s="32">
        <v>6487</v>
      </c>
    </row>
    <row r="8" spans="1:6">
      <c r="C8" t="s">
        <v>42</v>
      </c>
      <c r="D8" t="s">
        <v>48</v>
      </c>
      <c r="E8" t="s">
        <v>45</v>
      </c>
      <c r="F8" s="32">
        <v>29277</v>
      </c>
    </row>
    <row r="9" spans="1:6">
      <c r="C9" t="s">
        <v>42</v>
      </c>
      <c r="D9" t="s">
        <v>47</v>
      </c>
      <c r="E9" t="s">
        <v>45</v>
      </c>
      <c r="F9" s="32">
        <v>26412</v>
      </c>
    </row>
    <row r="10" spans="1:6">
      <c r="C10" t="s">
        <v>42</v>
      </c>
      <c r="D10" t="s">
        <v>47</v>
      </c>
      <c r="E10" t="s">
        <v>43</v>
      </c>
      <c r="F10" s="32">
        <v>8532</v>
      </c>
    </row>
    <row r="11" spans="1:6">
      <c r="C11" t="s">
        <v>42</v>
      </c>
      <c r="D11" t="s">
        <v>38</v>
      </c>
      <c r="E11" t="s">
        <v>45</v>
      </c>
      <c r="F11" s="32">
        <v>49988</v>
      </c>
    </row>
    <row r="12" spans="1:6">
      <c r="C12" t="s">
        <v>42</v>
      </c>
      <c r="D12" t="s">
        <v>38</v>
      </c>
      <c r="E12" t="s">
        <v>44</v>
      </c>
      <c r="F12" s="32">
        <v>49144</v>
      </c>
    </row>
    <row r="13" spans="1:6">
      <c r="C13" t="s">
        <v>42</v>
      </c>
      <c r="D13" t="s">
        <v>38</v>
      </c>
      <c r="E13" t="s">
        <v>43</v>
      </c>
      <c r="F13" s="32">
        <v>34155</v>
      </c>
    </row>
    <row r="14" spans="1:6">
      <c r="C14" t="s">
        <v>42</v>
      </c>
      <c r="D14" t="s">
        <v>49</v>
      </c>
      <c r="E14" t="s">
        <v>43</v>
      </c>
      <c r="F14" s="32">
        <v>46652</v>
      </c>
    </row>
    <row r="15" spans="1:6">
      <c r="C15" t="s">
        <v>42</v>
      </c>
      <c r="D15" t="s">
        <v>49</v>
      </c>
      <c r="E15" t="s">
        <v>45</v>
      </c>
      <c r="F15" s="32">
        <v>28020</v>
      </c>
    </row>
    <row r="16" spans="1:6">
      <c r="C16" t="s">
        <v>42</v>
      </c>
      <c r="D16" t="s">
        <v>49</v>
      </c>
      <c r="E16" t="s">
        <v>44</v>
      </c>
      <c r="F16" s="32">
        <v>28523</v>
      </c>
    </row>
    <row r="17" spans="3:6">
      <c r="C17" t="s">
        <v>37</v>
      </c>
      <c r="D17" t="s">
        <v>40</v>
      </c>
      <c r="E17" t="s">
        <v>46</v>
      </c>
      <c r="F17" s="32">
        <v>90530</v>
      </c>
    </row>
    <row r="18" spans="3:6">
      <c r="C18" t="s">
        <v>37</v>
      </c>
      <c r="D18" t="s">
        <v>40</v>
      </c>
      <c r="E18" t="s">
        <v>41</v>
      </c>
      <c r="F18" s="32">
        <v>46994</v>
      </c>
    </row>
    <row r="19" spans="3:6">
      <c r="C19" t="s">
        <v>37</v>
      </c>
      <c r="D19" t="s">
        <v>40</v>
      </c>
      <c r="E19" t="s">
        <v>39</v>
      </c>
      <c r="F19" s="32">
        <v>3000</v>
      </c>
    </row>
    <row r="20" spans="3:6">
      <c r="C20" t="s">
        <v>37</v>
      </c>
      <c r="D20" t="s">
        <v>48</v>
      </c>
      <c r="E20" t="s">
        <v>46</v>
      </c>
      <c r="F20" s="32">
        <v>34196</v>
      </c>
    </row>
    <row r="21" spans="3:6">
      <c r="C21" t="s">
        <v>37</v>
      </c>
      <c r="D21" t="s">
        <v>47</v>
      </c>
      <c r="E21" t="s">
        <v>41</v>
      </c>
      <c r="F21" s="32">
        <v>85200</v>
      </c>
    </row>
    <row r="22" spans="3:6">
      <c r="C22" t="s">
        <v>37</v>
      </c>
      <c r="D22" t="s">
        <v>47</v>
      </c>
      <c r="E22" t="s">
        <v>39</v>
      </c>
      <c r="F22" s="32">
        <v>9000</v>
      </c>
    </row>
    <row r="23" spans="3:6">
      <c r="C23" t="s">
        <v>37</v>
      </c>
      <c r="D23" t="s">
        <v>47</v>
      </c>
      <c r="E23" t="s">
        <v>46</v>
      </c>
      <c r="F23" s="32">
        <v>13500</v>
      </c>
    </row>
    <row r="24" spans="3:6">
      <c r="C24" t="s">
        <v>37</v>
      </c>
      <c r="D24" t="s">
        <v>38</v>
      </c>
      <c r="E24" t="s">
        <v>39</v>
      </c>
      <c r="F24" s="32">
        <v>40000</v>
      </c>
    </row>
    <row r="25" spans="3:6">
      <c r="C25" t="s">
        <v>37</v>
      </c>
      <c r="D25" t="s">
        <v>49</v>
      </c>
      <c r="E25" t="s">
        <v>39</v>
      </c>
      <c r="F25" s="32">
        <v>20898</v>
      </c>
    </row>
    <row r="26" spans="3:6">
      <c r="C26" t="s">
        <v>50</v>
      </c>
      <c r="D26" t="s">
        <v>40</v>
      </c>
      <c r="E26" t="s">
        <v>52</v>
      </c>
      <c r="F26" s="32">
        <v>43784</v>
      </c>
    </row>
    <row r="27" spans="3:6">
      <c r="C27" t="s">
        <v>50</v>
      </c>
      <c r="D27" t="s">
        <v>40</v>
      </c>
      <c r="E27" t="s">
        <v>51</v>
      </c>
      <c r="F27" s="32">
        <v>34155</v>
      </c>
    </row>
    <row r="28" spans="3:6">
      <c r="C28" t="s">
        <v>50</v>
      </c>
      <c r="D28" t="s">
        <v>40</v>
      </c>
      <c r="E28" t="s">
        <v>53</v>
      </c>
      <c r="F28" s="32">
        <v>19789</v>
      </c>
    </row>
    <row r="29" spans="3:6">
      <c r="C29" t="s">
        <v>50</v>
      </c>
      <c r="D29" t="s">
        <v>48</v>
      </c>
      <c r="E29" t="s">
        <v>54</v>
      </c>
      <c r="F29" s="32">
        <v>49656</v>
      </c>
    </row>
    <row r="30" spans="3:6">
      <c r="C30" t="s">
        <v>50</v>
      </c>
      <c r="D30" t="s">
        <v>48</v>
      </c>
      <c r="E30" t="s">
        <v>53</v>
      </c>
      <c r="F30" s="32">
        <v>9432</v>
      </c>
    </row>
    <row r="31" spans="3:6">
      <c r="C31" t="s">
        <v>50</v>
      </c>
      <c r="D31" t="s">
        <v>47</v>
      </c>
      <c r="E31" t="s">
        <v>52</v>
      </c>
      <c r="F31" s="32">
        <v>46922</v>
      </c>
    </row>
    <row r="32" spans="3:6">
      <c r="C32" t="s">
        <v>50</v>
      </c>
      <c r="D32" t="s">
        <v>47</v>
      </c>
      <c r="E32" t="s">
        <v>53</v>
      </c>
      <c r="F32" s="32">
        <v>46336</v>
      </c>
    </row>
    <row r="33" spans="3:6">
      <c r="C33" t="s">
        <v>50</v>
      </c>
      <c r="D33" t="s">
        <v>47</v>
      </c>
      <c r="E33" t="s">
        <v>54</v>
      </c>
      <c r="F33" s="32">
        <v>30832</v>
      </c>
    </row>
    <row r="34" spans="3:6">
      <c r="C34" t="s">
        <v>50</v>
      </c>
      <c r="D34" t="s">
        <v>38</v>
      </c>
      <c r="E34" t="s">
        <v>51</v>
      </c>
      <c r="F34" s="32">
        <v>44675</v>
      </c>
    </row>
    <row r="35" spans="3:6">
      <c r="C35" t="s">
        <v>50</v>
      </c>
      <c r="D35" t="s">
        <v>38</v>
      </c>
      <c r="E35" t="s">
        <v>54</v>
      </c>
      <c r="F35" s="32">
        <v>13596</v>
      </c>
    </row>
    <row r="36" spans="3:6">
      <c r="C36" t="s">
        <v>50</v>
      </c>
      <c r="D36" t="s">
        <v>49</v>
      </c>
      <c r="E36" t="s">
        <v>52</v>
      </c>
      <c r="F36" s="32">
        <v>42569</v>
      </c>
    </row>
    <row r="37" spans="3:6">
      <c r="C37" t="s">
        <v>50</v>
      </c>
      <c r="D37" t="s">
        <v>49</v>
      </c>
      <c r="E37" t="s">
        <v>53</v>
      </c>
      <c r="F37" s="32">
        <v>18524</v>
      </c>
    </row>
    <row r="38" spans="3:6">
      <c r="C38" t="s">
        <v>50</v>
      </c>
      <c r="D38" t="s">
        <v>49</v>
      </c>
      <c r="E38" t="s">
        <v>54</v>
      </c>
      <c r="F38" s="32">
        <v>2116</v>
      </c>
    </row>
  </sheetData>
  <sortState xmlns:xlrd2="http://schemas.microsoft.com/office/spreadsheetml/2017/richdata2" ref="C5:F38">
    <sortCondition ref="C5:C38" customList="Productivity,Utility,Game"/>
    <sortCondition ref="D5:D38"/>
    <sortCondition sortBy="icon" ref="F5:F38" iconSet="3Flags" iconId="2"/>
    <sortCondition sortBy="icon" ref="F5:F38" iconSet="3Flags" iconId="1"/>
  </sortState>
  <mergeCells count="1">
    <mergeCell ref="A1:B1"/>
  </mergeCells>
  <conditionalFormatting sqref="F5:F38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6C27-6C18-4AA2-A056-D97167A8B3BE}">
  <dimension ref="A1:G37"/>
  <sheetViews>
    <sheetView topLeftCell="A26" workbookViewId="0">
      <selection activeCell="I20" sqref="I20"/>
    </sheetView>
  </sheetViews>
  <sheetFormatPr defaultRowHeight="14.4"/>
  <cols>
    <col min="4" max="4" width="10.6640625" bestFit="1" customWidth="1"/>
    <col min="5" max="5" width="12.88671875" bestFit="1" customWidth="1"/>
    <col min="6" max="6" width="10.44140625" bestFit="1" customWidth="1"/>
    <col min="7" max="7" width="8.33203125" bestFit="1" customWidth="1"/>
  </cols>
  <sheetData>
    <row r="1" spans="1:7" ht="15" thickBot="1">
      <c r="A1" s="43" t="s">
        <v>55</v>
      </c>
      <c r="B1" s="43"/>
    </row>
    <row r="3" spans="1:7">
      <c r="C3" t="s">
        <v>56</v>
      </c>
      <c r="D3" s="31" t="s">
        <v>33</v>
      </c>
      <c r="E3" s="31" t="s">
        <v>34</v>
      </c>
      <c r="F3" s="31" t="s">
        <v>35</v>
      </c>
      <c r="G3" s="31" t="s">
        <v>36</v>
      </c>
    </row>
    <row r="4" spans="1:7">
      <c r="C4">
        <v>1</v>
      </c>
      <c r="D4" t="s">
        <v>37</v>
      </c>
      <c r="E4" t="s">
        <v>38</v>
      </c>
      <c r="F4" t="s">
        <v>39</v>
      </c>
      <c r="G4" s="32">
        <v>40000</v>
      </c>
    </row>
    <row r="5" spans="1:7">
      <c r="C5">
        <v>2</v>
      </c>
      <c r="D5" t="s">
        <v>37</v>
      </c>
      <c r="E5" t="s">
        <v>40</v>
      </c>
      <c r="F5" t="s">
        <v>41</v>
      </c>
      <c r="G5" s="32">
        <v>46994</v>
      </c>
    </row>
    <row r="6" spans="1:7">
      <c r="C6">
        <v>3</v>
      </c>
      <c r="D6" t="s">
        <v>42</v>
      </c>
      <c r="E6" t="s">
        <v>38</v>
      </c>
      <c r="F6" t="s">
        <v>43</v>
      </c>
      <c r="G6" s="32">
        <v>34155</v>
      </c>
    </row>
    <row r="7" spans="1:7">
      <c r="C7">
        <v>4</v>
      </c>
      <c r="D7" t="s">
        <v>42</v>
      </c>
      <c r="E7" t="s">
        <v>38</v>
      </c>
      <c r="F7" t="s">
        <v>44</v>
      </c>
      <c r="G7" s="32">
        <v>49144</v>
      </c>
    </row>
    <row r="8" spans="1:7">
      <c r="C8">
        <v>5</v>
      </c>
      <c r="D8" t="s">
        <v>42</v>
      </c>
      <c r="E8" t="s">
        <v>38</v>
      </c>
      <c r="F8" t="s">
        <v>45</v>
      </c>
      <c r="G8" s="32">
        <v>49988</v>
      </c>
    </row>
    <row r="9" spans="1:7">
      <c r="C9">
        <v>6</v>
      </c>
      <c r="D9" t="s">
        <v>37</v>
      </c>
      <c r="E9" t="s">
        <v>40</v>
      </c>
      <c r="F9" t="s">
        <v>39</v>
      </c>
      <c r="G9" s="32">
        <v>3000</v>
      </c>
    </row>
    <row r="10" spans="1:7">
      <c r="C10">
        <v>7</v>
      </c>
      <c r="D10" t="s">
        <v>37</v>
      </c>
      <c r="E10" t="s">
        <v>40</v>
      </c>
      <c r="F10" t="s">
        <v>46</v>
      </c>
      <c r="G10" s="32">
        <v>90530</v>
      </c>
    </row>
    <row r="11" spans="1:7">
      <c r="C11">
        <v>8</v>
      </c>
      <c r="D11" t="s">
        <v>37</v>
      </c>
      <c r="E11" t="s">
        <v>47</v>
      </c>
      <c r="F11" t="s">
        <v>46</v>
      </c>
      <c r="G11" s="32">
        <v>13500</v>
      </c>
    </row>
    <row r="12" spans="1:7">
      <c r="C12">
        <v>9</v>
      </c>
      <c r="D12" t="s">
        <v>37</v>
      </c>
      <c r="E12" t="s">
        <v>48</v>
      </c>
      <c r="F12" t="s">
        <v>46</v>
      </c>
      <c r="G12" s="32">
        <v>34196</v>
      </c>
    </row>
    <row r="13" spans="1:7">
      <c r="C13">
        <v>10</v>
      </c>
      <c r="D13" t="s">
        <v>42</v>
      </c>
      <c r="E13" t="s">
        <v>49</v>
      </c>
      <c r="F13" t="s">
        <v>43</v>
      </c>
      <c r="G13" s="32">
        <v>46652</v>
      </c>
    </row>
    <row r="14" spans="1:7">
      <c r="C14">
        <v>11</v>
      </c>
      <c r="D14" t="s">
        <v>42</v>
      </c>
      <c r="E14" t="s">
        <v>49</v>
      </c>
      <c r="F14" t="s">
        <v>44</v>
      </c>
      <c r="G14" s="32">
        <v>28523</v>
      </c>
    </row>
    <row r="15" spans="1:7">
      <c r="C15">
        <v>12</v>
      </c>
      <c r="D15" t="s">
        <v>37</v>
      </c>
      <c r="E15" t="s">
        <v>49</v>
      </c>
      <c r="F15" t="s">
        <v>39</v>
      </c>
      <c r="G15" s="32">
        <v>20898</v>
      </c>
    </row>
    <row r="16" spans="1:7">
      <c r="C16">
        <v>13</v>
      </c>
      <c r="D16" t="s">
        <v>42</v>
      </c>
      <c r="E16" t="s">
        <v>40</v>
      </c>
      <c r="F16" t="s">
        <v>45</v>
      </c>
      <c r="G16" s="32">
        <v>8132</v>
      </c>
    </row>
    <row r="17" spans="3:7">
      <c r="C17">
        <v>14</v>
      </c>
      <c r="D17" t="s">
        <v>42</v>
      </c>
      <c r="E17" t="s">
        <v>40</v>
      </c>
      <c r="F17" t="s">
        <v>43</v>
      </c>
      <c r="G17" s="32">
        <v>47296</v>
      </c>
    </row>
    <row r="18" spans="3:7">
      <c r="C18">
        <v>15</v>
      </c>
      <c r="D18" t="s">
        <v>42</v>
      </c>
      <c r="E18" t="s">
        <v>47</v>
      </c>
      <c r="F18" t="s">
        <v>43</v>
      </c>
      <c r="G18" s="32">
        <v>8532</v>
      </c>
    </row>
    <row r="19" spans="3:7">
      <c r="C19">
        <v>16</v>
      </c>
      <c r="D19" t="s">
        <v>50</v>
      </c>
      <c r="E19" t="s">
        <v>38</v>
      </c>
      <c r="F19" t="s">
        <v>51</v>
      </c>
      <c r="G19" s="32">
        <v>44675</v>
      </c>
    </row>
    <row r="20" spans="3:7">
      <c r="C20">
        <v>17</v>
      </c>
      <c r="D20" t="s">
        <v>50</v>
      </c>
      <c r="E20" t="s">
        <v>49</v>
      </c>
      <c r="F20" t="s">
        <v>52</v>
      </c>
      <c r="G20" s="32">
        <v>42569</v>
      </c>
    </row>
    <row r="21" spans="3:7">
      <c r="C21">
        <v>18</v>
      </c>
      <c r="D21" t="s">
        <v>50</v>
      </c>
      <c r="E21" t="s">
        <v>49</v>
      </c>
      <c r="F21" t="s">
        <v>53</v>
      </c>
      <c r="G21" s="32">
        <v>18524</v>
      </c>
    </row>
    <row r="22" spans="3:7">
      <c r="C22">
        <v>19</v>
      </c>
      <c r="D22" t="s">
        <v>50</v>
      </c>
      <c r="E22" t="s">
        <v>49</v>
      </c>
      <c r="F22" t="s">
        <v>54</v>
      </c>
      <c r="G22" s="32">
        <v>2116</v>
      </c>
    </row>
    <row r="23" spans="3:7">
      <c r="C23">
        <v>20</v>
      </c>
      <c r="D23" t="s">
        <v>50</v>
      </c>
      <c r="E23" t="s">
        <v>38</v>
      </c>
      <c r="F23" t="s">
        <v>54</v>
      </c>
      <c r="G23" s="32">
        <v>13596</v>
      </c>
    </row>
    <row r="24" spans="3:7">
      <c r="C24">
        <v>21</v>
      </c>
      <c r="D24" t="s">
        <v>42</v>
      </c>
      <c r="E24" t="s">
        <v>40</v>
      </c>
      <c r="F24" t="s">
        <v>44</v>
      </c>
      <c r="G24" s="32">
        <v>6487</v>
      </c>
    </row>
    <row r="25" spans="3:7">
      <c r="C25">
        <v>22</v>
      </c>
      <c r="D25" t="s">
        <v>42</v>
      </c>
      <c r="E25" t="s">
        <v>47</v>
      </c>
      <c r="F25" t="s">
        <v>45</v>
      </c>
      <c r="G25" s="32">
        <v>26412</v>
      </c>
    </row>
    <row r="26" spans="3:7">
      <c r="C26">
        <v>23</v>
      </c>
      <c r="D26" t="s">
        <v>42</v>
      </c>
      <c r="E26" t="s">
        <v>48</v>
      </c>
      <c r="F26" t="s">
        <v>45</v>
      </c>
      <c r="G26" s="32">
        <v>29277</v>
      </c>
    </row>
    <row r="27" spans="3:7">
      <c r="C27">
        <v>24</v>
      </c>
      <c r="D27" t="s">
        <v>50</v>
      </c>
      <c r="E27" t="s">
        <v>40</v>
      </c>
      <c r="F27" t="s">
        <v>51</v>
      </c>
      <c r="G27" s="32">
        <v>34155</v>
      </c>
    </row>
    <row r="28" spans="3:7">
      <c r="C28">
        <v>25</v>
      </c>
      <c r="D28" t="s">
        <v>50</v>
      </c>
      <c r="E28" t="s">
        <v>40</v>
      </c>
      <c r="F28" t="s">
        <v>53</v>
      </c>
      <c r="G28" s="32">
        <v>19789</v>
      </c>
    </row>
    <row r="29" spans="3:7">
      <c r="C29">
        <v>26</v>
      </c>
      <c r="D29" t="s">
        <v>50</v>
      </c>
      <c r="E29" t="s">
        <v>40</v>
      </c>
      <c r="F29" t="s">
        <v>52</v>
      </c>
      <c r="G29" s="32">
        <v>43784</v>
      </c>
    </row>
    <row r="30" spans="3:7">
      <c r="C30">
        <v>27</v>
      </c>
      <c r="D30" t="s">
        <v>42</v>
      </c>
      <c r="E30" t="s">
        <v>49</v>
      </c>
      <c r="F30" t="s">
        <v>45</v>
      </c>
      <c r="G30" s="32">
        <v>28020</v>
      </c>
    </row>
    <row r="31" spans="3:7">
      <c r="C31">
        <v>28</v>
      </c>
      <c r="D31" t="s">
        <v>50</v>
      </c>
      <c r="E31" t="s">
        <v>47</v>
      </c>
      <c r="F31" t="s">
        <v>53</v>
      </c>
      <c r="G31" s="32">
        <v>46336</v>
      </c>
    </row>
    <row r="32" spans="3:7">
      <c r="C32">
        <v>29</v>
      </c>
      <c r="D32" t="s">
        <v>50</v>
      </c>
      <c r="E32" t="s">
        <v>47</v>
      </c>
      <c r="F32" t="s">
        <v>54</v>
      </c>
      <c r="G32" s="32">
        <v>30832</v>
      </c>
    </row>
    <row r="33" spans="3:7">
      <c r="C33">
        <v>30</v>
      </c>
      <c r="D33" t="s">
        <v>37</v>
      </c>
      <c r="E33" t="s">
        <v>47</v>
      </c>
      <c r="F33" t="s">
        <v>41</v>
      </c>
      <c r="G33" s="32">
        <v>85200</v>
      </c>
    </row>
    <row r="34" spans="3:7">
      <c r="C34">
        <v>31</v>
      </c>
      <c r="D34" t="s">
        <v>37</v>
      </c>
      <c r="E34" t="s">
        <v>47</v>
      </c>
      <c r="F34" t="s">
        <v>39</v>
      </c>
      <c r="G34" s="32">
        <v>9000</v>
      </c>
    </row>
    <row r="35" spans="3:7">
      <c r="C35">
        <v>32</v>
      </c>
      <c r="D35" t="s">
        <v>50</v>
      </c>
      <c r="E35" t="s">
        <v>47</v>
      </c>
      <c r="F35" t="s">
        <v>52</v>
      </c>
      <c r="G35" s="32">
        <v>46922</v>
      </c>
    </row>
    <row r="36" spans="3:7">
      <c r="C36">
        <v>33</v>
      </c>
      <c r="D36" t="s">
        <v>50</v>
      </c>
      <c r="E36" t="s">
        <v>48</v>
      </c>
      <c r="F36" t="s">
        <v>54</v>
      </c>
      <c r="G36" s="32">
        <v>49656</v>
      </c>
    </row>
    <row r="37" spans="3:7">
      <c r="C37">
        <v>34</v>
      </c>
      <c r="D37" t="s">
        <v>50</v>
      </c>
      <c r="E37" t="s">
        <v>48</v>
      </c>
      <c r="F37" t="s">
        <v>53</v>
      </c>
      <c r="G37" s="32">
        <v>9432</v>
      </c>
    </row>
  </sheetData>
  <sortState xmlns:xlrd2="http://schemas.microsoft.com/office/spreadsheetml/2017/richdata2" ref="C4:G37">
    <sortCondition ref="C4:C37"/>
  </sortState>
  <mergeCells count="1"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C756-7E1F-4FAE-B8CA-E47FA757D423}">
  <dimension ref="A1:H14"/>
  <sheetViews>
    <sheetView zoomScale="110" zoomScaleNormal="110" workbookViewId="0">
      <selection activeCell="I20" sqref="I20"/>
    </sheetView>
  </sheetViews>
  <sheetFormatPr defaultRowHeight="14.4"/>
  <cols>
    <col min="1" max="1" width="12.21875" customWidth="1"/>
    <col min="2" max="2" width="15.88671875" bestFit="1" customWidth="1"/>
    <col min="3" max="3" width="14.21875" bestFit="1" customWidth="1"/>
    <col min="4" max="4" width="13.88671875" bestFit="1" customWidth="1"/>
    <col min="5" max="5" width="59" bestFit="1" customWidth="1"/>
    <col min="8" max="9" width="9.44140625" customWidth="1"/>
  </cols>
  <sheetData>
    <row r="1" spans="1:8" ht="15" thickBot="1">
      <c r="A1" s="43" t="s">
        <v>57</v>
      </c>
      <c r="B1" s="43"/>
      <c r="C1" s="43"/>
    </row>
    <row r="3" spans="1:8">
      <c r="A3" t="s">
        <v>58</v>
      </c>
    </row>
    <row r="4" spans="1:8">
      <c r="H4" s="34" t="s">
        <v>33</v>
      </c>
    </row>
    <row r="5" spans="1:8">
      <c r="A5" s="33" t="s">
        <v>33</v>
      </c>
      <c r="B5" s="33" t="s">
        <v>59</v>
      </c>
      <c r="C5" s="33" t="s">
        <v>60</v>
      </c>
      <c r="D5" s="33" t="s">
        <v>61</v>
      </c>
      <c r="E5" s="33" t="s">
        <v>62</v>
      </c>
      <c r="H5" t="s">
        <v>50</v>
      </c>
    </row>
    <row r="6" spans="1:8">
      <c r="A6" s="9" t="s">
        <v>50</v>
      </c>
      <c r="B6" s="10">
        <v>45460</v>
      </c>
      <c r="C6" s="9">
        <v>1000</v>
      </c>
      <c r="D6" s="9" t="s">
        <v>65</v>
      </c>
      <c r="E6" s="9" t="s">
        <v>74</v>
      </c>
      <c r="H6" t="s">
        <v>42</v>
      </c>
    </row>
    <row r="7" spans="1:8">
      <c r="A7" t="s">
        <v>42</v>
      </c>
      <c r="B7" s="10">
        <v>45461</v>
      </c>
      <c r="C7" s="9">
        <v>1001</v>
      </c>
      <c r="D7" s="9" t="s">
        <v>66</v>
      </c>
      <c r="E7" s="9" t="s">
        <v>75</v>
      </c>
      <c r="H7" t="s">
        <v>37</v>
      </c>
    </row>
    <row r="8" spans="1:8">
      <c r="A8" t="s">
        <v>37</v>
      </c>
      <c r="B8" s="10">
        <v>45462</v>
      </c>
      <c r="C8" s="9">
        <v>1002</v>
      </c>
      <c r="D8" s="9" t="s">
        <v>67</v>
      </c>
      <c r="E8" s="9" t="s">
        <v>76</v>
      </c>
      <c r="H8" t="s">
        <v>63</v>
      </c>
    </row>
    <row r="9" spans="1:8">
      <c r="A9" t="s">
        <v>63</v>
      </c>
      <c r="B9" s="10">
        <v>45463</v>
      </c>
      <c r="C9" s="9">
        <v>1003</v>
      </c>
      <c r="D9" s="9" t="s">
        <v>68</v>
      </c>
      <c r="E9" s="9" t="s">
        <v>77</v>
      </c>
      <c r="H9" t="s">
        <v>64</v>
      </c>
    </row>
    <row r="10" spans="1:8">
      <c r="A10" t="s">
        <v>64</v>
      </c>
      <c r="B10" s="10">
        <v>45464</v>
      </c>
      <c r="C10" s="9">
        <v>1004</v>
      </c>
      <c r="D10" s="9" t="s">
        <v>69</v>
      </c>
      <c r="E10" s="9" t="s">
        <v>78</v>
      </c>
    </row>
    <row r="11" spans="1:8">
      <c r="A11" t="s">
        <v>50</v>
      </c>
      <c r="B11" s="10">
        <v>45465</v>
      </c>
      <c r="C11" s="9">
        <v>1005</v>
      </c>
      <c r="D11" s="9" t="s">
        <v>70</v>
      </c>
      <c r="E11" s="9" t="s">
        <v>79</v>
      </c>
    </row>
    <row r="12" spans="1:8">
      <c r="A12" t="s">
        <v>42</v>
      </c>
      <c r="B12" s="10">
        <v>45466</v>
      </c>
      <c r="C12" s="9">
        <v>1006</v>
      </c>
      <c r="D12" s="9" t="s">
        <v>71</v>
      </c>
      <c r="E12" s="9" t="s">
        <v>80</v>
      </c>
    </row>
    <row r="13" spans="1:8">
      <c r="A13" t="s">
        <v>63</v>
      </c>
      <c r="B13" s="10">
        <v>45467</v>
      </c>
      <c r="C13" s="9">
        <v>1007</v>
      </c>
      <c r="D13" s="9" t="s">
        <v>72</v>
      </c>
      <c r="E13" s="9" t="s">
        <v>82</v>
      </c>
    </row>
    <row r="14" spans="1:8">
      <c r="A14" t="s">
        <v>63</v>
      </c>
      <c r="B14" s="10">
        <v>45468</v>
      </c>
      <c r="C14" s="9">
        <v>1008</v>
      </c>
      <c r="D14" s="9" t="s">
        <v>73</v>
      </c>
      <c r="E14" s="9" t="s">
        <v>81</v>
      </c>
    </row>
  </sheetData>
  <mergeCells count="1">
    <mergeCell ref="A1:C1"/>
  </mergeCells>
  <phoneticPr fontId="3" type="noConversion"/>
  <dataValidations count="7">
    <dataValidation type="list" allowBlank="1" showInputMessage="1" showErrorMessage="1" sqref="K8" xr:uid="{7E1014A0-8B82-4670-B521-3FEAE8EBE1BB}">
      <formula1>"Game, Productivity, Utility"</formula1>
    </dataValidation>
    <dataValidation type="list" allowBlank="1" showInputMessage="1" showErrorMessage="1" sqref="K5:K7" xr:uid="{7629C85F-5B1D-4862-A99F-9DC6318F6F5E}">
      <formula1>$I$5:$I$8</formula1>
    </dataValidation>
    <dataValidation type="list" allowBlank="1" showInputMessage="1" showErrorMessage="1" errorTitle="DivisionError" error="Select items from list only" promptTitle="Select Division" prompt="Please make a selection from the list" sqref="A6:A14" xr:uid="{0DA342EF-881C-4F08-B8AF-660FC497CCF1}">
      <formula1>INDIRECT("TableDiv[[Division]]")</formula1>
    </dataValidation>
    <dataValidation type="date" operator="greaterThanOrEqual" allowBlank="1" showInputMessage="1" showErrorMessage="1" errorTitle="DateError" error="Date must be greater than or equal to today's date" promptTitle="Date" prompt="Please enter project start date" sqref="B6:B14" xr:uid="{4992CD1F-D4AC-44AC-8AC0-B391B6CF0213}">
      <formula1>TODAY()</formula1>
    </dataValidation>
    <dataValidation type="whole" allowBlank="1" showInputMessage="1" showErrorMessage="1" error="Number should be between 1000 to 2000" prompt="Please enter your project number" sqref="C6:C14" xr:uid="{EF0D6A35-A72F-4EE2-997D-227137B0B496}">
      <formula1>1000</formula1>
      <formula2>2000</formula2>
    </dataValidation>
    <dataValidation type="textLength" operator="equal" allowBlank="1" showInputMessage="1" showErrorMessage="1" error="company code must be 5 characters only" prompt="Please enter company code" sqref="D6:D15" xr:uid="{519645E6-3CDE-40CA-9795-6F9A9D1C072F}">
      <formula1>5</formula1>
    </dataValidation>
    <dataValidation type="textLength" operator="greaterThan" allowBlank="1" showInputMessage="1" showErrorMessage="1" error="description must be more than 25 characters" prompt="Please enter project description" sqref="E6" xr:uid="{67A9D799-93BF-45EB-8BCE-6991345DBDBE}">
      <formula1>25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727B-6143-4C20-8168-DA4C50732FA9}">
  <dimension ref="A1:M20"/>
  <sheetViews>
    <sheetView showWhiteSpace="0" zoomScale="110" zoomScaleNormal="110" workbookViewId="0">
      <selection activeCell="I20" sqref="I20"/>
    </sheetView>
  </sheetViews>
  <sheetFormatPr defaultRowHeight="14.4"/>
  <cols>
    <col min="1" max="1" width="23.6640625" bestFit="1" customWidth="1"/>
    <col min="2" max="2" width="9.33203125" bestFit="1" customWidth="1"/>
  </cols>
  <sheetData>
    <row r="1" spans="1:13" ht="15" thickBot="1">
      <c r="A1" s="43" t="s">
        <v>83</v>
      </c>
      <c r="B1" s="43"/>
      <c r="C1" s="43"/>
    </row>
    <row r="3" spans="1:13">
      <c r="A3" t="s">
        <v>84</v>
      </c>
    </row>
    <row r="4" spans="1:13">
      <c r="A4" s="35" t="s">
        <v>61</v>
      </c>
      <c r="B4" t="s">
        <v>88</v>
      </c>
      <c r="C4" t="s">
        <v>89</v>
      </c>
      <c r="F4" t="s">
        <v>90</v>
      </c>
      <c r="I4" t="s">
        <v>91</v>
      </c>
    </row>
    <row r="5" spans="1:13">
      <c r="A5" t="s">
        <v>92</v>
      </c>
      <c r="B5" t="b">
        <f>LEN(A5)=5</f>
        <v>1</v>
      </c>
      <c r="C5" t="b">
        <f>ISNUMBER(VALUE(RIGHT(A5,4)))</f>
        <v>1</v>
      </c>
      <c r="F5" s="36" t="b">
        <f>NOT(ISNUMBER(VALUE(LEFT(A5,1))))</f>
        <v>1</v>
      </c>
      <c r="I5" t="b">
        <f>AND(LEN(A5)=5,ISNUMBER(VALUE(RIGHT(A5,4))),NOT(ISNUMBER(VALUE(LEFT(A5,1)))))</f>
        <v>1</v>
      </c>
    </row>
    <row r="6" spans="1:13">
      <c r="A6" t="s">
        <v>93</v>
      </c>
    </row>
    <row r="7" spans="1:13">
      <c r="A7" t="s">
        <v>94</v>
      </c>
    </row>
    <row r="9" spans="1:13">
      <c r="A9" t="s">
        <v>85</v>
      </c>
    </row>
    <row r="10" spans="1:13">
      <c r="A10" s="35" t="s">
        <v>86</v>
      </c>
      <c r="B10" t="s">
        <v>96</v>
      </c>
      <c r="C10" t="s">
        <v>89</v>
      </c>
      <c r="F10" t="s">
        <v>97</v>
      </c>
      <c r="J10" t="s">
        <v>91</v>
      </c>
    </row>
    <row r="11" spans="1:13">
      <c r="A11" t="s">
        <v>95</v>
      </c>
      <c r="B11" t="b">
        <f>LEN(A11)=6</f>
        <v>1</v>
      </c>
      <c r="C11" t="b">
        <f>ISNUMBER(VALUE(RIGHT(A11,4)))</f>
        <v>1</v>
      </c>
      <c r="F11" s="36" t="b">
        <f>LEFT(A11,2)="PT"</f>
        <v>1</v>
      </c>
      <c r="J11" t="b">
        <f>AND(LEFT(A11,2)="PT",ISNUMBER(VALUE(RIGHT(A11,4))),LEN(A11)=6)</f>
        <v>1</v>
      </c>
    </row>
    <row r="12" spans="1:13">
      <c r="A12" t="s">
        <v>98</v>
      </c>
    </row>
    <row r="13" spans="1:13">
      <c r="A13" t="s">
        <v>99</v>
      </c>
    </row>
    <row r="15" spans="1:13">
      <c r="A15" t="s">
        <v>87</v>
      </c>
    </row>
    <row r="16" spans="1:13">
      <c r="A16" s="35" t="s">
        <v>61</v>
      </c>
      <c r="B16" t="s">
        <v>96</v>
      </c>
      <c r="C16" t="s">
        <v>89</v>
      </c>
      <c r="F16" t="s">
        <v>90</v>
      </c>
      <c r="I16" t="s">
        <v>100</v>
      </c>
      <c r="M16" t="s">
        <v>91</v>
      </c>
    </row>
    <row r="17" spans="1:13">
      <c r="A17" t="s">
        <v>101</v>
      </c>
      <c r="B17" t="b">
        <f>LEN(A17)=6</f>
        <v>1</v>
      </c>
      <c r="C17" t="b">
        <f>ISNUMBER(VALUE(RIGHT(A17,4)))</f>
        <v>1</v>
      </c>
      <c r="F17" s="36" t="b">
        <f>NOT(ISNUMBER(VALUE(LEFT(A17,1))))</f>
        <v>1</v>
      </c>
      <c r="I17" t="b">
        <f>NOT(ISNUMBER(VALUE(MID(A17,2,1))))</f>
        <v>1</v>
      </c>
      <c r="M17" t="b">
        <f>AND(LEN(A17)=6,ISNUMBER(VALUE(RIGHT(A17,4))),NOT(ISNUMBER(VALUE(LEFT(A17,1)))),NOT(ISNUMBER(VALUE(MID(A17,2,1)))))</f>
        <v>1</v>
      </c>
    </row>
    <row r="18" spans="1:13">
      <c r="A18" t="s">
        <v>102</v>
      </c>
    </row>
    <row r="19" spans="1:13">
      <c r="A19" t="s">
        <v>103</v>
      </c>
    </row>
    <row r="20" spans="1:13">
      <c r="A20" t="s">
        <v>104</v>
      </c>
    </row>
  </sheetData>
  <mergeCells count="1">
    <mergeCell ref="A1:C1"/>
  </mergeCells>
  <dataValidations count="3">
    <dataValidation type="custom" allowBlank="1" showInputMessage="1" showErrorMessage="1" error="Company Code Format is not proper" prompt="Please enter 1 Letter &amp; 4 Numbers for your company code" sqref="A5:A8" xr:uid="{D2A839DD-E940-4B8A-BA03-E71ABC7CC9FB}">
      <formula1>AND(LEN(A5)=5,ISNUMBER(VALUE(RIGHT(A5,4))),NOT(ISNUMBER(VALUE(LEFT(A5,1)))))</formula1>
    </dataValidation>
    <dataValidation type="custom" allowBlank="1" showInputMessage="1" showErrorMessage="1" error="Project Code is not in Proper Format" prompt="Please enter &quot;PT&quot; followed by 4 Numbers" sqref="A11:A14" xr:uid="{E4749F25-68E7-4108-980E-DDA4FF69E987}">
      <formula1>AND(LEFT(A11,2)="PT",ISNUMBER(VALUE(RIGHT(A11,4))),LEN(A11)=6)</formula1>
    </dataValidation>
    <dataValidation type="custom" allowBlank="1" showInputMessage="1" showErrorMessage="1" error="Company Code is not in Proper Format" prompt="Please enter 2 Letters and 4 Numbers for your company code" sqref="A17:A20" xr:uid="{28E73089-72AD-481B-93D7-18C0B5253F5B}">
      <formula1>AND(LEN(A17)=6,ISNUMBER(VALUE(RIGHT(A17,4))),NOT(ISNUMBER(VALUE(LEFT(A17,1)))),NOT(ISNUMBER(VALUE(MID(A17,2,1)))))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A2CA-4D73-477C-AC13-C10AC1812F6A}">
  <dimension ref="A1:B1"/>
  <sheetViews>
    <sheetView view="pageLayout" zoomScaleNormal="110" workbookViewId="0">
      <selection activeCell="D46" sqref="D46"/>
    </sheetView>
  </sheetViews>
  <sheetFormatPr defaultRowHeight="14.4"/>
  <sheetData>
    <row r="1" spans="1:2" ht="15" thickBot="1">
      <c r="A1" s="45" t="s">
        <v>105</v>
      </c>
      <c r="B1" s="45"/>
    </row>
  </sheetData>
  <mergeCells count="1">
    <mergeCell ref="A1:B1"/>
  </mergeCells>
  <pageMargins left="0.7" right="0.7" top="0.75" bottom="0.75" header="0.3" footer="0.3"/>
  <pageSetup orientation="portrait" r:id="rId1"/>
  <headerFooter>
    <oddHeader>&amp;LMICROSOFT EXCEL TUTORIALS
&amp;A&amp;C&amp;D&amp;R&amp;T</oddHeader>
    <oddFooter>&amp;L&amp;"-,Bold"AKSHAY PAUNIKAR&amp;RPage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359B-B384-418D-A5CC-5046733A215D}">
  <dimension ref="A1:P16"/>
  <sheetViews>
    <sheetView zoomScale="110" zoomScaleNormal="110" workbookViewId="0">
      <selection activeCell="P5" sqref="P5:P8"/>
    </sheetView>
  </sheetViews>
  <sheetFormatPr defaultRowHeight="14.4"/>
  <cols>
    <col min="1" max="1" width="6" bestFit="1" customWidth="1"/>
    <col min="2" max="2" width="7.33203125" bestFit="1" customWidth="1"/>
    <col min="3" max="3" width="6.21875" bestFit="1" customWidth="1"/>
    <col min="4" max="4" width="5.21875" bestFit="1" customWidth="1"/>
    <col min="5" max="5" width="10.44140625" bestFit="1" customWidth="1"/>
    <col min="8" max="8" width="9.21875" bestFit="1" customWidth="1"/>
    <col min="9" max="9" width="6.21875" bestFit="1" customWidth="1"/>
    <col min="10" max="10" width="6.88671875" bestFit="1" customWidth="1"/>
    <col min="11" max="11" width="9.109375" bestFit="1" customWidth="1"/>
    <col min="14" max="14" width="12" bestFit="1" customWidth="1"/>
    <col min="15" max="15" width="15.109375" bestFit="1" customWidth="1"/>
    <col min="16" max="16" width="8.6640625" bestFit="1" customWidth="1"/>
  </cols>
  <sheetData>
    <row r="1" spans="1:16" ht="15" thickBot="1">
      <c r="A1" s="46" t="s">
        <v>106</v>
      </c>
      <c r="B1" s="46"/>
      <c r="C1" s="46"/>
      <c r="D1" s="46"/>
      <c r="E1" s="46"/>
      <c r="F1" s="46"/>
    </row>
    <row r="3" spans="1:16">
      <c r="B3" s="37" t="s">
        <v>107</v>
      </c>
      <c r="C3" s="37" t="s">
        <v>108</v>
      </c>
      <c r="D3" s="37" t="s">
        <v>8</v>
      </c>
      <c r="E3" s="37" t="s">
        <v>109</v>
      </c>
      <c r="H3" s="47" t="s">
        <v>120</v>
      </c>
      <c r="I3" s="47"/>
      <c r="J3" s="47"/>
      <c r="K3" s="47"/>
    </row>
    <row r="4" spans="1:16">
      <c r="B4" s="38" t="s">
        <v>110</v>
      </c>
      <c r="C4" s="38">
        <v>480</v>
      </c>
      <c r="D4" s="38">
        <v>500</v>
      </c>
      <c r="E4" s="39">
        <f>C4/D4</f>
        <v>0.96</v>
      </c>
      <c r="H4" s="38" t="s">
        <v>121</v>
      </c>
      <c r="I4" s="38" t="s">
        <v>122</v>
      </c>
      <c r="J4" s="38" t="s">
        <v>123</v>
      </c>
      <c r="K4" s="38" t="s">
        <v>124</v>
      </c>
      <c r="N4" s="38" t="s">
        <v>134</v>
      </c>
      <c r="O4" s="38" t="s">
        <v>135</v>
      </c>
      <c r="P4" s="38" t="s">
        <v>136</v>
      </c>
    </row>
    <row r="5" spans="1:16">
      <c r="B5" s="38" t="s">
        <v>111</v>
      </c>
      <c r="C5" s="38">
        <v>470</v>
      </c>
      <c r="D5" s="38">
        <v>500</v>
      </c>
      <c r="E5" s="39">
        <f t="shared" ref="E5:E13" si="0">C5/D5</f>
        <v>0.94</v>
      </c>
      <c r="H5" s="38" t="s">
        <v>43</v>
      </c>
      <c r="I5" s="38">
        <v>14432</v>
      </c>
      <c r="J5" s="38">
        <v>15113</v>
      </c>
      <c r="K5" s="39">
        <f>I5/J5-1</f>
        <v>-4.5060543902600392E-2</v>
      </c>
      <c r="N5" s="38">
        <v>100</v>
      </c>
      <c r="O5" s="39">
        <v>0.1</v>
      </c>
      <c r="P5" s="38">
        <f>N5*(1+O5)</f>
        <v>110.00000000000001</v>
      </c>
    </row>
    <row r="6" spans="1:16">
      <c r="B6" s="38" t="s">
        <v>112</v>
      </c>
      <c r="C6" s="38">
        <v>468</v>
      </c>
      <c r="D6" s="38">
        <v>500</v>
      </c>
      <c r="E6" s="39">
        <f t="shared" si="0"/>
        <v>0.93600000000000005</v>
      </c>
      <c r="H6" s="38" t="s">
        <v>45</v>
      </c>
      <c r="I6" s="38">
        <v>17990</v>
      </c>
      <c r="J6" s="38">
        <v>18181</v>
      </c>
      <c r="K6" s="39">
        <f t="shared" ref="K6:K16" si="1">I6/J6-1</f>
        <v>-1.0505472746273559E-2</v>
      </c>
      <c r="N6" s="38">
        <v>50</v>
      </c>
      <c r="O6" s="39">
        <v>-0.2</v>
      </c>
      <c r="P6" s="38">
        <f t="shared" ref="P6:P8" si="2">N6*(1+O6)</f>
        <v>40</v>
      </c>
    </row>
    <row r="7" spans="1:16">
      <c r="B7" s="38" t="s">
        <v>113</v>
      </c>
      <c r="C7" s="38">
        <v>423</v>
      </c>
      <c r="D7" s="38">
        <v>500</v>
      </c>
      <c r="E7" s="39">
        <f t="shared" si="0"/>
        <v>0.84599999999999997</v>
      </c>
      <c r="H7" s="38" t="s">
        <v>125</v>
      </c>
      <c r="I7" s="38">
        <v>15117</v>
      </c>
      <c r="J7" s="38">
        <v>13455</v>
      </c>
      <c r="K7" s="39">
        <f t="shared" si="1"/>
        <v>0.12352285395763651</v>
      </c>
      <c r="N7" s="38">
        <v>80</v>
      </c>
      <c r="O7" s="39">
        <v>0.05</v>
      </c>
      <c r="P7" s="38">
        <f t="shared" si="2"/>
        <v>84</v>
      </c>
    </row>
    <row r="8" spans="1:16">
      <c r="B8" s="38" t="s">
        <v>114</v>
      </c>
      <c r="C8" s="38">
        <v>415</v>
      </c>
      <c r="D8" s="38">
        <v>500</v>
      </c>
      <c r="E8" s="39">
        <f t="shared" si="0"/>
        <v>0.83</v>
      </c>
      <c r="H8" s="38" t="s">
        <v>126</v>
      </c>
      <c r="I8" s="38">
        <v>11154</v>
      </c>
      <c r="J8" s="38">
        <v>12031</v>
      </c>
      <c r="K8" s="39">
        <f t="shared" si="1"/>
        <v>-7.2895021195245602E-2</v>
      </c>
      <c r="N8" s="38">
        <v>20</v>
      </c>
      <c r="O8" s="39">
        <v>0.3</v>
      </c>
      <c r="P8" s="38">
        <f t="shared" si="2"/>
        <v>26</v>
      </c>
    </row>
    <row r="9" spans="1:16">
      <c r="B9" s="38" t="s">
        <v>115</v>
      </c>
      <c r="C9" s="38">
        <v>406</v>
      </c>
      <c r="D9" s="38">
        <v>500</v>
      </c>
      <c r="E9" s="39">
        <f t="shared" si="0"/>
        <v>0.81200000000000006</v>
      </c>
      <c r="H9" s="38" t="s">
        <v>44</v>
      </c>
      <c r="I9" s="38">
        <v>11022</v>
      </c>
      <c r="J9" s="38">
        <v>14600</v>
      </c>
      <c r="K9" s="39">
        <f t="shared" si="1"/>
        <v>-0.24506849315068491</v>
      </c>
    </row>
    <row r="10" spans="1:16">
      <c r="B10" s="38" t="s">
        <v>116</v>
      </c>
      <c r="C10" s="38">
        <v>358</v>
      </c>
      <c r="D10" s="38">
        <v>500</v>
      </c>
      <c r="E10" s="39">
        <f t="shared" si="0"/>
        <v>0.71599999999999997</v>
      </c>
      <c r="H10" s="38" t="s">
        <v>127</v>
      </c>
      <c r="I10" s="38">
        <v>8905</v>
      </c>
      <c r="J10" s="38">
        <v>9096</v>
      </c>
      <c r="K10" s="39">
        <f t="shared" si="1"/>
        <v>-2.0998240985048322E-2</v>
      </c>
    </row>
    <row r="11" spans="1:16">
      <c r="B11" s="38" t="s">
        <v>117</v>
      </c>
      <c r="C11" s="38">
        <v>369</v>
      </c>
      <c r="D11" s="38">
        <v>500</v>
      </c>
      <c r="E11" s="39">
        <f t="shared" si="0"/>
        <v>0.73799999999999999</v>
      </c>
      <c r="H11" s="38" t="s">
        <v>128</v>
      </c>
      <c r="I11" s="38">
        <v>16735</v>
      </c>
      <c r="J11" s="38">
        <v>18207</v>
      </c>
      <c r="K11" s="39">
        <f t="shared" si="1"/>
        <v>-8.0848025484703712E-2</v>
      </c>
    </row>
    <row r="12" spans="1:16">
      <c r="B12" s="38" t="s">
        <v>118</v>
      </c>
      <c r="C12" s="38">
        <v>358</v>
      </c>
      <c r="D12" s="38">
        <v>500</v>
      </c>
      <c r="E12" s="39">
        <f t="shared" si="0"/>
        <v>0.71599999999999997</v>
      </c>
      <c r="H12" s="38" t="s">
        <v>129</v>
      </c>
      <c r="I12" s="38">
        <v>3635</v>
      </c>
      <c r="J12" s="38">
        <v>3579</v>
      </c>
      <c r="K12" s="39">
        <f t="shared" si="1"/>
        <v>1.5646828723107076E-2</v>
      </c>
    </row>
    <row r="13" spans="1:16">
      <c r="B13" s="38" t="s">
        <v>119</v>
      </c>
      <c r="C13" s="38">
        <v>320</v>
      </c>
      <c r="D13" s="38">
        <v>500</v>
      </c>
      <c r="E13" s="39">
        <f t="shared" si="0"/>
        <v>0.64</v>
      </c>
      <c r="H13" s="38" t="s">
        <v>130</v>
      </c>
      <c r="I13" s="38">
        <v>15627</v>
      </c>
      <c r="J13" s="38">
        <v>14634</v>
      </c>
      <c r="K13" s="39">
        <f t="shared" si="1"/>
        <v>6.7855678556785648E-2</v>
      </c>
    </row>
    <row r="14" spans="1:16">
      <c r="H14" s="38" t="s">
        <v>131</v>
      </c>
      <c r="I14" s="38">
        <v>7270</v>
      </c>
      <c r="J14" s="38">
        <v>7158</v>
      </c>
      <c r="K14" s="39">
        <f t="shared" si="1"/>
        <v>1.5646828723107076E-2</v>
      </c>
    </row>
    <row r="15" spans="1:16">
      <c r="H15" s="38" t="s">
        <v>132</v>
      </c>
      <c r="I15" s="38">
        <v>5955</v>
      </c>
      <c r="J15" s="38">
        <v>5977</v>
      </c>
      <c r="K15" s="39">
        <f t="shared" si="1"/>
        <v>-3.6807763091851742E-3</v>
      </c>
    </row>
    <row r="16" spans="1:16">
      <c r="H16" s="38" t="s">
        <v>133</v>
      </c>
      <c r="I16" s="38">
        <v>7666</v>
      </c>
      <c r="J16" s="38">
        <v>7099</v>
      </c>
      <c r="K16" s="39">
        <f t="shared" si="1"/>
        <v>7.9870404282293306E-2</v>
      </c>
    </row>
  </sheetData>
  <mergeCells count="2">
    <mergeCell ref="A1:F1"/>
    <mergeCell ref="H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Day-1</vt:lpstr>
      <vt:lpstr>Day-2</vt:lpstr>
      <vt:lpstr>Day-3</vt:lpstr>
      <vt:lpstr>Day-4</vt:lpstr>
      <vt:lpstr>Day-5</vt:lpstr>
      <vt:lpstr>Day-6</vt:lpstr>
      <vt:lpstr>Day-7</vt:lpstr>
      <vt:lpstr>Day-8</vt:lpstr>
      <vt:lpstr>Day-9</vt:lpstr>
      <vt:lpstr>Day-10</vt:lpstr>
      <vt:lpstr>Day-11</vt:lpstr>
      <vt:lpstr>'Day-3'!Extract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 Paunikar</cp:lastModifiedBy>
  <cp:lastPrinted>2024-06-18T05:01:15Z</cp:lastPrinted>
  <dcterms:created xsi:type="dcterms:W3CDTF">2015-06-05T18:17:20Z</dcterms:created>
  <dcterms:modified xsi:type="dcterms:W3CDTF">2024-08-21T12:52:03Z</dcterms:modified>
</cp:coreProperties>
</file>