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d6b6e8414ab510e/Desktop/"/>
    </mc:Choice>
  </mc:AlternateContent>
  <xr:revisionPtr revIDLastSave="0" documentId="8_{E8BE209A-FABC-40C3-B28E-30F93CFB4564}" xr6:coauthVersionLast="47" xr6:coauthVersionMax="47" xr10:uidLastSave="{00000000-0000-0000-0000-000000000000}"/>
  <bookViews>
    <workbookView xWindow="-600" yWindow="984" windowWidth="17280" windowHeight="8964" tabRatio="763" activeTab="5" xr2:uid="{C42935FC-8B2A-4D3D-B8D8-6BABB6B4BACE}"/>
  </bookViews>
  <sheets>
    <sheet name="FanTEXTic Formulas" sheetId="5" r:id="rId1"/>
    <sheet name="Automate with INDEX &amp; MATCH" sheetId="14" r:id="rId2"/>
    <sheet name="IM_Practice" sheetId="16" r:id="rId3"/>
    <sheet name="IF ERROR" sheetId="7" state="hidden" r:id="rId4"/>
    <sheet name="Conditional Formulas" sheetId="4" r:id="rId5"/>
    <sheet name="CF_Practice" sheetId="17" r:id="rId6"/>
    <sheet name="Date's Amazing!" sheetId="8" r:id="rId7"/>
    <sheet name="Dynamic Data WOHOO!" sheetId="9" r:id="rId8"/>
  </sheets>
  <externalReferences>
    <externalReference r:id="rId9"/>
  </externalReferences>
  <definedNames>
    <definedName name="GST">0.06</definedName>
    <definedName name="tsales">'[1]Name Manager'!$C$14:$C$23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7" i="8" l="1"/>
  <c r="H7" i="9"/>
  <c r="H8" i="9"/>
  <c r="H9" i="9"/>
  <c r="H10" i="9"/>
  <c r="H11" i="9"/>
  <c r="H6" i="9"/>
  <c r="B19" i="9"/>
  <c r="H13" i="8"/>
  <c r="H15" i="8"/>
  <c r="K11" i="17"/>
  <c r="K5" i="17"/>
  <c r="H24" i="4"/>
  <c r="H23" i="4"/>
  <c r="H22" i="4"/>
  <c r="H21" i="4"/>
  <c r="B17" i="16"/>
  <c r="D17" i="16"/>
  <c r="B15" i="16"/>
  <c r="E20" i="14"/>
  <c r="D20" i="14"/>
  <c r="C22" i="14" s="1"/>
  <c r="D16" i="14"/>
  <c r="B15" i="14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4" i="5"/>
  <c r="D19" i="8"/>
  <c r="D7" i="8"/>
  <c r="B19" i="16" l="1"/>
  <c r="C12" i="16"/>
  <c r="D13" i="14"/>
  <c r="B5" i="5"/>
  <c r="C5" i="5"/>
  <c r="D5" i="5"/>
  <c r="E5" i="5"/>
  <c r="F5" i="5"/>
  <c r="B6" i="5"/>
  <c r="C6" i="5"/>
  <c r="D6" i="5"/>
  <c r="E6" i="5"/>
  <c r="F6" i="5"/>
  <c r="B7" i="5"/>
  <c r="C7" i="5"/>
  <c r="D7" i="5"/>
  <c r="E7" i="5"/>
  <c r="F7" i="5"/>
  <c r="B8" i="5"/>
  <c r="C8" i="5"/>
  <c r="D8" i="5"/>
  <c r="E8" i="5"/>
  <c r="F8" i="5"/>
  <c r="B9" i="5"/>
  <c r="C9" i="5"/>
  <c r="D9" i="5"/>
  <c r="E9" i="5"/>
  <c r="F9" i="5"/>
  <c r="B10" i="5"/>
  <c r="C10" i="5"/>
  <c r="D10" i="5"/>
  <c r="E10" i="5"/>
  <c r="F10" i="5"/>
  <c r="B11" i="5"/>
  <c r="C11" i="5"/>
  <c r="D11" i="5"/>
  <c r="E11" i="5"/>
  <c r="F11" i="5"/>
  <c r="B12" i="5"/>
  <c r="C12" i="5"/>
  <c r="D12" i="5"/>
  <c r="E12" i="5"/>
  <c r="F12" i="5"/>
  <c r="B13" i="5"/>
  <c r="C13" i="5"/>
  <c r="D13" i="5"/>
  <c r="E13" i="5"/>
  <c r="F13" i="5"/>
  <c r="B14" i="5"/>
  <c r="C14" i="5"/>
  <c r="D14" i="5"/>
  <c r="E14" i="5"/>
  <c r="F14" i="5"/>
  <c r="B15" i="5"/>
  <c r="C15" i="5"/>
  <c r="D15" i="5"/>
  <c r="E15" i="5"/>
  <c r="F15" i="5"/>
  <c r="B16" i="5"/>
  <c r="C16" i="5"/>
  <c r="D16" i="5"/>
  <c r="E16" i="5"/>
  <c r="F16" i="5"/>
  <c r="B17" i="5"/>
  <c r="C17" i="5"/>
  <c r="D17" i="5"/>
  <c r="E17" i="5"/>
  <c r="F17" i="5"/>
  <c r="B18" i="5"/>
  <c r="C18" i="5"/>
  <c r="D18" i="5"/>
  <c r="E18" i="5"/>
  <c r="F18" i="5"/>
  <c r="B19" i="5"/>
  <c r="C19" i="5"/>
  <c r="D19" i="5"/>
  <c r="E19" i="5"/>
  <c r="F19" i="5"/>
  <c r="B20" i="5"/>
  <c r="C20" i="5"/>
  <c r="D20" i="5"/>
  <c r="E20" i="5"/>
  <c r="F20" i="5"/>
  <c r="B21" i="5"/>
  <c r="C21" i="5"/>
  <c r="D21" i="5"/>
  <c r="E21" i="5"/>
  <c r="F21" i="5"/>
  <c r="B22" i="5"/>
  <c r="C22" i="5"/>
  <c r="D22" i="5"/>
  <c r="E22" i="5"/>
  <c r="F22" i="5"/>
  <c r="B23" i="5"/>
  <c r="C23" i="5"/>
  <c r="D23" i="5"/>
  <c r="E23" i="5"/>
  <c r="F23" i="5"/>
  <c r="B24" i="5"/>
  <c r="C24" i="5"/>
  <c r="D24" i="5"/>
  <c r="E24" i="5"/>
  <c r="F24" i="5"/>
  <c r="B25" i="5"/>
  <c r="C25" i="5"/>
  <c r="D25" i="5"/>
  <c r="E25" i="5"/>
  <c r="F25" i="5"/>
  <c r="B26" i="5"/>
  <c r="C26" i="5"/>
  <c r="D26" i="5"/>
  <c r="E26" i="5"/>
  <c r="F26" i="5"/>
  <c r="B27" i="5"/>
  <c r="C27" i="5"/>
  <c r="D27" i="5"/>
  <c r="E27" i="5"/>
  <c r="F27" i="5"/>
  <c r="B28" i="5"/>
  <c r="C28" i="5"/>
  <c r="D28" i="5"/>
  <c r="E28" i="5"/>
  <c r="F28" i="5"/>
  <c r="B29" i="5"/>
  <c r="C29" i="5"/>
  <c r="D29" i="5"/>
  <c r="E29" i="5"/>
  <c r="F29" i="5"/>
  <c r="F4" i="5"/>
  <c r="E4" i="5"/>
  <c r="D4" i="5"/>
  <c r="C4" i="5"/>
  <c r="B4" i="5"/>
  <c r="J5" i="4" l="1"/>
  <c r="J15" i="4" l="1"/>
  <c r="E27" i="17"/>
  <c r="E28" i="17" s="1"/>
  <c r="E17" i="17"/>
  <c r="E18" i="17" s="1"/>
  <c r="E19" i="17" s="1"/>
  <c r="E20" i="17" s="1"/>
  <c r="E21" i="17" s="1"/>
  <c r="E14" i="17"/>
  <c r="E15" i="17" s="1"/>
  <c r="E10" i="17"/>
  <c r="E11" i="17" s="1"/>
  <c r="E12" i="17" s="1"/>
  <c r="E5" i="17"/>
  <c r="E6" i="17" s="1"/>
  <c r="E7" i="17" s="1"/>
  <c r="E8" i="17" s="1"/>
  <c r="E23" i="17" s="1"/>
  <c r="E24" i="17" s="1"/>
  <c r="E25" i="17" s="1"/>
  <c r="D8" i="9" l="1"/>
  <c r="D9" i="9"/>
  <c r="D10" i="9"/>
  <c r="D11" i="9"/>
  <c r="D7" i="9"/>
  <c r="J10" i="4"/>
  <c r="J6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Jatan Shah</author>
  </authors>
  <commentList>
    <comment ref="D6" authorId="0" shapeId="0" xr:uid="{F266870B-1D64-4AB7-BF5F-6F1763717CB0}">
      <text>
        <r>
          <rPr>
            <sz val="9"/>
            <color indexed="81"/>
            <rFont val="Tahoma"/>
            <family val="2"/>
          </rPr>
          <t xml:space="preserve">When calculating the answer, workday.intl does NOT include the start date as a work day. </t>
        </r>
      </text>
    </comment>
    <comment ref="D18" authorId="0" shapeId="0" xr:uid="{A28BD7A9-100E-4B2B-B256-5D0A802B47FA}">
      <text>
        <r>
          <rPr>
            <sz val="9"/>
            <color indexed="81"/>
            <rFont val="Tahoma"/>
            <family val="2"/>
          </rPr>
          <t>When calculating the answer, NETWORKDAYS.INTL includes both, start &amp; end date.</t>
        </r>
      </text>
    </comment>
  </commentList>
</comments>
</file>

<file path=xl/sharedStrings.xml><?xml version="1.0" encoding="utf-8"?>
<sst xmlns="http://schemas.openxmlformats.org/spreadsheetml/2006/main" count="349" uniqueCount="168">
  <si>
    <t>Quantity</t>
  </si>
  <si>
    <t>Month</t>
  </si>
  <si>
    <t>Product</t>
  </si>
  <si>
    <t>Country</t>
  </si>
  <si>
    <t>Sales Revenue</t>
  </si>
  <si>
    <t>Jan</t>
  </si>
  <si>
    <t>Shirt white</t>
  </si>
  <si>
    <t>USA</t>
  </si>
  <si>
    <t>Find total sales for the below criteria:</t>
  </si>
  <si>
    <t>Shirt blue</t>
  </si>
  <si>
    <t>Feb</t>
  </si>
  <si>
    <t>Find average sales for the below criteria:</t>
  </si>
  <si>
    <t>Apr</t>
  </si>
  <si>
    <t>Shirt yellow</t>
  </si>
  <si>
    <t>UK</t>
  </si>
  <si>
    <t>Mar</t>
  </si>
  <si>
    <t>Find out how many shirts were sold for the below criteria:</t>
  </si>
  <si>
    <t>May</t>
  </si>
  <si>
    <t>Kushal Desai</t>
  </si>
  <si>
    <t>Kirit Khan</t>
  </si>
  <si>
    <t>Krystal Shah</t>
  </si>
  <si>
    <t>Tina mEhta</t>
  </si>
  <si>
    <t>KarAN Kapoor</t>
  </si>
  <si>
    <t>KanaN somaiya</t>
  </si>
  <si>
    <t>Dipesh Shah</t>
  </si>
  <si>
    <t>Bharat Kapoor</t>
  </si>
  <si>
    <t>Hitendra   Khan</t>
  </si>
  <si>
    <t xml:space="preserve"> MaNish DeSai</t>
  </si>
  <si>
    <t>riYA SangHavi</t>
  </si>
  <si>
    <t>bhumi shah</t>
  </si>
  <si>
    <t>mehuL mehta</t>
  </si>
  <si>
    <t xml:space="preserve">  HarShit shah</t>
  </si>
  <si>
    <t>Kanci        Nagori</t>
  </si>
  <si>
    <t>Tanvi Sharma</t>
  </si>
  <si>
    <t>neha   mishra</t>
  </si>
  <si>
    <t>RitA     Mishra</t>
  </si>
  <si>
    <t>PaYal mehta</t>
  </si>
  <si>
    <t>kanci NagoRI</t>
  </si>
  <si>
    <t xml:space="preserve">  tanVi Sharma</t>
  </si>
  <si>
    <t xml:space="preserve">Rita ShaH     </t>
  </si>
  <si>
    <t xml:space="preserve">Payal MEHta     </t>
  </si>
  <si>
    <t xml:space="preserve">       raHul    sHah    </t>
  </si>
  <si>
    <t>PROPER + TRIM</t>
  </si>
  <si>
    <t>Employee Names</t>
  </si>
  <si>
    <t>Text Based Formulas</t>
  </si>
  <si>
    <t>Mask your errors with IF ERROR</t>
  </si>
  <si>
    <t>Sales</t>
  </si>
  <si>
    <t>Avg Price</t>
  </si>
  <si>
    <t>WORKDAYS &amp; NETWORKDAYS</t>
  </si>
  <si>
    <t>Allows you find the date "X" working days from the start date</t>
  </si>
  <si>
    <t>Start date of Project</t>
  </si>
  <si>
    <t>Expected Days for Completion</t>
  </si>
  <si>
    <t>End Date of Project</t>
  </si>
  <si>
    <t>Profit</t>
  </si>
  <si>
    <t>Expense</t>
  </si>
  <si>
    <t>Laptops</t>
  </si>
  <si>
    <t>Mobiles</t>
  </si>
  <si>
    <t>Earphones</t>
  </si>
  <si>
    <t>Tablets</t>
  </si>
  <si>
    <t>Television</t>
  </si>
  <si>
    <t>Data Preparation</t>
  </si>
  <si>
    <t>Select &gt;&gt;</t>
  </si>
  <si>
    <t>Create Dynamic Data with CHOOSE</t>
  </si>
  <si>
    <t>WORKDAYS.INTL</t>
  </si>
  <si>
    <t>NETWORKDAYS.INTL</t>
  </si>
  <si>
    <t>Allows you find the "X" working days between start &amp; end date.</t>
  </si>
  <si>
    <t>Holiday</t>
  </si>
  <si>
    <t>Date</t>
  </si>
  <si>
    <t>Company Picnic</t>
  </si>
  <si>
    <t>National Holiday</t>
  </si>
  <si>
    <t>Neha mishra</t>
  </si>
  <si>
    <t>RahUl  shAh</t>
  </si>
  <si>
    <t>Automate LOOKUP using INDEX &amp; MATCH Formula</t>
  </si>
  <si>
    <t>Shops Owned</t>
  </si>
  <si>
    <t>Shop A</t>
  </si>
  <si>
    <t>Shop B</t>
  </si>
  <si>
    <t>Shop C</t>
  </si>
  <si>
    <t>Shop D</t>
  </si>
  <si>
    <t>Shop E</t>
  </si>
  <si>
    <t>Shop F</t>
  </si>
  <si>
    <t>Shop G</t>
  </si>
  <si>
    <t>Shop</t>
  </si>
  <si>
    <t>Year</t>
  </si>
  <si>
    <t>INDEX FORMULA</t>
  </si>
  <si>
    <t>Returns a value from a dataset</t>
  </si>
  <si>
    <t>based on the row number &amp;</t>
  </si>
  <si>
    <t>column number provided.</t>
  </si>
  <si>
    <t>MATCH FORMULA</t>
  </si>
  <si>
    <t>Returns a row number or a column</t>
  </si>
  <si>
    <t>number from a dataset based on</t>
  </si>
  <si>
    <t>the value provided.</t>
  </si>
  <si>
    <t>Small</t>
  </si>
  <si>
    <t>Medium</t>
  </si>
  <si>
    <t>Large</t>
  </si>
  <si>
    <t>Sweater</t>
  </si>
  <si>
    <t>Jacket</t>
  </si>
  <si>
    <t>Pant</t>
  </si>
  <si>
    <t>Product:</t>
  </si>
  <si>
    <t>Size:</t>
  </si>
  <si>
    <t>Price:</t>
  </si>
  <si>
    <t>Products</t>
  </si>
  <si>
    <t>Business Unit</t>
  </si>
  <si>
    <t>Main Unit</t>
  </si>
  <si>
    <t>Revenue</t>
  </si>
  <si>
    <t>Entity A</t>
  </si>
  <si>
    <t>BU_1</t>
  </si>
  <si>
    <t>VC_A</t>
  </si>
  <si>
    <t>Entity B</t>
  </si>
  <si>
    <t>Entity C</t>
  </si>
  <si>
    <t>Entity D</t>
  </si>
  <si>
    <t>Entity E</t>
  </si>
  <si>
    <t>BU_2</t>
  </si>
  <si>
    <t>Entity F</t>
  </si>
  <si>
    <t>Entity G</t>
  </si>
  <si>
    <t>Entity H</t>
  </si>
  <si>
    <t>Entity I</t>
  </si>
  <si>
    <t>BU_3</t>
  </si>
  <si>
    <t>VC_B</t>
  </si>
  <si>
    <t>Entity J</t>
  </si>
  <si>
    <t>Entity K</t>
  </si>
  <si>
    <t>Entity L</t>
  </si>
  <si>
    <t>BU_4</t>
  </si>
  <si>
    <t>Entity M</t>
  </si>
  <si>
    <t>Entity N</t>
  </si>
  <si>
    <t>Entity O</t>
  </si>
  <si>
    <t>Entity P</t>
  </si>
  <si>
    <t>BU_5</t>
  </si>
  <si>
    <t>Entity Q</t>
  </si>
  <si>
    <t>BU_6</t>
  </si>
  <si>
    <t>VC_C</t>
  </si>
  <si>
    <t>Entity R</t>
  </si>
  <si>
    <t>Entity S</t>
  </si>
  <si>
    <t>Entity T</t>
  </si>
  <si>
    <t>Entity U</t>
  </si>
  <si>
    <t>BU_7</t>
  </si>
  <si>
    <t>Entity V</t>
  </si>
  <si>
    <t>Entity W</t>
  </si>
  <si>
    <t>Entity X</t>
  </si>
  <si>
    <t>Entity Y</t>
  </si>
  <si>
    <t>BU_8</t>
  </si>
  <si>
    <t>Entity Z</t>
  </si>
  <si>
    <t>Practice LOOKUP using INDEX &amp; MATCH Formula</t>
  </si>
  <si>
    <t>Criteria Based Calculations using SUMIFS, AVERAGEIFS &amp; COUNTIFS</t>
  </si>
  <si>
    <t>Robots Used</t>
  </si>
  <si>
    <t>Entities</t>
  </si>
  <si>
    <r>
      <rPr>
        <sz val="11"/>
        <color theme="1"/>
        <rFont val="Calibri"/>
        <family val="2"/>
        <scheme val="minor"/>
      </rPr>
      <t xml:space="preserve">Find </t>
    </r>
    <r>
      <rPr>
        <b/>
        <sz val="11"/>
        <color theme="1"/>
        <rFont val="Calibri"/>
        <family val="2"/>
        <scheme val="minor"/>
      </rPr>
      <t>total sales</t>
    </r>
    <r>
      <rPr>
        <sz val="11"/>
        <color theme="1"/>
        <rFont val="Calibri"/>
        <family val="2"/>
        <scheme val="minor"/>
      </rPr>
      <t xml:space="preserve"> for the following Business Unit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using </t>
    </r>
    <r>
      <rPr>
        <b/>
        <sz val="11"/>
        <color theme="1"/>
        <rFont val="Calibri"/>
        <family val="2"/>
        <scheme val="minor"/>
      </rPr>
      <t>SUMIFS:</t>
    </r>
  </si>
  <si>
    <t>Practice using SUMIFS, AVERAGEIFS &amp; COUNTIFS</t>
  </si>
  <si>
    <r>
      <t xml:space="preserve">Find </t>
    </r>
    <r>
      <rPr>
        <b/>
        <sz val="11"/>
        <color theme="1"/>
        <rFont val="Calibri"/>
        <family val="2"/>
        <scheme val="minor"/>
      </rPr>
      <t>average revenue</t>
    </r>
    <r>
      <rPr>
        <sz val="11"/>
        <color theme="1"/>
        <rFont val="Calibri"/>
        <family val="2"/>
        <scheme val="minor"/>
      </rPr>
      <t xml:space="preserve"> for the following criteria using </t>
    </r>
    <r>
      <rPr>
        <b/>
        <sz val="11"/>
        <color theme="1"/>
        <rFont val="Calibri"/>
        <family val="2"/>
        <scheme val="minor"/>
      </rPr>
      <t>AVERAGEIFS</t>
    </r>
    <r>
      <rPr>
        <sz val="11"/>
        <color theme="1"/>
        <rFont val="Calibri"/>
        <family val="2"/>
        <scheme val="minor"/>
      </rPr>
      <t>:</t>
    </r>
  </si>
  <si>
    <t>Makes everything uppercase</t>
  </si>
  <si>
    <t>UPPER</t>
  </si>
  <si>
    <t>LOWER</t>
  </si>
  <si>
    <t>PROPER</t>
  </si>
  <si>
    <t>TRIM</t>
  </si>
  <si>
    <t>Makes everything lowercase</t>
  </si>
  <si>
    <t>Capitalize first letter of each word</t>
  </si>
  <si>
    <t>Removes all extra spaces</t>
  </si>
  <si>
    <t>The Perfect Answer</t>
  </si>
  <si>
    <t xml:space="preserve">&lt;- vlookup </t>
  </si>
  <si>
    <t>&lt;-index</t>
  </si>
  <si>
    <t>match(column)</t>
  </si>
  <si>
    <t>match(row)</t>
  </si>
  <si>
    <t>&lt;-index and match</t>
  </si>
  <si>
    <t>matcH(column)</t>
  </si>
  <si>
    <t>&lt;-NO HOLIDAYS OTHER THAN WEEKEND</t>
  </si>
  <si>
    <t>&lt;-EXCLUDING 1ST DAY AS PLANNING DAY</t>
  </si>
  <si>
    <t>INDEX_NO</t>
  </si>
  <si>
    <t>CHOOSE</t>
  </si>
  <si>
    <t>&lt;- INCLUDING HOLIDAYS OTHER THAN WEEKEND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</si>
</sst>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₹&quot;\ #,##0;[Red]&quot;₹&quot;\ \-#,##0"/>
    <numFmt numFmtId="44" formatCode="_ &quot;₹&quot;\ * #,##0.00_ ;_ &quot;₹&quot;\ * \-#,##0.00_ ;_ &quot;₹&quot;\ * &quot;-&quot;??_ ;_ @_ "/>
    <numFmt numFmtId="164" formatCode="_(* #,##0.00_);_(* \(#,##0.00\);_(* &quot;-&quot;??_);_(@_)"/>
    <numFmt numFmtId="165" formatCode="mmmm\ yyyy"/>
    <numFmt numFmtId="166" formatCode="_-[$$-409]* #,##0_ ;_-[$$-409]* \-#,##0\ ;_-[$$-409]* &quot;-&quot;??_ ;_-@_ "/>
    <numFmt numFmtId="167" formatCode="_(&quot;$&quot;* #,##0.00_);_(&quot;$&quot;* \(#,##0.00\);_(&quot;$&quot;* &quot;-&quot;??_);_(@_)"/>
    <numFmt numFmtId="168" formatCode="_(&quot;$&quot;* #,##0_);_(&quot;$&quot;* \(#,##0\);_(&quot;$&quot;* &quot;-&quot;??_);_(@_)"/>
    <numFmt numFmtId="169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</fonts>
  <fills count="1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0" fontId="5" fillId="0" borderId="0"/>
    <xf numFmtId="167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59">
    <xf numFmtId="0" fontId="0" fillId="0" borderId="0" xfId="0"/>
    <xf numFmtId="0" fontId="3" fillId="0" borderId="1" xfId="0" applyFont="1" applyBorder="1"/>
    <xf numFmtId="0" fontId="0" fillId="0" borderId="1" xfId="0" applyBorder="1"/>
    <xf numFmtId="0" fontId="0" fillId="0" borderId="2" xfId="0" applyBorder="1"/>
    <xf numFmtId="0" fontId="2" fillId="0" borderId="0" xfId="0" applyFont="1"/>
    <xf numFmtId="0" fontId="2" fillId="2" borderId="0" xfId="0" applyFont="1" applyFill="1"/>
    <xf numFmtId="3" fontId="0" fillId="0" borderId="2" xfId="0" applyNumberFormat="1" applyBorder="1"/>
    <xf numFmtId="0" fontId="5" fillId="0" borderId="0" xfId="2"/>
    <xf numFmtId="0" fontId="4" fillId="0" borderId="0" xfId="2" applyFont="1"/>
    <xf numFmtId="0" fontId="3" fillId="0" borderId="0" xfId="0" applyFont="1" applyBorder="1"/>
    <xf numFmtId="0" fontId="0" fillId="0" borderId="0" xfId="0" applyBorder="1"/>
    <xf numFmtId="165" fontId="5" fillId="0" borderId="0" xfId="2" quotePrefix="1" applyNumberFormat="1"/>
    <xf numFmtId="0" fontId="2" fillId="0" borderId="3" xfId="0" applyFont="1" applyBorder="1"/>
    <xf numFmtId="14" fontId="0" fillId="0" borderId="0" xfId="0" applyNumberFormat="1"/>
    <xf numFmtId="0" fontId="2" fillId="4" borderId="0" xfId="0" applyFont="1" applyFill="1"/>
    <xf numFmtId="0" fontId="0" fillId="5" borderId="0" xfId="0" applyFill="1"/>
    <xf numFmtId="166" fontId="0" fillId="5" borderId="0" xfId="0" applyNumberFormat="1" applyFill="1"/>
    <xf numFmtId="6" fontId="0" fillId="5" borderId="0" xfId="0" applyNumberFormat="1" applyFill="1"/>
    <xf numFmtId="0" fontId="0" fillId="3" borderId="0" xfId="0" applyFill="1"/>
    <xf numFmtId="14" fontId="0" fillId="5" borderId="0" xfId="0" applyNumberFormat="1" applyFill="1"/>
    <xf numFmtId="0" fontId="2" fillId="6" borderId="0" xfId="0" applyFont="1" applyFill="1" applyAlignment="1">
      <alignment wrapText="1"/>
    </xf>
    <xf numFmtId="0" fontId="2" fillId="7" borderId="4" xfId="0" applyFont="1" applyFill="1" applyBorder="1"/>
    <xf numFmtId="0" fontId="2" fillId="7" borderId="5" xfId="0" applyFont="1" applyFill="1" applyBorder="1"/>
    <xf numFmtId="14" fontId="0" fillId="8" borderId="6" xfId="0" applyNumberFormat="1" applyFill="1" applyBorder="1" applyAlignment="1">
      <alignment horizontal="left"/>
    </xf>
    <xf numFmtId="0" fontId="0" fillId="8" borderId="7" xfId="0" applyFill="1" applyBorder="1"/>
    <xf numFmtId="14" fontId="0" fillId="8" borderId="8" xfId="0" applyNumberFormat="1" applyFill="1" applyBorder="1" applyAlignment="1">
      <alignment horizontal="left"/>
    </xf>
    <xf numFmtId="0" fontId="0" fillId="8" borderId="9" xfId="0" applyFill="1" applyBorder="1"/>
    <xf numFmtId="0" fontId="0" fillId="0" borderId="0" xfId="0" applyAlignment="1">
      <alignment horizontal="right"/>
    </xf>
    <xf numFmtId="0" fontId="2" fillId="9" borderId="0" xfId="0" applyFont="1" applyFill="1"/>
    <xf numFmtId="0" fontId="0" fillId="9" borderId="0" xfId="0" applyFill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9" borderId="2" xfId="0" applyFont="1" applyFill="1" applyBorder="1"/>
    <xf numFmtId="168" fontId="0" fillId="0" borderId="2" xfId="3" applyNumberFormat="1" applyFont="1" applyBorder="1"/>
    <xf numFmtId="0" fontId="2" fillId="0" borderId="0" xfId="0" applyFont="1" applyAlignment="1">
      <alignment horizontal="right"/>
    </xf>
    <xf numFmtId="0" fontId="0" fillId="10" borderId="2" xfId="0" applyFill="1" applyBorder="1"/>
    <xf numFmtId="0" fontId="2" fillId="0" borderId="2" xfId="0" applyFont="1" applyBorder="1"/>
    <xf numFmtId="0" fontId="0" fillId="9" borderId="2" xfId="0" applyFont="1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66" fontId="0" fillId="0" borderId="0" xfId="3" applyNumberFormat="1" applyFont="1"/>
    <xf numFmtId="169" fontId="0" fillId="0" borderId="0" xfId="1" applyNumberFormat="1" applyFont="1"/>
    <xf numFmtId="0" fontId="0" fillId="0" borderId="0" xfId="0" applyFont="1"/>
    <xf numFmtId="3" fontId="0" fillId="3" borderId="2" xfId="0" applyNumberFormat="1" applyFill="1" applyBorder="1"/>
    <xf numFmtId="0" fontId="0" fillId="8" borderId="0" xfId="0" applyFill="1"/>
    <xf numFmtId="0" fontId="0" fillId="5" borderId="2" xfId="0" applyFill="1" applyBorder="1"/>
    <xf numFmtId="0" fontId="0" fillId="2" borderId="2" xfId="0" applyFill="1" applyBorder="1"/>
    <xf numFmtId="0" fontId="0" fillId="12" borderId="2" xfId="0" applyFill="1" applyBorder="1"/>
    <xf numFmtId="0" fontId="0" fillId="13" borderId="2" xfId="0" applyFill="1" applyBorder="1"/>
    <xf numFmtId="0" fontId="0" fillId="14" borderId="2" xfId="0" applyFill="1" applyBorder="1"/>
    <xf numFmtId="166" fontId="0" fillId="11" borderId="2" xfId="0" applyNumberFormat="1" applyFill="1" applyBorder="1"/>
    <xf numFmtId="166" fontId="0" fillId="4" borderId="0" xfId="4" applyNumberFormat="1" applyFont="1" applyFill="1"/>
    <xf numFmtId="0" fontId="0" fillId="11" borderId="0" xfId="0" applyFill="1"/>
    <xf numFmtId="0" fontId="0" fillId="11" borderId="2" xfId="0" applyFill="1" applyBorder="1"/>
    <xf numFmtId="14" fontId="0" fillId="11" borderId="0" xfId="0" applyNumberFormat="1" applyFill="1"/>
  </cellXfs>
  <cellStyles count="5">
    <cellStyle name="Comma 2" xfId="1" xr:uid="{ACD26DB5-F384-46F8-9102-94CD8BA0181E}"/>
    <cellStyle name="Currency" xfId="4" builtinId="4"/>
    <cellStyle name="Currency 2" xfId="3" xr:uid="{345B8479-4164-4FC0-9924-F1E447422216}"/>
    <cellStyle name="Normal" xfId="0" builtinId="0"/>
    <cellStyle name="Normal 3" xfId="2" xr:uid="{AA59E3E5-30A7-44F5-BFCF-7300F959B874}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5" tint="0.79998168889431442"/>
        </patternFill>
      </fill>
    </dxf>
  </dxfs>
  <tableStyles count="0" defaultTableStyle="TableStyleMedium2" defaultPivotStyle="PivotStyleLight16"/>
  <colors>
    <mruColors>
      <color rgb="FFFFA161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'Dynamic Data WOHOO!'!$H$6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'Dynamic Data WOHOO!'!$G$7:$G$11</c:f>
              <c:strCache>
                <c:ptCount val="5"/>
                <c:pt idx="0">
                  <c:v>Laptops</c:v>
                </c:pt>
                <c:pt idx="1">
                  <c:v>Earphones</c:v>
                </c:pt>
                <c:pt idx="2">
                  <c:v>Tablets</c:v>
                </c:pt>
                <c:pt idx="3">
                  <c:v>Mobiles</c:v>
                </c:pt>
                <c:pt idx="4">
                  <c:v>Television</c:v>
                </c:pt>
              </c:strCache>
            </c:strRef>
          </c:cat>
          <c:val>
            <c:numRef>
              <c:f>'Dynamic Data WOHOO!'!$H$7:$H$11</c:f>
              <c:numCache>
                <c:formatCode>General</c:formatCode>
                <c:ptCount val="5"/>
                <c:pt idx="0">
                  <c:v>335</c:v>
                </c:pt>
                <c:pt idx="1">
                  <c:v>203</c:v>
                </c:pt>
                <c:pt idx="2">
                  <c:v>212</c:v>
                </c:pt>
                <c:pt idx="3">
                  <c:v>326</c:v>
                </c:pt>
                <c:pt idx="4">
                  <c:v>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1E-440B-9EE7-CAF6DF356F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2599456"/>
        <c:axId val="1409815744"/>
      </c:barChart>
      <c:catAx>
        <c:axId val="1382599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815744"/>
        <c:crosses val="autoZero"/>
        <c:auto val="1"/>
        <c:lblAlgn val="ctr"/>
        <c:lblOffset val="100"/>
        <c:noMultiLvlLbl val="0"/>
      </c:catAx>
      <c:valAx>
        <c:axId val="140981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2599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446049</xdr:colOff>
      <xdr:row>12</xdr:row>
      <xdr:rowOff>54826</xdr:rowOff>
    </xdr:from>
    <xdr:to>
      <xdr:col>9</xdr:col>
      <xdr:colOff>492512</xdr:colOff>
      <xdr:row>24</xdr:row>
      <xdr:rowOff>9292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C09150-5C4E-5CD2-B24B-126BD5B76A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ell\Desktop\Advanced%20Excel\Adv%20Excel%20-%20Online\PRO%20Tip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me Manager"/>
      <sheetName val="IF ERROR"/>
      <sheetName val="Trace Precedent-Dependent"/>
      <sheetName val="Remove Duplicates"/>
      <sheetName val="Goal Seek"/>
    </sheetNames>
    <sheetDataSet>
      <sheetData sheetId="0">
        <row r="14">
          <cell r="C14">
            <v>65</v>
          </cell>
        </row>
        <row r="15">
          <cell r="C15">
            <v>25</v>
          </cell>
        </row>
        <row r="16">
          <cell r="C16">
            <v>54</v>
          </cell>
        </row>
        <row r="17">
          <cell r="C17">
            <v>67</v>
          </cell>
        </row>
        <row r="18">
          <cell r="C18">
            <v>46</v>
          </cell>
        </row>
        <row r="19">
          <cell r="C19">
            <v>32</v>
          </cell>
        </row>
        <row r="20">
          <cell r="C20">
            <v>27</v>
          </cell>
        </row>
        <row r="21">
          <cell r="C21">
            <v>87</v>
          </cell>
        </row>
        <row r="22">
          <cell r="C22">
            <v>22</v>
          </cell>
        </row>
        <row r="23">
          <cell r="C23">
            <v>66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34D0F22-5BC3-41DA-A94D-41891B61395F}" name="Table2" displayName="Table2" ref="A34:D53" totalsRowShown="0" headerRowDxfId="0">
  <autoFilter ref="A34:D53" xr:uid="{234D0F22-5BC3-41DA-A94D-41891B61395F}"/>
  <tableColumns count="4">
    <tableColumn id="1" xr3:uid="{AAA563F6-E92C-499B-AEB1-585634CB0EE5}" name="Month"/>
    <tableColumn id="2" xr3:uid="{7A87990C-BBED-4BE3-B651-F47785F31BAE}" name="Product"/>
    <tableColumn id="3" xr3:uid="{7843B882-F4D5-4CBD-9DAF-73C1CF1E9EBB}" name="Country"/>
    <tableColumn id="4" xr3:uid="{58381848-EA24-489E-B3E3-0D5F8BD3499E}" name="Sales Revenu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48A07-A9B8-4899-8108-6C6F9B876742}">
  <sheetPr codeName="Sheet1">
    <tabColor theme="9" tint="0.59999389629810485"/>
  </sheetPr>
  <dimension ref="A1:I29"/>
  <sheetViews>
    <sheetView zoomScale="126" zoomScaleNormal="126" workbookViewId="0">
      <selection activeCell="I4" sqref="I4"/>
    </sheetView>
  </sheetViews>
  <sheetFormatPr defaultRowHeight="15.6" x14ac:dyDescent="0.3"/>
  <cols>
    <col min="1" max="1" width="23.77734375" style="7" customWidth="1"/>
    <col min="2" max="2" width="25.109375" style="7" bestFit="1" customWidth="1"/>
    <col min="3" max="3" width="24.88671875" style="7" bestFit="1" customWidth="1"/>
    <col min="4" max="4" width="29.5546875" style="7" bestFit="1" customWidth="1"/>
    <col min="5" max="5" width="23.6640625" style="7" customWidth="1"/>
    <col min="6" max="6" width="22.88671875" style="7" customWidth="1"/>
    <col min="7" max="7" width="14.88671875" style="7" customWidth="1"/>
    <col min="8" max="8" width="13.88671875" style="7" customWidth="1"/>
    <col min="9" max="9" width="16.6640625" style="7" customWidth="1"/>
    <col min="10" max="16384" width="8.88671875" style="7"/>
  </cols>
  <sheetData>
    <row r="1" spans="1:9" customFormat="1" ht="16.5" customHeight="1" x14ac:dyDescent="0.35">
      <c r="A1" s="1" t="s">
        <v>44</v>
      </c>
      <c r="B1" s="2"/>
      <c r="C1" s="2"/>
      <c r="D1" s="2"/>
      <c r="E1" s="2"/>
      <c r="F1" s="2"/>
    </row>
    <row r="2" spans="1:9" customFormat="1" ht="16.5" customHeight="1" x14ac:dyDescent="0.35">
      <c r="A2" s="9"/>
      <c r="B2" s="49" t="s">
        <v>148</v>
      </c>
      <c r="C2" s="50" t="s">
        <v>153</v>
      </c>
      <c r="D2" s="51" t="s">
        <v>154</v>
      </c>
      <c r="E2" s="52" t="s">
        <v>155</v>
      </c>
      <c r="F2" s="53" t="s">
        <v>156</v>
      </c>
    </row>
    <row r="3" spans="1:9" x14ac:dyDescent="0.3">
      <c r="A3" s="8" t="s">
        <v>43</v>
      </c>
      <c r="B3" s="8" t="s">
        <v>149</v>
      </c>
      <c r="C3" s="8" t="s">
        <v>150</v>
      </c>
      <c r="D3" s="8" t="s">
        <v>151</v>
      </c>
      <c r="E3" s="8" t="s">
        <v>152</v>
      </c>
      <c r="F3" s="8" t="s">
        <v>42</v>
      </c>
    </row>
    <row r="4" spans="1:9" x14ac:dyDescent="0.3">
      <c r="A4" s="7" t="s">
        <v>41</v>
      </c>
      <c r="B4" s="7" t="str">
        <f>UPPER(A4)</f>
        <v xml:space="preserve">       RAHUL    SHAH    </v>
      </c>
      <c r="C4" s="7" t="str">
        <f>LOWER(A4)</f>
        <v xml:space="preserve">       rahul    shah    </v>
      </c>
      <c r="D4" s="7" t="str">
        <f>PROPER(A4)</f>
        <v xml:space="preserve">       Rahul    Shah    </v>
      </c>
      <c r="E4" s="7" t="str">
        <f>TRIM(A4)</f>
        <v>raHul sHah</v>
      </c>
      <c r="F4" s="7" t="str">
        <f>PROPER(TRIM(A4))</f>
        <v>Rahul Shah</v>
      </c>
      <c r="G4" s="7" t="str">
        <f>PROPER(TRIM(A4))</f>
        <v>Rahul Shah</v>
      </c>
      <c r="H4" s="7" t="str">
        <f>TRIM(PROPER(A4))</f>
        <v>Rahul Shah</v>
      </c>
      <c r="I4" s="7" t="str">
        <f>UPPER(TRIM(A4))</f>
        <v>RAHUL SHAH</v>
      </c>
    </row>
    <row r="5" spans="1:9" x14ac:dyDescent="0.3">
      <c r="A5" s="7" t="s">
        <v>40</v>
      </c>
      <c r="B5" s="7" t="str">
        <f t="shared" ref="B5:B29" si="0">UPPER(A5)</f>
        <v xml:space="preserve">PAYAL MEHTA     </v>
      </c>
      <c r="C5" s="7" t="str">
        <f t="shared" ref="C5:C29" si="1">LOWER(A5)</f>
        <v xml:space="preserve">payal mehta     </v>
      </c>
      <c r="D5" s="7" t="str">
        <f t="shared" ref="D5:D29" si="2">PROPER(A5)</f>
        <v xml:space="preserve">Payal Mehta     </v>
      </c>
      <c r="E5" s="7" t="str">
        <f t="shared" ref="E5:E29" si="3">TRIM(A5)</f>
        <v>Payal MEHta</v>
      </c>
      <c r="F5" s="7" t="str">
        <f t="shared" ref="F5:F29" si="4">PROPER(TRIM(A5))</f>
        <v>Payal Mehta</v>
      </c>
      <c r="G5" s="7" t="str">
        <f t="shared" ref="G5:G29" si="5">PROPER(TRIM(A5))</f>
        <v>Payal Mehta</v>
      </c>
      <c r="H5" s="7" t="str">
        <f t="shared" ref="H5:H29" si="6">TRIM(PROPER(A5))</f>
        <v>Payal Mehta</v>
      </c>
      <c r="I5" s="7" t="str">
        <f t="shared" ref="I5:I29" si="7">UPPER(TRIM(A5))</f>
        <v>PAYAL MEHTA</v>
      </c>
    </row>
    <row r="6" spans="1:9" x14ac:dyDescent="0.3">
      <c r="A6" s="7" t="s">
        <v>39</v>
      </c>
      <c r="B6" s="7" t="str">
        <f t="shared" si="0"/>
        <v xml:space="preserve">RITA SHAH     </v>
      </c>
      <c r="C6" s="7" t="str">
        <f t="shared" si="1"/>
        <v xml:space="preserve">rita shah     </v>
      </c>
      <c r="D6" s="7" t="str">
        <f t="shared" si="2"/>
        <v xml:space="preserve">Rita Shah     </v>
      </c>
      <c r="E6" s="7" t="str">
        <f t="shared" si="3"/>
        <v>Rita ShaH</v>
      </c>
      <c r="F6" s="7" t="str">
        <f t="shared" si="4"/>
        <v>Rita Shah</v>
      </c>
      <c r="G6" s="7" t="str">
        <f t="shared" si="5"/>
        <v>Rita Shah</v>
      </c>
      <c r="H6" s="7" t="str">
        <f t="shared" si="6"/>
        <v>Rita Shah</v>
      </c>
      <c r="I6" s="7" t="str">
        <f t="shared" si="7"/>
        <v>RITA SHAH</v>
      </c>
    </row>
    <row r="7" spans="1:9" x14ac:dyDescent="0.3">
      <c r="A7" s="7" t="s">
        <v>70</v>
      </c>
      <c r="B7" s="7" t="str">
        <f t="shared" si="0"/>
        <v>NEHA MISHRA</v>
      </c>
      <c r="C7" s="7" t="str">
        <f t="shared" si="1"/>
        <v>neha mishra</v>
      </c>
      <c r="D7" s="7" t="str">
        <f t="shared" si="2"/>
        <v>Neha Mishra</v>
      </c>
      <c r="E7" s="7" t="str">
        <f t="shared" si="3"/>
        <v>Neha mishra</v>
      </c>
      <c r="F7" s="7" t="str">
        <f t="shared" si="4"/>
        <v>Neha Mishra</v>
      </c>
      <c r="G7" s="7" t="str">
        <f t="shared" si="5"/>
        <v>Neha Mishra</v>
      </c>
      <c r="H7" s="7" t="str">
        <f t="shared" si="6"/>
        <v>Neha Mishra</v>
      </c>
      <c r="I7" s="7" t="str">
        <f t="shared" si="7"/>
        <v>NEHA MISHRA</v>
      </c>
    </row>
    <row r="8" spans="1:9" x14ac:dyDescent="0.3">
      <c r="A8" s="7" t="s">
        <v>38</v>
      </c>
      <c r="B8" s="7" t="str">
        <f t="shared" si="0"/>
        <v xml:space="preserve">  TANVI SHARMA</v>
      </c>
      <c r="C8" s="7" t="str">
        <f t="shared" si="1"/>
        <v xml:space="preserve">  tanvi sharma</v>
      </c>
      <c r="D8" s="7" t="str">
        <f t="shared" si="2"/>
        <v xml:space="preserve">  Tanvi Sharma</v>
      </c>
      <c r="E8" s="7" t="str">
        <f t="shared" si="3"/>
        <v>tanVi Sharma</v>
      </c>
      <c r="F8" s="7" t="str">
        <f t="shared" si="4"/>
        <v>Tanvi Sharma</v>
      </c>
      <c r="G8" s="7" t="str">
        <f t="shared" si="5"/>
        <v>Tanvi Sharma</v>
      </c>
      <c r="H8" s="7" t="str">
        <f t="shared" si="6"/>
        <v>Tanvi Sharma</v>
      </c>
      <c r="I8" s="7" t="str">
        <f t="shared" si="7"/>
        <v>TANVI SHARMA</v>
      </c>
    </row>
    <row r="9" spans="1:9" x14ac:dyDescent="0.3">
      <c r="A9" s="7" t="s">
        <v>37</v>
      </c>
      <c r="B9" s="7" t="str">
        <f t="shared" si="0"/>
        <v>KANCI NAGORI</v>
      </c>
      <c r="C9" s="7" t="str">
        <f t="shared" si="1"/>
        <v>kanci nagori</v>
      </c>
      <c r="D9" s="7" t="str">
        <f t="shared" si="2"/>
        <v>Kanci Nagori</v>
      </c>
      <c r="E9" s="7" t="str">
        <f t="shared" si="3"/>
        <v>kanci NagoRI</v>
      </c>
      <c r="F9" s="7" t="str">
        <f t="shared" si="4"/>
        <v>Kanci Nagori</v>
      </c>
      <c r="G9" s="7" t="str">
        <f t="shared" si="5"/>
        <v>Kanci Nagori</v>
      </c>
      <c r="H9" s="7" t="str">
        <f t="shared" si="6"/>
        <v>Kanci Nagori</v>
      </c>
      <c r="I9" s="7" t="str">
        <f t="shared" si="7"/>
        <v>KANCI NAGORI</v>
      </c>
    </row>
    <row r="10" spans="1:9" x14ac:dyDescent="0.3">
      <c r="A10" s="7" t="s">
        <v>71</v>
      </c>
      <c r="B10" s="7" t="str">
        <f t="shared" si="0"/>
        <v>RAHUL  SHAH</v>
      </c>
      <c r="C10" s="7" t="str">
        <f t="shared" si="1"/>
        <v>rahul  shah</v>
      </c>
      <c r="D10" s="7" t="str">
        <f t="shared" si="2"/>
        <v>Rahul  Shah</v>
      </c>
      <c r="E10" s="7" t="str">
        <f t="shared" si="3"/>
        <v>RahUl shAh</v>
      </c>
      <c r="F10" s="7" t="str">
        <f t="shared" si="4"/>
        <v>Rahul Shah</v>
      </c>
      <c r="G10" s="7" t="str">
        <f t="shared" si="5"/>
        <v>Rahul Shah</v>
      </c>
      <c r="H10" s="7" t="str">
        <f t="shared" si="6"/>
        <v>Rahul Shah</v>
      </c>
      <c r="I10" s="7" t="str">
        <f t="shared" si="7"/>
        <v>RAHUL SHAH</v>
      </c>
    </row>
    <row r="11" spans="1:9" x14ac:dyDescent="0.3">
      <c r="A11" s="7" t="s">
        <v>36</v>
      </c>
      <c r="B11" s="7" t="str">
        <f t="shared" si="0"/>
        <v>PAYAL MEHTA</v>
      </c>
      <c r="C11" s="7" t="str">
        <f t="shared" si="1"/>
        <v>payal mehta</v>
      </c>
      <c r="D11" s="7" t="str">
        <f t="shared" si="2"/>
        <v>Payal Mehta</v>
      </c>
      <c r="E11" s="7" t="str">
        <f t="shared" si="3"/>
        <v>PaYal mehta</v>
      </c>
      <c r="F11" s="7" t="str">
        <f t="shared" si="4"/>
        <v>Payal Mehta</v>
      </c>
      <c r="G11" s="7" t="str">
        <f t="shared" si="5"/>
        <v>Payal Mehta</v>
      </c>
      <c r="H11" s="7" t="str">
        <f t="shared" si="6"/>
        <v>Payal Mehta</v>
      </c>
      <c r="I11" s="7" t="str">
        <f t="shared" si="7"/>
        <v>PAYAL MEHTA</v>
      </c>
    </row>
    <row r="12" spans="1:9" x14ac:dyDescent="0.3">
      <c r="A12" s="7" t="s">
        <v>35</v>
      </c>
      <c r="B12" s="7" t="str">
        <f t="shared" si="0"/>
        <v>RITA     MISHRA</v>
      </c>
      <c r="C12" s="7" t="str">
        <f t="shared" si="1"/>
        <v>rita     mishra</v>
      </c>
      <c r="D12" s="7" t="str">
        <f t="shared" si="2"/>
        <v>Rita     Mishra</v>
      </c>
      <c r="E12" s="7" t="str">
        <f t="shared" si="3"/>
        <v>RitA Mishra</v>
      </c>
      <c r="F12" s="7" t="str">
        <f t="shared" si="4"/>
        <v>Rita Mishra</v>
      </c>
      <c r="G12" s="7" t="str">
        <f t="shared" si="5"/>
        <v>Rita Mishra</v>
      </c>
      <c r="H12" s="7" t="str">
        <f t="shared" si="6"/>
        <v>Rita Mishra</v>
      </c>
      <c r="I12" s="7" t="str">
        <f t="shared" si="7"/>
        <v>RITA MISHRA</v>
      </c>
    </row>
    <row r="13" spans="1:9" x14ac:dyDescent="0.3">
      <c r="A13" s="7" t="s">
        <v>34</v>
      </c>
      <c r="B13" s="7" t="str">
        <f t="shared" si="0"/>
        <v>NEHA   MISHRA</v>
      </c>
      <c r="C13" s="7" t="str">
        <f t="shared" si="1"/>
        <v>neha   mishra</v>
      </c>
      <c r="D13" s="7" t="str">
        <f t="shared" si="2"/>
        <v>Neha   Mishra</v>
      </c>
      <c r="E13" s="7" t="str">
        <f t="shared" si="3"/>
        <v>neha mishra</v>
      </c>
      <c r="F13" s="7" t="str">
        <f t="shared" si="4"/>
        <v>Neha Mishra</v>
      </c>
      <c r="G13" s="7" t="str">
        <f t="shared" si="5"/>
        <v>Neha Mishra</v>
      </c>
      <c r="H13" s="7" t="str">
        <f t="shared" si="6"/>
        <v>Neha Mishra</v>
      </c>
      <c r="I13" s="7" t="str">
        <f t="shared" si="7"/>
        <v>NEHA MISHRA</v>
      </c>
    </row>
    <row r="14" spans="1:9" x14ac:dyDescent="0.3">
      <c r="A14" s="7" t="s">
        <v>33</v>
      </c>
      <c r="B14" s="7" t="str">
        <f t="shared" si="0"/>
        <v>TANVI SHARMA</v>
      </c>
      <c r="C14" s="7" t="str">
        <f t="shared" si="1"/>
        <v>tanvi sharma</v>
      </c>
      <c r="D14" s="7" t="str">
        <f t="shared" si="2"/>
        <v>Tanvi Sharma</v>
      </c>
      <c r="E14" s="7" t="str">
        <f t="shared" si="3"/>
        <v>Tanvi Sharma</v>
      </c>
      <c r="F14" s="7" t="str">
        <f t="shared" si="4"/>
        <v>Tanvi Sharma</v>
      </c>
      <c r="G14" s="7" t="str">
        <f t="shared" si="5"/>
        <v>Tanvi Sharma</v>
      </c>
      <c r="H14" s="7" t="str">
        <f t="shared" si="6"/>
        <v>Tanvi Sharma</v>
      </c>
      <c r="I14" s="7" t="str">
        <f t="shared" si="7"/>
        <v>TANVI SHARMA</v>
      </c>
    </row>
    <row r="15" spans="1:9" x14ac:dyDescent="0.3">
      <c r="A15" s="7" t="s">
        <v>32</v>
      </c>
      <c r="B15" s="7" t="str">
        <f t="shared" si="0"/>
        <v>KANCI        NAGORI</v>
      </c>
      <c r="C15" s="7" t="str">
        <f t="shared" si="1"/>
        <v>kanci        nagori</v>
      </c>
      <c r="D15" s="7" t="str">
        <f t="shared" si="2"/>
        <v>Kanci        Nagori</v>
      </c>
      <c r="E15" s="7" t="str">
        <f t="shared" si="3"/>
        <v>Kanci Nagori</v>
      </c>
      <c r="F15" s="7" t="str">
        <f t="shared" si="4"/>
        <v>Kanci Nagori</v>
      </c>
      <c r="G15" s="7" t="str">
        <f t="shared" si="5"/>
        <v>Kanci Nagori</v>
      </c>
      <c r="H15" s="7" t="str">
        <f t="shared" si="6"/>
        <v>Kanci Nagori</v>
      </c>
      <c r="I15" s="7" t="str">
        <f t="shared" si="7"/>
        <v>KANCI NAGORI</v>
      </c>
    </row>
    <row r="16" spans="1:9" x14ac:dyDescent="0.3">
      <c r="A16" s="7" t="s">
        <v>31</v>
      </c>
      <c r="B16" s="7" t="str">
        <f t="shared" si="0"/>
        <v xml:space="preserve">  HARSHIT SHAH</v>
      </c>
      <c r="C16" s="7" t="str">
        <f t="shared" si="1"/>
        <v xml:space="preserve">  harshit shah</v>
      </c>
      <c r="D16" s="7" t="str">
        <f t="shared" si="2"/>
        <v xml:space="preserve">  Harshit Shah</v>
      </c>
      <c r="E16" s="7" t="str">
        <f t="shared" si="3"/>
        <v>HarShit shah</v>
      </c>
      <c r="F16" s="7" t="str">
        <f t="shared" si="4"/>
        <v>Harshit Shah</v>
      </c>
      <c r="G16" s="7" t="str">
        <f t="shared" si="5"/>
        <v>Harshit Shah</v>
      </c>
      <c r="H16" s="7" t="str">
        <f t="shared" si="6"/>
        <v>Harshit Shah</v>
      </c>
      <c r="I16" s="7" t="str">
        <f t="shared" si="7"/>
        <v>HARSHIT SHAH</v>
      </c>
    </row>
    <row r="17" spans="1:9" x14ac:dyDescent="0.3">
      <c r="A17" s="7" t="s">
        <v>30</v>
      </c>
      <c r="B17" s="7" t="str">
        <f t="shared" si="0"/>
        <v>MEHUL MEHTA</v>
      </c>
      <c r="C17" s="7" t="str">
        <f t="shared" si="1"/>
        <v>mehul mehta</v>
      </c>
      <c r="D17" s="7" t="str">
        <f t="shared" si="2"/>
        <v>Mehul Mehta</v>
      </c>
      <c r="E17" s="7" t="str">
        <f t="shared" si="3"/>
        <v>mehuL mehta</v>
      </c>
      <c r="F17" s="7" t="str">
        <f t="shared" si="4"/>
        <v>Mehul Mehta</v>
      </c>
      <c r="G17" s="7" t="str">
        <f t="shared" si="5"/>
        <v>Mehul Mehta</v>
      </c>
      <c r="H17" s="7" t="str">
        <f t="shared" si="6"/>
        <v>Mehul Mehta</v>
      </c>
      <c r="I17" s="7" t="str">
        <f t="shared" si="7"/>
        <v>MEHUL MEHTA</v>
      </c>
    </row>
    <row r="18" spans="1:9" x14ac:dyDescent="0.3">
      <c r="A18" s="7" t="s">
        <v>29</v>
      </c>
      <c r="B18" s="7" t="str">
        <f t="shared" si="0"/>
        <v>BHUMI SHAH</v>
      </c>
      <c r="C18" s="7" t="str">
        <f t="shared" si="1"/>
        <v>bhumi shah</v>
      </c>
      <c r="D18" s="7" t="str">
        <f t="shared" si="2"/>
        <v>Bhumi Shah</v>
      </c>
      <c r="E18" s="7" t="str">
        <f t="shared" si="3"/>
        <v>bhumi shah</v>
      </c>
      <c r="F18" s="7" t="str">
        <f t="shared" si="4"/>
        <v>Bhumi Shah</v>
      </c>
      <c r="G18" s="7" t="str">
        <f t="shared" si="5"/>
        <v>Bhumi Shah</v>
      </c>
      <c r="H18" s="7" t="str">
        <f t="shared" si="6"/>
        <v>Bhumi Shah</v>
      </c>
      <c r="I18" s="7" t="str">
        <f t="shared" si="7"/>
        <v>BHUMI SHAH</v>
      </c>
    </row>
    <row r="19" spans="1:9" x14ac:dyDescent="0.3">
      <c r="A19" s="7" t="s">
        <v>28</v>
      </c>
      <c r="B19" s="7" t="str">
        <f t="shared" si="0"/>
        <v>RIYA SANGHAVI</v>
      </c>
      <c r="C19" s="7" t="str">
        <f t="shared" si="1"/>
        <v>riya sanghavi</v>
      </c>
      <c r="D19" s="7" t="str">
        <f t="shared" si="2"/>
        <v>Riya Sanghavi</v>
      </c>
      <c r="E19" s="7" t="str">
        <f t="shared" si="3"/>
        <v>riYA SangHavi</v>
      </c>
      <c r="F19" s="7" t="str">
        <f t="shared" si="4"/>
        <v>Riya Sanghavi</v>
      </c>
      <c r="G19" s="7" t="str">
        <f t="shared" si="5"/>
        <v>Riya Sanghavi</v>
      </c>
      <c r="H19" s="7" t="str">
        <f t="shared" si="6"/>
        <v>Riya Sanghavi</v>
      </c>
      <c r="I19" s="7" t="str">
        <f t="shared" si="7"/>
        <v>RIYA SANGHAVI</v>
      </c>
    </row>
    <row r="20" spans="1:9" x14ac:dyDescent="0.3">
      <c r="A20" s="7" t="s">
        <v>27</v>
      </c>
      <c r="B20" s="7" t="str">
        <f t="shared" si="0"/>
        <v xml:space="preserve"> MANISH DESAI</v>
      </c>
      <c r="C20" s="7" t="str">
        <f t="shared" si="1"/>
        <v xml:space="preserve"> manish desai</v>
      </c>
      <c r="D20" s="7" t="str">
        <f t="shared" si="2"/>
        <v xml:space="preserve"> Manish Desai</v>
      </c>
      <c r="E20" s="7" t="str">
        <f t="shared" si="3"/>
        <v>MaNish DeSai</v>
      </c>
      <c r="F20" s="7" t="str">
        <f t="shared" si="4"/>
        <v>Manish Desai</v>
      </c>
      <c r="G20" s="7" t="str">
        <f t="shared" si="5"/>
        <v>Manish Desai</v>
      </c>
      <c r="H20" s="7" t="str">
        <f t="shared" si="6"/>
        <v>Manish Desai</v>
      </c>
      <c r="I20" s="7" t="str">
        <f t="shared" si="7"/>
        <v>MANISH DESAI</v>
      </c>
    </row>
    <row r="21" spans="1:9" x14ac:dyDescent="0.3">
      <c r="A21" s="7" t="s">
        <v>26</v>
      </c>
      <c r="B21" s="7" t="str">
        <f t="shared" si="0"/>
        <v>HITENDRA   KHAN</v>
      </c>
      <c r="C21" s="7" t="str">
        <f t="shared" si="1"/>
        <v>hitendra   khan</v>
      </c>
      <c r="D21" s="7" t="str">
        <f t="shared" si="2"/>
        <v>Hitendra   Khan</v>
      </c>
      <c r="E21" s="7" t="str">
        <f t="shared" si="3"/>
        <v>Hitendra Khan</v>
      </c>
      <c r="F21" s="7" t="str">
        <f t="shared" si="4"/>
        <v>Hitendra Khan</v>
      </c>
      <c r="G21" s="7" t="str">
        <f t="shared" si="5"/>
        <v>Hitendra Khan</v>
      </c>
      <c r="H21" s="7" t="str">
        <f t="shared" si="6"/>
        <v>Hitendra Khan</v>
      </c>
      <c r="I21" s="7" t="str">
        <f t="shared" si="7"/>
        <v>HITENDRA KHAN</v>
      </c>
    </row>
    <row r="22" spans="1:9" x14ac:dyDescent="0.3">
      <c r="A22" s="7" t="s">
        <v>25</v>
      </c>
      <c r="B22" s="7" t="str">
        <f t="shared" si="0"/>
        <v>BHARAT KAPOOR</v>
      </c>
      <c r="C22" s="7" t="str">
        <f t="shared" si="1"/>
        <v>bharat kapoor</v>
      </c>
      <c r="D22" s="7" t="str">
        <f t="shared" si="2"/>
        <v>Bharat Kapoor</v>
      </c>
      <c r="E22" s="7" t="str">
        <f t="shared" si="3"/>
        <v>Bharat Kapoor</v>
      </c>
      <c r="F22" s="7" t="str">
        <f t="shared" si="4"/>
        <v>Bharat Kapoor</v>
      </c>
      <c r="G22" s="7" t="str">
        <f t="shared" si="5"/>
        <v>Bharat Kapoor</v>
      </c>
      <c r="H22" s="7" t="str">
        <f t="shared" si="6"/>
        <v>Bharat Kapoor</v>
      </c>
      <c r="I22" s="7" t="str">
        <f t="shared" si="7"/>
        <v>BHARAT KAPOOR</v>
      </c>
    </row>
    <row r="23" spans="1:9" x14ac:dyDescent="0.3">
      <c r="A23" s="7" t="s">
        <v>24</v>
      </c>
      <c r="B23" s="7" t="str">
        <f t="shared" si="0"/>
        <v>DIPESH SHAH</v>
      </c>
      <c r="C23" s="7" t="str">
        <f t="shared" si="1"/>
        <v>dipesh shah</v>
      </c>
      <c r="D23" s="7" t="str">
        <f t="shared" si="2"/>
        <v>Dipesh Shah</v>
      </c>
      <c r="E23" s="7" t="str">
        <f t="shared" si="3"/>
        <v>Dipesh Shah</v>
      </c>
      <c r="F23" s="7" t="str">
        <f t="shared" si="4"/>
        <v>Dipesh Shah</v>
      </c>
      <c r="G23" s="7" t="str">
        <f t="shared" si="5"/>
        <v>Dipesh Shah</v>
      </c>
      <c r="H23" s="7" t="str">
        <f t="shared" si="6"/>
        <v>Dipesh Shah</v>
      </c>
      <c r="I23" s="7" t="str">
        <f t="shared" si="7"/>
        <v>DIPESH SHAH</v>
      </c>
    </row>
    <row r="24" spans="1:9" x14ac:dyDescent="0.3">
      <c r="A24" s="7" t="s">
        <v>23</v>
      </c>
      <c r="B24" s="7" t="str">
        <f t="shared" si="0"/>
        <v>KANAN SOMAIYA</v>
      </c>
      <c r="C24" s="7" t="str">
        <f t="shared" si="1"/>
        <v>kanan somaiya</v>
      </c>
      <c r="D24" s="7" t="str">
        <f t="shared" si="2"/>
        <v>Kanan Somaiya</v>
      </c>
      <c r="E24" s="7" t="str">
        <f t="shared" si="3"/>
        <v>KanaN somaiya</v>
      </c>
      <c r="F24" s="7" t="str">
        <f t="shared" si="4"/>
        <v>Kanan Somaiya</v>
      </c>
      <c r="G24" s="7" t="str">
        <f t="shared" si="5"/>
        <v>Kanan Somaiya</v>
      </c>
      <c r="H24" s="7" t="str">
        <f t="shared" si="6"/>
        <v>Kanan Somaiya</v>
      </c>
      <c r="I24" s="7" t="str">
        <f t="shared" si="7"/>
        <v>KANAN SOMAIYA</v>
      </c>
    </row>
    <row r="25" spans="1:9" x14ac:dyDescent="0.3">
      <c r="A25" s="7" t="s">
        <v>22</v>
      </c>
      <c r="B25" s="7" t="str">
        <f t="shared" si="0"/>
        <v>KARAN KAPOOR</v>
      </c>
      <c r="C25" s="7" t="str">
        <f t="shared" si="1"/>
        <v>karan kapoor</v>
      </c>
      <c r="D25" s="7" t="str">
        <f t="shared" si="2"/>
        <v>Karan Kapoor</v>
      </c>
      <c r="E25" s="7" t="str">
        <f t="shared" si="3"/>
        <v>KarAN Kapoor</v>
      </c>
      <c r="F25" s="7" t="str">
        <f t="shared" si="4"/>
        <v>Karan Kapoor</v>
      </c>
      <c r="G25" s="7" t="str">
        <f t="shared" si="5"/>
        <v>Karan Kapoor</v>
      </c>
      <c r="H25" s="7" t="str">
        <f t="shared" si="6"/>
        <v>Karan Kapoor</v>
      </c>
      <c r="I25" s="7" t="str">
        <f t="shared" si="7"/>
        <v>KARAN KAPOOR</v>
      </c>
    </row>
    <row r="26" spans="1:9" x14ac:dyDescent="0.3">
      <c r="A26" s="7" t="s">
        <v>21</v>
      </c>
      <c r="B26" s="7" t="str">
        <f t="shared" si="0"/>
        <v>TINA MEHTA</v>
      </c>
      <c r="C26" s="7" t="str">
        <f t="shared" si="1"/>
        <v>tina mehta</v>
      </c>
      <c r="D26" s="7" t="str">
        <f t="shared" si="2"/>
        <v>Tina Mehta</v>
      </c>
      <c r="E26" s="7" t="str">
        <f t="shared" si="3"/>
        <v>Tina mEhta</v>
      </c>
      <c r="F26" s="7" t="str">
        <f t="shared" si="4"/>
        <v>Tina Mehta</v>
      </c>
      <c r="G26" s="7" t="str">
        <f t="shared" si="5"/>
        <v>Tina Mehta</v>
      </c>
      <c r="H26" s="7" t="str">
        <f t="shared" si="6"/>
        <v>Tina Mehta</v>
      </c>
      <c r="I26" s="7" t="str">
        <f t="shared" si="7"/>
        <v>TINA MEHTA</v>
      </c>
    </row>
    <row r="27" spans="1:9" x14ac:dyDescent="0.3">
      <c r="A27" s="7" t="s">
        <v>20</v>
      </c>
      <c r="B27" s="7" t="str">
        <f t="shared" si="0"/>
        <v>KRYSTAL SHAH</v>
      </c>
      <c r="C27" s="7" t="str">
        <f t="shared" si="1"/>
        <v>krystal shah</v>
      </c>
      <c r="D27" s="7" t="str">
        <f t="shared" si="2"/>
        <v>Krystal Shah</v>
      </c>
      <c r="E27" s="7" t="str">
        <f t="shared" si="3"/>
        <v>Krystal Shah</v>
      </c>
      <c r="F27" s="7" t="str">
        <f t="shared" si="4"/>
        <v>Krystal Shah</v>
      </c>
      <c r="G27" s="7" t="str">
        <f t="shared" si="5"/>
        <v>Krystal Shah</v>
      </c>
      <c r="H27" s="7" t="str">
        <f t="shared" si="6"/>
        <v>Krystal Shah</v>
      </c>
      <c r="I27" s="7" t="str">
        <f t="shared" si="7"/>
        <v>KRYSTAL SHAH</v>
      </c>
    </row>
    <row r="28" spans="1:9" x14ac:dyDescent="0.3">
      <c r="A28" s="7" t="s">
        <v>19</v>
      </c>
      <c r="B28" s="7" t="str">
        <f t="shared" si="0"/>
        <v>KIRIT KHAN</v>
      </c>
      <c r="C28" s="7" t="str">
        <f t="shared" si="1"/>
        <v>kirit khan</v>
      </c>
      <c r="D28" s="7" t="str">
        <f t="shared" si="2"/>
        <v>Kirit Khan</v>
      </c>
      <c r="E28" s="7" t="str">
        <f t="shared" si="3"/>
        <v>Kirit Khan</v>
      </c>
      <c r="F28" s="7" t="str">
        <f t="shared" si="4"/>
        <v>Kirit Khan</v>
      </c>
      <c r="G28" s="7" t="str">
        <f t="shared" si="5"/>
        <v>Kirit Khan</v>
      </c>
      <c r="H28" s="7" t="str">
        <f t="shared" si="6"/>
        <v>Kirit Khan</v>
      </c>
      <c r="I28" s="7" t="str">
        <f t="shared" si="7"/>
        <v>KIRIT KHAN</v>
      </c>
    </row>
    <row r="29" spans="1:9" x14ac:dyDescent="0.3">
      <c r="A29" s="7" t="s">
        <v>18</v>
      </c>
      <c r="B29" s="7" t="str">
        <f t="shared" si="0"/>
        <v>KUSHAL DESAI</v>
      </c>
      <c r="C29" s="7" t="str">
        <f t="shared" si="1"/>
        <v>kushal desai</v>
      </c>
      <c r="D29" s="7" t="str">
        <f t="shared" si="2"/>
        <v>Kushal Desai</v>
      </c>
      <c r="E29" s="7" t="str">
        <f t="shared" si="3"/>
        <v>Kushal Desai</v>
      </c>
      <c r="F29" s="7" t="str">
        <f t="shared" si="4"/>
        <v>Kushal Desai</v>
      </c>
      <c r="G29" s="7" t="str">
        <f t="shared" si="5"/>
        <v>Kushal Desai</v>
      </c>
      <c r="H29" s="7" t="str">
        <f t="shared" si="6"/>
        <v>Kushal Desai</v>
      </c>
      <c r="I29" s="7" t="str">
        <f t="shared" si="7"/>
        <v>KUSHAL DESAI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921D7-3AC6-42E7-8EC0-EC2FF187DC5A}">
  <sheetPr codeName="Sheet2">
    <tabColor theme="5" tint="0.59999389629810485"/>
  </sheetPr>
  <dimension ref="A1:I22"/>
  <sheetViews>
    <sheetView zoomScale="121" zoomScaleNormal="175" workbookViewId="0">
      <selection activeCell="D22" sqref="D22:E22"/>
    </sheetView>
  </sheetViews>
  <sheetFormatPr defaultRowHeight="14.4" x14ac:dyDescent="0.3"/>
  <cols>
    <col min="1" max="1" width="7.21875" customWidth="1"/>
    <col min="2" max="2" width="12.5546875" bestFit="1" customWidth="1"/>
    <col min="3" max="3" width="11.109375" bestFit="1" customWidth="1"/>
    <col min="4" max="4" width="11.33203125" bestFit="1" customWidth="1"/>
    <col min="5" max="5" width="14.5546875" customWidth="1"/>
    <col min="6" max="6" width="11.109375" bestFit="1" customWidth="1"/>
    <col min="7" max="7" width="10.5546875" customWidth="1"/>
    <col min="8" max="8" width="8.21875" customWidth="1"/>
    <col min="9" max="9" width="29.33203125" customWidth="1"/>
  </cols>
  <sheetData>
    <row r="1" spans="1:9" ht="16.5" customHeight="1" x14ac:dyDescent="0.35">
      <c r="A1" s="1" t="s">
        <v>72</v>
      </c>
      <c r="B1" s="2"/>
      <c r="C1" s="2"/>
      <c r="D1" s="2"/>
      <c r="E1" s="2"/>
      <c r="F1" s="2"/>
      <c r="G1" s="2"/>
    </row>
    <row r="3" spans="1:9" x14ac:dyDescent="0.3">
      <c r="B3" s="28" t="s">
        <v>73</v>
      </c>
      <c r="C3" s="28">
        <v>2015</v>
      </c>
      <c r="D3" s="28">
        <v>2016</v>
      </c>
      <c r="E3" s="28">
        <v>2017</v>
      </c>
      <c r="F3" s="28">
        <v>2018</v>
      </c>
      <c r="G3" s="28">
        <v>2019</v>
      </c>
      <c r="I3" s="4" t="s">
        <v>83</v>
      </c>
    </row>
    <row r="4" spans="1:9" x14ac:dyDescent="0.3">
      <c r="B4" s="29" t="s">
        <v>74</v>
      </c>
      <c r="C4" s="44">
        <v>15285</v>
      </c>
      <c r="D4" s="44">
        <v>18145</v>
      </c>
      <c r="E4" s="44">
        <v>14139</v>
      </c>
      <c r="F4" s="44">
        <v>19041</v>
      </c>
      <c r="G4" s="44">
        <v>12060</v>
      </c>
      <c r="I4" t="s">
        <v>84</v>
      </c>
    </row>
    <row r="5" spans="1:9" x14ac:dyDescent="0.3">
      <c r="B5" s="29" t="s">
        <v>75</v>
      </c>
      <c r="C5" s="44">
        <v>17826</v>
      </c>
      <c r="D5" s="44">
        <v>24785</v>
      </c>
      <c r="E5" s="44">
        <v>15287</v>
      </c>
      <c r="F5" s="44">
        <v>16172</v>
      </c>
      <c r="G5" s="44">
        <v>26822</v>
      </c>
      <c r="I5" t="s">
        <v>85</v>
      </c>
    </row>
    <row r="6" spans="1:9" x14ac:dyDescent="0.3">
      <c r="B6" s="29" t="s">
        <v>76</v>
      </c>
      <c r="C6" s="44">
        <v>21008</v>
      </c>
      <c r="D6" s="44">
        <v>18372</v>
      </c>
      <c r="E6" s="44">
        <v>27848</v>
      </c>
      <c r="F6" s="44">
        <v>14525</v>
      </c>
      <c r="G6" s="44">
        <v>20790</v>
      </c>
      <c r="I6" t="s">
        <v>86</v>
      </c>
    </row>
    <row r="7" spans="1:9" x14ac:dyDescent="0.3">
      <c r="B7" s="29" t="s">
        <v>77</v>
      </c>
      <c r="C7" s="44">
        <v>12315</v>
      </c>
      <c r="D7" s="44">
        <v>21593</v>
      </c>
      <c r="E7" s="44">
        <v>24444</v>
      </c>
      <c r="F7" s="44">
        <v>11681</v>
      </c>
      <c r="G7" s="44">
        <v>26403</v>
      </c>
    </row>
    <row r="8" spans="1:9" x14ac:dyDescent="0.3">
      <c r="B8" s="29" t="s">
        <v>78</v>
      </c>
      <c r="C8" s="44">
        <v>27878</v>
      </c>
      <c r="D8" s="44">
        <v>21115</v>
      </c>
      <c r="E8" s="44">
        <v>25146</v>
      </c>
      <c r="F8" s="44">
        <v>17977</v>
      </c>
      <c r="G8" s="44">
        <v>15121</v>
      </c>
      <c r="I8" s="4" t="s">
        <v>87</v>
      </c>
    </row>
    <row r="9" spans="1:9" x14ac:dyDescent="0.3">
      <c r="B9" s="29" t="s">
        <v>79</v>
      </c>
      <c r="C9" s="44">
        <v>16031</v>
      </c>
      <c r="D9" s="44">
        <v>10462</v>
      </c>
      <c r="E9" s="44">
        <v>24541</v>
      </c>
      <c r="F9" s="44">
        <v>16886</v>
      </c>
      <c r="G9" s="44">
        <v>11557</v>
      </c>
      <c r="I9" t="s">
        <v>88</v>
      </c>
    </row>
    <row r="10" spans="1:9" x14ac:dyDescent="0.3">
      <c r="B10" s="29" t="s">
        <v>80</v>
      </c>
      <c r="C10" s="44">
        <v>13123</v>
      </c>
      <c r="D10" s="44">
        <v>26815</v>
      </c>
      <c r="E10" s="44">
        <v>16266</v>
      </c>
      <c r="F10" s="44">
        <v>15195</v>
      </c>
      <c r="G10" s="44">
        <v>16661</v>
      </c>
      <c r="I10" t="s">
        <v>89</v>
      </c>
    </row>
    <row r="11" spans="1:9" x14ac:dyDescent="0.3">
      <c r="I11" t="s">
        <v>90</v>
      </c>
    </row>
    <row r="12" spans="1:9" x14ac:dyDescent="0.3">
      <c r="B12" s="30" t="s">
        <v>81</v>
      </c>
      <c r="C12" s="30" t="s">
        <v>82</v>
      </c>
      <c r="D12" s="30" t="s">
        <v>46</v>
      </c>
      <c r="F12" s="30"/>
      <c r="G12" s="30"/>
      <c r="H12" s="31"/>
      <c r="I12" s="31"/>
    </row>
    <row r="13" spans="1:9" x14ac:dyDescent="0.3">
      <c r="B13" s="3" t="s">
        <v>76</v>
      </c>
      <c r="C13" s="3">
        <v>2017</v>
      </c>
      <c r="D13" s="55">
        <f>INDEX(B3:G10,MATCH(B13,B3:B10,0),MATCH(C13,B3:G3,0))</f>
        <v>27848</v>
      </c>
    </row>
    <row r="15" spans="1:9" x14ac:dyDescent="0.3">
      <c r="B15" s="57">
        <f>VLOOKUP(B13,B4:G10,4,0)</f>
        <v>27848</v>
      </c>
      <c r="C15" s="57" t="s">
        <v>157</v>
      </c>
    </row>
    <row r="16" spans="1:9" x14ac:dyDescent="0.3">
      <c r="D16" s="57">
        <f>INDEX(B3:G10,5,4)</f>
        <v>24444</v>
      </c>
      <c r="E16" s="57" t="s">
        <v>158</v>
      </c>
    </row>
    <row r="19" spans="3:5" x14ac:dyDescent="0.3">
      <c r="D19" s="57" t="s">
        <v>160</v>
      </c>
      <c r="E19" s="57" t="s">
        <v>159</v>
      </c>
    </row>
    <row r="20" spans="3:5" x14ac:dyDescent="0.3">
      <c r="D20" s="57">
        <f>MATCH(B13,B3:B10,0)</f>
        <v>4</v>
      </c>
      <c r="E20" s="57">
        <f>MATCH(C13,B3:G3,0)</f>
        <v>4</v>
      </c>
    </row>
    <row r="22" spans="3:5" x14ac:dyDescent="0.3">
      <c r="C22" s="56">
        <f>INDEX(B3:G10,D20,E20)</f>
        <v>27848</v>
      </c>
      <c r="D22" s="56" t="s">
        <v>161</v>
      </c>
      <c r="E22" s="56"/>
    </row>
  </sheetData>
  <dataValidations count="2">
    <dataValidation type="list" allowBlank="1" showInputMessage="1" showErrorMessage="1" sqref="B13" xr:uid="{EBE18A66-BD4A-49F7-B733-96FBEBE4F8BA}">
      <formula1>$B$4:$B$10</formula1>
    </dataValidation>
    <dataValidation type="list" allowBlank="1" showInputMessage="1" showErrorMessage="1" sqref="C13" xr:uid="{DBA3E481-EFBD-4EE2-AD9F-883D3B66C8B2}">
      <formula1>"2015,2016,2017,2018,2019"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83E6D-7634-4E6C-91DA-D37BB3980C0E}">
  <sheetPr codeName="Sheet3">
    <tabColor theme="7" tint="0.59999389629810485"/>
  </sheetPr>
  <dimension ref="A1:G19"/>
  <sheetViews>
    <sheetView topLeftCell="A4" zoomScale="175" zoomScaleNormal="175" workbookViewId="0">
      <selection activeCell="E13" sqref="E13"/>
    </sheetView>
  </sheetViews>
  <sheetFormatPr defaultRowHeight="14.4" x14ac:dyDescent="0.3"/>
  <cols>
    <col min="2" max="2" width="12.5546875" bestFit="1" customWidth="1"/>
    <col min="4" max="4" width="11" customWidth="1"/>
    <col min="7" max="7" width="9.5546875" customWidth="1"/>
    <col min="8" max="8" width="15.44140625" customWidth="1"/>
  </cols>
  <sheetData>
    <row r="1" spans="1:7" ht="16.5" customHeight="1" x14ac:dyDescent="0.35">
      <c r="A1" s="1" t="s">
        <v>141</v>
      </c>
      <c r="B1" s="2"/>
      <c r="C1" s="2"/>
      <c r="D1" s="2"/>
      <c r="E1" s="2"/>
      <c r="F1" s="2"/>
      <c r="G1" s="2"/>
    </row>
    <row r="3" spans="1:7" x14ac:dyDescent="0.3">
      <c r="B3" s="36" t="s">
        <v>100</v>
      </c>
      <c r="C3" s="32" t="s">
        <v>91</v>
      </c>
      <c r="D3" s="32" t="s">
        <v>92</v>
      </c>
      <c r="E3" s="32" t="s">
        <v>93</v>
      </c>
    </row>
    <row r="4" spans="1:7" x14ac:dyDescent="0.3">
      <c r="B4" s="37" t="s">
        <v>94</v>
      </c>
      <c r="C4" s="33">
        <v>10</v>
      </c>
      <c r="D4" s="33">
        <v>12</v>
      </c>
      <c r="E4" s="33">
        <v>15</v>
      </c>
    </row>
    <row r="5" spans="1:7" x14ac:dyDescent="0.3">
      <c r="B5" s="37" t="s">
        <v>95</v>
      </c>
      <c r="C5" s="33">
        <v>30</v>
      </c>
      <c r="D5" s="33">
        <v>35</v>
      </c>
      <c r="E5" s="33">
        <v>40</v>
      </c>
    </row>
    <row r="6" spans="1:7" x14ac:dyDescent="0.3">
      <c r="B6" s="37" t="s">
        <v>96</v>
      </c>
      <c r="C6" s="33">
        <v>25</v>
      </c>
      <c r="D6" s="33">
        <v>30</v>
      </c>
      <c r="E6" s="33">
        <v>35</v>
      </c>
    </row>
    <row r="8" spans="1:7" x14ac:dyDescent="0.3">
      <c r="B8" s="34" t="s">
        <v>97</v>
      </c>
      <c r="C8" s="35" t="s">
        <v>94</v>
      </c>
    </row>
    <row r="9" spans="1:7" x14ac:dyDescent="0.3">
      <c r="B9" s="27"/>
    </row>
    <row r="10" spans="1:7" x14ac:dyDescent="0.3">
      <c r="B10" s="34" t="s">
        <v>98</v>
      </c>
      <c r="C10" s="35" t="s">
        <v>93</v>
      </c>
    </row>
    <row r="12" spans="1:7" x14ac:dyDescent="0.3">
      <c r="B12" s="34" t="s">
        <v>99</v>
      </c>
      <c r="C12" s="54">
        <f>INDEX(B3:E6,D17,B17)</f>
        <v>15</v>
      </c>
    </row>
    <row r="15" spans="1:7" x14ac:dyDescent="0.3">
      <c r="B15" s="56">
        <f>INDEX(B3:E6,3,4)</f>
        <v>40</v>
      </c>
      <c r="C15" s="56"/>
      <c r="D15" s="56"/>
    </row>
    <row r="16" spans="1:7" x14ac:dyDescent="0.3">
      <c r="B16" s="56" t="s">
        <v>162</v>
      </c>
      <c r="C16" s="56"/>
      <c r="D16" s="56" t="s">
        <v>160</v>
      </c>
    </row>
    <row r="17" spans="2:4" x14ac:dyDescent="0.3">
      <c r="B17" s="56">
        <f>MATCH(C10,B3:E3,0)</f>
        <v>4</v>
      </c>
      <c r="C17" s="56"/>
      <c r="D17" s="56">
        <f>MATCH(C8,B3:B6,0)</f>
        <v>2</v>
      </c>
    </row>
    <row r="18" spans="2:4" x14ac:dyDescent="0.3">
      <c r="B18" s="56"/>
      <c r="C18" s="56"/>
      <c r="D18" s="56"/>
    </row>
    <row r="19" spans="2:4" x14ac:dyDescent="0.3">
      <c r="B19" s="56">
        <f>INDEX(B3:E6,D17,B17)</f>
        <v>15</v>
      </c>
      <c r="C19" s="56"/>
      <c r="D19" s="56"/>
    </row>
  </sheetData>
  <dataValidations count="2">
    <dataValidation type="list" allowBlank="1" showInputMessage="1" showErrorMessage="1" sqref="C10" xr:uid="{AFAA20C8-1614-49D9-B904-1F0AB2BBD5DF}">
      <formula1>$C$3:$E$3</formula1>
    </dataValidation>
    <dataValidation type="list" allowBlank="1" showInputMessage="1" showErrorMessage="1" sqref="C8" xr:uid="{FBF06E58-2EC0-4220-B4F6-86E99134C824}">
      <formula1>$B$4:$B$6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7AA43-C77D-4C7A-8E9E-1ED1062B152E}">
  <sheetPr codeName="Sheet4">
    <tabColor rgb="FFFFA161"/>
  </sheetPr>
  <dimension ref="A1:G15"/>
  <sheetViews>
    <sheetView zoomScale="145" zoomScaleNormal="145" workbookViewId="0">
      <selection activeCell="D4" sqref="D4"/>
    </sheetView>
  </sheetViews>
  <sheetFormatPr defaultRowHeight="15.6" x14ac:dyDescent="0.3"/>
  <cols>
    <col min="1" max="1" width="23.77734375" style="7" customWidth="1"/>
    <col min="2" max="5" width="23" style="7" customWidth="1"/>
    <col min="6" max="6" width="18.44140625" style="7" customWidth="1"/>
    <col min="7" max="7" width="18.6640625" style="7" customWidth="1"/>
    <col min="8" max="16384" width="8.88671875" style="7"/>
  </cols>
  <sheetData>
    <row r="1" spans="1:7" customFormat="1" ht="16.5" customHeight="1" x14ac:dyDescent="0.35">
      <c r="A1" s="1" t="s">
        <v>45</v>
      </c>
      <c r="B1" s="2"/>
      <c r="C1" s="2"/>
      <c r="D1" s="2"/>
      <c r="E1" s="2"/>
      <c r="F1" s="2"/>
      <c r="G1" s="2"/>
    </row>
    <row r="2" spans="1:7" customFormat="1" ht="16.5" customHeight="1" x14ac:dyDescent="0.35">
      <c r="A2" s="9"/>
      <c r="B2" s="10"/>
      <c r="C2" s="10"/>
      <c r="D2" s="10"/>
      <c r="E2" s="10"/>
      <c r="F2" s="10"/>
      <c r="G2" s="10"/>
    </row>
    <row r="3" spans="1:7" x14ac:dyDescent="0.3">
      <c r="A3" s="8" t="s">
        <v>1</v>
      </c>
      <c r="B3" s="8" t="s">
        <v>46</v>
      </c>
      <c r="C3" s="8" t="s">
        <v>0</v>
      </c>
      <c r="D3" s="8" t="s">
        <v>47</v>
      </c>
    </row>
    <row r="4" spans="1:7" x14ac:dyDescent="0.3">
      <c r="A4" s="11">
        <v>44197</v>
      </c>
      <c r="B4" s="7">
        <v>726</v>
      </c>
      <c r="C4" s="7">
        <v>22</v>
      </c>
    </row>
    <row r="5" spans="1:7" x14ac:dyDescent="0.3">
      <c r="A5" s="11">
        <v>44228</v>
      </c>
      <c r="B5" s="7">
        <v>703</v>
      </c>
      <c r="C5" s="7">
        <v>19</v>
      </c>
    </row>
    <row r="6" spans="1:7" x14ac:dyDescent="0.3">
      <c r="A6" s="11">
        <v>44256</v>
      </c>
      <c r="B6" s="7">
        <v>696</v>
      </c>
      <c r="C6" s="7">
        <v>24</v>
      </c>
    </row>
    <row r="7" spans="1:7" x14ac:dyDescent="0.3">
      <c r="A7" s="11">
        <v>44287</v>
      </c>
      <c r="B7" s="7">
        <v>504</v>
      </c>
      <c r="C7" s="7">
        <v>24</v>
      </c>
    </row>
    <row r="8" spans="1:7" x14ac:dyDescent="0.3">
      <c r="A8" s="11">
        <v>44317</v>
      </c>
      <c r="B8" s="7">
        <v>182</v>
      </c>
      <c r="C8" s="7">
        <v>13</v>
      </c>
    </row>
    <row r="9" spans="1:7" x14ac:dyDescent="0.3">
      <c r="A9" s="11">
        <v>44348</v>
      </c>
      <c r="B9" s="7">
        <v>836</v>
      </c>
      <c r="C9" s="7">
        <v>22</v>
      </c>
    </row>
    <row r="10" spans="1:7" x14ac:dyDescent="0.3">
      <c r="A10" s="11">
        <v>44378</v>
      </c>
      <c r="B10" s="7">
        <v>405</v>
      </c>
      <c r="C10" s="7">
        <v>15</v>
      </c>
    </row>
    <row r="11" spans="1:7" x14ac:dyDescent="0.3">
      <c r="A11" s="11">
        <v>44409</v>
      </c>
      <c r="B11" s="7">
        <v>340</v>
      </c>
      <c r="C11" s="7">
        <v>10</v>
      </c>
    </row>
    <row r="12" spans="1:7" x14ac:dyDescent="0.3">
      <c r="A12" s="11">
        <v>44440</v>
      </c>
      <c r="B12" s="7">
        <v>625</v>
      </c>
      <c r="C12" s="7">
        <v>25</v>
      </c>
    </row>
    <row r="13" spans="1:7" x14ac:dyDescent="0.3">
      <c r="A13" s="11">
        <v>44470</v>
      </c>
      <c r="B13" s="7">
        <v>561</v>
      </c>
      <c r="C13" s="7">
        <v>17</v>
      </c>
    </row>
    <row r="14" spans="1:7" x14ac:dyDescent="0.3">
      <c r="A14" s="11">
        <v>44501</v>
      </c>
    </row>
    <row r="15" spans="1:7" x14ac:dyDescent="0.3">
      <c r="A15" s="11">
        <v>44531</v>
      </c>
    </row>
  </sheetData>
  <phoneticPr fontId="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E8294-DD79-4A12-8B50-BA6409600476}">
  <sheetPr codeName="Sheet5">
    <tabColor theme="3" tint="0.59999389629810485"/>
  </sheetPr>
  <dimension ref="A1:J53"/>
  <sheetViews>
    <sheetView zoomScale="87" zoomScaleNormal="115" workbookViewId="0">
      <selection activeCell="H25" sqref="H25"/>
    </sheetView>
  </sheetViews>
  <sheetFormatPr defaultColWidth="9" defaultRowHeight="14.4" x14ac:dyDescent="0.3"/>
  <cols>
    <col min="2" max="2" width="11.5546875" bestFit="1" customWidth="1"/>
    <col min="3" max="3" width="10" customWidth="1"/>
    <col min="4" max="4" width="15.33203125" customWidth="1"/>
    <col min="7" max="7" width="6.44140625" customWidth="1"/>
    <col min="8" max="8" width="10.77734375" bestFit="1" customWidth="1"/>
    <col min="11" max="11" width="16.5546875" customWidth="1"/>
  </cols>
  <sheetData>
    <row r="1" spans="1:10" ht="16.5" customHeight="1" x14ac:dyDescent="0.35">
      <c r="A1" s="1" t="s">
        <v>142</v>
      </c>
      <c r="B1" s="2"/>
      <c r="C1" s="2"/>
      <c r="D1" s="2"/>
      <c r="E1" s="2"/>
      <c r="F1" s="2"/>
      <c r="G1" s="2"/>
    </row>
    <row r="3" spans="1:10" x14ac:dyDescent="0.3">
      <c r="A3" s="5" t="s">
        <v>1</v>
      </c>
      <c r="B3" s="5" t="s">
        <v>2</v>
      </c>
      <c r="C3" s="5" t="s">
        <v>3</v>
      </c>
      <c r="D3" s="5" t="s">
        <v>4</v>
      </c>
    </row>
    <row r="4" spans="1:10" x14ac:dyDescent="0.3">
      <c r="A4" t="s">
        <v>5</v>
      </c>
      <c r="B4" t="s">
        <v>6</v>
      </c>
      <c r="C4" t="s">
        <v>7</v>
      </c>
      <c r="D4">
        <v>546</v>
      </c>
      <c r="G4" s="4" t="s">
        <v>8</v>
      </c>
    </row>
    <row r="5" spans="1:10" x14ac:dyDescent="0.3">
      <c r="A5" t="s">
        <v>5</v>
      </c>
      <c r="B5" t="s">
        <v>9</v>
      </c>
      <c r="C5" t="s">
        <v>7</v>
      </c>
      <c r="D5">
        <v>519</v>
      </c>
      <c r="G5" t="s">
        <v>10</v>
      </c>
      <c r="J5" s="6">
        <f>SUMIFS(D4:D22,A4:A22,G5)</f>
        <v>4103</v>
      </c>
    </row>
    <row r="6" spans="1:10" x14ac:dyDescent="0.3">
      <c r="A6" t="s">
        <v>10</v>
      </c>
      <c r="B6" t="s">
        <v>6</v>
      </c>
      <c r="C6" t="s">
        <v>7</v>
      </c>
      <c r="D6">
        <v>492</v>
      </c>
      <c r="G6" t="s">
        <v>10</v>
      </c>
      <c r="H6" t="s">
        <v>6</v>
      </c>
      <c r="J6" s="6">
        <f>SUMIFS(D4:D22,A4:A22,G6,B4:B22,H6)</f>
        <v>2028</v>
      </c>
    </row>
    <row r="7" spans="1:10" x14ac:dyDescent="0.3">
      <c r="A7" t="s">
        <v>10</v>
      </c>
      <c r="B7" t="s">
        <v>9</v>
      </c>
      <c r="C7" t="s">
        <v>7</v>
      </c>
      <c r="D7">
        <v>559</v>
      </c>
    </row>
    <row r="8" spans="1:10" x14ac:dyDescent="0.3">
      <c r="A8" t="s">
        <v>10</v>
      </c>
      <c r="B8" t="s">
        <v>6</v>
      </c>
      <c r="C8" t="s">
        <v>7</v>
      </c>
      <c r="D8">
        <v>591</v>
      </c>
    </row>
    <row r="9" spans="1:10" x14ac:dyDescent="0.3">
      <c r="A9" t="s">
        <v>10</v>
      </c>
      <c r="B9" t="s">
        <v>6</v>
      </c>
      <c r="C9" t="s">
        <v>7</v>
      </c>
      <c r="D9">
        <v>535</v>
      </c>
      <c r="G9" s="4" t="s">
        <v>11</v>
      </c>
    </row>
    <row r="10" spans="1:10" x14ac:dyDescent="0.3">
      <c r="A10" t="s">
        <v>10</v>
      </c>
      <c r="B10" t="s">
        <v>9</v>
      </c>
      <c r="C10" t="s">
        <v>7</v>
      </c>
      <c r="D10">
        <v>550</v>
      </c>
      <c r="G10" t="s">
        <v>12</v>
      </c>
      <c r="H10" t="s">
        <v>6</v>
      </c>
      <c r="J10" s="6">
        <f>AVERAGEIFS(D4:D22,A4:A22,G10,B4:B22,H10)</f>
        <v>433</v>
      </c>
    </row>
    <row r="11" spans="1:10" x14ac:dyDescent="0.3">
      <c r="A11" t="s">
        <v>10</v>
      </c>
      <c r="B11" t="s">
        <v>13</v>
      </c>
      <c r="C11" t="s">
        <v>7</v>
      </c>
      <c r="D11">
        <v>517</v>
      </c>
    </row>
    <row r="12" spans="1:10" x14ac:dyDescent="0.3">
      <c r="A12" t="s">
        <v>10</v>
      </c>
      <c r="B12" t="s">
        <v>9</v>
      </c>
      <c r="C12" t="s">
        <v>14</v>
      </c>
      <c r="D12">
        <v>449</v>
      </c>
    </row>
    <row r="13" spans="1:10" x14ac:dyDescent="0.3">
      <c r="A13" t="s">
        <v>10</v>
      </c>
      <c r="B13" t="s">
        <v>6</v>
      </c>
      <c r="C13" t="s">
        <v>14</v>
      </c>
      <c r="D13">
        <v>410</v>
      </c>
    </row>
    <row r="14" spans="1:10" x14ac:dyDescent="0.3">
      <c r="A14" t="s">
        <v>15</v>
      </c>
      <c r="B14" t="s">
        <v>6</v>
      </c>
      <c r="C14" t="s">
        <v>14</v>
      </c>
      <c r="D14">
        <v>435</v>
      </c>
      <c r="G14" s="4" t="s">
        <v>16</v>
      </c>
    </row>
    <row r="15" spans="1:10" x14ac:dyDescent="0.3">
      <c r="A15" t="s">
        <v>15</v>
      </c>
      <c r="B15" t="s">
        <v>13</v>
      </c>
      <c r="C15" t="s">
        <v>7</v>
      </c>
      <c r="D15">
        <v>468</v>
      </c>
      <c r="G15" t="s">
        <v>10</v>
      </c>
      <c r="H15" t="s">
        <v>6</v>
      </c>
      <c r="J15" s="6">
        <f>COUNTIFS(A4:A22,G15,B4:B22,H15)</f>
        <v>4</v>
      </c>
    </row>
    <row r="16" spans="1:10" x14ac:dyDescent="0.3">
      <c r="A16" t="s">
        <v>12</v>
      </c>
      <c r="B16" t="s">
        <v>9</v>
      </c>
      <c r="C16" t="s">
        <v>7</v>
      </c>
      <c r="D16">
        <v>568</v>
      </c>
    </row>
    <row r="17" spans="1:8" x14ac:dyDescent="0.3">
      <c r="A17" t="s">
        <v>12</v>
      </c>
      <c r="B17" t="s">
        <v>6</v>
      </c>
      <c r="C17" t="s">
        <v>7</v>
      </c>
      <c r="D17">
        <v>432</v>
      </c>
    </row>
    <row r="18" spans="1:8" x14ac:dyDescent="0.3">
      <c r="A18" t="s">
        <v>12</v>
      </c>
      <c r="B18" t="s">
        <v>6</v>
      </c>
      <c r="C18" t="s">
        <v>7</v>
      </c>
      <c r="D18">
        <v>434</v>
      </c>
    </row>
    <row r="19" spans="1:8" x14ac:dyDescent="0.3">
      <c r="A19" t="s">
        <v>12</v>
      </c>
      <c r="B19" t="s">
        <v>9</v>
      </c>
      <c r="C19" t="s">
        <v>14</v>
      </c>
      <c r="D19">
        <v>479</v>
      </c>
    </row>
    <row r="20" spans="1:8" x14ac:dyDescent="0.3">
      <c r="A20" t="s">
        <v>12</v>
      </c>
      <c r="B20" t="s">
        <v>13</v>
      </c>
      <c r="C20" t="s">
        <v>14</v>
      </c>
      <c r="D20">
        <v>471</v>
      </c>
    </row>
    <row r="21" spans="1:8" x14ac:dyDescent="0.3">
      <c r="A21" t="s">
        <v>17</v>
      </c>
      <c r="B21" t="s">
        <v>13</v>
      </c>
      <c r="C21" t="s">
        <v>7</v>
      </c>
      <c r="D21">
        <v>534</v>
      </c>
      <c r="H21" s="56">
        <f>SUMIFS(D3:D22,A3:A22,G5)</f>
        <v>4103</v>
      </c>
    </row>
    <row r="22" spans="1:8" x14ac:dyDescent="0.3">
      <c r="A22" t="s">
        <v>17</v>
      </c>
      <c r="B22" t="s">
        <v>6</v>
      </c>
      <c r="C22" t="s">
        <v>14</v>
      </c>
      <c r="D22">
        <v>409</v>
      </c>
      <c r="H22" s="56">
        <f>SUMIFS(D3:D22,A3:A22,G6,B3:B22,H6)</f>
        <v>2028</v>
      </c>
    </row>
    <row r="23" spans="1:8" x14ac:dyDescent="0.3">
      <c r="H23" s="56">
        <f>AVERAGEIFS(D3:D22,A3:A22,G10,B3:B22,H10)</f>
        <v>433</v>
      </c>
    </row>
    <row r="24" spans="1:8" x14ac:dyDescent="0.3">
      <c r="H24" s="56">
        <f>COUNTIFS(A3:A22,G15,B3:B22,H15)</f>
        <v>4</v>
      </c>
    </row>
    <row r="34" spans="1:4" x14ac:dyDescent="0.3">
      <c r="A34" s="5" t="s">
        <v>1</v>
      </c>
      <c r="B34" s="5" t="s">
        <v>2</v>
      </c>
      <c r="C34" s="5" t="s">
        <v>3</v>
      </c>
      <c r="D34" s="5" t="s">
        <v>4</v>
      </c>
    </row>
    <row r="35" spans="1:4" x14ac:dyDescent="0.3">
      <c r="A35" t="s">
        <v>5</v>
      </c>
      <c r="B35" t="s">
        <v>6</v>
      </c>
      <c r="C35" t="s">
        <v>7</v>
      </c>
      <c r="D35">
        <v>546</v>
      </c>
    </row>
    <row r="36" spans="1:4" x14ac:dyDescent="0.3">
      <c r="A36" t="s">
        <v>5</v>
      </c>
      <c r="B36" t="s">
        <v>9</v>
      </c>
      <c r="C36" t="s">
        <v>7</v>
      </c>
      <c r="D36">
        <v>519</v>
      </c>
    </row>
    <row r="37" spans="1:4" x14ac:dyDescent="0.3">
      <c r="A37" t="s">
        <v>10</v>
      </c>
      <c r="B37" t="s">
        <v>6</v>
      </c>
      <c r="C37" t="s">
        <v>7</v>
      </c>
      <c r="D37">
        <v>492</v>
      </c>
    </row>
    <row r="38" spans="1:4" x14ac:dyDescent="0.3">
      <c r="A38" t="s">
        <v>10</v>
      </c>
      <c r="B38" t="s">
        <v>9</v>
      </c>
      <c r="C38" t="s">
        <v>7</v>
      </c>
      <c r="D38">
        <v>559</v>
      </c>
    </row>
    <row r="39" spans="1:4" x14ac:dyDescent="0.3">
      <c r="A39" t="s">
        <v>10</v>
      </c>
      <c r="B39" t="s">
        <v>6</v>
      </c>
      <c r="C39" t="s">
        <v>7</v>
      </c>
      <c r="D39">
        <v>591</v>
      </c>
    </row>
    <row r="40" spans="1:4" x14ac:dyDescent="0.3">
      <c r="A40" t="s">
        <v>10</v>
      </c>
      <c r="B40" t="s">
        <v>6</v>
      </c>
      <c r="C40" t="s">
        <v>7</v>
      </c>
      <c r="D40">
        <v>535</v>
      </c>
    </row>
    <row r="41" spans="1:4" x14ac:dyDescent="0.3">
      <c r="A41" t="s">
        <v>10</v>
      </c>
      <c r="B41" t="s">
        <v>9</v>
      </c>
      <c r="C41" t="s">
        <v>7</v>
      </c>
      <c r="D41">
        <v>550</v>
      </c>
    </row>
    <row r="42" spans="1:4" x14ac:dyDescent="0.3">
      <c r="A42" t="s">
        <v>10</v>
      </c>
      <c r="B42" t="s">
        <v>13</v>
      </c>
      <c r="C42" t="s">
        <v>7</v>
      </c>
      <c r="D42">
        <v>517</v>
      </c>
    </row>
    <row r="43" spans="1:4" x14ac:dyDescent="0.3">
      <c r="A43" t="s">
        <v>10</v>
      </c>
      <c r="B43" t="s">
        <v>9</v>
      </c>
      <c r="C43" t="s">
        <v>14</v>
      </c>
      <c r="D43">
        <v>449</v>
      </c>
    </row>
    <row r="44" spans="1:4" x14ac:dyDescent="0.3">
      <c r="A44" t="s">
        <v>10</v>
      </c>
      <c r="B44" t="s">
        <v>6</v>
      </c>
      <c r="C44" t="s">
        <v>14</v>
      </c>
      <c r="D44">
        <v>410</v>
      </c>
    </row>
    <row r="45" spans="1:4" x14ac:dyDescent="0.3">
      <c r="A45" t="s">
        <v>15</v>
      </c>
      <c r="B45" t="s">
        <v>6</v>
      </c>
      <c r="C45" t="s">
        <v>14</v>
      </c>
      <c r="D45">
        <v>435</v>
      </c>
    </row>
    <row r="46" spans="1:4" x14ac:dyDescent="0.3">
      <c r="A46" t="s">
        <v>15</v>
      </c>
      <c r="B46" t="s">
        <v>13</v>
      </c>
      <c r="C46" t="s">
        <v>7</v>
      </c>
      <c r="D46">
        <v>468</v>
      </c>
    </row>
    <row r="47" spans="1:4" x14ac:dyDescent="0.3">
      <c r="A47" t="s">
        <v>12</v>
      </c>
      <c r="B47" t="s">
        <v>9</v>
      </c>
      <c r="C47" t="s">
        <v>7</v>
      </c>
      <c r="D47">
        <v>568</v>
      </c>
    </row>
    <row r="48" spans="1:4" x14ac:dyDescent="0.3">
      <c r="A48" t="s">
        <v>12</v>
      </c>
      <c r="B48" t="s">
        <v>6</v>
      </c>
      <c r="C48" t="s">
        <v>7</v>
      </c>
      <c r="D48">
        <v>432</v>
      </c>
    </row>
    <row r="49" spans="1:4" x14ac:dyDescent="0.3">
      <c r="A49" t="s">
        <v>12</v>
      </c>
      <c r="B49" t="s">
        <v>6</v>
      </c>
      <c r="C49" t="s">
        <v>7</v>
      </c>
      <c r="D49">
        <v>434</v>
      </c>
    </row>
    <row r="50" spans="1:4" x14ac:dyDescent="0.3">
      <c r="A50" t="s">
        <v>12</v>
      </c>
      <c r="B50" t="s">
        <v>9</v>
      </c>
      <c r="C50" t="s">
        <v>14</v>
      </c>
      <c r="D50">
        <v>479</v>
      </c>
    </row>
    <row r="51" spans="1:4" x14ac:dyDescent="0.3">
      <c r="A51" t="s">
        <v>12</v>
      </c>
      <c r="B51" t="s">
        <v>13</v>
      </c>
      <c r="C51" t="s">
        <v>14</v>
      </c>
      <c r="D51">
        <v>471</v>
      </c>
    </row>
    <row r="52" spans="1:4" x14ac:dyDescent="0.3">
      <c r="A52" t="s">
        <v>17</v>
      </c>
      <c r="B52" t="s">
        <v>13</v>
      </c>
      <c r="C52" t="s">
        <v>7</v>
      </c>
      <c r="D52">
        <v>534</v>
      </c>
    </row>
    <row r="53" spans="1:4" x14ac:dyDescent="0.3">
      <c r="A53" t="s">
        <v>17</v>
      </c>
      <c r="B53" t="s">
        <v>6</v>
      </c>
      <c r="C53" t="s">
        <v>14</v>
      </c>
      <c r="D53">
        <v>409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FFB04B-ADC9-4ECD-B38D-AAE1A176AF99}">
  <sheetPr codeName="Sheet6">
    <tabColor theme="7" tint="0.59999389629810485"/>
  </sheetPr>
  <dimension ref="A1:K30"/>
  <sheetViews>
    <sheetView tabSelected="1" topLeftCell="B1" zoomScale="80" zoomScaleNormal="130" workbookViewId="0">
      <selection activeCell="I15" sqref="I15"/>
    </sheetView>
  </sheetViews>
  <sheetFormatPr defaultRowHeight="14.4" x14ac:dyDescent="0.3"/>
  <cols>
    <col min="1" max="1" width="9.88671875" customWidth="1"/>
    <col min="2" max="2" width="12.33203125" bestFit="1" customWidth="1"/>
    <col min="3" max="3" width="9.33203125" bestFit="1" customWidth="1"/>
    <col min="4" max="4" width="12.5546875" customWidth="1"/>
    <col min="8" max="8" width="11.33203125" customWidth="1"/>
    <col min="9" max="9" width="13.33203125" customWidth="1"/>
  </cols>
  <sheetData>
    <row r="1" spans="1:11" ht="16.5" customHeight="1" x14ac:dyDescent="0.35">
      <c r="A1" s="1" t="s">
        <v>146</v>
      </c>
      <c r="B1" s="2"/>
      <c r="C1" s="2"/>
      <c r="D1" s="2"/>
      <c r="E1" s="2"/>
      <c r="F1" s="2"/>
      <c r="G1" s="2"/>
    </row>
    <row r="4" spans="1:11" x14ac:dyDescent="0.3">
      <c r="A4" s="5" t="s">
        <v>144</v>
      </c>
      <c r="B4" s="5" t="s">
        <v>101</v>
      </c>
      <c r="C4" s="5" t="s">
        <v>102</v>
      </c>
      <c r="D4" s="5" t="s">
        <v>143</v>
      </c>
      <c r="E4" s="5" t="s">
        <v>103</v>
      </c>
      <c r="H4" s="4" t="s">
        <v>145</v>
      </c>
    </row>
    <row r="5" spans="1:11" x14ac:dyDescent="0.3">
      <c r="A5" t="s">
        <v>104</v>
      </c>
      <c r="B5" t="s">
        <v>105</v>
      </c>
      <c r="C5" t="s">
        <v>106</v>
      </c>
      <c r="D5">
        <v>1</v>
      </c>
      <c r="E5" s="45">
        <f>10200</f>
        <v>10200</v>
      </c>
      <c r="H5" s="48" t="s">
        <v>116</v>
      </c>
      <c r="K5" s="47">
        <f>SUMIFS(E4:E30,B4:B30,H5)</f>
        <v>37856</v>
      </c>
    </row>
    <row r="6" spans="1:11" x14ac:dyDescent="0.3">
      <c r="A6" t="s">
        <v>107</v>
      </c>
      <c r="B6" t="s">
        <v>105</v>
      </c>
      <c r="C6" t="s">
        <v>106</v>
      </c>
      <c r="D6">
        <v>0</v>
      </c>
      <c r="E6" s="45">
        <f>E5*1.2</f>
        <v>12240</v>
      </c>
    </row>
    <row r="7" spans="1:11" x14ac:dyDescent="0.3">
      <c r="A7" t="s">
        <v>108</v>
      </c>
      <c r="B7" t="s">
        <v>105</v>
      </c>
      <c r="C7" t="s">
        <v>106</v>
      </c>
      <c r="D7">
        <v>0</v>
      </c>
      <c r="E7" s="45">
        <f t="shared" ref="E7:E28" si="0">E6*1.2</f>
        <v>14688</v>
      </c>
    </row>
    <row r="8" spans="1:11" x14ac:dyDescent="0.3">
      <c r="A8" t="s">
        <v>109</v>
      </c>
      <c r="B8" t="s">
        <v>105</v>
      </c>
      <c r="C8" t="s">
        <v>106</v>
      </c>
      <c r="D8">
        <v>0</v>
      </c>
      <c r="E8" s="45">
        <f t="shared" si="0"/>
        <v>17625.599999999999</v>
      </c>
    </row>
    <row r="9" spans="1:11" x14ac:dyDescent="0.3">
      <c r="A9" t="s">
        <v>110</v>
      </c>
      <c r="B9" t="s">
        <v>111</v>
      </c>
      <c r="C9" t="s">
        <v>106</v>
      </c>
      <c r="D9">
        <v>1</v>
      </c>
      <c r="E9" s="45">
        <v>10300</v>
      </c>
      <c r="H9" s="46" t="s">
        <v>147</v>
      </c>
    </row>
    <row r="10" spans="1:11" x14ac:dyDescent="0.3">
      <c r="A10" t="s">
        <v>112</v>
      </c>
      <c r="B10" t="s">
        <v>111</v>
      </c>
      <c r="C10" t="s">
        <v>106</v>
      </c>
      <c r="D10">
        <v>0</v>
      </c>
      <c r="E10" s="45">
        <f t="shared" si="0"/>
        <v>12360</v>
      </c>
      <c r="H10" s="4" t="s">
        <v>102</v>
      </c>
      <c r="I10" s="4" t="s">
        <v>143</v>
      </c>
    </row>
    <row r="11" spans="1:11" x14ac:dyDescent="0.3">
      <c r="A11" t="s">
        <v>113</v>
      </c>
      <c r="B11" t="s">
        <v>111</v>
      </c>
      <c r="C11" t="s">
        <v>106</v>
      </c>
      <c r="D11">
        <v>0</v>
      </c>
      <c r="E11" s="45">
        <f t="shared" si="0"/>
        <v>14832</v>
      </c>
      <c r="H11" s="48" t="s">
        <v>106</v>
      </c>
      <c r="I11" s="48">
        <v>1</v>
      </c>
      <c r="K11" s="47">
        <f>AVERAGEIFS(E4:E30,C4:C30,H11,D4:D30,I11)</f>
        <v>10250</v>
      </c>
    </row>
    <row r="12" spans="1:11" x14ac:dyDescent="0.3">
      <c r="A12" t="s">
        <v>114</v>
      </c>
      <c r="B12" t="s">
        <v>111</v>
      </c>
      <c r="C12" t="s">
        <v>106</v>
      </c>
      <c r="D12">
        <v>0</v>
      </c>
      <c r="E12" s="45">
        <f t="shared" si="0"/>
        <v>17798.399999999998</v>
      </c>
    </row>
    <row r="13" spans="1:11" x14ac:dyDescent="0.3">
      <c r="A13" t="s">
        <v>115</v>
      </c>
      <c r="B13" t="s">
        <v>116</v>
      </c>
      <c r="C13" t="s">
        <v>117</v>
      </c>
      <c r="D13">
        <v>1</v>
      </c>
      <c r="E13" s="45">
        <v>10400</v>
      </c>
    </row>
    <row r="14" spans="1:11" x14ac:dyDescent="0.3">
      <c r="A14" t="s">
        <v>118</v>
      </c>
      <c r="B14" t="s">
        <v>116</v>
      </c>
      <c r="C14" t="s">
        <v>117</v>
      </c>
      <c r="D14">
        <v>0</v>
      </c>
      <c r="E14" s="45">
        <f t="shared" si="0"/>
        <v>12480</v>
      </c>
    </row>
    <row r="15" spans="1:11" x14ac:dyDescent="0.3">
      <c r="A15" t="s">
        <v>119</v>
      </c>
      <c r="B15" t="s">
        <v>116</v>
      </c>
      <c r="C15" t="s">
        <v>117</v>
      </c>
      <c r="D15">
        <v>0</v>
      </c>
      <c r="E15" s="45">
        <f t="shared" si="0"/>
        <v>14976</v>
      </c>
    </row>
    <row r="16" spans="1:11" x14ac:dyDescent="0.3">
      <c r="A16" t="s">
        <v>120</v>
      </c>
      <c r="B16" t="s">
        <v>121</v>
      </c>
      <c r="C16" t="s">
        <v>117</v>
      </c>
      <c r="D16">
        <v>0</v>
      </c>
      <c r="E16" s="45">
        <v>20000</v>
      </c>
    </row>
    <row r="17" spans="1:5" x14ac:dyDescent="0.3">
      <c r="A17" t="s">
        <v>122</v>
      </c>
      <c r="B17" t="s">
        <v>121</v>
      </c>
      <c r="C17" t="s">
        <v>117</v>
      </c>
      <c r="D17">
        <v>0</v>
      </c>
      <c r="E17" s="45">
        <f t="shared" si="0"/>
        <v>24000</v>
      </c>
    </row>
    <row r="18" spans="1:5" x14ac:dyDescent="0.3">
      <c r="A18" t="s">
        <v>123</v>
      </c>
      <c r="B18" t="s">
        <v>121</v>
      </c>
      <c r="C18" t="s">
        <v>117</v>
      </c>
      <c r="D18">
        <v>0</v>
      </c>
      <c r="E18" s="45">
        <f t="shared" si="0"/>
        <v>28800</v>
      </c>
    </row>
    <row r="19" spans="1:5" x14ac:dyDescent="0.3">
      <c r="A19" t="s">
        <v>124</v>
      </c>
      <c r="B19" t="s">
        <v>121</v>
      </c>
      <c r="C19" t="s">
        <v>117</v>
      </c>
      <c r="D19">
        <v>0</v>
      </c>
      <c r="E19" s="45">
        <f t="shared" si="0"/>
        <v>34560</v>
      </c>
    </row>
    <row r="20" spans="1:5" x14ac:dyDescent="0.3">
      <c r="A20" t="s">
        <v>125</v>
      </c>
      <c r="B20" t="s">
        <v>126</v>
      </c>
      <c r="C20" t="s">
        <v>117</v>
      </c>
      <c r="D20">
        <v>0</v>
      </c>
      <c r="E20" s="45">
        <f t="shared" si="0"/>
        <v>41472</v>
      </c>
    </row>
    <row r="21" spans="1:5" x14ac:dyDescent="0.3">
      <c r="A21" t="s">
        <v>127</v>
      </c>
      <c r="B21" t="s">
        <v>128</v>
      </c>
      <c r="C21" t="s">
        <v>129</v>
      </c>
      <c r="D21">
        <v>0</v>
      </c>
      <c r="E21" s="45">
        <f t="shared" si="0"/>
        <v>49766.400000000001</v>
      </c>
    </row>
    <row r="22" spans="1:5" x14ac:dyDescent="0.3">
      <c r="A22" t="s">
        <v>130</v>
      </c>
      <c r="B22" t="s">
        <v>128</v>
      </c>
      <c r="C22" t="s">
        <v>129</v>
      </c>
      <c r="D22">
        <v>1</v>
      </c>
      <c r="E22" s="45">
        <v>10500</v>
      </c>
    </row>
    <row r="23" spans="1:5" x14ac:dyDescent="0.3">
      <c r="A23" t="s">
        <v>131</v>
      </c>
      <c r="B23" t="s">
        <v>128</v>
      </c>
      <c r="C23" t="s">
        <v>129</v>
      </c>
      <c r="D23">
        <v>0</v>
      </c>
      <c r="E23" s="45">
        <f>E8*1.2</f>
        <v>21150.719999999998</v>
      </c>
    </row>
    <row r="24" spans="1:5" x14ac:dyDescent="0.3">
      <c r="A24" t="s">
        <v>132</v>
      </c>
      <c r="B24" t="s">
        <v>128</v>
      </c>
      <c r="C24" t="s">
        <v>129</v>
      </c>
      <c r="D24">
        <v>0</v>
      </c>
      <c r="E24" s="45">
        <f t="shared" si="0"/>
        <v>25380.863999999998</v>
      </c>
    </row>
    <row r="25" spans="1:5" x14ac:dyDescent="0.3">
      <c r="A25" t="s">
        <v>133</v>
      </c>
      <c r="B25" t="s">
        <v>134</v>
      </c>
      <c r="C25" t="s">
        <v>129</v>
      </c>
      <c r="D25">
        <v>0</v>
      </c>
      <c r="E25" s="45">
        <f t="shared" si="0"/>
        <v>30457.036799999994</v>
      </c>
    </row>
    <row r="26" spans="1:5" x14ac:dyDescent="0.3">
      <c r="A26" t="s">
        <v>135</v>
      </c>
      <c r="B26" t="s">
        <v>134</v>
      </c>
      <c r="C26" t="s">
        <v>129</v>
      </c>
      <c r="D26">
        <v>1</v>
      </c>
      <c r="E26" s="45">
        <v>10200</v>
      </c>
    </row>
    <row r="27" spans="1:5" x14ac:dyDescent="0.3">
      <c r="A27" t="s">
        <v>136</v>
      </c>
      <c r="B27" t="s">
        <v>134</v>
      </c>
      <c r="C27" t="s">
        <v>129</v>
      </c>
      <c r="D27">
        <v>0</v>
      </c>
      <c r="E27" s="45">
        <f t="shared" si="0"/>
        <v>12240</v>
      </c>
    </row>
    <row r="28" spans="1:5" x14ac:dyDescent="0.3">
      <c r="A28" t="s">
        <v>137</v>
      </c>
      <c r="B28" t="s">
        <v>134</v>
      </c>
      <c r="C28" t="s">
        <v>129</v>
      </c>
      <c r="D28">
        <v>0</v>
      </c>
      <c r="E28" s="45">
        <f t="shared" si="0"/>
        <v>14688</v>
      </c>
    </row>
    <row r="29" spans="1:5" x14ac:dyDescent="0.3">
      <c r="A29" t="s">
        <v>138</v>
      </c>
      <c r="B29" t="s">
        <v>139</v>
      </c>
      <c r="C29" t="s">
        <v>129</v>
      </c>
      <c r="D29">
        <v>1</v>
      </c>
      <c r="E29" s="45">
        <v>10100</v>
      </c>
    </row>
    <row r="30" spans="1:5" x14ac:dyDescent="0.3">
      <c r="A30" t="s">
        <v>140</v>
      </c>
      <c r="B30" t="s">
        <v>139</v>
      </c>
      <c r="C30" t="s">
        <v>129</v>
      </c>
      <c r="D30">
        <v>1</v>
      </c>
      <c r="E30" s="45">
        <v>10300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3E290-95DD-4BF0-AEB8-09B7EA9B44B9}">
  <sheetPr codeName="Sheet7">
    <tabColor theme="8" tint="0.59999389629810485"/>
  </sheetPr>
  <dimension ref="A1:M19"/>
  <sheetViews>
    <sheetView zoomScale="77" zoomScaleNormal="175" workbookViewId="0">
      <pane ySplit="1" topLeftCell="A2" activePane="bottomLeft" state="frozen"/>
      <selection pane="bottomLeft" activeCell="E32" sqref="E32"/>
    </sheetView>
  </sheetViews>
  <sheetFormatPr defaultRowHeight="14.4" x14ac:dyDescent="0.3"/>
  <cols>
    <col min="1" max="1" width="16" customWidth="1"/>
    <col min="2" max="2" width="14.88671875" customWidth="1"/>
    <col min="3" max="3" width="13.21875" customWidth="1"/>
    <col min="4" max="4" width="14.6640625" customWidth="1"/>
    <col min="5" max="5" width="8.88671875" customWidth="1"/>
    <col min="7" max="7" width="11.44140625" customWidth="1"/>
    <col min="8" max="8" width="17.5546875" customWidth="1"/>
  </cols>
  <sheetData>
    <row r="1" spans="1:12" ht="16.5" customHeight="1" x14ac:dyDescent="0.35">
      <c r="A1" s="1" t="s">
        <v>48</v>
      </c>
      <c r="B1" s="2"/>
      <c r="C1" s="2"/>
      <c r="D1" s="2"/>
      <c r="E1" s="2"/>
      <c r="F1" s="2"/>
      <c r="G1" s="10"/>
    </row>
    <row r="2" spans="1:12" x14ac:dyDescent="0.3">
      <c r="G2" s="21" t="s">
        <v>67</v>
      </c>
      <c r="H2" s="22" t="s">
        <v>66</v>
      </c>
    </row>
    <row r="3" spans="1:12" ht="15" thickBot="1" x14ac:dyDescent="0.35">
      <c r="A3" s="12" t="s">
        <v>63</v>
      </c>
      <c r="G3" s="23">
        <v>44517</v>
      </c>
      <c r="H3" s="24" t="s">
        <v>68</v>
      </c>
    </row>
    <row r="4" spans="1:12" ht="15" thickTop="1" x14ac:dyDescent="0.3">
      <c r="A4" t="s">
        <v>49</v>
      </c>
      <c r="G4" s="23">
        <v>44524</v>
      </c>
      <c r="H4" s="24" t="s">
        <v>69</v>
      </c>
    </row>
    <row r="5" spans="1:12" x14ac:dyDescent="0.3">
      <c r="G5" s="25">
        <v>44526</v>
      </c>
      <c r="H5" s="26" t="s">
        <v>69</v>
      </c>
    </row>
    <row r="6" spans="1:12" ht="30" customHeight="1" x14ac:dyDescent="0.3">
      <c r="A6" s="20" t="s">
        <v>50</v>
      </c>
      <c r="B6" s="20" t="s">
        <v>51</v>
      </c>
      <c r="D6" s="20" t="s">
        <v>52</v>
      </c>
    </row>
    <row r="7" spans="1:12" x14ac:dyDescent="0.3">
      <c r="A7" s="13">
        <v>44515</v>
      </c>
      <c r="B7">
        <v>3</v>
      </c>
      <c r="D7" s="19">
        <f>WORKDAY.INTL(A7,B7,1,)-1</f>
        <v>44517</v>
      </c>
    </row>
    <row r="13" spans="1:12" x14ac:dyDescent="0.3">
      <c r="H13" s="58">
        <f>WORKDAY.INTL(A7,B7,1)</f>
        <v>44518</v>
      </c>
      <c r="I13" s="56" t="s">
        <v>163</v>
      </c>
      <c r="J13" s="56"/>
      <c r="K13" s="56"/>
      <c r="L13" s="56"/>
    </row>
    <row r="15" spans="1:12" ht="15" thickBot="1" x14ac:dyDescent="0.35">
      <c r="A15" s="12" t="s">
        <v>64</v>
      </c>
      <c r="H15" s="58">
        <f>WORKDAY.INTL(A7,B7,1)-1</f>
        <v>44517</v>
      </c>
      <c r="I15" s="56" t="s">
        <v>164</v>
      </c>
      <c r="J15" s="56"/>
      <c r="K15" s="56"/>
      <c r="L15" s="56"/>
    </row>
    <row r="16" spans="1:12" ht="15" thickTop="1" x14ac:dyDescent="0.3">
      <c r="A16" t="s">
        <v>65</v>
      </c>
    </row>
    <row r="17" spans="1:13" x14ac:dyDescent="0.3">
      <c r="H17" s="58">
        <f>WORKDAY.INTL(A7,B7,1,G3:G5)</f>
        <v>44519</v>
      </c>
      <c r="I17" s="56" t="s">
        <v>167</v>
      </c>
      <c r="J17" s="56"/>
      <c r="K17" s="56"/>
      <c r="L17" s="56"/>
      <c r="M17" s="56"/>
    </row>
    <row r="18" spans="1:13" ht="30" customHeight="1" x14ac:dyDescent="0.3">
      <c r="A18" s="20" t="s">
        <v>50</v>
      </c>
      <c r="B18" s="20" t="s">
        <v>52</v>
      </c>
      <c r="D18" s="20" t="s">
        <v>51</v>
      </c>
    </row>
    <row r="19" spans="1:13" x14ac:dyDescent="0.3">
      <c r="A19" s="13">
        <v>44515</v>
      </c>
      <c r="B19" s="13">
        <v>44517</v>
      </c>
      <c r="D19">
        <f>NETWORKDAYS.INTL(A19,B19,1)</f>
        <v>3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F4149-3349-4CB2-AD26-B9D3BA37F92B}">
  <sheetPr codeName="Sheet8">
    <tabColor theme="9" tint="0.59999389629810485"/>
  </sheetPr>
  <dimension ref="A1:K20"/>
  <sheetViews>
    <sheetView zoomScale="82" zoomScaleNormal="160" workbookViewId="0">
      <selection activeCell="D30" sqref="D30"/>
    </sheetView>
  </sheetViews>
  <sheetFormatPr defaultRowHeight="14.4" x14ac:dyDescent="0.3"/>
  <cols>
    <col min="1" max="1" width="9.88671875" customWidth="1"/>
    <col min="7" max="7" width="15.33203125" bestFit="1" customWidth="1"/>
  </cols>
  <sheetData>
    <row r="1" spans="1:11" ht="16.5" customHeight="1" x14ac:dyDescent="0.35">
      <c r="A1" s="1" t="s">
        <v>62</v>
      </c>
      <c r="B1" s="2"/>
      <c r="C1" s="2"/>
      <c r="D1" s="2"/>
      <c r="E1" s="2"/>
      <c r="F1" s="2"/>
      <c r="G1" s="2"/>
      <c r="J1" s="38">
        <v>1</v>
      </c>
      <c r="K1" s="39" t="s">
        <v>46</v>
      </c>
    </row>
    <row r="2" spans="1:11" x14ac:dyDescent="0.3">
      <c r="J2" s="40">
        <v>2</v>
      </c>
      <c r="K2" s="41" t="s">
        <v>54</v>
      </c>
    </row>
    <row r="3" spans="1:11" x14ac:dyDescent="0.3">
      <c r="J3" s="42">
        <v>3</v>
      </c>
      <c r="K3" s="43" t="s">
        <v>53</v>
      </c>
    </row>
    <row r="5" spans="1:11" ht="15" thickBot="1" x14ac:dyDescent="0.35">
      <c r="G5" s="12" t="s">
        <v>60</v>
      </c>
      <c r="J5" t="s">
        <v>61</v>
      </c>
      <c r="K5" s="18">
        <v>1</v>
      </c>
    </row>
    <row r="6" spans="1:11" ht="15" thickTop="1" x14ac:dyDescent="0.3">
      <c r="A6" s="14" t="s">
        <v>2</v>
      </c>
      <c r="B6" s="14" t="s">
        <v>46</v>
      </c>
      <c r="C6" s="14" t="s">
        <v>54</v>
      </c>
      <c r="D6" s="14" t="s">
        <v>53</v>
      </c>
      <c r="G6" s="4" t="s">
        <v>2</v>
      </c>
      <c r="H6" s="4" t="str">
        <f>CHOOSE(K$5,B6,C6,D6)</f>
        <v>Sales</v>
      </c>
    </row>
    <row r="7" spans="1:11" x14ac:dyDescent="0.3">
      <c r="A7" s="15" t="s">
        <v>55</v>
      </c>
      <c r="B7" s="16">
        <v>335</v>
      </c>
      <c r="C7" s="16">
        <v>321</v>
      </c>
      <c r="D7" s="17">
        <f>B7-C7</f>
        <v>14</v>
      </c>
      <c r="G7" t="s">
        <v>55</v>
      </c>
      <c r="H7" s="4">
        <f t="shared" ref="H7:H11" si="0">CHOOSE(K$5,B7,C7,D7)</f>
        <v>335</v>
      </c>
    </row>
    <row r="8" spans="1:11" x14ac:dyDescent="0.3">
      <c r="A8" s="15" t="s">
        <v>57</v>
      </c>
      <c r="B8" s="16">
        <v>203</v>
      </c>
      <c r="C8" s="16">
        <v>164</v>
      </c>
      <c r="D8" s="17">
        <f t="shared" ref="D8:D11" si="1">B8-C8</f>
        <v>39</v>
      </c>
      <c r="G8" t="s">
        <v>57</v>
      </c>
      <c r="H8" s="4">
        <f t="shared" si="0"/>
        <v>203</v>
      </c>
    </row>
    <row r="9" spans="1:11" x14ac:dyDescent="0.3">
      <c r="A9" s="15" t="s">
        <v>58</v>
      </c>
      <c r="B9" s="16">
        <v>212</v>
      </c>
      <c r="C9" s="16">
        <v>146</v>
      </c>
      <c r="D9" s="17">
        <f t="shared" si="1"/>
        <v>66</v>
      </c>
      <c r="G9" t="s">
        <v>58</v>
      </c>
      <c r="H9" s="4">
        <f t="shared" si="0"/>
        <v>212</v>
      </c>
    </row>
    <row r="10" spans="1:11" x14ac:dyDescent="0.3">
      <c r="A10" s="15" t="s">
        <v>56</v>
      </c>
      <c r="B10" s="16">
        <v>326</v>
      </c>
      <c r="C10" s="16">
        <v>110</v>
      </c>
      <c r="D10" s="17">
        <f t="shared" si="1"/>
        <v>216</v>
      </c>
      <c r="G10" t="s">
        <v>56</v>
      </c>
      <c r="H10" s="4">
        <f t="shared" si="0"/>
        <v>326</v>
      </c>
    </row>
    <row r="11" spans="1:11" x14ac:dyDescent="0.3">
      <c r="A11" s="15" t="s">
        <v>59</v>
      </c>
      <c r="B11" s="16">
        <v>144</v>
      </c>
      <c r="C11" s="16">
        <v>63</v>
      </c>
      <c r="D11" s="17">
        <f t="shared" si="1"/>
        <v>81</v>
      </c>
      <c r="G11" t="s">
        <v>59</v>
      </c>
      <c r="H11" s="4">
        <f t="shared" si="0"/>
        <v>144</v>
      </c>
    </row>
    <row r="18" spans="1:2" x14ac:dyDescent="0.3">
      <c r="A18" s="56" t="s">
        <v>166</v>
      </c>
    </row>
    <row r="19" spans="1:2" x14ac:dyDescent="0.3">
      <c r="A19" s="56">
        <v>3</v>
      </c>
      <c r="B19" s="56" t="str">
        <f>CHOOSE(A19,"1","2","3")</f>
        <v>3</v>
      </c>
    </row>
    <row r="20" spans="1:2" x14ac:dyDescent="0.3">
      <c r="A20" s="56" t="s">
        <v>165</v>
      </c>
      <c r="B20" s="56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FanTEXTic Formulas</vt:lpstr>
      <vt:lpstr>Automate with INDEX &amp; MATCH</vt:lpstr>
      <vt:lpstr>IM_Practice</vt:lpstr>
      <vt:lpstr>IF ERROR</vt:lpstr>
      <vt:lpstr>Conditional Formulas</vt:lpstr>
      <vt:lpstr>CF_Practice</vt:lpstr>
      <vt:lpstr>Date's Amazing!</vt:lpstr>
      <vt:lpstr>Dynamic Data WOHOO!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Jatan Shah</dc:creator>
  <cp:lastModifiedBy>Akshay Anand</cp:lastModifiedBy>
  <dcterms:created xsi:type="dcterms:W3CDTF">2021-11-06T23:34:35Z</dcterms:created>
  <dcterms:modified xsi:type="dcterms:W3CDTF">2022-10-15T15:51:24Z</dcterms:modified>
</cp:coreProperties>
</file>