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lene Dörksen\Desktop\DATA\SVN\Vorlesung_Authentifikation\Praktika\SUPPLEMENT\"/>
    </mc:Choice>
  </mc:AlternateContent>
  <bookViews>
    <workbookView xWindow="120" yWindow="60" windowWidth="15075" windowHeight="9465"/>
  </bookViews>
  <sheets>
    <sheet name="Formulation I and II" sheetId="3" r:id="rId1"/>
  </sheets>
  <calcPr calcId="162913"/>
</workbook>
</file>

<file path=xl/calcChain.xml><?xml version="1.0" encoding="utf-8"?>
<calcChain xmlns="http://schemas.openxmlformats.org/spreadsheetml/2006/main">
  <c r="D40" i="3" l="1"/>
  <c r="D44" i="3"/>
  <c r="D48" i="3"/>
  <c r="D52" i="3"/>
  <c r="D56" i="3"/>
  <c r="C58" i="3"/>
  <c r="D58" i="3" s="1"/>
  <c r="C57" i="3"/>
  <c r="D57" i="3" s="1"/>
  <c r="C56" i="3"/>
  <c r="C55" i="3"/>
  <c r="D55" i="3" s="1"/>
  <c r="C54" i="3"/>
  <c r="D54" i="3" s="1"/>
  <c r="C53" i="3"/>
  <c r="D53" i="3" s="1"/>
  <c r="C52" i="3"/>
  <c r="C51" i="3"/>
  <c r="D51" i="3" s="1"/>
  <c r="C50" i="3"/>
  <c r="D50" i="3" s="1"/>
  <c r="C49" i="3"/>
  <c r="D49" i="3" s="1"/>
  <c r="C48" i="3"/>
  <c r="C47" i="3"/>
  <c r="D47" i="3" s="1"/>
  <c r="C46" i="3"/>
  <c r="D46" i="3" s="1"/>
  <c r="C45" i="3"/>
  <c r="D45" i="3" s="1"/>
  <c r="C44" i="3"/>
  <c r="C43" i="3"/>
  <c r="D43" i="3" s="1"/>
  <c r="C42" i="3"/>
  <c r="D42" i="3" s="1"/>
  <c r="C41" i="3"/>
  <c r="D41" i="3" s="1"/>
  <c r="C40" i="3"/>
  <c r="C39" i="3"/>
  <c r="D39" i="3" s="1"/>
  <c r="C38" i="3"/>
  <c r="D38" i="3" s="1"/>
  <c r="D19" i="3"/>
  <c r="C19" i="3"/>
  <c r="J18" i="3"/>
  <c r="D18" i="3"/>
  <c r="C18" i="3"/>
  <c r="K9" i="3"/>
  <c r="I19" i="3" s="1"/>
  <c r="J9" i="3"/>
  <c r="I9" i="3"/>
  <c r="K8" i="3"/>
  <c r="K7" i="3"/>
  <c r="J19" i="3" l="1"/>
  <c r="K19" i="3" s="1"/>
  <c r="I33" i="3" s="1"/>
  <c r="I18" i="3"/>
  <c r="D20" i="3"/>
  <c r="D26" i="3" s="1"/>
  <c r="D25" i="3"/>
  <c r="E18" i="3"/>
  <c r="C32" i="3" s="1"/>
  <c r="E19" i="3"/>
  <c r="C33" i="3" s="1"/>
  <c r="C20" i="3"/>
  <c r="E20" i="3"/>
  <c r="C26" i="3" l="1"/>
  <c r="J20" i="3"/>
  <c r="J25" i="3" s="1"/>
  <c r="C25" i="3"/>
  <c r="C27" i="3" s="1"/>
  <c r="E32" i="3"/>
  <c r="J26" i="3"/>
  <c r="J27" i="3" s="1"/>
  <c r="J33" i="3"/>
  <c r="K33" i="3" s="1"/>
  <c r="D32" i="3"/>
  <c r="D33" i="3"/>
  <c r="E33" i="3" s="1"/>
  <c r="I32" i="3"/>
  <c r="K32" i="3" s="1"/>
  <c r="K20" i="3"/>
  <c r="I20" i="3"/>
  <c r="I26" i="3" s="1"/>
  <c r="K18" i="3"/>
  <c r="J32" i="3" s="1"/>
  <c r="D27" i="3"/>
  <c r="I25" i="3" l="1"/>
  <c r="I27" i="3" s="1"/>
</calcChain>
</file>

<file path=xl/sharedStrings.xml><?xml version="1.0" encoding="utf-8"?>
<sst xmlns="http://schemas.openxmlformats.org/spreadsheetml/2006/main" count="57" uniqueCount="16">
  <si>
    <t>Healthy</t>
  </si>
  <si>
    <t>Diseased</t>
  </si>
  <si>
    <t>Actual</t>
  </si>
  <si>
    <t>Predicted</t>
  </si>
  <si>
    <t>Joint &amp; Marginal Probabilities</t>
  </si>
  <si>
    <t>Sensitivity</t>
  </si>
  <si>
    <t>Specificity</t>
  </si>
  <si>
    <t>Conditional Probabilities (Actual | Predicted)</t>
  </si>
  <si>
    <t>Conditional Probabilities (Predicted | Actual)</t>
  </si>
  <si>
    <t>Formulation I</t>
  </si>
  <si>
    <t>Formulation II</t>
  </si>
  <si>
    <t>Contingency Table</t>
  </si>
  <si>
    <t>PPV</t>
  </si>
  <si>
    <t>Prior (diseased)</t>
  </si>
  <si>
    <t>Prior(diseased)</t>
  </si>
  <si>
    <t>Log (Prior diseased)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</si>
</sst>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"/>
  </numFmts>
  <fonts count="11" x14ac:knownFonts="1">
    <font>
      <sz val="10"/>
      <name val="Times New Roman"/>
    </font>
    <font>
      <b/>
      <sz val="14"/>
      <color indexed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sz val="20"/>
      <name val="Times New Roman"/>
      <family val="1"/>
    </font>
    <font>
      <sz val="14"/>
      <name val="Times New Roman"/>
      <family val="1"/>
    </font>
    <font>
      <sz val="10"/>
      <name val="Century Gothic"/>
      <family val="2"/>
    </font>
    <font>
      <sz val="10"/>
      <name val="Verdana"/>
      <family val="2"/>
    </font>
    <font>
      <b/>
      <sz val="14"/>
      <color indexed="10"/>
      <name val="Times New Roman"/>
      <family val="1"/>
    </font>
    <font>
      <b/>
      <sz val="14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165" fontId="3" fillId="0" borderId="0" xfId="0" applyNumberFormat="1" applyFont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5" fontId="9" fillId="2" borderId="1" xfId="0" applyNumberFormat="1" applyFont="1" applyFill="1" applyBorder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">
    <cellStyle name="Century" xfId="1"/>
    <cellStyle name="Normal_NormalDistribution" xfId="2"/>
    <cellStyle name="Standard" xfId="0" builtinId="0"/>
    <cellStyle name="Vertex42 Style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PPV vs. Prior Prob.</a:t>
            </a:r>
          </a:p>
        </c:rich>
      </c:tx>
      <c:layout>
        <c:manualLayout>
          <c:xMode val="edge"/>
          <c:yMode val="edge"/>
          <c:x val="0.31437157181699654"/>
          <c:y val="3.54838709677419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562901388972144"/>
          <c:y val="0.19354869195547514"/>
          <c:w val="0.70958187567522524"/>
          <c:h val="0.6032267565945644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'Formulation I and II'!$D$37</c:f>
              <c:strCache>
                <c:ptCount val="1"/>
                <c:pt idx="0">
                  <c:v>PPV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'Formulation I and II'!$C$38:$C$58</c:f>
              <c:numCache>
                <c:formatCode>0.00000</c:formatCode>
                <c:ptCount val="21"/>
                <c:pt idx="0">
                  <c:v>1.0000000000000001E-5</c:v>
                </c:pt>
                <c:pt idx="1">
                  <c:v>1.7782794100389215E-5</c:v>
                </c:pt>
                <c:pt idx="2">
                  <c:v>3.1622776601683748E-5</c:v>
                </c:pt>
                <c:pt idx="3">
                  <c:v>5.6234132519034887E-5</c:v>
                </c:pt>
                <c:pt idx="4">
                  <c:v>1E-4</c:v>
                </c:pt>
                <c:pt idx="5">
                  <c:v>1.7782794100389203E-4</c:v>
                </c:pt>
                <c:pt idx="6">
                  <c:v>3.1622776601683783E-4</c:v>
                </c:pt>
                <c:pt idx="7">
                  <c:v>5.6234132519034856E-4</c:v>
                </c:pt>
                <c:pt idx="8">
                  <c:v>1E-3</c:v>
                </c:pt>
                <c:pt idx="9">
                  <c:v>1.7782794100389223E-3</c:v>
                </c:pt>
                <c:pt idx="10">
                  <c:v>3.1622776601683764E-3</c:v>
                </c:pt>
                <c:pt idx="11">
                  <c:v>5.6234132519034866E-3</c:v>
                </c:pt>
                <c:pt idx="12">
                  <c:v>0.01</c:v>
                </c:pt>
                <c:pt idx="13">
                  <c:v>1.7782794100389226E-2</c:v>
                </c:pt>
                <c:pt idx="14">
                  <c:v>3.1622776601683784E-2</c:v>
                </c:pt>
                <c:pt idx="15">
                  <c:v>5.6234132519034884E-2</c:v>
                </c:pt>
                <c:pt idx="16">
                  <c:v>0.1</c:v>
                </c:pt>
                <c:pt idx="17">
                  <c:v>0.17782794100389224</c:v>
                </c:pt>
                <c:pt idx="18">
                  <c:v>0.31622776601683794</c:v>
                </c:pt>
                <c:pt idx="19">
                  <c:v>0.56234132519034907</c:v>
                </c:pt>
                <c:pt idx="20">
                  <c:v>1</c:v>
                </c:pt>
              </c:numCache>
            </c:numRef>
          </c:xVal>
          <c:yVal>
            <c:numRef>
              <c:f>'Formulation I and II'!$D$38:$D$58</c:f>
              <c:numCache>
                <c:formatCode>0.00000</c:formatCode>
                <c:ptCount val="21"/>
                <c:pt idx="0">
                  <c:v>4.9476004137993031E-4</c:v>
                </c:pt>
                <c:pt idx="1">
                  <c:v>8.7948977836562489E-4</c:v>
                </c:pt>
                <c:pt idx="2">
                  <c:v>1.562930368186303E-3</c:v>
                </c:pt>
                <c:pt idx="3">
                  <c:v>2.776018370922357E-3</c:v>
                </c:pt>
                <c:pt idx="4">
                  <c:v>4.9261083743842322E-3</c:v>
                </c:pt>
                <c:pt idx="5">
                  <c:v>8.7272138697445188E-3</c:v>
                </c:pt>
                <c:pt idx="6">
                  <c:v>1.5416825840691838E-2</c:v>
                </c:pt>
                <c:pt idx="7">
                  <c:v>2.7096867704976612E-2</c:v>
                </c:pt>
                <c:pt idx="8">
                  <c:v>4.7210300429184504E-2</c:v>
                </c:pt>
                <c:pt idx="9">
                  <c:v>8.1035774690873863E-2</c:v>
                </c:pt>
                <c:pt idx="10">
                  <c:v>0.13571766290399376</c:v>
                </c:pt>
                <c:pt idx="11">
                  <c:v>0.21870918712218856</c:v>
                </c:pt>
                <c:pt idx="12">
                  <c:v>0.33333333333333315</c:v>
                </c:pt>
                <c:pt idx="13">
                  <c:v>0.47262529234205086</c:v>
                </c:pt>
                <c:pt idx="14">
                  <c:v>0.61780185484684924</c:v>
                </c:pt>
                <c:pt idx="15">
                  <c:v>0.74680014130106365</c:v>
                </c:pt>
                <c:pt idx="16">
                  <c:v>0.84615384615384603</c:v>
                </c:pt>
                <c:pt idx="17">
                  <c:v>0.91457646563447492</c:v>
                </c:pt>
                <c:pt idx="18">
                  <c:v>0.95814590919913123</c:v>
                </c:pt>
                <c:pt idx="19">
                  <c:v>0.98452056396576848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13-47E9-B154-D85949889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38368"/>
        <c:axId val="59958784"/>
      </c:scatterChart>
      <c:valAx>
        <c:axId val="114538368"/>
        <c:scaling>
          <c:logBase val="10"/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Prior Probability (Disease)</a:t>
                </a:r>
              </a:p>
            </c:rich>
          </c:tx>
          <c:layout>
            <c:manualLayout>
              <c:xMode val="edge"/>
              <c:yMode val="edge"/>
              <c:x val="0.32035959576909251"/>
              <c:y val="0.88387232241131142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59958784"/>
        <c:crosses val="autoZero"/>
        <c:crossBetween val="midCat"/>
      </c:valAx>
      <c:valAx>
        <c:axId val="5995878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Conditional Probability (Disease)</a:t>
                </a:r>
              </a:p>
            </c:rich>
          </c:tx>
          <c:layout>
            <c:manualLayout>
              <c:xMode val="edge"/>
              <c:yMode val="edge"/>
              <c:x val="4.7904191616766484E-2"/>
              <c:y val="0.2000003386673442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14538368"/>
        <c:crossesAt val="1.0000000000000018E-5"/>
        <c:crossBetween val="midCat"/>
        <c:majorUnit val="0.1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1" l="0.75000000000000078" r="0.75000000000000078" t="1" header="0.5" footer="0.5"/>
    <c:pageSetup orientation="landscape" horizontalDpi="-1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59</xdr:row>
      <xdr:rowOff>47625</xdr:rowOff>
    </xdr:from>
    <xdr:to>
      <xdr:col>3</xdr:col>
      <xdr:colOff>1247775</xdr:colOff>
      <xdr:row>72</xdr:row>
      <xdr:rowOff>19050</xdr:rowOff>
    </xdr:to>
    <xdr:graphicFrame macro="">
      <xdr:nvGraphicFramePr>
        <xdr:cNvPr id="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G26" sqref="G26"/>
    </sheetView>
  </sheetViews>
  <sheetFormatPr baseColWidth="10" defaultColWidth="9.33203125" defaultRowHeight="12.75" x14ac:dyDescent="0.2"/>
  <cols>
    <col min="1" max="1" width="9.33203125" customWidth="1"/>
    <col min="2" max="2" width="28.6640625" customWidth="1"/>
    <col min="3" max="3" width="20.6640625" customWidth="1"/>
    <col min="4" max="4" width="25" customWidth="1"/>
    <col min="5" max="5" width="14.5" customWidth="1"/>
    <col min="8" max="8" width="22" customWidth="1"/>
    <col min="9" max="9" width="13.33203125" customWidth="1"/>
    <col min="10" max="10" width="19" customWidth="1"/>
    <col min="11" max="11" width="11.6640625" customWidth="1"/>
  </cols>
  <sheetData>
    <row r="1" spans="1:12" ht="26.25" x14ac:dyDescent="0.2">
      <c r="A1" s="16" t="s">
        <v>9</v>
      </c>
      <c r="B1" s="16"/>
      <c r="C1" s="16"/>
      <c r="D1" s="16"/>
      <c r="E1" s="16"/>
      <c r="F1" s="16"/>
      <c r="G1" s="17" t="s">
        <v>10</v>
      </c>
      <c r="H1" s="17"/>
      <c r="I1" s="17"/>
      <c r="J1" s="17"/>
      <c r="K1" s="17"/>
      <c r="L1" s="17"/>
    </row>
    <row r="2" spans="1:12" ht="18.7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x14ac:dyDescent="0.2">
      <c r="A3" s="3"/>
      <c r="B3" s="3"/>
      <c r="C3" s="3"/>
      <c r="D3" s="3"/>
      <c r="E3" s="3"/>
      <c r="F3" s="3"/>
      <c r="G3" s="6"/>
      <c r="H3" s="3"/>
      <c r="I3" s="3"/>
      <c r="J3" s="3"/>
      <c r="K3" s="3"/>
      <c r="L3" s="3"/>
    </row>
    <row r="4" spans="1:12" ht="18.75" x14ac:dyDescent="0.2">
      <c r="A4" s="3"/>
      <c r="B4" s="4" t="s">
        <v>5</v>
      </c>
      <c r="C4" s="4" t="s">
        <v>6</v>
      </c>
      <c r="D4" s="4" t="s">
        <v>13</v>
      </c>
      <c r="E4" s="3"/>
      <c r="F4" s="3"/>
      <c r="G4" s="6"/>
      <c r="H4" s="3"/>
      <c r="I4" s="18" t="s">
        <v>11</v>
      </c>
      <c r="J4" s="18"/>
      <c r="K4" s="3"/>
      <c r="L4" s="3"/>
    </row>
    <row r="5" spans="1:12" ht="18.75" x14ac:dyDescent="0.2">
      <c r="A5" s="4"/>
      <c r="B5" s="2">
        <v>0.99</v>
      </c>
      <c r="C5" s="2">
        <v>0.98</v>
      </c>
      <c r="D5" s="2">
        <v>0.01</v>
      </c>
      <c r="E5" s="3"/>
      <c r="F5" s="3"/>
      <c r="G5" s="3"/>
      <c r="H5" s="3"/>
      <c r="I5" s="15" t="s">
        <v>2</v>
      </c>
      <c r="J5" s="15"/>
      <c r="K5" s="3"/>
      <c r="L5" s="3"/>
    </row>
    <row r="6" spans="1:12" ht="18.75" x14ac:dyDescent="0.2">
      <c r="A6" s="3"/>
      <c r="F6" s="3"/>
      <c r="G6" s="3"/>
      <c r="H6" s="5" t="s">
        <v>3</v>
      </c>
      <c r="I6" s="4" t="s">
        <v>1</v>
      </c>
      <c r="J6" s="4" t="s">
        <v>0</v>
      </c>
      <c r="K6" s="3"/>
      <c r="L6" s="3"/>
    </row>
    <row r="7" spans="1:12" ht="18.75" x14ac:dyDescent="0.2">
      <c r="A7" s="3"/>
      <c r="F7" s="3"/>
      <c r="G7" s="3"/>
      <c r="H7" s="4" t="s">
        <v>1</v>
      </c>
      <c r="I7" s="7">
        <v>132</v>
      </c>
      <c r="J7" s="7">
        <v>983</v>
      </c>
      <c r="K7" s="8">
        <f>SUM(I7:J7)</f>
        <v>1115</v>
      </c>
      <c r="L7" s="3"/>
    </row>
    <row r="8" spans="1:12" ht="18.75" x14ac:dyDescent="0.2">
      <c r="A8" s="6"/>
      <c r="F8" s="3"/>
      <c r="G8" s="3"/>
      <c r="H8" s="4" t="s">
        <v>0</v>
      </c>
      <c r="I8" s="7">
        <v>45</v>
      </c>
      <c r="J8" s="7">
        <v>63650</v>
      </c>
      <c r="K8" s="8">
        <f>SUM(I8:J8)</f>
        <v>63695</v>
      </c>
      <c r="L8" s="3"/>
    </row>
    <row r="9" spans="1:12" ht="18.75" x14ac:dyDescent="0.2">
      <c r="A9" s="6"/>
      <c r="F9" s="3"/>
      <c r="G9" s="3"/>
      <c r="H9" s="3"/>
      <c r="I9" s="8">
        <f>SUM(I7:I8)</f>
        <v>177</v>
      </c>
      <c r="J9" s="8">
        <f>SUM(J7:J8)</f>
        <v>64633</v>
      </c>
      <c r="K9" s="8">
        <f>SUM(I7:J8)</f>
        <v>64810</v>
      </c>
      <c r="L9" s="3"/>
    </row>
    <row r="10" spans="1:12" ht="18.75" x14ac:dyDescent="0.2">
      <c r="A10" s="3"/>
      <c r="F10" s="3"/>
      <c r="G10" s="3"/>
      <c r="H10" s="3"/>
      <c r="I10" s="3"/>
      <c r="J10" s="3"/>
      <c r="K10" s="3"/>
      <c r="L10" s="3"/>
    </row>
    <row r="11" spans="1:12" ht="18.75" x14ac:dyDescent="0.2">
      <c r="A11" s="3"/>
      <c r="F11" s="3"/>
      <c r="G11" s="3"/>
      <c r="H11" s="3"/>
      <c r="I11" s="3"/>
      <c r="J11" s="3"/>
      <c r="K11" s="3"/>
      <c r="L11" s="3"/>
    </row>
    <row r="12" spans="1:12" ht="18.75" x14ac:dyDescent="0.2">
      <c r="A12" s="3"/>
      <c r="F12" s="3"/>
      <c r="G12" s="3"/>
      <c r="H12" s="3"/>
      <c r="I12" s="3"/>
      <c r="J12" s="3"/>
      <c r="K12" s="3"/>
      <c r="L12" s="3"/>
    </row>
    <row r="13" spans="1:12" ht="18.75" x14ac:dyDescent="0.2">
      <c r="A13" s="3"/>
      <c r="F13" s="3"/>
      <c r="G13" s="3"/>
      <c r="H13" s="3"/>
      <c r="I13" s="3"/>
      <c r="J13" s="3"/>
      <c r="K13" s="3"/>
      <c r="L13" s="3"/>
    </row>
    <row r="14" spans="1:12" ht="18.7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8.75" x14ac:dyDescent="0.2">
      <c r="A15" s="3"/>
      <c r="B15" s="13" t="s">
        <v>4</v>
      </c>
      <c r="C15" s="13"/>
      <c r="D15" s="13"/>
      <c r="E15" s="13"/>
      <c r="F15" s="3"/>
      <c r="G15" s="3"/>
      <c r="H15" s="14" t="s">
        <v>4</v>
      </c>
      <c r="I15" s="14"/>
      <c r="J15" s="14"/>
      <c r="K15" s="14"/>
      <c r="L15" s="3"/>
    </row>
    <row r="16" spans="1:12" ht="18.75" x14ac:dyDescent="0.2">
      <c r="A16" s="3"/>
      <c r="B16" s="3"/>
      <c r="C16" s="15" t="s">
        <v>2</v>
      </c>
      <c r="D16" s="15"/>
      <c r="E16" s="3"/>
      <c r="F16" s="3"/>
      <c r="G16" s="3"/>
      <c r="H16" s="3"/>
      <c r="I16" s="15" t="s">
        <v>2</v>
      </c>
      <c r="J16" s="15"/>
      <c r="K16" s="3"/>
      <c r="L16" s="3"/>
    </row>
    <row r="17" spans="1:12" ht="18.75" x14ac:dyDescent="0.2">
      <c r="A17" s="3"/>
      <c r="B17" s="5" t="s">
        <v>3</v>
      </c>
      <c r="C17" s="4" t="s">
        <v>1</v>
      </c>
      <c r="D17" s="4" t="s">
        <v>0</v>
      </c>
      <c r="E17" s="3"/>
      <c r="F17" s="3"/>
      <c r="G17" s="3"/>
      <c r="H17" s="5" t="s">
        <v>3</v>
      </c>
      <c r="I17" s="4" t="s">
        <v>1</v>
      </c>
      <c r="J17" s="4" t="s">
        <v>0</v>
      </c>
      <c r="K17" s="3"/>
      <c r="L17" s="3"/>
    </row>
    <row r="18" spans="1:12" ht="18.75" x14ac:dyDescent="0.2">
      <c r="A18" s="3"/>
      <c r="B18" s="4" t="s">
        <v>1</v>
      </c>
      <c r="C18" s="9">
        <f>B5*D5</f>
        <v>9.9000000000000008E-3</v>
      </c>
      <c r="D18" s="9">
        <f>(1-C5)*(1-D5)</f>
        <v>1.9800000000000019E-2</v>
      </c>
      <c r="E18" s="1">
        <f>SUM(C18:D18)</f>
        <v>2.9700000000000018E-2</v>
      </c>
      <c r="F18" s="3"/>
      <c r="G18" s="3"/>
      <c r="H18" s="4" t="s">
        <v>1</v>
      </c>
      <c r="I18" s="9">
        <f>I7/K9</f>
        <v>2.0367227279740781E-3</v>
      </c>
      <c r="J18" s="9">
        <f>J7/K9</f>
        <v>1.5167412436352414E-2</v>
      </c>
      <c r="K18" s="1">
        <f>SUM(I18:J18)</f>
        <v>1.7204135164326492E-2</v>
      </c>
      <c r="L18" s="3"/>
    </row>
    <row r="19" spans="1:12" ht="18.75" x14ac:dyDescent="0.2">
      <c r="A19" s="3"/>
      <c r="B19" s="4" t="s">
        <v>0</v>
      </c>
      <c r="C19" s="9">
        <f>(1-B5)*D5</f>
        <v>1.0000000000000009E-4</v>
      </c>
      <c r="D19" s="9">
        <f>C5*(1-D5)</f>
        <v>0.97019999999999995</v>
      </c>
      <c r="E19" s="1">
        <f>SUM(C19:D19)</f>
        <v>0.97029999999999994</v>
      </c>
      <c r="F19" s="3"/>
      <c r="G19" s="3"/>
      <c r="H19" s="4" t="s">
        <v>0</v>
      </c>
      <c r="I19" s="9">
        <f>I8/K9</f>
        <v>6.9433729362752665E-4</v>
      </c>
      <c r="J19" s="9">
        <f>J8/K9</f>
        <v>0.98210152754204594</v>
      </c>
      <c r="K19" s="1">
        <f>SUM(I19:J19)</f>
        <v>0.98279586483567349</v>
      </c>
      <c r="L19" s="3"/>
    </row>
    <row r="20" spans="1:12" ht="18.75" x14ac:dyDescent="0.2">
      <c r="A20" s="3"/>
      <c r="B20" s="3"/>
      <c r="C20" s="1">
        <f>SUM(C18:C19)</f>
        <v>0.01</v>
      </c>
      <c r="D20" s="1">
        <f>SUM(D18:D19)</f>
        <v>0.99</v>
      </c>
      <c r="E20" s="1">
        <f>SUM(C18:D19)</f>
        <v>1</v>
      </c>
      <c r="F20" s="3"/>
      <c r="G20" s="3"/>
      <c r="H20" s="3"/>
      <c r="I20" s="1">
        <f>SUM(I18:I19)</f>
        <v>2.7310600216016046E-3</v>
      </c>
      <c r="J20" s="1">
        <f>SUM(J18:J19)</f>
        <v>0.99726893997839838</v>
      </c>
      <c r="K20" s="1">
        <f>SUM(I18:J19)</f>
        <v>1</v>
      </c>
      <c r="L20" s="3"/>
    </row>
    <row r="21" spans="1:12" ht="18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8.75" x14ac:dyDescent="0.2">
      <c r="A22" s="3"/>
      <c r="B22" s="13" t="s">
        <v>8</v>
      </c>
      <c r="C22" s="13"/>
      <c r="D22" s="13"/>
      <c r="E22" s="13"/>
      <c r="F22" s="3"/>
      <c r="G22" s="3"/>
      <c r="H22" s="14" t="s">
        <v>8</v>
      </c>
      <c r="I22" s="14"/>
      <c r="J22" s="14"/>
      <c r="K22" s="14"/>
      <c r="L22" s="3"/>
    </row>
    <row r="23" spans="1:12" ht="18.75" x14ac:dyDescent="0.2">
      <c r="A23" s="3"/>
      <c r="B23" s="3"/>
      <c r="C23" s="15" t="s">
        <v>2</v>
      </c>
      <c r="D23" s="15"/>
      <c r="E23" s="3"/>
      <c r="F23" s="3"/>
      <c r="G23" s="3"/>
      <c r="H23" s="3"/>
      <c r="I23" s="15" t="s">
        <v>2</v>
      </c>
      <c r="J23" s="15"/>
      <c r="K23" s="3"/>
      <c r="L23" s="3"/>
    </row>
    <row r="24" spans="1:12" ht="18.75" x14ac:dyDescent="0.2">
      <c r="A24" s="3"/>
      <c r="B24" s="5" t="s">
        <v>3</v>
      </c>
      <c r="C24" s="4" t="s">
        <v>1</v>
      </c>
      <c r="D24" s="4" t="s">
        <v>0</v>
      </c>
      <c r="E24" s="3"/>
      <c r="F24" s="3"/>
      <c r="G24" s="3"/>
      <c r="H24" s="5" t="s">
        <v>3</v>
      </c>
      <c r="I24" s="4" t="s">
        <v>1</v>
      </c>
      <c r="J24" s="4" t="s">
        <v>0</v>
      </c>
      <c r="K24" s="3"/>
      <c r="L24" s="3"/>
    </row>
    <row r="25" spans="1:12" ht="18.75" x14ac:dyDescent="0.2">
      <c r="A25" s="3"/>
      <c r="B25" s="4" t="s">
        <v>1</v>
      </c>
      <c r="C25" s="11">
        <f>C18/C20</f>
        <v>0.9900000000000001</v>
      </c>
      <c r="D25" s="9">
        <f>D18/D20</f>
        <v>2.0000000000000018E-2</v>
      </c>
      <c r="E25" s="3"/>
      <c r="F25" s="3"/>
      <c r="G25" s="3"/>
      <c r="H25" s="4" t="s">
        <v>1</v>
      </c>
      <c r="I25" s="11">
        <f>I18/I20</f>
        <v>0.74576271186440679</v>
      </c>
      <c r="J25" s="9">
        <f>J18/J20</f>
        <v>1.5208948988906595E-2</v>
      </c>
      <c r="K25" s="3"/>
      <c r="L25" s="3"/>
    </row>
    <row r="26" spans="1:12" ht="18.75" x14ac:dyDescent="0.2">
      <c r="A26" s="3"/>
      <c r="B26" s="4" t="s">
        <v>0</v>
      </c>
      <c r="C26" s="9">
        <f>C19/C20</f>
        <v>1.0000000000000009E-2</v>
      </c>
      <c r="D26" s="11">
        <f>D19/D20</f>
        <v>0.98</v>
      </c>
      <c r="E26" s="3"/>
      <c r="F26" s="3"/>
      <c r="G26" s="3"/>
      <c r="H26" s="4" t="s">
        <v>0</v>
      </c>
      <c r="I26" s="9">
        <f>I19/I20</f>
        <v>0.25423728813559326</v>
      </c>
      <c r="J26" s="11">
        <f>J19/J20</f>
        <v>0.98479105101109332</v>
      </c>
      <c r="K26" s="3"/>
      <c r="L26" s="3"/>
    </row>
    <row r="27" spans="1:12" ht="18.75" x14ac:dyDescent="0.2">
      <c r="A27" s="3"/>
      <c r="B27" s="3"/>
      <c r="C27" s="1">
        <f>SUM(C25:C26)</f>
        <v>1</v>
      </c>
      <c r="D27" s="1">
        <f>SUM(D25:D26)</f>
        <v>1</v>
      </c>
      <c r="E27" s="3"/>
      <c r="F27" s="3"/>
      <c r="G27" s="3"/>
      <c r="H27" s="3"/>
      <c r="I27" s="1">
        <f>SUM(I25:I26)</f>
        <v>1</v>
      </c>
      <c r="J27" s="1">
        <f>SUM(J25:J26)</f>
        <v>0.99999999999999989</v>
      </c>
      <c r="K27" s="3"/>
      <c r="L27" s="3"/>
    </row>
    <row r="28" spans="1:12" ht="18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8.75" x14ac:dyDescent="0.2">
      <c r="A29" s="3"/>
      <c r="B29" s="13" t="s">
        <v>7</v>
      </c>
      <c r="C29" s="13"/>
      <c r="D29" s="13"/>
      <c r="E29" s="13"/>
      <c r="F29" s="3"/>
      <c r="G29" s="3"/>
      <c r="H29" s="14" t="s">
        <v>7</v>
      </c>
      <c r="I29" s="14"/>
      <c r="J29" s="14"/>
      <c r="K29" s="14"/>
      <c r="L29" s="3"/>
    </row>
    <row r="30" spans="1:12" ht="18.75" x14ac:dyDescent="0.2">
      <c r="A30" s="3"/>
      <c r="B30" s="3"/>
      <c r="C30" s="15" t="s">
        <v>2</v>
      </c>
      <c r="D30" s="15"/>
      <c r="E30" s="3"/>
      <c r="F30" s="3"/>
      <c r="G30" s="3"/>
      <c r="H30" s="3"/>
      <c r="I30" s="15" t="s">
        <v>2</v>
      </c>
      <c r="J30" s="15"/>
      <c r="K30" s="3"/>
      <c r="L30" s="3"/>
    </row>
    <row r="31" spans="1:12" ht="18.75" x14ac:dyDescent="0.2">
      <c r="A31" s="3"/>
      <c r="B31" s="5" t="s">
        <v>3</v>
      </c>
      <c r="C31" s="4" t="s">
        <v>1</v>
      </c>
      <c r="D31" s="4" t="s">
        <v>0</v>
      </c>
      <c r="E31" s="3"/>
      <c r="F31" s="3"/>
      <c r="G31" s="3"/>
      <c r="H31" s="5" t="s">
        <v>3</v>
      </c>
      <c r="I31" s="4" t="s">
        <v>1</v>
      </c>
      <c r="J31" s="4" t="s">
        <v>0</v>
      </c>
      <c r="K31" s="3"/>
      <c r="L31" s="3"/>
    </row>
    <row r="32" spans="1:12" ht="18.75" x14ac:dyDescent="0.2">
      <c r="A32" s="3"/>
      <c r="B32" s="4" t="s">
        <v>1</v>
      </c>
      <c r="C32" s="12">
        <f>C18/E18</f>
        <v>0.33333333333333315</v>
      </c>
      <c r="D32" s="9">
        <f>D18/E18</f>
        <v>0.66666666666666685</v>
      </c>
      <c r="E32" s="1">
        <f>SUM(C32:D32)</f>
        <v>1</v>
      </c>
      <c r="F32" s="3"/>
      <c r="G32" s="3"/>
      <c r="H32" s="4" t="s">
        <v>1</v>
      </c>
      <c r="I32" s="12">
        <f>I18/K18</f>
        <v>0.11838565022421525</v>
      </c>
      <c r="J32" s="9">
        <f>J18/K18</f>
        <v>0.88161434977578479</v>
      </c>
      <c r="K32" s="1">
        <f>SUM(I32:J32)</f>
        <v>1</v>
      </c>
      <c r="L32" s="3"/>
    </row>
    <row r="33" spans="1:12" ht="18.75" x14ac:dyDescent="0.2">
      <c r="A33" s="3"/>
      <c r="B33" s="4" t="s">
        <v>0</v>
      </c>
      <c r="C33" s="9">
        <f>C19/E19</f>
        <v>1.0306090899721746E-4</v>
      </c>
      <c r="D33" s="12">
        <f>D19/E19</f>
        <v>0.99989693909100275</v>
      </c>
      <c r="E33" s="1">
        <f>SUM(C33:D33)</f>
        <v>1</v>
      </c>
      <c r="F33" s="3"/>
      <c r="G33" s="3"/>
      <c r="H33" s="4" t="s">
        <v>0</v>
      </c>
      <c r="I33" s="9">
        <f>I19/K19</f>
        <v>7.0649187534343354E-4</v>
      </c>
      <c r="J33" s="12">
        <f>J19/K19</f>
        <v>0.99929350812465656</v>
      </c>
      <c r="K33" s="1">
        <f>SUM(I33:J33)</f>
        <v>1</v>
      </c>
      <c r="L33" s="3"/>
    </row>
    <row r="34" spans="1:12" ht="18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8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8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8.75" x14ac:dyDescent="0.2">
      <c r="A37" s="3"/>
      <c r="B37" s="5" t="s">
        <v>15</v>
      </c>
      <c r="C37" s="5" t="s">
        <v>14</v>
      </c>
      <c r="D37" s="5" t="s">
        <v>12</v>
      </c>
      <c r="F37" s="3"/>
      <c r="G37" s="3"/>
      <c r="K37" s="3"/>
      <c r="L37" s="3"/>
    </row>
    <row r="38" spans="1:12" ht="18.75" x14ac:dyDescent="0.2">
      <c r="A38" s="3"/>
      <c r="B38" s="10">
        <v>-5</v>
      </c>
      <c r="C38" s="1">
        <f>10^B38</f>
        <v>1.0000000000000001E-5</v>
      </c>
      <c r="D38" s="1">
        <f>(C38*$B$5)/(C38*$B$5+(1-$C$5)*(1-C38))</f>
        <v>4.9476004137993031E-4</v>
      </c>
      <c r="F38" s="3"/>
      <c r="G38" s="3"/>
      <c r="K38" s="3"/>
      <c r="L38" s="3"/>
    </row>
    <row r="39" spans="1:12" ht="18.75" x14ac:dyDescent="0.2">
      <c r="A39" s="3"/>
      <c r="B39" s="10">
        <v>-4.75</v>
      </c>
      <c r="C39" s="1">
        <f t="shared" ref="C39:C58" si="0">10^B39</f>
        <v>1.7782794100389215E-5</v>
      </c>
      <c r="D39" s="1">
        <f t="shared" ref="D39:D58" si="1">(C39*$B$5)/(C39*$B$5+(1-$C$5)*(1-C39))</f>
        <v>8.7948977836562489E-4</v>
      </c>
      <c r="F39" s="3"/>
      <c r="G39" s="3"/>
      <c r="K39" s="3"/>
      <c r="L39" s="3"/>
    </row>
    <row r="40" spans="1:12" ht="18.75" x14ac:dyDescent="0.2">
      <c r="A40" s="3"/>
      <c r="B40" s="10">
        <v>-4.5</v>
      </c>
      <c r="C40" s="1">
        <f t="shared" si="0"/>
        <v>3.1622776601683748E-5</v>
      </c>
      <c r="D40" s="1">
        <f t="shared" si="1"/>
        <v>1.562930368186303E-3</v>
      </c>
      <c r="F40" s="3"/>
      <c r="G40" s="3"/>
      <c r="K40" s="3"/>
      <c r="L40" s="3"/>
    </row>
    <row r="41" spans="1:12" ht="18.75" x14ac:dyDescent="0.2">
      <c r="A41" s="3"/>
      <c r="B41" s="10">
        <v>-4.25</v>
      </c>
      <c r="C41" s="1">
        <f t="shared" si="0"/>
        <v>5.6234132519034887E-5</v>
      </c>
      <c r="D41" s="1">
        <f t="shared" si="1"/>
        <v>2.776018370922357E-3</v>
      </c>
      <c r="F41" s="3"/>
      <c r="G41" s="3"/>
      <c r="K41" s="3"/>
      <c r="L41" s="3"/>
    </row>
    <row r="42" spans="1:12" ht="18.75" x14ac:dyDescent="0.2">
      <c r="A42" s="3"/>
      <c r="B42" s="10">
        <v>-4</v>
      </c>
      <c r="C42" s="1">
        <f t="shared" si="0"/>
        <v>1E-4</v>
      </c>
      <c r="D42" s="1">
        <f t="shared" si="1"/>
        <v>4.9261083743842322E-3</v>
      </c>
      <c r="F42" s="3"/>
      <c r="G42" s="3"/>
      <c r="K42" s="3"/>
      <c r="L42" s="3"/>
    </row>
    <row r="43" spans="1:12" ht="18.75" x14ac:dyDescent="0.2">
      <c r="A43" s="3"/>
      <c r="B43" s="10">
        <v>-3.75</v>
      </c>
      <c r="C43" s="1">
        <f t="shared" si="0"/>
        <v>1.7782794100389203E-4</v>
      </c>
      <c r="D43" s="1">
        <f t="shared" si="1"/>
        <v>8.7272138697445188E-3</v>
      </c>
      <c r="F43" s="3"/>
      <c r="G43" s="3"/>
      <c r="K43" s="3"/>
      <c r="L43" s="3"/>
    </row>
    <row r="44" spans="1:12" ht="18.75" x14ac:dyDescent="0.2">
      <c r="A44" s="3"/>
      <c r="B44" s="10">
        <v>-3.5</v>
      </c>
      <c r="C44" s="1">
        <f t="shared" si="0"/>
        <v>3.1622776601683783E-4</v>
      </c>
      <c r="D44" s="1">
        <f t="shared" si="1"/>
        <v>1.5416825840691838E-2</v>
      </c>
      <c r="F44" s="3"/>
      <c r="G44" s="3"/>
      <c r="K44" s="3"/>
      <c r="L44" s="3"/>
    </row>
    <row r="45" spans="1:12" ht="18.75" x14ac:dyDescent="0.2">
      <c r="A45" s="3"/>
      <c r="B45" s="10">
        <v>-3.25</v>
      </c>
      <c r="C45" s="1">
        <f t="shared" si="0"/>
        <v>5.6234132519034856E-4</v>
      </c>
      <c r="D45" s="1">
        <f t="shared" si="1"/>
        <v>2.7096867704976612E-2</v>
      </c>
      <c r="F45" s="3"/>
      <c r="G45" s="3"/>
      <c r="K45" s="3"/>
      <c r="L45" s="3"/>
    </row>
    <row r="46" spans="1:12" ht="18.75" x14ac:dyDescent="0.2">
      <c r="A46" s="3"/>
      <c r="B46" s="10">
        <v>-3</v>
      </c>
      <c r="C46" s="1">
        <f t="shared" si="0"/>
        <v>1E-3</v>
      </c>
      <c r="D46" s="1">
        <f t="shared" si="1"/>
        <v>4.7210300429184504E-2</v>
      </c>
      <c r="F46" s="3"/>
      <c r="G46" s="3"/>
      <c r="K46" s="3"/>
      <c r="L46" s="3"/>
    </row>
    <row r="47" spans="1:12" ht="18.75" x14ac:dyDescent="0.2">
      <c r="A47" s="3"/>
      <c r="B47" s="10">
        <v>-2.75</v>
      </c>
      <c r="C47" s="1">
        <f t="shared" si="0"/>
        <v>1.7782794100389223E-3</v>
      </c>
      <c r="D47" s="1">
        <f t="shared" si="1"/>
        <v>8.1035774690873863E-2</v>
      </c>
      <c r="F47" s="3"/>
      <c r="G47" s="3"/>
      <c r="K47" s="3"/>
      <c r="L47" s="3"/>
    </row>
    <row r="48" spans="1:12" ht="18.75" x14ac:dyDescent="0.2">
      <c r="A48" s="3"/>
      <c r="B48" s="10">
        <v>-2.5</v>
      </c>
      <c r="C48" s="1">
        <f t="shared" si="0"/>
        <v>3.1622776601683764E-3</v>
      </c>
      <c r="D48" s="1">
        <f t="shared" si="1"/>
        <v>0.13571766290399376</v>
      </c>
      <c r="F48" s="3"/>
      <c r="G48" s="3"/>
      <c r="K48" s="3"/>
      <c r="L48" s="3"/>
    </row>
    <row r="49" spans="1:12" ht="18.75" x14ac:dyDescent="0.2">
      <c r="A49" s="3"/>
      <c r="B49" s="10">
        <v>-2.25</v>
      </c>
      <c r="C49" s="1">
        <f t="shared" si="0"/>
        <v>5.6234132519034866E-3</v>
      </c>
      <c r="D49" s="1">
        <f t="shared" si="1"/>
        <v>0.21870918712218856</v>
      </c>
      <c r="F49" s="3"/>
      <c r="G49" s="3"/>
      <c r="K49" s="3"/>
      <c r="L49" s="3"/>
    </row>
    <row r="50" spans="1:12" ht="18.75" x14ac:dyDescent="0.2">
      <c r="A50" s="3"/>
      <c r="B50" s="10">
        <v>-2</v>
      </c>
      <c r="C50" s="1">
        <f t="shared" si="0"/>
        <v>0.01</v>
      </c>
      <c r="D50" s="1">
        <f t="shared" si="1"/>
        <v>0.33333333333333315</v>
      </c>
      <c r="F50" s="3"/>
      <c r="G50" s="3"/>
      <c r="K50" s="3"/>
      <c r="L50" s="3"/>
    </row>
    <row r="51" spans="1:12" ht="18.75" x14ac:dyDescent="0.2">
      <c r="A51" s="3"/>
      <c r="B51" s="10">
        <v>-1.75</v>
      </c>
      <c r="C51" s="1">
        <f t="shared" si="0"/>
        <v>1.7782794100389226E-2</v>
      </c>
      <c r="D51" s="1">
        <f t="shared" si="1"/>
        <v>0.47262529234205086</v>
      </c>
      <c r="F51" s="3"/>
      <c r="G51" s="3"/>
      <c r="K51" s="3"/>
      <c r="L51" s="3"/>
    </row>
    <row r="52" spans="1:12" ht="18.75" x14ac:dyDescent="0.2">
      <c r="A52" s="3"/>
      <c r="B52" s="10">
        <v>-1.5</v>
      </c>
      <c r="C52" s="1">
        <f t="shared" si="0"/>
        <v>3.1622776601683784E-2</v>
      </c>
      <c r="D52" s="1">
        <f t="shared" si="1"/>
        <v>0.61780185484684924</v>
      </c>
      <c r="F52" s="3"/>
      <c r="G52" s="3"/>
      <c r="K52" s="3"/>
      <c r="L52" s="3"/>
    </row>
    <row r="53" spans="1:12" ht="18.75" x14ac:dyDescent="0.2">
      <c r="A53" s="3"/>
      <c r="B53" s="10">
        <v>-1.25</v>
      </c>
      <c r="C53" s="1">
        <f t="shared" si="0"/>
        <v>5.6234132519034884E-2</v>
      </c>
      <c r="D53" s="1">
        <f t="shared" si="1"/>
        <v>0.74680014130106365</v>
      </c>
      <c r="F53" s="3"/>
      <c r="G53" s="3"/>
      <c r="K53" s="3"/>
      <c r="L53" s="3"/>
    </row>
    <row r="54" spans="1:12" ht="18.75" x14ac:dyDescent="0.2">
      <c r="A54" s="3"/>
      <c r="B54" s="10">
        <v>-1</v>
      </c>
      <c r="C54" s="1">
        <f t="shared" si="0"/>
        <v>0.1</v>
      </c>
      <c r="D54" s="1">
        <f t="shared" si="1"/>
        <v>0.84615384615384603</v>
      </c>
      <c r="F54" s="3"/>
      <c r="G54" s="3"/>
      <c r="K54" s="3"/>
      <c r="L54" s="3"/>
    </row>
    <row r="55" spans="1:12" ht="18.75" x14ac:dyDescent="0.2">
      <c r="A55" s="3"/>
      <c r="B55" s="10">
        <v>-0.75</v>
      </c>
      <c r="C55" s="1">
        <f t="shared" si="0"/>
        <v>0.17782794100389224</v>
      </c>
      <c r="D55" s="1">
        <f t="shared" si="1"/>
        <v>0.91457646563447492</v>
      </c>
      <c r="F55" s="3"/>
      <c r="G55" s="3"/>
      <c r="K55" s="3"/>
      <c r="L55" s="3"/>
    </row>
    <row r="56" spans="1:12" ht="18.75" x14ac:dyDescent="0.2">
      <c r="A56" s="3"/>
      <c r="B56" s="10">
        <v>-0.5</v>
      </c>
      <c r="C56" s="1">
        <f t="shared" si="0"/>
        <v>0.31622776601683794</v>
      </c>
      <c r="D56" s="1">
        <f t="shared" si="1"/>
        <v>0.95814590919913123</v>
      </c>
      <c r="F56" s="3"/>
      <c r="G56" s="3"/>
      <c r="K56" s="3"/>
      <c r="L56" s="3"/>
    </row>
    <row r="57" spans="1:12" ht="18.75" x14ac:dyDescent="0.2">
      <c r="A57" s="3"/>
      <c r="B57" s="10">
        <v>-0.25</v>
      </c>
      <c r="C57" s="1">
        <f t="shared" si="0"/>
        <v>0.56234132519034907</v>
      </c>
      <c r="D57" s="1">
        <f t="shared" si="1"/>
        <v>0.98452056396576848</v>
      </c>
      <c r="F57" s="3"/>
      <c r="G57" s="3"/>
      <c r="K57" s="3"/>
      <c r="L57" s="3"/>
    </row>
    <row r="58" spans="1:12" ht="18.75" x14ac:dyDescent="0.2">
      <c r="A58" s="3"/>
      <c r="B58" s="10">
        <v>0</v>
      </c>
      <c r="C58" s="1">
        <f t="shared" si="0"/>
        <v>1</v>
      </c>
      <c r="D58" s="1">
        <f t="shared" si="1"/>
        <v>1</v>
      </c>
      <c r="F58" s="3"/>
      <c r="G58" s="3"/>
      <c r="K58" s="3"/>
      <c r="L58" s="3"/>
    </row>
    <row r="59" spans="1:12" ht="18.75" x14ac:dyDescent="0.2">
      <c r="A59" s="3"/>
      <c r="B59" s="3"/>
      <c r="C59" s="3"/>
      <c r="D59" s="3"/>
      <c r="F59" s="3"/>
      <c r="G59" s="3"/>
      <c r="K59" s="3"/>
      <c r="L59" s="3"/>
    </row>
    <row r="60" spans="1:12" ht="18.75" x14ac:dyDescent="0.2">
      <c r="A60" s="3"/>
      <c r="B60" s="3"/>
      <c r="C60" s="3"/>
      <c r="D60" s="3"/>
      <c r="E60" s="3"/>
      <c r="F60" s="3"/>
      <c r="G60" s="3"/>
      <c r="K60" s="3"/>
      <c r="L60" s="3"/>
    </row>
    <row r="61" spans="1:12" ht="18.75" x14ac:dyDescent="0.2">
      <c r="A61" s="3"/>
      <c r="B61" s="3"/>
      <c r="C61" s="3"/>
      <c r="D61" s="3"/>
      <c r="E61" s="3"/>
      <c r="F61" s="3"/>
      <c r="G61" s="3"/>
      <c r="K61" s="3"/>
      <c r="L61" s="3"/>
    </row>
    <row r="62" spans="1:12" ht="18.75" x14ac:dyDescent="0.2">
      <c r="A62" s="3"/>
      <c r="B62" s="3"/>
      <c r="C62" s="3"/>
      <c r="D62" s="3"/>
      <c r="E62" s="3"/>
      <c r="F62" s="3"/>
      <c r="G62" s="3"/>
      <c r="K62" s="3"/>
      <c r="L62" s="3"/>
    </row>
    <row r="63" spans="1:12" ht="18.75" x14ac:dyDescent="0.2">
      <c r="A63" s="3"/>
      <c r="B63" s="3"/>
      <c r="C63" s="3"/>
      <c r="D63" s="3"/>
      <c r="E63" s="3"/>
      <c r="F63" s="3"/>
      <c r="G63" s="3"/>
      <c r="K63" s="3"/>
      <c r="L63" s="3"/>
    </row>
    <row r="64" spans="1:12" ht="18.75" x14ac:dyDescent="0.2">
      <c r="A64" s="3"/>
      <c r="B64" s="3"/>
      <c r="C64" s="3"/>
      <c r="D64" s="3"/>
      <c r="E64" s="3"/>
      <c r="F64" s="3"/>
      <c r="G64" s="3"/>
      <c r="K64" s="3"/>
      <c r="L64" s="3"/>
    </row>
    <row r="65" spans="1:12" ht="18.75" x14ac:dyDescent="0.2">
      <c r="A65" s="3"/>
      <c r="B65" s="3"/>
      <c r="C65" s="3"/>
      <c r="D65" s="3"/>
      <c r="E65" s="3"/>
      <c r="F65" s="3"/>
      <c r="G65" s="3"/>
      <c r="K65" s="3"/>
      <c r="L65" s="3"/>
    </row>
    <row r="66" spans="1:12" ht="18.75" x14ac:dyDescent="0.2">
      <c r="A66" s="3"/>
      <c r="B66" s="3"/>
      <c r="C66" s="3"/>
      <c r="D66" s="3"/>
      <c r="E66" s="3"/>
      <c r="F66" s="3"/>
      <c r="G66" s="3"/>
      <c r="K66" s="3"/>
      <c r="L66" s="3"/>
    </row>
    <row r="67" spans="1:12" ht="18.75" x14ac:dyDescent="0.2">
      <c r="A67" s="3"/>
      <c r="B67" s="3"/>
      <c r="C67" s="3"/>
      <c r="D67" s="3"/>
      <c r="E67" s="3"/>
      <c r="F67" s="3"/>
      <c r="G67" s="3"/>
      <c r="K67" s="3"/>
      <c r="L67" s="3"/>
    </row>
    <row r="68" spans="1:12" ht="18.75" x14ac:dyDescent="0.2">
      <c r="A68" s="3"/>
      <c r="B68" s="3"/>
      <c r="C68" s="3"/>
      <c r="D68" s="3"/>
      <c r="E68" s="3"/>
      <c r="F68" s="3"/>
      <c r="G68" s="3"/>
      <c r="K68" s="3"/>
      <c r="L68" s="3"/>
    </row>
    <row r="69" spans="1:12" ht="18.75" x14ac:dyDescent="0.2">
      <c r="A69" s="3"/>
      <c r="B69" s="3"/>
      <c r="C69" s="3"/>
      <c r="D69" s="3"/>
      <c r="E69" s="3"/>
      <c r="F69" s="3"/>
      <c r="G69" s="3"/>
      <c r="K69" s="3"/>
      <c r="L69" s="3"/>
    </row>
    <row r="70" spans="1:12" ht="18.75" x14ac:dyDescent="0.2">
      <c r="A70" s="3"/>
      <c r="B70" s="3"/>
      <c r="C70" s="3"/>
      <c r="D70" s="3"/>
      <c r="E70" s="3"/>
      <c r="F70" s="3"/>
      <c r="G70" s="3"/>
      <c r="K70" s="3"/>
      <c r="L70" s="3"/>
    </row>
    <row r="71" spans="1:12" ht="18.75" x14ac:dyDescent="0.2">
      <c r="A71" s="3"/>
      <c r="B71" s="3"/>
      <c r="C71" s="3"/>
      <c r="D71" s="3"/>
      <c r="E71" s="3"/>
      <c r="F71" s="3"/>
      <c r="G71" s="3"/>
      <c r="K71" s="3"/>
      <c r="L71" s="3"/>
    </row>
    <row r="72" spans="1:12" ht="18.75" x14ac:dyDescent="0.2">
      <c r="A72" s="3"/>
      <c r="B72" s="3"/>
      <c r="C72" s="3"/>
      <c r="D72" s="3"/>
      <c r="E72" s="3"/>
      <c r="F72" s="3"/>
      <c r="G72" s="3"/>
      <c r="K72" s="3"/>
      <c r="L72" s="3"/>
    </row>
    <row r="73" spans="1:12" ht="18.75" x14ac:dyDescent="0.2">
      <c r="A73" s="3"/>
      <c r="B73" s="3"/>
      <c r="C73" s="3"/>
      <c r="D73" s="3"/>
      <c r="E73" s="3"/>
      <c r="F73" s="3"/>
      <c r="G73" s="3"/>
      <c r="K73" s="3"/>
      <c r="L73" s="3"/>
    </row>
    <row r="74" spans="1:12" ht="18.75" x14ac:dyDescent="0.2">
      <c r="A74" s="3"/>
      <c r="B74" s="3"/>
      <c r="C74" s="3"/>
      <c r="D74" s="3"/>
      <c r="E74" s="3"/>
      <c r="F74" s="3"/>
      <c r="G74" s="3"/>
      <c r="K74" s="3"/>
      <c r="L74" s="3"/>
    </row>
    <row r="75" spans="1:12" ht="18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</sheetData>
  <mergeCells count="16">
    <mergeCell ref="A1:F1"/>
    <mergeCell ref="G1:L1"/>
    <mergeCell ref="I4:J4"/>
    <mergeCell ref="I5:J5"/>
    <mergeCell ref="B15:E15"/>
    <mergeCell ref="H15:K15"/>
    <mergeCell ref="B29:E29"/>
    <mergeCell ref="H29:K29"/>
    <mergeCell ref="C30:D30"/>
    <mergeCell ref="I30:J30"/>
    <mergeCell ref="C16:D16"/>
    <mergeCell ref="I16:J16"/>
    <mergeCell ref="B22:E22"/>
    <mergeCell ref="H22:K22"/>
    <mergeCell ref="C23:D23"/>
    <mergeCell ref="I23:J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Formulation I and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Dirk Wiers</dc:creator>
  <cp:lastModifiedBy>Helene Dörksen</cp:lastModifiedBy>
  <cp:lastPrinted>2006-04-15T05:34:32Z</cp:lastPrinted>
  <dcterms:created xsi:type="dcterms:W3CDTF">2005-04-19T20:04:25Z</dcterms:created>
  <dcterms:modified xsi:type="dcterms:W3CDTF">2020-04-10T12:59:00Z</dcterms:modified>
</cp:coreProperties>
</file>