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hidePivotFieldList="1"/>
  <mc:AlternateContent xmlns:mc="http://schemas.openxmlformats.org/markup-compatibility/2006">
    <mc:Choice Requires="x15">
      <x15ac:absPath xmlns:x15ac="http://schemas.microsoft.com/office/spreadsheetml/2010/11/ac" url="C:\Users\ADMIN\Downloads\"/>
    </mc:Choice>
  </mc:AlternateContent>
  <xr:revisionPtr revIDLastSave="0" documentId="13_ncr:1_{97DD5889-5C18-4710-8E29-D156F8195E92}" xr6:coauthVersionLast="47" xr6:coauthVersionMax="47" xr10:uidLastSave="{00000000-0000-0000-0000-000000000000}"/>
  <bookViews>
    <workbookView xWindow="-120" yWindow="-120" windowWidth="20730" windowHeight="11160" activeTab="3" xr2:uid="{26D4546B-D2A1-4444-8EAF-A6228F96F0C1}"/>
  </bookViews>
  <sheets>
    <sheet name="Assets" sheetId="4" r:id="rId1"/>
    <sheet name="Data" sheetId="2" r:id="rId2"/>
    <sheet name="Sheet1" sheetId="5" r:id="rId3"/>
    <sheet name="Customer Report" sheetId="6" r:id="rId4"/>
  </sheets>
  <definedNames>
    <definedName name="_xlnm._FilterDatabase" localSheetId="1" hidden="1">Data!$B$3:$H$1003</definedName>
    <definedName name="_xlcn.WorksheetConnection_Chandoosampledataexcelportfolioproject.xlsxcalls1" hidden="1">calls[]</definedName>
    <definedName name="_xlcn.WorksheetConnection_Chandoo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87" r:id="rId9"/>
    <pivotCache cacheId="90" r:id="rId10"/>
    <pivotCache cacheId="93" r:id="rId11"/>
    <pivotCache cacheId="96" r:id="rId12"/>
    <pivotCache cacheId="9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handoosample-data-excel-portfolio-project.xlsx!customers"/>
          <x15:modelTable id="calls" name="calls" connection="WorksheetConnection_Chandoo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0" i="5" l="1"/>
  <c r="G41" i="5"/>
  <c r="G43" i="5" s="1"/>
  <c r="G48" i="5" s="1"/>
  <c r="O36" i="6" s="1"/>
  <c r="G40" i="5"/>
  <c r="G42" i="5" s="1"/>
  <c r="G47" i="5" s="1"/>
  <c r="O35" i="6" s="1"/>
  <c r="G39" i="5"/>
  <c r="G46" i="5" s="1"/>
  <c r="O34" i="6" s="1"/>
  <c r="S22" i="6" a="1"/>
  <c r="S22" i="6" s="1"/>
  <c r="R23" i="6" a="1"/>
  <c r="R23" i="6" s="1"/>
  <c r="J25" i="5"/>
  <c r="J31" i="5" s="1"/>
  <c r="F28" i="5" a="1"/>
  <c r="F28"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28" i="5" l="1"/>
  <c r="J28" i="5"/>
  <c r="I32" i="5"/>
  <c r="J32" i="5"/>
  <c r="I31" i="5"/>
  <c r="J30" i="5"/>
  <c r="I29" i="5"/>
  <c r="J29" i="5"/>
  <c r="I30"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14444A-A8E5-449D-8445-3D8E5258F7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B7A160B-11CD-4F89-A5DC-7537806A46C1}" name="WorksheetConnection_Chandoosample-data-excel-portfolio-project.xlsx!calls" type="102" refreshedVersion="8" minRefreshableVersion="5">
    <extLst>
      <ext xmlns:x15="http://schemas.microsoft.com/office/spreadsheetml/2010/11/main" uri="{DE250136-89BD-433C-8126-D09CA5730AF9}">
        <x15:connection id="calls" autoDelete="1">
          <x15:rangePr sourceName="_xlcn.WorksheetConnection_Chandoosampledataexcelportfolioproject.xlsxcalls1"/>
        </x15:connection>
      </ext>
    </extLst>
  </connection>
  <connection id="3" xr16:uid="{4B7D94F1-1797-4E3A-ADA1-4C7A8C80CF7A}" name="WorksheetConnection_Chandoosample-data-excel-portfolio-project.xlsx!customers" type="102" refreshedVersion="8" minRefreshableVersion="5">
    <extLst>
      <ext xmlns:x15="http://schemas.microsoft.com/office/spreadsheetml/2010/11/main" uri="{DE250136-89BD-433C-8126-D09CA5730AF9}">
        <x15:connection id="customers">
          <x15:rangePr sourceName="_xlcn.WorksheetConnection_Chandoo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<sst xmlns="http://schemas.openxmlformats.org/spreadsheetml/2006/main" count="3173" uniqueCount="1086">
  <si>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</si>
  <si>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</si>
  <si>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</si>
  <si>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</si>
  <si>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</si>
  <si>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</si>
  <si>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</si>
  <si>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</si>
  <si>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</si>
  <si>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</si>
  <si>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</si>
  <si>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</si>
  <si>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</si>
  <si>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</si>
  <si>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</si>
  <si>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</si>
  <si>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</si>
  <si>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</si>
  <si>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</si>
  <si>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</si>
  <si>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</si>
  <si>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</si>
  <si>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</si>
  <si>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</si>
  <si>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</si>
  <si>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</si>
  <si>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</si>
  <si>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</si>
  <si>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</si>
  <si>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</si>
  <si>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</si>
  <si>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</si>
  <si>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</si>
  <si>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</si>
  <si>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</si>
  <si>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</si>
  <si>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</si>
  <si>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</si>
  <si>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</si>
  <si>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</si>
  <si>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</si>
  <si>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</si>
  <si>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</si>
  <si>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</si>
  <si>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</si>
  <si>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</si>
  <si>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</si>
  <si>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</si>
  <si>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</si>
  <si>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</si>
  <si>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</si>
  <si>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</si>
  <si>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</si>
  <si>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</si>
  <si>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</si>
  <si>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</si>
  <si>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</si>
  <si>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</si>
  <si>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</si>
  <si>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</si>
  <si>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</si>
  <si>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</si>
  <si>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</si>
  <si>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</si>
  <si>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</si>
  <si>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</si>
  <si>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</si>
  <si>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</si>
  <si>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</si>
  <si>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</si>
  <si>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</si>
  <si>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</si>
  <si>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</si>
  <si>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</si>
  <si>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</si>
  <si>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</si>
  <si>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</si>
  <si>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</si>
  <si>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</si>
  <si>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</si>
  <si>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</si>
  <si>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</si>
  <si>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</si>
  <si>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</si>
  <si>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</si>
  <si>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</si>
  <si>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</si>
  <si>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</si>
  <si>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</si>
  <si>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</si>
  <si>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</si>
  <si>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</si>
  <si>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</si>
  <si>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</si>
  <si>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</si>
  <si>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</si>
  <si>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</si>
  <si>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</si>
  <si>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</si>
  <si>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</si>
  <si>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</si>
  <si>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</si>
  <si>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</si>
  <si>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</si>
  <si>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</si>
  <si>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</si>
  <si>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</si>
  <si>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</si>
  <si>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</si>
  <si>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</si>
  <si>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</si>
  <si>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</si>
  <si>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</si>
  <si>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</si>
  <si>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</si>
  <si>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</si>
  <si>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</si>
  <si>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</si>
  <si>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</si>
  <si>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</si>
  <si>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</si>
  <si>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</si>
  <si>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</si>
  <si>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</si>
  <si>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</si>
  <si>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</si>
  <si>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</si>
  <si>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</si>
  <si>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</si>
  <si>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</si>
  <si>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</si>
  <si>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</si>
  <si>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</si>
  <si>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</si>
  <si>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</si>
  <si>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</si>
  <si>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</si>
  <si>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</si>
  <si>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</si>
  <si>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</si>
  <si>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</si>
  <si>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</si>
  <si>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</si>
  <si>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</si>
  <si>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</si>
  <si>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</si>
  <si>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</si>
  <si>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</si>
  <si>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</si>
  <si>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</si>
  <si>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</si>
  <si>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</si>
  <si>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</si>
  <si>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</si>
  <si>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</si>
  <si>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</si>
  <si>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</si>
  <si>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</si>
  <si>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</si>
  <si>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</si>
  <si>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</si>
  <si>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</si>
  <si>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</si>
  <si>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</si>
  <si>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</si>
  <si>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</si>
  <si>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</si>
  <si>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</si>
  <si>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</si>
  <si>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</si>
  <si>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</si>
  <si>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</si>
  <si>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</si>
  <si>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</si>
  <si>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</si>
  <si>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</si>
  <si>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</si>
  <si>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</si>
  <si>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</si>
  <si>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</si>
  <si>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</si>
  <si>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</si>
  <si>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</si>
  <si>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</si>
  <si>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</si>
  <si>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</si>
  <si>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</si>
  <si>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</si>
  <si>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</si>
  <si>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</si>
  <si>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</si>
  <si>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</si>
  <si>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</si>
  <si>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</si>
  <si>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</si>
  <si>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</si>
  <si>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</si>
  <si>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</si>
  <si>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</si>
  <si>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</si>
  <si>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</si>
  <si>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</si>
  <si>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</si>
  <si>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</si>
  <si>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</si>
  <si>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</si>
  <si>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</si>
  <si>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</si>
  <si>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</si>
  <si>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</si>
  <si>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</si>
  <si>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</si>
  <si>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</si>
  <si>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</si>
  <si>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</si>
  <si>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</si>
  <si>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</si>
  <si>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</si>
  <si>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</si>
  <si>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</si>
  <si>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</si>
  <si>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</si>
  <si>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</si>
  <si>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</si>
  <si>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</si>
  <si>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</si>
  <si>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</si>
  <si>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</si>
  <si>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</si>
  <si>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</si>
  <si>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</si>
  <si>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</si>
  <si>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</si>
  <si>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</si>
  <si>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</si>
  <si>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</si>
  <si>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</si>
  <si>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</si>
  <si>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</si>
  <si>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</si>
  <si>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</si>
  <si>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</si>
  <si>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</si>
  <si>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</si>
  <si>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</si>
  <si>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</si>
  <si>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</si>
  <si>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</si>
  <si>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</si>
  <si>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</si>
  <si>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</si>
  <si>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</si>
  <si>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</si>
  <si>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</si>
  <si>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</si>
  <si>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</si>
  <si>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</si>
  <si>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</si>
  <si>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</si>
  <si>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</si>
  <si>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</si>
  <si>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</si>
  <si>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</si>
  <si>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</si>
  <si>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</si>
  <si>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</si>
  <si>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</si>
  <si>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</si>
  <si>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</si>
  <si>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</si>
  <si>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</si>
  <si>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</si>
  <si>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</si>
  <si>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</si>
  <si>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</si>
  <si>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</si>
  <si>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</si>
  <si>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</si>
  <si>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</si>
  <si>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</si>
  <si>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</si>
  <si>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</si>
  <si>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</si>
  <si>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</si>
  <si>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</si>
  <si>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</si>
  <si>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</si>
  <si>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</si>
  <si>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</si>
  <si>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</si>
  <si>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</si>
  <si>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</si>
  <si>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</si>
  <si>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</si>
  <si>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</si>
  <si>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</si>
  <si>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</si>
  <si>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</si>
  <si>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</si>
  <si>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</si>
  <si>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</si>
  <si>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</si>
  <si>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</si>
  <si>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</si>
  <si>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</si>
  <si>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</si>
  <si>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</si>
  <si>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</si>
  <si>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</si>
  <si>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</si>
  <si>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</si>
  <si>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</si>
  <si>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</si>
  <si>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</si>
  <si>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</si>
  <si>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</si>
  <si>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</si>
  <si>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</si>
  <si>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</si>
  <si>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</si>
  <si>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</si>
  <si>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</si>
  <si>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</si>
  <si>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</si>
  <si>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</si>
  <si>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</si>
  <si>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</si>
  <si>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</si>
  <si>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</si>
  <si>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</si>
  <si>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</si>
  <si>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</si>
  <si>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</si>
  <si>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</si>
  <si>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</si>
  <si>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</si>
  <si>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</si>
  <si>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</si>
  <si>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</si>
  <si>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</si>
  <si>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</si>
  <si>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</si>
  <si>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</si>
  <si>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</si>
  <si>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</si>
  <si>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</si>
  <si>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</si>
  <si>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</si>
  <si>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</si>
  <si>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</si>
  <si>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</si>
  <si>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</si>
  <si>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</si>
  <si>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</si>
  <si>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</si>
  <si>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</si>
  <si>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</si>
  <si>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</si>
  <si>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</si>
  <si>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</si>
  <si>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</si>
  <si>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</si>
  <si>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</si>
  <si>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</si>
  <si>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</si>
  <si>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</si>
  <si>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</si>
  <si>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</si>
  <si>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</si>
  <si>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</si>
  <si>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</si>
  <si>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</si>
  <si>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</si>
  <si>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</si>
  <si>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</si>
  <si>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</si>
  <si>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</si>
  <si>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</si>
  <si>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</si>
  <si>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</si>
  <si>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</si>
  <si>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</si>
  <si>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</si>
  <si>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</si>
  <si>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</si>
  <si>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</si>
  <si>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</si>
  <si>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</si>
  <si>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</si>
  <si>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</si>
  <si>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</si>
  <si>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</si>
  <si>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</si>
  <si>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</si>
  <si>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</si>
  <si>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</si>
  <si>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</si>
  <si>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</si>
  <si>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</si>
  <si>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</si>
  <si>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</si>
  <si>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</si>
  <si>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</si>
  <si>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</si>
  <si>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</si>
  <si>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</si>
  <si>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</si>
  <si>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</si>
  <si>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</si>
  <si>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</si>
  <si>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</si>
  <si>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</si>
  <si>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</si>
  <si>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</si>
  <si>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</si>
  <si>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</si>
  <si>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</si>
  <si>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</si>
  <si>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</si>
  <si>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</si>
  <si>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</si>
  <si>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</si>
  <si>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</si>
  <si>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</si>
  <si>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</si>
  <si>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</si>
  <si>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</si>
  <si>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</si>
  <si>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</si>
  <si>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</si>
  <si>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</si>
  <si>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</si>
  <si>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</si>
  <si>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</si>
  <si>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</si>
  <si>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</si>
  <si>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</si>
  <si>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</si>
  <si>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</si>
  <si>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</si>
  <si>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</si>
  <si>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</si>
  <si>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</si>
  <si>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</si>
  <si>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</si>
  <si>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</si>
  <si>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</si>
  <si>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</si>
  <si>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</si>
  <si>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</si>
  <si>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</si>
  <si>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</si>
  <si>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</si>
  <si>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</si>
  <si>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</si>
  <si>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</si>
  <si>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</si>
  <si>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</si>
  <si>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</si>
  <si>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</si>
  <si>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</si>
  <si>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</si>
  <si>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</si>
  <si>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</si>
  <si>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</si>
  <si>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</si>
  <si>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</si>
  <si>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</si>
  <si>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</si>
  <si>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</si>
  <si>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</si>
  <si>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</si>
  <si>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</si>
  <si>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</si>
  <si>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</si>
  <si>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</si>
  <si>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</si>
  <si>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</si>
  <si>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</si>
  <si>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</si>
  <si>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</si>
  <si>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</si>
  <si>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</si>
  <si>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</si>
  <si>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</si>
  <si>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</si>
  <si>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</si>
  <si>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</si>
  <si>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</si>
  <si>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</si>
  <si>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</si>
  <si>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</si>
  <si>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</si>
  <si>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</si>
  <si>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</si>
  <si>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</si>
  <si>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</si>
  <si>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</si>
  <si>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</si>
  <si>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</si>
  <si>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</si>
  <si>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</si>
  <si>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</si>
  <si>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</si>
  <si>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</si>
  <si>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</si>
  <si>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</si>
  <si>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</si>
  <si>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</si>
  <si>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</si>
  <si>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</si>
  <si>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</si>
  <si>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</si>
  <si>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</si>
  <si>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</si>
  <si>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</si>
  <si>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</si>
  <si>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</si>
  <si>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</si>
  <si>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</si>
  <si>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</si>
  <si>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</si>
  <si>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</si>
  <si>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</si>
  <si>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</si>
  <si>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</si>
  <si>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</si>
  <si>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</si>
  <si>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</si>
  <si>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</si>
  <si>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</si>
  <si>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</si>
  <si>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</si>
  <si>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</si>
  <si>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</si>
  <si>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</si>
  <si>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</si>
  <si>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</si>
  <si>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</si>
  <si>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</si>
  <si>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</si>
  <si>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</si>
  <si>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</si>
  <si>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</si>
  <si>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</si>
  <si>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</si>
  <si>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</si>
  <si>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</si>
  <si>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</si>
  <si>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</si>
  <si>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</si>
  <si>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</si>
  <si>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</si>
  <si>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</si>
  <si>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</si>
  <si>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</si>
  <si>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</si>
  <si>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</si>
  <si>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</si>
  <si>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</si>
  <si>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</si>
  <si>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</si>
  <si>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</si>
  <si>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</si>
  <si>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</si>
  <si>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</si>
  <si>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</si>
  <si>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</si>
  <si>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</si>
  <si>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</si>
  <si>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</si>
  <si>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</si>
  <si>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</si>
  <si>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</si>
  <si>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</si>
  <si>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</si>
  <si>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</si>
  <si>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</si>
  <si>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</si>
  <si>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</si>
  <si>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</si>
  <si>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</si>
  <si>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</si>
  <si>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</si>
  <si>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</si>
  <si>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</si>
  <si>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</si>
  <si>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</si>
  <si>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</si>
  <si>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</si>
  <si>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</si>
  <si>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</si>
  <si>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</si>
  <si>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</si>
  <si>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</si>
  <si>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</si>
  <si>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</si>
  <si>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</si>
  <si>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</si>
  <si>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</si>
  <si>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</si>
  <si>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</si>
  <si>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</si>
  <si>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</si>
  <si>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</si>
  <si>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</si>
  <si>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</si>
  <si>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</si>
  <si>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</si>
  <si>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</si>
  <si>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</si>
  <si>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</si>
  <si>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</si>
  <si>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</si>
  <si>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</si>
  <si>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</si>
  <si>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</si>
  <si>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</si>
  <si>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</si>
  <si>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</si>
  <si>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</si>
  <si>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</si>
  <si>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</si>
  <si>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</si>
  <si>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</si>
  <si>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</si>
  <si>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</si>
  <si>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</si>
  <si>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</si>
  <si>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</si>
  <si>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</si>
  <si>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</si>
  <si>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</si>
  <si>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</si>
  <si>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</si>
  <si>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</si>
  <si>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</si>
  <si>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</si>
  <si>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</si>
  <si>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</si>
  <si>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</si>
  <si>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</si>
  <si>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</si>
  <si>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</si>
  <si>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</si>
  <si>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</si>
  <si>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</si>
  <si>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</si>
  <si>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</si>
  <si>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</si>
  <si>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</si>
  <si>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</si>
  <si>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</si>
  <si>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</si>
  <si>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</si>
  <si>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</si>
  <si>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</si>
  <si>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</si>
  <si>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</si>
  <si>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</si>
  <si>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</si>
  <si>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</si>
  <si>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</si>
  <si>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</si>
  <si>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</si>
  <si>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</si>
  <si>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</si>
  <si>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</si>
  <si>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</si>
  <si>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</si>
  <si>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</si>
  <si>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</si>
  <si>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</si>
  <si>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</si>
  <si>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</si>
  <si>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</si>
  <si>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</si>
  <si>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</si>
  <si>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</si>
  <si>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</si>
  <si>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</si>
  <si>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</si>
  <si>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</si>
  <si>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</si>
  <si>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</si>
  <si>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</si>
  <si>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</si>
  <si>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</si>
  <si>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</si>
  <si>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</si>
  <si>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</si>
  <si>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</si>
  <si>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</si>
  <si>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</si>
  <si>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</si>
  <si>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</si>
  <si>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</si>
  <si>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</si>
  <si>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</si>
  <si>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</si>
  <si>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</si>
  <si>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</si>
  <si>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</si>
  <si>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</si>
  <si>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</si>
  <si>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</si>
  <si>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</si>
  <si>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</si>
  <si>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</si>
  <si>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</si>
  <si>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</si>
  <si>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</si>
  <si>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</si>
  <si>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</si>
  <si>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</si>
  <si>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</si>
  <si>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</si>
  <si>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</si>
  <si>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</si>
  <si>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</si>
  <si>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</si>
  <si>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</si>
  <si>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</si>
  <si>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</si>
  <si>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</si>
  <si>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</si>
  <si>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</si>
  <si>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</si>
  <si>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</si>
  <si>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</si>
  <si>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</si>
  <si>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</si>
  <si>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</si>
  <si>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</si>
  <si>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</si>
  <si>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</si>
  <si>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</si>
  <si>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</si>
  <si>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</si>
  <si>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</si>
  <si>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</si>
  <si>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</si>
  <si>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</si>
  <si>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</si>
  <si>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</si>
  <si>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</si>
  <si>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</si>
  <si>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</si>
  <si>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</si>
  <si>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</si>
  <si>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</si>
  <si>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</si>
  <si>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</si>
  <si>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</si>
  <si>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</si>
  <si>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</si>
  <si>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</si>
  <si>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</si>
  <si>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</si>
  <si>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</si>
  <si>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</si>
  <si>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</si>
  <si>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</si>
  <si>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</si>
  <si>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</si>
  <si>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</si>
  <si>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</si>
  <si>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</si>
  <si>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</si>
  <si>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</si>
  <si>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</si>
  <si>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</si>
  <si>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</si>
  <si>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</si>
  <si>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</si>
  <si>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</si>
  <si>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</si>
  <si>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</si>
  <si>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</si>
  <si>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</si>
  <si>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</si>
  <si>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</si>
  <si>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</si>
  <si>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</si>
  <si>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</si>
  <si>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</si>
  <si>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</si>
  <si>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</si>
  <si>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</si>
  <si>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</si>
  <si>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</si>
  <si>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</si>
  <si>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</si>
  <si>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</si>
  <si>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</si>
  <si>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</si>
  <si>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</si>
  <si>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</si>
  <si>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</si>
  <si>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</si>
  <si>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</si>
  <si>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</si>
  <si>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</si>
  <si>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</si>
  <si>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</si>
  <si>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</si>
  <si>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</si>
  <si>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</si>
  <si>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</si>
  <si>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</si>
  <si>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</si>
  <si>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</si>
  <si>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</si>
  <si>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</si>
  <si>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</si>
  <si>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</si>
  <si>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</si>
  <si>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</si>
  <si>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</si>
  <si>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</si>
  <si>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</si>
  <si>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</si>
  <si>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</si>
  <si>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</si>
  <si>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</si>
  <si>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</si>
  <si>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</si>
  <si>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</si>
  <si>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</si>
  <si>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</si>
  <si>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</si>
  <si>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</si>
  <si>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</si>
  <si>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</si>
  <si>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</si>
  <si>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</si>
  <si>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</si>
  <si>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</si>
  <si>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</si>
  <si>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</si>
  <si>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</si>
  <si>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</si>
  <si>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</si>
  <si>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</si>
  <si>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</si>
  <si>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</si>
  <si>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</si>
  <si>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</si>
  <si>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</si>
  <si>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</si>
  <si>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</si>
  <si>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</si>
  <si>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</si>
  <si>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</si>
  <si>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</si>
  <si>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</si>
  <si>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</si>
  <si>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</si>
  <si>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</si>
  <si>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</si>
  <si>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</si>
  <si>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</si>
  <si>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</si>
  <si>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</si>
  <si>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</si>
  <si>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</si>
  <si>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</si>
  <si>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</si>
  <si>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</si>
  <si>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</si>
  <si>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</si>
  <si>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</si>
  <si>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</si>
  <si>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</si>
  <si>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</si>
  <si>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</si>
  <si>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</si>
  <si>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</si>
  <si>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</si>
  <si>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</si>
  <si>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</si>
  <si>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</si>
  <si>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</si>
  <si>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</si>
  <si>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</si>
  <si>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</si>
  <si>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</si>
  <si>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</si>
  <si>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</si>
  <si>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</si>
  <si>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</si>
  <si>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</si>
  <si>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</si>
  <si>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</si>
  <si>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</si>
  <si>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</si>
  <si>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</si>
  <si>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</si>
  <si>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</si>
  <si>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</si>
  <si>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</si>
  <si>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</si>
  <si>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</si>
  <si>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</si>
  <si>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</si>
  <si>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</si>
  <si>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</si>
  <si>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</si>
  <si>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</si>
  <si>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</si>
  <si>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</si>
  <si>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</si>
  <si>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</si>
  <si>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</si>
  <si>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</si>
  <si>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</si>
  <si>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</si>
  <si>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</si>
  <si>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</si>
  <si>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</si>
  <si>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</si>
  <si>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</si>
  <si>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</si>
  <si>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</si>
  <si>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</si>
  <si>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</si>
  <si>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</si>
  <si>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</si>
  <si>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</si>
  <si>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</si>
  <si>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</si>
  <si>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</si>
  <si>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</si>
  <si>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</si>
  <si>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</si>
  <si>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</si>
  <si>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</si>
  <si>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</si>
  <si>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</si>
  <si>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</si>
  <si>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</si>
  <si>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</si>
  <si>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</si>
  <si>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</si>
  <si>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</si>
  <si>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</si>
  <si>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</si>
  <si>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</si>
  <si>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</si>
  <si>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</si>
  <si>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</si>
  <si>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</si>
  <si>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</si>
  <si>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</si>
  <si>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</si>
  <si>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</si>
  <si>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</si>
  <si>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</si>
  <si>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</si>
  <si>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</si>
  <si>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</si>
  <si>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</si>
  <si>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</si>
  <si>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</si>
  <si>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</si>
  <si>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</si>
  <si>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</si>
  <si>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</si>
  <si>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</si>
  <si>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</si>
  <si>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</si>
  <si>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</si>
  <si>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</si>
  <si>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</si>
  <si>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</si>
  <si>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</si>
  <si>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</si>
  <si>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</si>
  <si>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</si>
  <si>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</si>
  <si>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</si>
  <si>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</si>
  <si>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</si>
  <si>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</si>
  <si>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</si>
  <si>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</si>
  <si>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</si>
  <si>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</si>
  <si>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</si>
  <si>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</si>
  <si>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</si>
  <si>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</si>
  <si>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</si>
  <si>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</si>
  <si>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</si>
  <si>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</si>
  <si>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</si>
  <si>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</si>
  <si>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</si>
  <si>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</si>
  <si>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</si>
  <si>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</si>
  <si>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</si>
  <si>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</si>
  <si>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</si>
  <si>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</si>
  <si>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</si>
  <si>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</si>
  <si>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</si>
  <si>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</si>
  <si>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</si>
  <si>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</si>
  <si>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</si>
  <si>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</si>
  <si>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</si>
  <si>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</si>
  <si>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</si>
  <si>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</si>
  <si>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</si>
  <si>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</si>
  <si>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</si>
  <si>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</si>
  <si>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</si>
  <si>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</si>
  <si>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</si>
  <si>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</si>
  <si>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</si>
  <si>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</si>
  <si>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</si>
  <si>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</si>
  <si>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</si>
  <si>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</si>
  <si>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</si>
  <si>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</si>
  <si>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</si>
  <si>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</si>
  <si>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</si>
  <si>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</si>
  <si>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</si>
  <si>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</si>
  <si>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</si>
  <si>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</si>
  <si>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Total calls</t>
  </si>
  <si>
    <t>Amount</t>
  </si>
  <si>
    <t>Total_Duration</t>
  </si>
  <si>
    <t>Avg_Rating</t>
  </si>
  <si>
    <t>Happy Callers</t>
  </si>
  <si>
    <t>Row Labels</t>
  </si>
  <si>
    <t>Grand Total</t>
  </si>
  <si>
    <t>Jan</t>
  </si>
  <si>
    <t>Feb</t>
  </si>
  <si>
    <t>Mar</t>
  </si>
  <si>
    <t>Apr</t>
  </si>
  <si>
    <t>May</t>
  </si>
  <si>
    <t>Jun</t>
  </si>
  <si>
    <t>Jul</t>
  </si>
  <si>
    <t>Aug</t>
  </si>
  <si>
    <t>Sep</t>
  </si>
  <si>
    <t>Oct</t>
  </si>
  <si>
    <t>Nov</t>
  </si>
  <si>
    <t>Dec</t>
  </si>
  <si>
    <t>Total calls2</t>
  </si>
  <si>
    <t>Friday</t>
  </si>
  <si>
    <t>Monday</t>
  </si>
  <si>
    <t>Saturday</t>
  </si>
  <si>
    <t>Sunday</t>
  </si>
  <si>
    <t>Thursday</t>
  </si>
  <si>
    <t>Tuesday</t>
  </si>
  <si>
    <t>Wednesday</t>
  </si>
  <si>
    <t>for graph</t>
  </si>
  <si>
    <t>rep</t>
  </si>
  <si>
    <t>calls</t>
  </si>
  <si>
    <t>amount</t>
  </si>
  <si>
    <t>selected rep</t>
  </si>
  <si>
    <t>sel. Calls</t>
  </si>
  <si>
    <t>sel. Amount</t>
  </si>
  <si>
    <t>Column Labels</t>
  </si>
  <si>
    <t>TOTAL</t>
  </si>
  <si>
    <t>rep summary</t>
  </si>
  <si>
    <t>% of calls</t>
  </si>
  <si>
    <t>call rank</t>
  </si>
  <si>
    <t>amount rank</t>
  </si>
  <si>
    <t xml:space="preserve">calls </t>
  </si>
  <si>
    <t>labels:</t>
  </si>
  <si>
    <t>image:</t>
  </si>
  <si>
    <t>CALL CENTER REPORT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</si>
</sst>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409]d\-mmm\-yy;@"/>
    <numFmt numFmtId="165" formatCode="\$#,##0;\(\$#,##0\);\$#,##0"/>
    <numFmt numFmtId="166" formatCode="#,##0.0"/>
    <numFmt numFmtId="167" formatCode="\$#,###.0,&quot;K&quot;"/>
    <numFmt numFmtId="168" formatCode="&quot;$&quot;#,##0"/>
  </numFmts>
  <fonts count="10"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1"/>
      <color rgb="FF1FD1E9"/>
      <name val="Aptos"/>
      <family val="2"/>
      <scheme val="minor"/>
    </font>
    <font>
      <b/>
      <sz val="11"/>
      <color rgb="FF1FD1E9"/>
      <name val="Aptos"/>
      <family val="2"/>
      <scheme val="minor"/>
    </font>
    <font>
      <b/>
      <sz val="12"/>
      <color rgb="FF1FD1E9"/>
      <name val="Aptos"/>
      <family val="2"/>
      <scheme val="minor"/>
    </font>
    <font>
      <sz val="16"/>
      <color rgb="FF1FD1E9"/>
      <name val="Aptos"/>
      <family val="2"/>
      <scheme val="minor"/>
    </font>
    <font>
      <sz val="48"/>
      <color rgb="FF1FD1E9"/>
      <name val="Aptos ExtraBold"/>
      <family val="2"/>
      <scheme val="major"/>
    </font>
  </fonts>
  <fills count="4">
    <fill>
      <patternFill patternType="none"/>
    </fill>
    <fill>
      <patternFill patternType="gray125"/>
    </fill>
    <fill>
      <patternFill patternType="solid">
        <fgColor theme="7"/>
        <bgColor indexed="64"/>
      </patternFill>
    </fill>
    <fill>
      <patternFill patternType="solid">
        <fgColor theme="1"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44" fontId="4" fillId="0" borderId="0" applyFont="0" applyFill="0" applyBorder="0" applyAlignment="0" applyProtection="0"/>
    <xf numFmtId="9" fontId="4" fillId="0" borderId="0" applyFont="0" applyFill="0" applyBorder="0" applyAlignment="0" applyProtection="0"/>
  </cellStyleXfs>
  <cellXfs count="3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3" borderId="0" xfId="0" applyFill="1"/>
    <xf numFmtId="0" fontId="0" fillId="0" borderId="0" xfId="0" applyAlignment="1">
      <alignment horizontal="left"/>
    </xf>
    <xf numFmtId="167" fontId="0" fillId="0" borderId="0" xfId="0" applyNumberFormat="1"/>
    <xf numFmtId="0" fontId="0" fillId="0" borderId="0" xfId="0" applyAlignment="1">
      <alignment horizontal="left" indent="1"/>
    </xf>
    <xf numFmtId="0" fontId="0" fillId="3" borderId="1" xfId="0" applyFill="1" applyBorder="1"/>
    <xf numFmtId="0" fontId="6" fillId="3" borderId="1" xfId="0" applyFont="1" applyFill="1" applyBorder="1"/>
    <xf numFmtId="0" fontId="5" fillId="3" borderId="1" xfId="0" applyFont="1" applyFill="1" applyBorder="1" applyAlignment="1">
      <alignment horizontal="right"/>
    </xf>
    <xf numFmtId="0" fontId="5" fillId="3" borderId="1" xfId="0" applyFont="1" applyFill="1" applyBorder="1"/>
    <xf numFmtId="168" fontId="5" fillId="3" borderId="1" xfId="1" applyNumberFormat="1" applyFont="1" applyFill="1" applyBorder="1"/>
    <xf numFmtId="9" fontId="0" fillId="0" borderId="0" xfId="2" applyFont="1"/>
    <xf numFmtId="0" fontId="7" fillId="3" borderId="1" xfId="0" applyFont="1" applyFill="1" applyBorder="1"/>
    <xf numFmtId="0" fontId="8" fillId="3" borderId="0" xfId="0" applyFont="1" applyFill="1" applyAlignment="1"/>
    <xf numFmtId="0" fontId="9" fillId="3" borderId="0" xfId="0" applyFont="1" applyFill="1" applyAlignment="1">
      <alignment horizontal="left" vertical="center"/>
    </xf>
  </cellXfs>
  <cellStyles count="3">
    <cellStyle name="Currency" xfId="1" builtinId="4"/>
    <cellStyle name="Normal" xfId="0" builtinId="0"/>
    <cellStyle name="Percent" xfId="2" builtinId="5"/>
  </cellStyles>
  <dxfs count="17">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color rgb="FF1FD1E9"/>
      </font>
      <fill>
        <patternFill>
          <bgColor theme="1"/>
        </patternFill>
      </fill>
    </dxf>
    <dxf>
      <font>
        <color rgb="FF1FD1E9"/>
      </font>
      <fill>
        <patternFill>
          <bgColor theme="1"/>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6"/>
    </tableStyle>
    <tableStyle name="Slicer Style 2" pivot="0" table="0" count="3" xr9:uid="{8F880D2D-BF9B-47BB-98D5-95A868C0C3F3}">
      <tableStyleElement type="wholeTable" dxfId="15"/>
      <tableStyleElement type="headerRow" dxfId="14"/>
    </tableStyle>
  </tableStyles>
  <colors>
    <mruColors>
      <color rgb="FF1FD1E9"/>
      <color rgb="FF37CBFF"/>
      <color rgb="FF00B0F0"/>
    </mruColors>
  </colors>
  <extLst>
    <ext xmlns:x14="http://schemas.microsoft.com/office/spreadsheetml/2009/9/main" uri="{46F421CA-312F-682f-3DD2-61675219B42D}">
      <x14:dxfs count="1">
        <dxf>
          <font>
            <b/>
            <i val="0"/>
            <color theme="1"/>
            <name val="Aptos"/>
            <family val="2"/>
            <scheme val="minor"/>
          </font>
          <fill>
            <patternFill>
              <bgColor rgb="FF37CBFF"/>
            </patternFill>
          </fill>
        </dxf>
      </x14:dxfs>
    </ext>
    <ext xmlns:x14="http://schemas.microsoft.com/office/spreadsheetml/2009/9/main" uri="{EB79DEF2-80B8-43e5-95BD-54CBDDF9020C}">
      <x14:slicerStyles defaultSlicerStyle="SlicerStyleLight1">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2.xml"/><Relationship Id="rId32" Type="http://schemas.openxmlformats.org/officeDocument/2006/relationships/customXml" Target="../customXml/item10.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customXml" Target="../customXml/item1.xml"/><Relationship Id="rId28" Type="http://schemas.openxmlformats.org/officeDocument/2006/relationships/customXml" Target="../customXml/item6.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[Chandoosample-data-excel-portfolio-project(AutoRecovered).xlsx]Sheet1!weeklyy</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FD1E9"/>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FD1E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387772490330295"/>
          <c:y val="3.0160017722827063E-2"/>
          <c:w val="0.64594181221515312"/>
          <c:h val="0.90521137287111497"/>
        </c:manualLayout>
      </c:layout>
      <c:barChart>
        <c:barDir val="bar"/>
        <c:grouping val="clustered"/>
        <c:varyColors val="0"/>
        <c:ser>
          <c:idx val="0"/>
          <c:order val="0"/>
          <c:tx>
            <c:strRef>
              <c:f>Sheet1!$F$12</c:f>
              <c:strCache>
                <c:ptCount val="1"/>
                <c:pt idx="0">
                  <c:v>Total</c:v>
                </c:pt>
              </c:strCache>
            </c:strRef>
          </c:tx>
          <c:spPr>
            <a:solidFill>
              <a:srgbClr val="1FD1E9"/>
            </a:solidFill>
            <a:ln>
              <a:noFill/>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FD1E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Sheet1!$E$13:$E$20</c:f>
              <c:strCache>
                <c:ptCount val="7"/>
                <c:pt idx="0">
                  <c:v>Sunday</c:v>
                </c:pt>
                <c:pt idx="1">
                  <c:v>Monday</c:v>
                </c:pt>
                <c:pt idx="2">
                  <c:v>Tuesday</c:v>
                </c:pt>
                <c:pt idx="3">
                  <c:v>Wednesday</c:v>
                </c:pt>
                <c:pt idx="4">
                  <c:v>Thursday</c:v>
                </c:pt>
                <c:pt idx="5">
                  <c:v>Friday</c:v>
                </c:pt>
                <c:pt idx="6">
                  <c:v>Saturday</c:v>
                </c:pt>
              </c:strCache>
            </c:strRef>
          </c:cat>
          <c:val>
            <c:numRef>
              <c:f>Sheet1!$F$13:$F$20</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285B-418A-8AD1-3110A902F266}"/>
            </c:ext>
          </c:extLst>
        </c:ser>
        <c:dLbls>
          <c:dLblPos val="outEnd"/>
          <c:showLegendKey val="0"/>
          <c:showVal val="1"/>
          <c:showCatName val="0"/>
          <c:showSerName val="0"/>
          <c:showPercent val="0"/>
          <c:showBubbleSize val="0"/>
        </c:dLbls>
        <c:gapWidth val="25"/>
        <c:axId val="928876536"/>
        <c:axId val="928877616"/>
      </c:barChart>
      <c:catAx>
        <c:axId val="928876536"/>
        <c:scaling>
          <c:orientation val="maxMin"/>
        </c:scaling>
        <c:delete val="0"/>
        <c:axPos val="l"/>
        <c:numFmt formatCode="General" sourceLinked="1"/>
        <c:majorTickMark val="out"/>
        <c:minorTickMark val="none"/>
        <c:tickLblPos val="nextTo"/>
        <c:spPr>
          <a:solidFill>
            <a:schemeClr val="tx1"/>
          </a:solidFill>
          <a:ln w="9525" cap="flat" cmpd="sng" algn="ctr">
            <a:solidFill>
              <a:srgbClr val="1FD1E9"/>
            </a:solidFill>
            <a:round/>
          </a:ln>
          <a:effectLst/>
        </c:spPr>
        <c:txPr>
          <a:bodyPr rot="-60000000" spcFirstLastPara="1" vertOverflow="ellipsis" vert="horz" wrap="square" anchor="ctr" anchorCtr="1"/>
          <a:lstStyle/>
          <a:p>
            <a:pPr>
              <a:defRPr sz="1000" b="0" i="0" u="none" strike="noStrike" kern="1200" baseline="0">
                <a:solidFill>
                  <a:srgbClr val="1FD1E9"/>
                </a:solidFill>
                <a:latin typeface="+mn-lt"/>
                <a:ea typeface="+mn-ea"/>
                <a:cs typeface="+mn-cs"/>
              </a:defRPr>
            </a:pPr>
            <a:endParaRPr lang="en-US"/>
          </a:p>
        </c:txPr>
        <c:crossAx val="928877616"/>
        <c:crosses val="autoZero"/>
        <c:auto val="1"/>
        <c:lblAlgn val="ctr"/>
        <c:lblOffset val="100"/>
        <c:noMultiLvlLbl val="0"/>
      </c:catAx>
      <c:valAx>
        <c:axId val="928877616"/>
        <c:scaling>
          <c:orientation val="minMax"/>
        </c:scaling>
        <c:delete val="1"/>
        <c:axPos val="t"/>
        <c:numFmt formatCode="#,##0" sourceLinked="1"/>
        <c:majorTickMark val="out"/>
        <c:minorTickMark val="none"/>
        <c:tickLblPos val="nextTo"/>
        <c:crossAx val="928876536"/>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[Chandoosample-data-excel-portfolio-project(AutoRecovered).xlsx]Sheet1!monthly</c:name>
    <c:fmtId val="8"/>
  </c:pivotSource>
  <c:chart>
    <c:title>
      <c:tx>
        <c:rich>
          <a:bodyPr rot="0" spcFirstLastPara="1" vertOverflow="ellipsis" vert="horz" wrap="square" anchor="ctr" anchorCtr="1"/>
          <a:lstStyle/>
          <a:p>
            <a:pPr algn="r">
              <a:defRPr sz="1800" b="1" i="0" u="none" strike="noStrike" kern="1200" spc="100" baseline="0">
                <a:solidFill>
                  <a:srgbClr val="1FD1E9"/>
                </a:solidFill>
                <a:effectLst>
                  <a:outerShdw blurRad="50800" dist="38100" dir="5400000" algn="t" rotWithShape="0">
                    <a:prstClr val="black">
                      <a:alpha val="40000"/>
                    </a:prstClr>
                  </a:outerShdw>
                </a:effectLst>
                <a:latin typeface="+mj-lt"/>
                <a:ea typeface="+mn-ea"/>
                <a:cs typeface="+mn-cs"/>
              </a:defRPr>
            </a:pPr>
            <a:r>
              <a:rPr lang="en-US" sz="1800">
                <a:solidFill>
                  <a:srgbClr val="1FD1E9"/>
                </a:solidFill>
                <a:latin typeface="+mj-lt"/>
              </a:rPr>
              <a:t>Call Trend</a:t>
            </a:r>
          </a:p>
        </c:rich>
      </c:tx>
      <c:layout>
        <c:manualLayout>
          <c:xMode val="edge"/>
          <c:yMode val="edge"/>
          <c:x val="0.39631589166973791"/>
          <c:y val="5.5653540514043323E-2"/>
        </c:manualLayout>
      </c:layout>
      <c:overlay val="0"/>
      <c:spPr>
        <a:noFill/>
        <a:ln>
          <a:noFill/>
        </a:ln>
        <a:effectLst/>
      </c:spPr>
      <c:txPr>
        <a:bodyPr rot="0" spcFirstLastPara="1" vertOverflow="ellipsis" vert="horz" wrap="square" anchor="ctr" anchorCtr="1"/>
        <a:lstStyle/>
        <a:p>
          <a:pPr algn="r">
            <a:defRPr sz="1800" b="1" i="0" u="none" strike="noStrike" kern="1200" spc="100" baseline="0">
              <a:solidFill>
                <a:srgbClr val="1FD1E9"/>
              </a:solidFill>
              <a:effectLst>
                <a:outerShdw blurRad="50800" dist="38100" dir="5400000" algn="t" rotWithShape="0">
                  <a:prstClr val="black">
                    <a:alpha val="40000"/>
                  </a:prstClr>
                </a:outerShdw>
              </a:effectLst>
              <a:latin typeface="+mj-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1FD1E9"/>
          </a:solidFill>
          <a:ln>
            <a:gradFill>
              <a:gsLst>
                <a:gs pos="0">
                  <a:srgbClr val="1FD1E9"/>
                </a:gs>
                <a:gs pos="95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5400" cap="rnd">
            <a:solidFill>
              <a:schemeClr val="bg1"/>
            </a:solidFill>
            <a:round/>
          </a:ln>
          <a:effectLst>
            <a:outerShdw blurRad="57150" dist="19050" dir="5400000" algn="ctr" rotWithShape="0">
              <a:srgbClr val="000000">
                <a:alpha val="63000"/>
              </a:srgbClr>
            </a:outerShdw>
          </a:effectLst>
        </c:spPr>
        <c:marker>
          <c:symbol val="circle"/>
          <c:size val="6"/>
          <c:spPr>
            <a:solidFill>
              <a:schemeClr val="tx1">
                <a:alpha val="95000"/>
              </a:schemeClr>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5400" cap="rnd">
            <a:solidFill>
              <a:schemeClr val="bg1"/>
            </a:solidFill>
            <a:round/>
          </a:ln>
          <a:effectLst>
            <a:outerShdw blurRad="57150" dist="19050" dir="5400000" algn="ctr" rotWithShape="0">
              <a:srgbClr val="000000">
                <a:alpha val="63000"/>
              </a:srgbClr>
            </a:outerShdw>
          </a:effectLst>
        </c:spPr>
        <c:marker>
          <c:symbol val="circle"/>
          <c:size val="6"/>
          <c:spPr>
            <a:solidFill>
              <a:schemeClr val="tx1">
                <a:alpha val="95000"/>
              </a:schemeClr>
            </a:solidFill>
            <a:ln w="9525">
              <a:solidFill>
                <a:schemeClr val="accent1"/>
              </a:solidFill>
              <a:round/>
            </a:ln>
            <a:effectLst>
              <a:outerShdw blurRad="57150" dist="19050" dir="5400000" algn="ctr" rotWithShape="0">
                <a:srgbClr val="000000">
                  <a:alpha val="63000"/>
                </a:srgbClr>
              </a:outerShdw>
            </a:effectLst>
          </c:spPr>
        </c:marker>
      </c:pivotFmt>
    </c:pivotFmts>
    <c:plotArea>
      <c:layout/>
      <c:areaChart>
        <c:grouping val="standard"/>
        <c:varyColors val="0"/>
        <c:ser>
          <c:idx val="1"/>
          <c:order val="1"/>
          <c:tx>
            <c:strRef>
              <c:f>Sheet1!$C$12</c:f>
              <c:strCache>
                <c:ptCount val="1"/>
                <c:pt idx="0">
                  <c:v>Total calls2</c:v>
                </c:pt>
              </c:strCache>
            </c:strRef>
          </c:tx>
          <c:spPr>
            <a:solidFill>
              <a:srgbClr val="1FD1E9"/>
            </a:solidFill>
            <a:ln>
              <a:gradFill>
                <a:gsLst>
                  <a:gs pos="0">
                    <a:srgbClr val="1FD1E9"/>
                  </a:gs>
                  <a:gs pos="95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effectLst>
              <a:outerShdw blurRad="57150" dist="19050" dir="5400000" algn="ctr" rotWithShape="0">
                <a:srgbClr val="000000">
                  <a:alpha val="63000"/>
                </a:srgbClr>
              </a:outerShdw>
            </a:effectLst>
          </c:spPr>
          <c:cat>
            <c:strRef>
              <c:f>Sheet1!$A$13:$A$25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Sheet1!$C$13:$C$25</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BC93-454D-A8E6-7B0E223B0AD4}"/>
            </c:ext>
          </c:extLst>
        </c:ser>
        <c:dLbls>
          <c:showLegendKey val="0"/>
          <c:showVal val="0"/>
          <c:showCatName val="0"/>
          <c:showSerName val="0"/>
          <c:showPercent val="0"/>
          <c:showBubbleSize val="0"/>
        </c:dLbls>
        <c:axId val="866842224"/>
        <c:axId val="866840064"/>
      </c:areaChart>
      <c:lineChart>
        <c:grouping val="standard"/>
        <c:varyColors val="0"/>
        <c:ser>
          <c:idx val="0"/>
          <c:order val="0"/>
          <c:tx>
            <c:strRef>
              <c:f>Sheet1!$B$12</c:f>
              <c:strCache>
                <c:ptCount val="1"/>
                <c:pt idx="0">
                  <c:v>Total calls</c:v>
                </c:pt>
              </c:strCache>
            </c:strRef>
          </c:tx>
          <c:spPr>
            <a:ln w="25400" cap="rnd">
              <a:solidFill>
                <a:schemeClr val="bg1"/>
              </a:solidFill>
              <a:round/>
            </a:ln>
            <a:effectLst>
              <a:outerShdw blurRad="57150" dist="19050" dir="5400000" algn="ctr" rotWithShape="0">
                <a:srgbClr val="000000">
                  <a:alpha val="63000"/>
                </a:srgbClr>
              </a:outerShdw>
            </a:effectLst>
          </c:spPr>
          <c:marker>
            <c:symbol val="circle"/>
            <c:size val="6"/>
            <c:spPr>
              <a:solidFill>
                <a:schemeClr val="tx1">
                  <a:alpha val="95000"/>
                </a:schemeClr>
              </a:solidFill>
              <a:ln w="9525">
                <a:solidFill>
                  <a:schemeClr val="accent1"/>
                </a:solidFill>
                <a:round/>
              </a:ln>
              <a:effectLst>
                <a:outerShdw blurRad="57150" dist="19050" dir="5400000" algn="ctr" rotWithShape="0">
                  <a:srgbClr val="000000">
                    <a:alpha val="63000"/>
                  </a:srgbClr>
                </a:outerShdw>
              </a:effectLst>
            </c:spPr>
          </c:marker>
          <c:cat>
            <c:strRef>
              <c:f>Sheet1!$A$13:$A$25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Sheet1!$B$13:$B$25</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BC93-454D-A8E6-7B0E223B0AD4}"/>
            </c:ext>
          </c:extLst>
        </c:ser>
        <c:dLbls>
          <c:showLegendKey val="0"/>
          <c:showVal val="0"/>
          <c:showCatName val="0"/>
          <c:showSerName val="0"/>
          <c:showPercent val="0"/>
          <c:showBubbleSize val="0"/>
        </c:dLbls>
        <c:marker val="1"/>
        <c:smooth val="0"/>
        <c:axId val="866842224"/>
        <c:axId val="866840064"/>
      </c:lineChart>
      <c:catAx>
        <c:axId val="8668422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rgbClr val="1FD1E9"/>
                </a:solidFill>
                <a:latin typeface="+mn-lt"/>
                <a:ea typeface="+mn-ea"/>
                <a:cs typeface="+mn-cs"/>
              </a:defRPr>
            </a:pPr>
            <a:endParaRPr lang="en-US"/>
          </a:p>
        </c:txPr>
        <c:crossAx val="866840064"/>
        <c:crosses val="autoZero"/>
        <c:auto val="1"/>
        <c:lblAlgn val="ctr"/>
        <c:lblOffset val="100"/>
        <c:noMultiLvlLbl val="0"/>
      </c:catAx>
      <c:valAx>
        <c:axId val="8668400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1FD1E9"/>
                </a:solidFill>
                <a:latin typeface="+mn-lt"/>
                <a:ea typeface="+mn-ea"/>
                <a:cs typeface="+mn-cs"/>
              </a:defRPr>
            </a:pPr>
            <a:endParaRPr lang="en-US"/>
          </a:p>
        </c:txPr>
        <c:crossAx val="866842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a:gsLst>
                <a:gs pos="500">
                  <a:srgbClr val="1FD1E9"/>
                </a:gs>
                <a:gs pos="100000">
                  <a:srgbClr val="1FD1E9"/>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FD1E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Sheet1!$F$28:$F$32</c:f>
              <c:strCache>
                <c:ptCount val="5"/>
                <c:pt idx="0">
                  <c:v>R01</c:v>
                </c:pt>
                <c:pt idx="1">
                  <c:v>R02</c:v>
                </c:pt>
                <c:pt idx="2">
                  <c:v>R03</c:v>
                </c:pt>
                <c:pt idx="3">
                  <c:v>R04</c:v>
                </c:pt>
                <c:pt idx="4">
                  <c:v>R05</c:v>
                </c:pt>
              </c:strCache>
            </c:strRef>
          </c:cat>
          <c:val>
            <c:numRef>
              <c:f>Sheet1!$G$28:$G$32</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3B9-4904-AD86-68E8A013663C}"/>
            </c:ext>
          </c:extLst>
        </c:ser>
        <c:ser>
          <c:idx val="1"/>
          <c:order val="1"/>
          <c:tx>
            <c:strRef>
              <c:f>Sheet1!$I$27</c:f>
              <c:strCache>
                <c:ptCount val="1"/>
                <c:pt idx="0">
                  <c:v>sel. Calls</c:v>
                </c:pt>
              </c:strCache>
            </c:strRef>
          </c:tx>
          <c:spPr>
            <a:gradFill>
              <a:gsLst>
                <a:gs pos="100000">
                  <a:schemeClr val="tx1">
                    <a:lumMod val="50000"/>
                    <a:lumOff val="50000"/>
                  </a:schemeClr>
                </a:gs>
                <a:gs pos="100000">
                  <a:srgbClr val="D1DCF0"/>
                </a:gs>
                <a:gs pos="0">
                  <a:schemeClr val="tx1">
                    <a:lumMod val="65000"/>
                    <a:lumOff val="35000"/>
                  </a:schemeClr>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a:effectLst/>
          </c:spPr>
          <c:invertIfNegative val="0"/>
          <c:val>
            <c:numRef>
              <c:f>Sheet1!$I$28:$I$32</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4-E516-4194-A7D3-B4E64E2D259B}"/>
            </c:ext>
          </c:extLst>
        </c:ser>
        <c:dLbls>
          <c:showLegendKey val="0"/>
          <c:showVal val="0"/>
          <c:showCatName val="0"/>
          <c:showSerName val="0"/>
          <c:showPercent val="0"/>
          <c:showBubbleSize val="0"/>
        </c:dLbls>
        <c:gapWidth val="25"/>
        <c:overlap val="100"/>
        <c:axId val="799308456"/>
        <c:axId val="799312056"/>
      </c:barChart>
      <c:catAx>
        <c:axId val="79930845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1FD1E9"/>
                </a:solidFill>
                <a:latin typeface="+mn-lt"/>
                <a:ea typeface="+mn-ea"/>
                <a:cs typeface="+mn-cs"/>
              </a:defRPr>
            </a:pPr>
            <a:endParaRPr lang="en-US"/>
          </a:p>
        </c:txPr>
        <c:crossAx val="799312056"/>
        <c:crosses val="autoZero"/>
        <c:auto val="1"/>
        <c:lblAlgn val="ctr"/>
        <c:lblOffset val="100"/>
        <c:noMultiLvlLbl val="0"/>
      </c:catAx>
      <c:valAx>
        <c:axId val="799312056"/>
        <c:scaling>
          <c:orientation val="minMax"/>
          <c:min val="0"/>
        </c:scaling>
        <c:delete val="1"/>
        <c:axPos val="t"/>
        <c:numFmt formatCode="#,##0" sourceLinked="1"/>
        <c:majorTickMark val="out"/>
        <c:minorTickMark val="none"/>
        <c:tickLblPos val="nextTo"/>
        <c:crossAx val="799308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461499920113511"/>
          <c:y val="5.0923178340579724E-2"/>
          <c:w val="0.84661212523692253"/>
          <c:h val="0.91390517675168603"/>
        </c:manualLayout>
      </c:layout>
      <c:barChart>
        <c:barDir val="bar"/>
        <c:grouping val="clustered"/>
        <c:varyColors val="0"/>
        <c:ser>
          <c:idx val="0"/>
          <c:order val="0"/>
          <c:spPr>
            <a:solidFill>
              <a:srgbClr val="1FD1E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FD1E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Sheet1!$F$28:$F$32</c:f>
              <c:strCache>
                <c:ptCount val="5"/>
                <c:pt idx="0">
                  <c:v>R01</c:v>
                </c:pt>
                <c:pt idx="1">
                  <c:v>R02</c:v>
                </c:pt>
                <c:pt idx="2">
                  <c:v>R03</c:v>
                </c:pt>
                <c:pt idx="3">
                  <c:v>R04</c:v>
                </c:pt>
                <c:pt idx="4">
                  <c:v>R05</c:v>
                </c:pt>
              </c:strCache>
            </c:strRef>
          </c:cat>
          <c:val>
            <c:numRef>
              <c:f>Sheet1!$H$28:$H$32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C17E-4F61-BE4E-2B021A865664}"/>
            </c:ext>
          </c:extLst>
        </c:ser>
        <c:ser>
          <c:idx val="1"/>
          <c:order val="1"/>
          <c:tx>
            <c:strRef>
              <c:f>Sheet1!$J$27</c:f>
              <c:strCache>
                <c:ptCount val="1"/>
                <c:pt idx="0">
                  <c:v>sel. Amount</c:v>
                </c:pt>
              </c:strCache>
            </c:strRef>
          </c:tx>
          <c:spPr>
            <a:gradFill>
              <a:gsLst>
                <a:gs pos="0">
                  <a:schemeClr val="tx1">
                    <a:lumMod val="65000"/>
                    <a:lumOff val="35000"/>
                  </a:schemeClr>
                </a:gs>
                <a:gs pos="54000">
                  <a:srgbClr val="595959"/>
                </a:gs>
                <a:gs pos="100000">
                  <a:schemeClr val="tx1">
                    <a:lumMod val="65000"/>
                    <a:lumOff val="35000"/>
                  </a:schemeClr>
                </a:gs>
              </a:gsLst>
              <a:lin ang="5400000" scaled="1"/>
            </a:gradFill>
            <a:ln>
              <a:noFill/>
            </a:ln>
            <a:effectLst/>
          </c:spPr>
          <c:invertIfNegative val="0"/>
          <c:val>
            <c:numRef>
              <c:f>Sheet1!$J$28:$J$32</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2-2C04-4C0B-855E-8FDCB54413E9}"/>
            </c:ext>
          </c:extLst>
        </c:ser>
        <c:dLbls>
          <c:showLegendKey val="0"/>
          <c:showVal val="0"/>
          <c:showCatName val="0"/>
          <c:showSerName val="0"/>
          <c:showPercent val="0"/>
          <c:showBubbleSize val="0"/>
        </c:dLbls>
        <c:gapWidth val="25"/>
        <c:overlap val="100"/>
        <c:axId val="799308456"/>
        <c:axId val="799312056"/>
      </c:barChart>
      <c:catAx>
        <c:axId val="79930845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1FD1E9"/>
                </a:solidFill>
                <a:latin typeface="+mn-lt"/>
                <a:ea typeface="+mn-ea"/>
                <a:cs typeface="+mn-cs"/>
              </a:defRPr>
            </a:pPr>
            <a:endParaRPr lang="en-US"/>
          </a:p>
        </c:txPr>
        <c:crossAx val="799312056"/>
        <c:crosses val="autoZero"/>
        <c:auto val="1"/>
        <c:lblAlgn val="ctr"/>
        <c:lblOffset val="100"/>
        <c:noMultiLvlLbl val="0"/>
      </c:catAx>
      <c:valAx>
        <c:axId val="799312056"/>
        <c:scaling>
          <c:orientation val="minMax"/>
          <c:min val="0"/>
        </c:scaling>
        <c:delete val="1"/>
        <c:axPos val="t"/>
        <c:numFmt formatCode="\$#,###.0,&quot;K&quot;" sourceLinked="1"/>
        <c:majorTickMark val="out"/>
        <c:minorTickMark val="none"/>
        <c:tickLblPos val="nextTo"/>
        <c:crossAx val="799308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[Chandoosample-data-excel-portfolio-project(AutoRecovered).xlsx]Sheet1!female vs male</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solidFill>
                  <a:srgbClr val="1FD1E9"/>
                </a:solidFill>
              </a:rPr>
              <a:t>Female</a:t>
            </a:r>
            <a:r>
              <a:rPr lang="en-US" sz="2000"/>
              <a:t> vs</a:t>
            </a:r>
            <a:r>
              <a:rPr lang="en-US" sz="2000">
                <a:solidFill>
                  <a:schemeClr val="tx1"/>
                </a:solidFill>
              </a:rPr>
              <a:t> </a:t>
            </a:r>
            <a:r>
              <a:rPr lang="en-US" sz="2000">
                <a:solidFill>
                  <a:schemeClr val="tx1"/>
                </a:solidFill>
                <a:latin typeface="+mj-lt"/>
              </a:rPr>
              <a:t>Male</a:t>
            </a:r>
            <a:r>
              <a:rPr lang="en-US" sz="2000" baseline="0">
                <a:solidFill>
                  <a:schemeClr val="tx1"/>
                </a:solidFill>
              </a:rPr>
              <a:t> </a:t>
            </a:r>
            <a:r>
              <a:rPr lang="en-US" sz="2000" baseline="0"/>
              <a:t>Callers</a:t>
            </a:r>
            <a:endParaRPr lang="en-US" sz="2000"/>
          </a:p>
        </c:rich>
      </c:tx>
      <c:layout>
        <c:manualLayout>
          <c:xMode val="edge"/>
          <c:yMode val="edge"/>
          <c:x val="0.18475559735689967"/>
          <c:y val="4.77541844839734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1FD1E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FD1E9"/>
                  </a:solidFill>
                  <a:latin typeface="+mj-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Sheet1!$B$42:$B$43</c:f>
              <c:strCache>
                <c:ptCount val="1"/>
                <c:pt idx="0">
                  <c:v>Female</c:v>
                </c:pt>
              </c:strCache>
            </c:strRef>
          </c:tx>
          <c:spPr>
            <a:solidFill>
              <a:srgbClr val="1FD1E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Sheet1!$A$44:$A$47</c:f>
              <c:strCache>
                <c:ptCount val="3"/>
                <c:pt idx="0">
                  <c:v>Cincinnati</c:v>
                </c:pt>
                <c:pt idx="1">
                  <c:v>Cleveland</c:v>
                </c:pt>
                <c:pt idx="2">
                  <c:v>Columbus</c:v>
                </c:pt>
              </c:strCache>
            </c:strRef>
          </c:cat>
          <c:val>
            <c:numRef>
              <c:f>Sheet1!$B$44:$B$47</c:f>
              <c:numCache>
                <c:formatCode>#,##0</c:formatCode>
                <c:ptCount val="3"/>
                <c:pt idx="0">
                  <c:v>144</c:v>
                </c:pt>
                <c:pt idx="1">
                  <c:v>326</c:v>
                </c:pt>
                <c:pt idx="2">
                  <c:v>129</c:v>
                </c:pt>
              </c:numCache>
            </c:numRef>
          </c:val>
          <c:extLst>
            <c:ext xmlns:c16="http://schemas.microsoft.com/office/drawing/2014/chart" uri="{C3380CC4-5D6E-409C-BE32-E72D297353CC}">
              <c16:uniqueId val="{00000000-E9CB-463E-B6A8-0A516E3EE754}"/>
            </c:ext>
          </c:extLst>
        </c:ser>
        <c:ser>
          <c:idx val="1"/>
          <c:order val="1"/>
          <c:tx>
            <c:strRef>
              <c:f>Sheet1!$C$42:$C$43</c:f>
              <c:strCache>
                <c:ptCount val="1"/>
                <c:pt idx="0">
                  <c:v>Male</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FD1E9"/>
                    </a:solidFill>
                    <a:latin typeface="+mj-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Sheet1!$A$44:$A$47</c:f>
              <c:strCache>
                <c:ptCount val="3"/>
                <c:pt idx="0">
                  <c:v>Cincinnati</c:v>
                </c:pt>
                <c:pt idx="1">
                  <c:v>Cleveland</c:v>
                </c:pt>
                <c:pt idx="2">
                  <c:v>Columbus</c:v>
                </c:pt>
              </c:strCache>
            </c:strRef>
          </c:cat>
          <c:val>
            <c:numRef>
              <c:f>Sheet1!$C$44:$C$47</c:f>
              <c:numCache>
                <c:formatCode>#,##0</c:formatCode>
                <c:ptCount val="3"/>
                <c:pt idx="0">
                  <c:v>132</c:v>
                </c:pt>
                <c:pt idx="1">
                  <c:v>63</c:v>
                </c:pt>
                <c:pt idx="2">
                  <c:v>206</c:v>
                </c:pt>
              </c:numCache>
            </c:numRef>
          </c:val>
          <c:extLst>
            <c:ext xmlns:c16="http://schemas.microsoft.com/office/drawing/2014/chart" uri="{C3380CC4-5D6E-409C-BE32-E72D297353CC}">
              <c16:uniqueId val="{00000001-E9CB-463E-B6A8-0A516E3EE754}"/>
            </c:ext>
          </c:extLst>
        </c:ser>
        <c:dLbls>
          <c:dLblPos val="inBase"/>
          <c:showLegendKey val="0"/>
          <c:showVal val="1"/>
          <c:showCatName val="0"/>
          <c:showSerName val="0"/>
          <c:showPercent val="0"/>
          <c:showBubbleSize val="0"/>
        </c:dLbls>
        <c:gapWidth val="25"/>
        <c:overlap val="100"/>
        <c:axId val="912710920"/>
        <c:axId val="526302200"/>
      </c:barChart>
      <c:catAx>
        <c:axId val="912710920"/>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j-lt"/>
                <a:ea typeface="+mn-ea"/>
                <a:cs typeface="+mn-cs"/>
              </a:defRPr>
            </a:pPr>
            <a:endParaRPr lang="en-US"/>
          </a:p>
        </c:txPr>
        <c:crossAx val="526302200"/>
        <c:crosses val="autoZero"/>
        <c:auto val="1"/>
        <c:lblAlgn val="ctr"/>
        <c:lblOffset val="100"/>
        <c:noMultiLvlLbl val="0"/>
      </c:catAx>
      <c:valAx>
        <c:axId val="526302200"/>
        <c:scaling>
          <c:orientation val="minMax"/>
        </c:scaling>
        <c:delete val="1"/>
        <c:axPos val="l"/>
        <c:numFmt formatCode="0%" sourceLinked="1"/>
        <c:majorTickMark val="out"/>
        <c:minorTickMark val="none"/>
        <c:tickLblPos val="nextTo"/>
        <c:crossAx val="912710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[Chandoosample-data-excel-portfolio-project(AutoRecovered).xlsx]Sheet1!rating</c:name>
    <c:fmtId val="43"/>
  </c:pivotSource>
  <c:chart>
    <c:title>
      <c:tx>
        <c:rich>
          <a:bodyPr rot="0" spcFirstLastPara="1" vertOverflow="ellipsis" vert="horz" wrap="square" anchor="ctr" anchorCtr="1"/>
          <a:lstStyle/>
          <a:p>
            <a:pPr>
              <a:defRPr sz="1800" b="0" i="0" u="none" strike="noStrike" kern="1200" spc="0" baseline="0">
                <a:solidFill>
                  <a:srgbClr val="1FD1E9"/>
                </a:solidFill>
                <a:latin typeface="+mj-lt"/>
                <a:ea typeface="+mn-ea"/>
                <a:cs typeface="+mn-cs"/>
              </a:defRPr>
            </a:pPr>
            <a:r>
              <a:rPr lang="en-US" sz="1800">
                <a:solidFill>
                  <a:srgbClr val="1FD1E9"/>
                </a:solidFill>
                <a:latin typeface="+mj-lt"/>
              </a:rPr>
              <a:t>Rating</a:t>
            </a:r>
          </a:p>
        </c:rich>
      </c:tx>
      <c:overlay val="0"/>
      <c:spPr>
        <a:noFill/>
        <a:ln>
          <a:noFill/>
        </a:ln>
        <a:effectLst/>
      </c:spPr>
      <c:txPr>
        <a:bodyPr rot="0" spcFirstLastPara="1" vertOverflow="ellipsis" vert="horz" wrap="square" anchor="ctr" anchorCtr="1"/>
        <a:lstStyle/>
        <a:p>
          <a:pPr>
            <a:defRPr sz="1800" b="0" i="0" u="none" strike="noStrike" kern="1200" spc="0" baseline="0">
              <a:solidFill>
                <a:srgbClr val="1FD1E9"/>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FD1E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1FD1E9"/>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Sheet1!$B$52</c:f>
              <c:strCache>
                <c:ptCount val="1"/>
                <c:pt idx="0">
                  <c:v>Total</c:v>
                </c:pt>
              </c:strCache>
            </c:strRef>
          </c:tx>
          <c:spPr>
            <a:solidFill>
              <a:srgbClr val="1FD1E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1FD1E9"/>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Sheet1!$A$53:$A$58</c:f>
              <c:strCache>
                <c:ptCount val="5"/>
                <c:pt idx="0">
                  <c:v>1</c:v>
                </c:pt>
                <c:pt idx="1">
                  <c:v>2</c:v>
                </c:pt>
                <c:pt idx="2">
                  <c:v>3</c:v>
                </c:pt>
                <c:pt idx="3">
                  <c:v>4</c:v>
                </c:pt>
                <c:pt idx="4">
                  <c:v>5</c:v>
                </c:pt>
              </c:strCache>
            </c:strRef>
          </c:cat>
          <c:val>
            <c:numRef>
              <c:f>Sheet1!$B$53:$B$58</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0B48-41D8-B8AF-9FA19B2D5E44}"/>
            </c:ext>
          </c:extLst>
        </c:ser>
        <c:dLbls>
          <c:dLblPos val="outEnd"/>
          <c:showLegendKey val="0"/>
          <c:showVal val="1"/>
          <c:showCatName val="0"/>
          <c:showSerName val="0"/>
          <c:showPercent val="0"/>
          <c:showBubbleSize val="0"/>
        </c:dLbls>
        <c:gapWidth val="15"/>
        <c:overlap val="-27"/>
        <c:axId val="910886488"/>
        <c:axId val="910888288"/>
      </c:barChart>
      <c:catAx>
        <c:axId val="910886488"/>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rgbClr val="1FD1E9"/>
                </a:solidFill>
                <a:latin typeface="+mn-lt"/>
                <a:ea typeface="+mn-ea"/>
                <a:cs typeface="+mn-cs"/>
              </a:defRPr>
            </a:pPr>
            <a:endParaRPr lang="en-US"/>
          </a:p>
        </c:txPr>
        <c:crossAx val="910888288"/>
        <c:crosses val="autoZero"/>
        <c:auto val="1"/>
        <c:lblAlgn val="ctr"/>
        <c:lblOffset val="100"/>
        <c:noMultiLvlLbl val="0"/>
      </c:catAx>
      <c:valAx>
        <c:axId val="910888288"/>
        <c:scaling>
          <c:orientation val="minMax"/>
        </c:scaling>
        <c:delete val="1"/>
        <c:axPos val="l"/>
        <c:numFmt formatCode="#,##0" sourceLinked="1"/>
        <c:majorTickMark val="out"/>
        <c:minorTickMark val="none"/>
        <c:tickLblPos val="nextTo"/>
        <c:crossAx val="910886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1.svg"/><Relationship Id="rId13" Type="http://schemas.openxmlformats.org/officeDocument/2006/relationships/chart" Target="../charts/chart3.xml"/><Relationship Id="rId3" Type="http://schemas.openxmlformats.org/officeDocument/2006/relationships/image" Target="../media/image16.png"/><Relationship Id="rId7" Type="http://schemas.openxmlformats.org/officeDocument/2006/relationships/image" Target="../media/image20.png"/><Relationship Id="rId12" Type="http://schemas.openxmlformats.org/officeDocument/2006/relationships/image" Target="../media/image23.svg"/><Relationship Id="rId2" Type="http://schemas.openxmlformats.org/officeDocument/2006/relationships/image" Target="../media/image15.svg"/><Relationship Id="rId16" Type="http://schemas.openxmlformats.org/officeDocument/2006/relationships/chart" Target="../charts/chart6.xml"/><Relationship Id="rId1" Type="http://schemas.openxmlformats.org/officeDocument/2006/relationships/image" Target="../media/image14.png"/><Relationship Id="rId6" Type="http://schemas.openxmlformats.org/officeDocument/2006/relationships/image" Target="../media/image19.svg"/><Relationship Id="rId11" Type="http://schemas.openxmlformats.org/officeDocument/2006/relationships/image" Target="../media/image22.png"/><Relationship Id="rId5" Type="http://schemas.openxmlformats.org/officeDocument/2006/relationships/image" Target="../media/image18.png"/><Relationship Id="rId15" Type="http://schemas.openxmlformats.org/officeDocument/2006/relationships/chart" Target="../charts/chart5.xml"/><Relationship Id="rId10" Type="http://schemas.openxmlformats.org/officeDocument/2006/relationships/chart" Target="../charts/chart2.xml"/><Relationship Id="rId4" Type="http://schemas.openxmlformats.org/officeDocument/2006/relationships/image" Target="../media/image17.svg"/><Relationship Id="rId9" Type="http://schemas.openxmlformats.org/officeDocument/2006/relationships/chart" Target="../charts/chart1.xml"/><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xdr:from>
      <xdr:col>5</xdr:col>
      <xdr:colOff>0</xdr:colOff>
      <xdr:row>2</xdr:row>
      <xdr:rowOff>0</xdr:rowOff>
    </xdr:from>
    <xdr:to>
      <xdr:col>5</xdr:col>
      <xdr:colOff>342413</xdr:colOff>
      <xdr:row>3</xdr:row>
      <xdr:rowOff>17572</xdr:rowOff>
    </xdr:to>
    <xdr:pic>
      <xdr:nvPicPr>
        <xdr:cNvPr id="25" name="Picture 24" descr="Customer service man talking happily">
          <a:extLst>
            <a:ext uri="{FF2B5EF4-FFF2-40B4-BE49-F238E27FC236}">
              <a16:creationId xmlns:a16="http://schemas.microsoft.com/office/drawing/2014/main" id="{587C888C-1161-9D78-974B-A3F67FFCA03C}"/>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l="24122" t="82" r="-10" b="60583"/>
        <a:stretch/>
      </xdr:blipFill>
      <xdr:spPr>
        <a:xfrm>
          <a:off x="3571875" y="377031"/>
          <a:ext cx="342413" cy="344994"/>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24663</xdr:colOff>
      <xdr:row>3</xdr:row>
      <xdr:rowOff>70468</xdr:rowOff>
    </xdr:from>
    <xdr:to>
      <xdr:col>3</xdr:col>
      <xdr:colOff>593840</xdr:colOff>
      <xdr:row>9</xdr:row>
      <xdr:rowOff>49328</xdr:rowOff>
    </xdr:to>
    <xdr:sp macro="" textlink="Sheet1!A4">
      <xdr:nvSpPr>
        <xdr:cNvPr id="2" name="Rectangle 1">
          <a:extLst>
            <a:ext uri="{FF2B5EF4-FFF2-40B4-BE49-F238E27FC236}">
              <a16:creationId xmlns:a16="http://schemas.microsoft.com/office/drawing/2014/main" id="{FECECE8A-1BC8-AF8B-91E5-7F034F40BC7D}"/>
            </a:ext>
          </a:extLst>
        </xdr:cNvPr>
        <xdr:cNvSpPr/>
      </xdr:nvSpPr>
      <xdr:spPr>
        <a:xfrm>
          <a:off x="227323" y="860840"/>
          <a:ext cx="1400081" cy="1073222"/>
        </a:xfrm>
        <a:prstGeom prst="rect">
          <a:avLst/>
        </a:prstGeom>
        <a:solidFill>
          <a:srgbClr val="1FD1E9"/>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3AF2A6E-824B-4E0B-A367-A32D1E4FA5F5}" type="TxLink">
            <a:rPr lang="en-US" sz="2800" b="0" i="0" u="none" strike="noStrike">
              <a:solidFill>
                <a:schemeClr val="tx1"/>
              </a:solidFill>
              <a:latin typeface="Segoe UI Black" panose="020B0A02040204020203" pitchFamily="34" charset="0"/>
              <a:ea typeface="Segoe UI Black" panose="020B0A02040204020203" pitchFamily="34" charset="0"/>
            </a:rPr>
            <a:pPr algn="ctr"/>
            <a:t>1,000</a:t>
          </a:fld>
          <a:endParaRPr lang="en-US" sz="2800">
            <a:solidFill>
              <a:schemeClr val="tx1"/>
            </a:solidFill>
            <a:latin typeface="Segoe UI Black" panose="020B0A02040204020203" pitchFamily="34" charset="0"/>
            <a:ea typeface="Segoe UI Black" panose="020B0A02040204020203" pitchFamily="34" charset="0"/>
          </a:endParaRPr>
        </a:p>
      </xdr:txBody>
    </xdr:sp>
    <xdr:clientData/>
  </xdr:twoCellAnchor>
  <xdr:twoCellAnchor>
    <xdr:from>
      <xdr:col>2</xdr:col>
      <xdr:colOff>248739</xdr:colOff>
      <xdr:row>7</xdr:row>
      <xdr:rowOff>104384</xdr:rowOff>
    </xdr:from>
    <xdr:to>
      <xdr:col>3</xdr:col>
      <xdr:colOff>378390</xdr:colOff>
      <xdr:row>8</xdr:row>
      <xdr:rowOff>169624</xdr:rowOff>
    </xdr:to>
    <xdr:sp macro="" textlink="Sheet1!A9">
      <xdr:nvSpPr>
        <xdr:cNvPr id="4" name="TextBox 3">
          <a:extLst>
            <a:ext uri="{FF2B5EF4-FFF2-40B4-BE49-F238E27FC236}">
              <a16:creationId xmlns:a16="http://schemas.microsoft.com/office/drawing/2014/main" id="{0E5583FA-8B0F-7D02-8DA9-94738BA05D05}"/>
            </a:ext>
          </a:extLst>
        </xdr:cNvPr>
        <xdr:cNvSpPr txBox="1"/>
      </xdr:nvSpPr>
      <xdr:spPr>
        <a:xfrm>
          <a:off x="593260" y="1624331"/>
          <a:ext cx="818694" cy="247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2932E60-71FE-4B18-94B5-8C286CCD98D1}" type="TxLink">
            <a:rPr lang="en-US" sz="1800" b="0" i="0" u="none" strike="noStrike">
              <a:solidFill>
                <a:srgbClr val="000000"/>
              </a:solidFill>
              <a:latin typeface="+mj-lt"/>
              <a:ea typeface="Segoe UI Black" panose="020B0A02040204020203" pitchFamily="34" charset="0"/>
            </a:rPr>
            <a:pPr/>
            <a:t>218</a:t>
          </a:fld>
          <a:endParaRPr lang="en-US" sz="1800">
            <a:latin typeface="+mj-lt"/>
            <a:ea typeface="Segoe UI Black" panose="020B0A02040204020203" pitchFamily="34" charset="0"/>
          </a:endParaRPr>
        </a:p>
      </xdr:txBody>
    </xdr:sp>
    <xdr:clientData/>
  </xdr:twoCellAnchor>
  <xdr:twoCellAnchor editAs="oneCell">
    <xdr:from>
      <xdr:col>1</xdr:col>
      <xdr:colOff>64197</xdr:colOff>
      <xdr:row>3</xdr:row>
      <xdr:rowOff>136482</xdr:rowOff>
    </xdr:from>
    <xdr:to>
      <xdr:col>2</xdr:col>
      <xdr:colOff>197547</xdr:colOff>
      <xdr:row>5</xdr:row>
      <xdr:rowOff>26488</xdr:rowOff>
    </xdr:to>
    <xdr:pic>
      <xdr:nvPicPr>
        <xdr:cNvPr id="6" name="Graphic 5" descr="Speaker phone with solid fill">
          <a:extLst>
            <a:ext uri="{FF2B5EF4-FFF2-40B4-BE49-F238E27FC236}">
              <a16:creationId xmlns:a16="http://schemas.microsoft.com/office/drawing/2014/main" id="{4A896C15-72F3-FCDD-F3F3-45C45D3FE60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66857" y="926854"/>
          <a:ext cx="275211" cy="254794"/>
        </a:xfrm>
        <a:prstGeom prst="rect">
          <a:avLst/>
        </a:prstGeom>
      </xdr:spPr>
    </xdr:pic>
    <xdr:clientData/>
  </xdr:twoCellAnchor>
  <xdr:twoCellAnchor>
    <xdr:from>
      <xdr:col>2</xdr:col>
      <xdr:colOff>153605</xdr:colOff>
      <xdr:row>3</xdr:row>
      <xdr:rowOff>160261</xdr:rowOff>
    </xdr:from>
    <xdr:to>
      <xdr:col>3</xdr:col>
      <xdr:colOff>404486</xdr:colOff>
      <xdr:row>5</xdr:row>
      <xdr:rowOff>91335</xdr:rowOff>
    </xdr:to>
    <xdr:sp macro="" textlink="Sheet1!A9">
      <xdr:nvSpPr>
        <xdr:cNvPr id="7" name="TextBox 6">
          <a:extLst>
            <a:ext uri="{FF2B5EF4-FFF2-40B4-BE49-F238E27FC236}">
              <a16:creationId xmlns:a16="http://schemas.microsoft.com/office/drawing/2014/main" id="{43262982-4564-4770-B1B2-D157CF17DDE9}"/>
            </a:ext>
          </a:extLst>
        </xdr:cNvPr>
        <xdr:cNvSpPr txBox="1"/>
      </xdr:nvSpPr>
      <xdr:spPr>
        <a:xfrm>
          <a:off x="498126" y="950633"/>
          <a:ext cx="939924" cy="295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000">
              <a:latin typeface="+mj-lt"/>
              <a:ea typeface="Segoe UI Black" panose="020B0A02040204020203" pitchFamily="34" charset="0"/>
            </a:rPr>
            <a:t>Calls</a:t>
          </a:r>
        </a:p>
      </xdr:txBody>
    </xdr:sp>
    <xdr:clientData/>
  </xdr:twoCellAnchor>
  <xdr:twoCellAnchor>
    <xdr:from>
      <xdr:col>1</xdr:col>
      <xdr:colOff>0</xdr:colOff>
      <xdr:row>10</xdr:row>
      <xdr:rowOff>0</xdr:rowOff>
    </xdr:from>
    <xdr:to>
      <xdr:col>3</xdr:col>
      <xdr:colOff>580793</xdr:colOff>
      <xdr:row>16</xdr:row>
      <xdr:rowOff>58079</xdr:rowOff>
    </xdr:to>
    <xdr:sp macro="" textlink="Sheet1!B4">
      <xdr:nvSpPr>
        <xdr:cNvPr id="8" name="Rectangle 7">
          <a:extLst>
            <a:ext uri="{FF2B5EF4-FFF2-40B4-BE49-F238E27FC236}">
              <a16:creationId xmlns:a16="http://schemas.microsoft.com/office/drawing/2014/main" id="{377309E1-B609-4263-88AB-5F068EC0331B}"/>
            </a:ext>
          </a:extLst>
        </xdr:cNvPr>
        <xdr:cNvSpPr/>
      </xdr:nvSpPr>
      <xdr:spPr>
        <a:xfrm>
          <a:off x="202660" y="2067128"/>
          <a:ext cx="1411697" cy="1152440"/>
        </a:xfrm>
        <a:prstGeom prst="rect">
          <a:avLst/>
        </a:prstGeom>
        <a:solidFill>
          <a:srgbClr val="1FD1E9"/>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3D14386-DC0D-4118-BB1C-39A203234E9F}" type="TxLink">
            <a:rPr lang="en-US" sz="2400" b="0" i="0" u="none" strike="noStrike">
              <a:solidFill>
                <a:schemeClr val="tx1"/>
              </a:solidFill>
              <a:latin typeface="Segoe UI Black" panose="020B0A02040204020203" pitchFamily="34" charset="0"/>
              <a:ea typeface="Segoe UI Black" panose="020B0A02040204020203" pitchFamily="34" charset="0"/>
              <a:cs typeface="+mn-cs"/>
            </a:rPr>
            <a:pPr marL="0" indent="0" algn="ctr"/>
            <a:t>$96,623</a:t>
          </a:fld>
          <a:endParaRPr lang="en-US" sz="2400" b="0" i="0" u="none" strike="noStrike">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2</xdr:col>
      <xdr:colOff>135714</xdr:colOff>
      <xdr:row>14</xdr:row>
      <xdr:rowOff>44144</xdr:rowOff>
    </xdr:from>
    <xdr:to>
      <xdr:col>3</xdr:col>
      <xdr:colOff>404486</xdr:colOff>
      <xdr:row>15</xdr:row>
      <xdr:rowOff>104383</xdr:rowOff>
    </xdr:to>
    <xdr:sp macro="" textlink="Sheet1!$B$9">
      <xdr:nvSpPr>
        <xdr:cNvPr id="9" name="TextBox 8">
          <a:extLst>
            <a:ext uri="{FF2B5EF4-FFF2-40B4-BE49-F238E27FC236}">
              <a16:creationId xmlns:a16="http://schemas.microsoft.com/office/drawing/2014/main" id="{5AC6C9EA-875B-4B13-B70D-02016C68DED4}"/>
            </a:ext>
          </a:extLst>
        </xdr:cNvPr>
        <xdr:cNvSpPr txBox="1"/>
      </xdr:nvSpPr>
      <xdr:spPr>
        <a:xfrm>
          <a:off x="480235" y="2840846"/>
          <a:ext cx="957815" cy="242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D0B04CBB-DCDF-46A8-958A-718E23C4CB68}" type="TxLink">
            <a:rPr lang="en-US" sz="1400" b="0" i="0" u="none" strike="noStrike">
              <a:solidFill>
                <a:srgbClr val="000000"/>
              </a:solidFill>
              <a:latin typeface="+mj-lt"/>
              <a:ea typeface="Segoe UI Black" panose="020B0A02040204020203" pitchFamily="34" charset="0"/>
              <a:cs typeface="+mn-cs"/>
            </a:rPr>
            <a:pPr marL="0" indent="0"/>
            <a:t>$20,581</a:t>
          </a:fld>
          <a:endParaRPr lang="en-US" sz="1400" b="0" i="0" u="none" strike="noStrike">
            <a:solidFill>
              <a:srgbClr val="000000"/>
            </a:solidFill>
            <a:latin typeface="+mj-lt"/>
            <a:ea typeface="Segoe UI Black" panose="020B0A02040204020203" pitchFamily="34" charset="0"/>
            <a:cs typeface="+mn-cs"/>
          </a:endParaRPr>
        </a:p>
      </xdr:txBody>
    </xdr:sp>
    <xdr:clientData/>
  </xdr:twoCellAnchor>
  <xdr:twoCellAnchor>
    <xdr:from>
      <xdr:col>2</xdr:col>
      <xdr:colOff>95246</xdr:colOff>
      <xdr:row>11</xdr:row>
      <xdr:rowOff>10116</xdr:rowOff>
    </xdr:from>
    <xdr:to>
      <xdr:col>3</xdr:col>
      <xdr:colOff>521916</xdr:colOff>
      <xdr:row>12</xdr:row>
      <xdr:rowOff>65240</xdr:rowOff>
    </xdr:to>
    <xdr:sp macro="" textlink="Sheet1!A9">
      <xdr:nvSpPr>
        <xdr:cNvPr id="11" name="TextBox 10">
          <a:extLst>
            <a:ext uri="{FF2B5EF4-FFF2-40B4-BE49-F238E27FC236}">
              <a16:creationId xmlns:a16="http://schemas.microsoft.com/office/drawing/2014/main" id="{151AEE92-1193-4714-BEAA-F29EDF9FB8DC}"/>
            </a:ext>
          </a:extLst>
        </xdr:cNvPr>
        <xdr:cNvSpPr txBox="1"/>
      </xdr:nvSpPr>
      <xdr:spPr>
        <a:xfrm>
          <a:off x="439767" y="2259637"/>
          <a:ext cx="1115713" cy="237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latin typeface="+mj-lt"/>
              <a:ea typeface="Segoe UI Black" panose="020B0A02040204020203" pitchFamily="34" charset="0"/>
            </a:rPr>
            <a:t>Amount</a:t>
          </a:r>
        </a:p>
      </xdr:txBody>
    </xdr:sp>
    <xdr:clientData/>
  </xdr:twoCellAnchor>
  <xdr:twoCellAnchor>
    <xdr:from>
      <xdr:col>1</xdr:col>
      <xdr:colOff>0</xdr:colOff>
      <xdr:row>16</xdr:row>
      <xdr:rowOff>182137</xdr:rowOff>
    </xdr:from>
    <xdr:to>
      <xdr:col>3</xdr:col>
      <xdr:colOff>572199</xdr:colOff>
      <xdr:row>23</xdr:row>
      <xdr:rowOff>0</xdr:rowOff>
    </xdr:to>
    <xdr:sp macro="" textlink="Sheet1!C4">
      <xdr:nvSpPr>
        <xdr:cNvPr id="24" name="Rectangle 23">
          <a:extLst>
            <a:ext uri="{FF2B5EF4-FFF2-40B4-BE49-F238E27FC236}">
              <a16:creationId xmlns:a16="http://schemas.microsoft.com/office/drawing/2014/main" id="{FBD265E8-E10E-4CA1-8A09-BCDEEF821DAA}"/>
            </a:ext>
          </a:extLst>
        </xdr:cNvPr>
        <xdr:cNvSpPr/>
      </xdr:nvSpPr>
      <xdr:spPr>
        <a:xfrm>
          <a:off x="202660" y="3343626"/>
          <a:ext cx="1403103" cy="1114885"/>
        </a:xfrm>
        <a:prstGeom prst="rect">
          <a:avLst/>
        </a:prstGeom>
        <a:solidFill>
          <a:srgbClr val="1FD1E9"/>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400" b="0" i="0" u="none" strike="noStrike">
              <a:solidFill>
                <a:schemeClr val="tx1"/>
              </a:solidFill>
              <a:latin typeface="Segoe UI Black" panose="020B0A02040204020203" pitchFamily="34" charset="0"/>
              <a:ea typeface="Segoe UI Black" panose="020B0A02040204020203" pitchFamily="34" charset="0"/>
              <a:cs typeface="+mn-cs"/>
            </a:rPr>
            <a:t> </a:t>
          </a:r>
          <a:fld id="{D7A016A3-73AF-47D1-B500-7847A298A43E}" type="TxLink">
            <a:rPr lang="en-US" sz="2400" b="0" i="0" u="none" strike="noStrike">
              <a:solidFill>
                <a:schemeClr val="tx1"/>
              </a:solidFill>
              <a:latin typeface="Segoe UI Black" panose="020B0A02040204020203" pitchFamily="34" charset="0"/>
              <a:ea typeface="Segoe UI Black" panose="020B0A02040204020203" pitchFamily="34" charset="0"/>
              <a:cs typeface="+mn-cs"/>
            </a:rPr>
            <a:pPr marL="0" indent="0" algn="ctr"/>
            <a:t>89,850</a:t>
          </a:fld>
          <a:endParaRPr lang="en-US" sz="2400" b="0" i="0" u="none" strike="noStrike">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2</xdr:col>
      <xdr:colOff>193751</xdr:colOff>
      <xdr:row>21</xdr:row>
      <xdr:rowOff>30664</xdr:rowOff>
    </xdr:from>
    <xdr:to>
      <xdr:col>3</xdr:col>
      <xdr:colOff>313150</xdr:colOff>
      <xdr:row>22</xdr:row>
      <xdr:rowOff>143526</xdr:rowOff>
    </xdr:to>
    <xdr:sp macro="" textlink="Sheet1!$C$9">
      <xdr:nvSpPr>
        <xdr:cNvPr id="25" name="TextBox 24">
          <a:extLst>
            <a:ext uri="{FF2B5EF4-FFF2-40B4-BE49-F238E27FC236}">
              <a16:creationId xmlns:a16="http://schemas.microsoft.com/office/drawing/2014/main" id="{C3610E82-D484-4921-BB5C-8865AC402A6E}"/>
            </a:ext>
          </a:extLst>
        </xdr:cNvPr>
        <xdr:cNvSpPr txBox="1"/>
      </xdr:nvSpPr>
      <xdr:spPr>
        <a:xfrm>
          <a:off x="538272" y="4104121"/>
          <a:ext cx="808442" cy="295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69396E87-DB3B-48F2-8B97-964E07F31CB0}" type="TxLink">
            <a:rPr lang="en-US" sz="1400" b="0" i="0" u="none" strike="noStrike">
              <a:solidFill>
                <a:srgbClr val="000000"/>
              </a:solidFill>
              <a:latin typeface="+mj-lt"/>
              <a:ea typeface="Segoe UI Black" panose="020B0A02040204020203" pitchFamily="34" charset="0"/>
              <a:cs typeface="+mn-cs"/>
            </a:rPr>
            <a:pPr marL="0" indent="0"/>
            <a:t>19,300</a:t>
          </a:fld>
          <a:endParaRPr lang="en-US" sz="1400" b="0" i="0" u="none" strike="noStrike">
            <a:solidFill>
              <a:srgbClr val="000000"/>
            </a:solidFill>
            <a:latin typeface="+mj-lt"/>
            <a:ea typeface="Segoe UI Black" panose="020B0A02040204020203" pitchFamily="34" charset="0"/>
            <a:cs typeface="+mn-cs"/>
          </a:endParaRPr>
        </a:p>
      </xdr:txBody>
    </xdr:sp>
    <xdr:clientData/>
  </xdr:twoCellAnchor>
  <xdr:twoCellAnchor>
    <xdr:from>
      <xdr:col>2</xdr:col>
      <xdr:colOff>119369</xdr:colOff>
      <xdr:row>18</xdr:row>
      <xdr:rowOff>8985</xdr:rowOff>
    </xdr:from>
    <xdr:to>
      <xdr:col>3</xdr:col>
      <xdr:colOff>508870</xdr:colOff>
      <xdr:row>19</xdr:row>
      <xdr:rowOff>65240</xdr:rowOff>
    </xdr:to>
    <xdr:sp macro="" textlink="Sheet1!A9">
      <xdr:nvSpPr>
        <xdr:cNvPr id="27" name="TextBox 26">
          <a:extLst>
            <a:ext uri="{FF2B5EF4-FFF2-40B4-BE49-F238E27FC236}">
              <a16:creationId xmlns:a16="http://schemas.microsoft.com/office/drawing/2014/main" id="{0FA0B7E9-6AB9-4CEF-8B50-C6205205711F}"/>
            </a:ext>
          </a:extLst>
        </xdr:cNvPr>
        <xdr:cNvSpPr txBox="1"/>
      </xdr:nvSpPr>
      <xdr:spPr>
        <a:xfrm>
          <a:off x="463890" y="3535262"/>
          <a:ext cx="1078544" cy="238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a:latin typeface="+mj-lt"/>
              <a:ea typeface="Segoe UI Black" panose="020B0A02040204020203" pitchFamily="34" charset="0"/>
            </a:rPr>
            <a:t>Duration</a:t>
          </a:r>
        </a:p>
      </xdr:txBody>
    </xdr:sp>
    <xdr:clientData/>
  </xdr:twoCellAnchor>
  <xdr:twoCellAnchor>
    <xdr:from>
      <xdr:col>0</xdr:col>
      <xdr:colOff>182989</xdr:colOff>
      <xdr:row>23</xdr:row>
      <xdr:rowOff>142643</xdr:rowOff>
    </xdr:from>
    <xdr:to>
      <xdr:col>3</xdr:col>
      <xdr:colOff>593067</xdr:colOff>
      <xdr:row>29</xdr:row>
      <xdr:rowOff>104543</xdr:rowOff>
    </xdr:to>
    <xdr:sp macro="" textlink="Sheet1!D4">
      <xdr:nvSpPr>
        <xdr:cNvPr id="28" name="Rectangle 27">
          <a:extLst>
            <a:ext uri="{FF2B5EF4-FFF2-40B4-BE49-F238E27FC236}">
              <a16:creationId xmlns:a16="http://schemas.microsoft.com/office/drawing/2014/main" id="{DF1EC887-FFC7-4CAB-ABA3-CF6082E1C57C}"/>
            </a:ext>
          </a:extLst>
        </xdr:cNvPr>
        <xdr:cNvSpPr/>
      </xdr:nvSpPr>
      <xdr:spPr>
        <a:xfrm>
          <a:off x="182989" y="4923115"/>
          <a:ext cx="1452436" cy="1148032"/>
        </a:xfrm>
        <a:prstGeom prst="rect">
          <a:avLst/>
        </a:prstGeom>
        <a:solidFill>
          <a:srgbClr val="1FD1E9"/>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7FC65CF-2075-4AC9-82E7-09A8D9BCA216}" type="TxLink">
            <a:rPr lang="en-US" sz="2000" b="0" i="0" u="none" strike="noStrike">
              <a:solidFill>
                <a:schemeClr val="tx1"/>
              </a:solidFill>
              <a:latin typeface="Segoe UI Black" panose="020B0A02040204020203" pitchFamily="34" charset="0"/>
              <a:ea typeface="Segoe UI Black" panose="020B0A02040204020203" pitchFamily="34" charset="0"/>
              <a:cs typeface="+mn-cs"/>
            </a:rPr>
            <a:pPr marL="0" indent="0" algn="ctr"/>
            <a:t>3.9</a:t>
          </a:fld>
          <a:endParaRPr lang="en-US" sz="2000" b="0" i="0" u="none" strike="noStrike">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2</xdr:col>
      <xdr:colOff>269720</xdr:colOff>
      <xdr:row>27</xdr:row>
      <xdr:rowOff>185548</xdr:rowOff>
    </xdr:from>
    <xdr:to>
      <xdr:col>3</xdr:col>
      <xdr:colOff>126845</xdr:colOff>
      <xdr:row>28</xdr:row>
      <xdr:rowOff>123520</xdr:rowOff>
    </xdr:to>
    <xdr:sp macro="" textlink="Sheet1!$D$9">
      <xdr:nvSpPr>
        <xdr:cNvPr id="29" name="TextBox 28">
          <a:extLst>
            <a:ext uri="{FF2B5EF4-FFF2-40B4-BE49-F238E27FC236}">
              <a16:creationId xmlns:a16="http://schemas.microsoft.com/office/drawing/2014/main" id="{95B91AFF-C4B6-45D5-9B1F-5F5859E9113F}"/>
            </a:ext>
          </a:extLst>
        </xdr:cNvPr>
        <xdr:cNvSpPr txBox="1"/>
      </xdr:nvSpPr>
      <xdr:spPr>
        <a:xfrm>
          <a:off x="614241" y="5373633"/>
          <a:ext cx="546168" cy="1406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84E4336-62B3-4C30-80C7-9D6219C5C094}" type="TxLink">
            <a:rPr lang="en-US" sz="1400" b="0" i="0" u="none" strike="noStrike">
              <a:solidFill>
                <a:srgbClr val="000000"/>
              </a:solidFill>
              <a:latin typeface="+mj-lt"/>
              <a:ea typeface="Segoe UI Black" panose="020B0A02040204020203" pitchFamily="34" charset="0"/>
              <a:cs typeface="+mn-cs"/>
            </a:rPr>
            <a:pPr marL="0" indent="0" algn="ctr"/>
            <a:t>3.9</a:t>
          </a:fld>
          <a:endParaRPr lang="en-US" sz="1400" b="0" i="0" u="none" strike="noStrike">
            <a:solidFill>
              <a:srgbClr val="000000"/>
            </a:solidFill>
            <a:latin typeface="+mj-lt"/>
            <a:ea typeface="Segoe UI Black" panose="020B0A02040204020203" pitchFamily="34" charset="0"/>
            <a:cs typeface="+mn-cs"/>
          </a:endParaRPr>
        </a:p>
      </xdr:txBody>
    </xdr:sp>
    <xdr:clientData/>
  </xdr:twoCellAnchor>
  <xdr:twoCellAnchor>
    <xdr:from>
      <xdr:col>2</xdr:col>
      <xdr:colOff>48441</xdr:colOff>
      <xdr:row>23</xdr:row>
      <xdr:rowOff>167444</xdr:rowOff>
    </xdr:from>
    <xdr:to>
      <xdr:col>4</xdr:col>
      <xdr:colOff>-1</xdr:colOff>
      <xdr:row>26</xdr:row>
      <xdr:rowOff>54953</xdr:rowOff>
    </xdr:to>
    <xdr:sp macro="" textlink="Sheet1!A9">
      <xdr:nvSpPr>
        <xdr:cNvPr id="31" name="TextBox 30">
          <a:extLst>
            <a:ext uri="{FF2B5EF4-FFF2-40B4-BE49-F238E27FC236}">
              <a16:creationId xmlns:a16="http://schemas.microsoft.com/office/drawing/2014/main" id="{E535068C-C5C5-43AD-B2B8-8E276B85541D}"/>
            </a:ext>
          </a:extLst>
        </xdr:cNvPr>
        <xdr:cNvSpPr txBox="1"/>
      </xdr:nvSpPr>
      <xdr:spPr>
        <a:xfrm>
          <a:off x="396470" y="4398742"/>
          <a:ext cx="1307039" cy="437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a:latin typeface="+mj-lt"/>
              <a:ea typeface="Segoe UI Black" panose="020B0A02040204020203" pitchFamily="34" charset="0"/>
            </a:rPr>
            <a:t>Avg</a:t>
          </a:r>
          <a:r>
            <a:rPr lang="en-US" sz="1600" baseline="0">
              <a:latin typeface="+mj-lt"/>
              <a:ea typeface="Segoe UI Black" panose="020B0A02040204020203" pitchFamily="34" charset="0"/>
            </a:rPr>
            <a:t> Rating</a:t>
          </a:r>
          <a:endParaRPr lang="en-US" sz="1600">
            <a:latin typeface="+mj-lt"/>
            <a:ea typeface="Segoe UI Black" panose="020B0A02040204020203" pitchFamily="34" charset="0"/>
          </a:endParaRPr>
        </a:p>
      </xdr:txBody>
    </xdr:sp>
    <xdr:clientData/>
  </xdr:twoCellAnchor>
  <xdr:twoCellAnchor>
    <xdr:from>
      <xdr:col>0</xdr:col>
      <xdr:colOff>168352</xdr:colOff>
      <xdr:row>30</xdr:row>
      <xdr:rowOff>103111</xdr:rowOff>
    </xdr:from>
    <xdr:to>
      <xdr:col>3</xdr:col>
      <xdr:colOff>611038</xdr:colOff>
      <xdr:row>36</xdr:row>
      <xdr:rowOff>53916</xdr:rowOff>
    </xdr:to>
    <xdr:sp macro="" textlink="Sheet1!E4">
      <xdr:nvSpPr>
        <xdr:cNvPr id="32" name="Rectangle 31">
          <a:extLst>
            <a:ext uri="{FF2B5EF4-FFF2-40B4-BE49-F238E27FC236}">
              <a16:creationId xmlns:a16="http://schemas.microsoft.com/office/drawing/2014/main" id="{9C14A51F-1034-4467-BEC7-D26EF485AB13}"/>
            </a:ext>
          </a:extLst>
        </xdr:cNvPr>
        <xdr:cNvSpPr/>
      </xdr:nvSpPr>
      <xdr:spPr>
        <a:xfrm>
          <a:off x="168352" y="6267403"/>
          <a:ext cx="1485044" cy="1352598"/>
        </a:xfrm>
        <a:prstGeom prst="rect">
          <a:avLst/>
        </a:prstGeom>
        <a:solidFill>
          <a:srgbClr val="1FD1E9"/>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AB83D4C-6047-4B93-84B7-926B1D1615F5}" type="TxLink">
            <a:rPr lang="en-US" sz="2400" b="0" i="0" u="none" strike="noStrike">
              <a:solidFill>
                <a:schemeClr val="tx1"/>
              </a:solidFill>
              <a:latin typeface="Segoe UI Black" panose="020B0A02040204020203" pitchFamily="34" charset="0"/>
              <a:ea typeface="Segoe UI Black" panose="020B0A02040204020203" pitchFamily="34" charset="0"/>
              <a:cs typeface="+mn-cs"/>
            </a:rPr>
            <a:pPr marL="0" indent="0" algn="ctr"/>
            <a:t>307</a:t>
          </a:fld>
          <a:endParaRPr lang="en-US" sz="2400" b="0" i="0" u="none" strike="noStrike">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2</xdr:col>
      <xdr:colOff>211398</xdr:colOff>
      <xdr:row>34</xdr:row>
      <xdr:rowOff>182282</xdr:rowOff>
    </xdr:from>
    <xdr:to>
      <xdr:col>3</xdr:col>
      <xdr:colOff>202365</xdr:colOff>
      <xdr:row>35</xdr:row>
      <xdr:rowOff>240035</xdr:rowOff>
    </xdr:to>
    <xdr:sp macro="" textlink="Sheet1!$E$9">
      <xdr:nvSpPr>
        <xdr:cNvPr id="33" name="TextBox 32">
          <a:extLst>
            <a:ext uri="{FF2B5EF4-FFF2-40B4-BE49-F238E27FC236}">
              <a16:creationId xmlns:a16="http://schemas.microsoft.com/office/drawing/2014/main" id="{E52BE94D-E339-404E-9DA3-4EFCB92424B0}"/>
            </a:ext>
          </a:extLst>
        </xdr:cNvPr>
        <xdr:cNvSpPr txBox="1"/>
      </xdr:nvSpPr>
      <xdr:spPr>
        <a:xfrm>
          <a:off x="570832" y="7209216"/>
          <a:ext cx="673891" cy="327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67B9607-C5AA-402A-896F-8E5357B9A76A}" type="TxLink">
            <a:rPr lang="en-US" sz="1800" b="0" i="0" u="none" strike="noStrike">
              <a:solidFill>
                <a:srgbClr val="000000"/>
              </a:solidFill>
              <a:latin typeface="+mj-lt"/>
              <a:ea typeface="Segoe UI Black" panose="020B0A02040204020203" pitchFamily="34" charset="0"/>
              <a:cs typeface="+mn-cs"/>
            </a:rPr>
            <a:pPr marL="0" indent="0" algn="ctr"/>
            <a:t>74</a:t>
          </a:fld>
          <a:endParaRPr lang="en-US" sz="1800" b="0" i="0" u="none" strike="noStrike">
            <a:solidFill>
              <a:srgbClr val="000000"/>
            </a:solidFill>
            <a:latin typeface="+mj-lt"/>
            <a:ea typeface="Segoe UI Black" panose="020B0A02040204020203" pitchFamily="34" charset="0"/>
            <a:cs typeface="+mn-cs"/>
          </a:endParaRPr>
        </a:p>
      </xdr:txBody>
    </xdr:sp>
    <xdr:clientData/>
  </xdr:twoCellAnchor>
  <xdr:twoCellAnchor>
    <xdr:from>
      <xdr:col>0</xdr:col>
      <xdr:colOff>156575</xdr:colOff>
      <xdr:row>31</xdr:row>
      <xdr:rowOff>131537</xdr:rowOff>
    </xdr:from>
    <xdr:to>
      <xdr:col>4</xdr:col>
      <xdr:colOff>1</xdr:colOff>
      <xdr:row>33</xdr:row>
      <xdr:rowOff>130479</xdr:rowOff>
    </xdr:to>
    <xdr:sp macro="" textlink="Sheet1!A9">
      <xdr:nvSpPr>
        <xdr:cNvPr id="35" name="TextBox 34">
          <a:extLst>
            <a:ext uri="{FF2B5EF4-FFF2-40B4-BE49-F238E27FC236}">
              <a16:creationId xmlns:a16="http://schemas.microsoft.com/office/drawing/2014/main" id="{42A8162B-4F4E-41D0-80A0-FDC8ED395A6F}"/>
            </a:ext>
          </a:extLst>
        </xdr:cNvPr>
        <xdr:cNvSpPr txBox="1"/>
      </xdr:nvSpPr>
      <xdr:spPr>
        <a:xfrm>
          <a:off x="156575" y="6198832"/>
          <a:ext cx="1578803" cy="390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a:latin typeface="+mj-lt"/>
              <a:ea typeface="Segoe UI Black" panose="020B0A02040204020203" pitchFamily="34" charset="0"/>
            </a:rPr>
            <a:t>Happy</a:t>
          </a:r>
          <a:r>
            <a:rPr lang="en-US" sz="1600" baseline="0">
              <a:latin typeface="+mj-lt"/>
              <a:ea typeface="Segoe UI Black" panose="020B0A02040204020203" pitchFamily="34" charset="0"/>
            </a:rPr>
            <a:t> Callers</a:t>
          </a:r>
        </a:p>
        <a:p>
          <a:endParaRPr lang="en-US" sz="1600">
            <a:latin typeface="+mj-lt"/>
            <a:ea typeface="Segoe UI Black" panose="020B0A02040204020203" pitchFamily="34" charset="0"/>
          </a:endParaRPr>
        </a:p>
      </xdr:txBody>
    </xdr:sp>
    <xdr:clientData/>
  </xdr:twoCellAnchor>
  <xdr:twoCellAnchor editAs="oneCell">
    <xdr:from>
      <xdr:col>1</xdr:col>
      <xdr:colOff>24122</xdr:colOff>
      <xdr:row>17</xdr:row>
      <xdr:rowOff>133461</xdr:rowOff>
    </xdr:from>
    <xdr:to>
      <xdr:col>2</xdr:col>
      <xdr:colOff>174976</xdr:colOff>
      <xdr:row>19</xdr:row>
      <xdr:rowOff>39145</xdr:rowOff>
    </xdr:to>
    <xdr:pic>
      <xdr:nvPicPr>
        <xdr:cNvPr id="39" name="Graphic 38" descr="Stopwatch with solid fill">
          <a:extLst>
            <a:ext uri="{FF2B5EF4-FFF2-40B4-BE49-F238E27FC236}">
              <a16:creationId xmlns:a16="http://schemas.microsoft.com/office/drawing/2014/main" id="{C9E495E7-41FA-0163-058D-5D27B20FB0B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26782" y="3477344"/>
          <a:ext cx="292715" cy="270471"/>
        </a:xfrm>
        <a:prstGeom prst="rect">
          <a:avLst/>
        </a:prstGeom>
      </xdr:spPr>
    </xdr:pic>
    <xdr:clientData/>
  </xdr:twoCellAnchor>
  <xdr:twoCellAnchor editAs="oneCell">
    <xdr:from>
      <xdr:col>1</xdr:col>
      <xdr:colOff>9526</xdr:colOff>
      <xdr:row>30</xdr:row>
      <xdr:rowOff>175407</xdr:rowOff>
    </xdr:from>
    <xdr:to>
      <xdr:col>2</xdr:col>
      <xdr:colOff>123827</xdr:colOff>
      <xdr:row>32</xdr:row>
      <xdr:rowOff>56230</xdr:rowOff>
    </xdr:to>
    <xdr:pic>
      <xdr:nvPicPr>
        <xdr:cNvPr id="43" name="Graphic 42" descr="Smiling with hearts face outline with solid fill">
          <a:extLst>
            <a:ext uri="{FF2B5EF4-FFF2-40B4-BE49-F238E27FC236}">
              <a16:creationId xmlns:a16="http://schemas.microsoft.com/office/drawing/2014/main" id="{90396F7F-0BF9-D964-2CA1-FF46CEF65C6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2186" y="5930939"/>
          <a:ext cx="256162" cy="245610"/>
        </a:xfrm>
        <a:prstGeom prst="rect">
          <a:avLst/>
        </a:prstGeom>
      </xdr:spPr>
    </xdr:pic>
    <xdr:clientData/>
  </xdr:twoCellAnchor>
  <xdr:twoCellAnchor editAs="oneCell">
    <xdr:from>
      <xdr:col>1</xdr:col>
      <xdr:colOff>19051</xdr:colOff>
      <xdr:row>10</xdr:row>
      <xdr:rowOff>54670</xdr:rowOff>
    </xdr:from>
    <xdr:to>
      <xdr:col>2</xdr:col>
      <xdr:colOff>147146</xdr:colOff>
      <xdr:row>11</xdr:row>
      <xdr:rowOff>130479</xdr:rowOff>
    </xdr:to>
    <xdr:pic>
      <xdr:nvPicPr>
        <xdr:cNvPr id="45" name="Graphic 44" descr="Bank with solid fill">
          <a:extLst>
            <a:ext uri="{FF2B5EF4-FFF2-40B4-BE49-F238E27FC236}">
              <a16:creationId xmlns:a16="http://schemas.microsoft.com/office/drawing/2014/main" id="{2141B486-A3CA-91C8-CD5C-26C17BF8AC45}"/>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21711" y="2121798"/>
          <a:ext cx="269956" cy="258202"/>
        </a:xfrm>
        <a:prstGeom prst="rect">
          <a:avLst/>
        </a:prstGeom>
      </xdr:spPr>
    </xdr:pic>
    <xdr:clientData/>
  </xdr:twoCellAnchor>
  <xdr:twoCellAnchor editAs="oneCell">
    <xdr:from>
      <xdr:col>13</xdr:col>
      <xdr:colOff>508186</xdr:colOff>
      <xdr:row>21</xdr:row>
      <xdr:rowOff>44575</xdr:rowOff>
    </xdr:from>
    <xdr:to>
      <xdr:col>16</xdr:col>
      <xdr:colOff>445070</xdr:colOff>
      <xdr:row>30</xdr:row>
      <xdr:rowOff>47293</xdr:rowOff>
    </xdr:to>
    <mc:AlternateContent xmlns:mc="http://schemas.openxmlformats.org/markup-compatibility/2006">
      <mc:Choice xmlns:a14="http://schemas.microsoft.com/office/drawing/2010/main" Requires="a14">
        <xdr:graphicFrame macro="">
          <xdr:nvGraphicFramePr>
            <xdr:cNvPr id="47" name="Representative">
              <a:extLst>
                <a:ext uri="{FF2B5EF4-FFF2-40B4-BE49-F238E27FC236}">
                  <a16:creationId xmlns:a16="http://schemas.microsoft.com/office/drawing/2014/main" id="{3838C86C-142A-47C4-829A-5206A1BF2BD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8396496" y="4230209"/>
              <a:ext cx="1989454" cy="17199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496229</xdr:colOff>
      <xdr:row>3</xdr:row>
      <xdr:rowOff>11289</xdr:rowOff>
    </xdr:from>
    <xdr:to>
      <xdr:col>16</xdr:col>
      <xdr:colOff>545945</xdr:colOff>
      <xdr:row>18</xdr:row>
      <xdr:rowOff>101400</xdr:rowOff>
    </xdr:to>
    <xdr:graphicFrame macro="">
      <xdr:nvGraphicFramePr>
        <xdr:cNvPr id="49" name="Chart 48">
          <a:extLst>
            <a:ext uri="{FF2B5EF4-FFF2-40B4-BE49-F238E27FC236}">
              <a16:creationId xmlns:a16="http://schemas.microsoft.com/office/drawing/2014/main" id="{1B89EF80-CEF9-49B1-A447-774F4CCF22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0</xdr:colOff>
      <xdr:row>3</xdr:row>
      <xdr:rowOff>0</xdr:rowOff>
    </xdr:from>
    <xdr:to>
      <xdr:col>12</xdr:col>
      <xdr:colOff>580793</xdr:colOff>
      <xdr:row>19</xdr:row>
      <xdr:rowOff>116158</xdr:rowOff>
    </xdr:to>
    <xdr:graphicFrame macro="">
      <xdr:nvGraphicFramePr>
        <xdr:cNvPr id="48" name="Chart 47">
          <a:extLst>
            <a:ext uri="{FF2B5EF4-FFF2-40B4-BE49-F238E27FC236}">
              <a16:creationId xmlns:a16="http://schemas.microsoft.com/office/drawing/2014/main" id="{B729B503-1BCD-4F3B-A7EF-969D9A14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166758</xdr:colOff>
      <xdr:row>24</xdr:row>
      <xdr:rowOff>20374</xdr:rowOff>
    </xdr:from>
    <xdr:to>
      <xdr:col>2</xdr:col>
      <xdr:colOff>175439</xdr:colOff>
      <xdr:row>26</xdr:row>
      <xdr:rowOff>5505</xdr:rowOff>
    </xdr:to>
    <xdr:pic>
      <xdr:nvPicPr>
        <xdr:cNvPr id="5" name="Graphic 4" descr="Stars with solid fill">
          <a:extLst>
            <a:ext uri="{FF2B5EF4-FFF2-40B4-BE49-F238E27FC236}">
              <a16:creationId xmlns:a16="http://schemas.microsoft.com/office/drawing/2014/main" id="{38EC33D3-FB9C-AD7A-D0E4-8142E811AA25}"/>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rot="1474027">
          <a:off x="166758" y="4661278"/>
          <a:ext cx="353202" cy="349918"/>
        </a:xfrm>
        <a:prstGeom prst="rect">
          <a:avLst/>
        </a:prstGeom>
      </xdr:spPr>
    </xdr:pic>
    <xdr:clientData/>
  </xdr:twoCellAnchor>
  <xdr:twoCellAnchor>
    <xdr:from>
      <xdr:col>4</xdr:col>
      <xdr:colOff>11617</xdr:colOff>
      <xdr:row>20</xdr:row>
      <xdr:rowOff>168730</xdr:rowOff>
    </xdr:from>
    <xdr:to>
      <xdr:col>8</xdr:col>
      <xdr:colOff>484058</xdr:colOff>
      <xdr:row>39</xdr:row>
      <xdr:rowOff>93689</xdr:rowOff>
    </xdr:to>
    <xdr:graphicFrame macro="">
      <xdr:nvGraphicFramePr>
        <xdr:cNvPr id="10" name="Chart 9">
          <a:extLst>
            <a:ext uri="{FF2B5EF4-FFF2-40B4-BE49-F238E27FC236}">
              <a16:creationId xmlns:a16="http://schemas.microsoft.com/office/drawing/2014/main" id="{7390E86B-8F36-4FBC-9F5F-7C0383D2B3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442248</xdr:colOff>
      <xdr:row>20</xdr:row>
      <xdr:rowOff>181429</xdr:rowOff>
    </xdr:from>
    <xdr:to>
      <xdr:col>13</xdr:col>
      <xdr:colOff>562131</xdr:colOff>
      <xdr:row>39</xdr:row>
      <xdr:rowOff>93689</xdr:rowOff>
    </xdr:to>
    <xdr:graphicFrame macro="">
      <xdr:nvGraphicFramePr>
        <xdr:cNvPr id="12" name="Chart 11">
          <a:extLst>
            <a:ext uri="{FF2B5EF4-FFF2-40B4-BE49-F238E27FC236}">
              <a16:creationId xmlns:a16="http://schemas.microsoft.com/office/drawing/2014/main" id="{AF6779B8-017B-4297-B793-64AF82E52C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565950</xdr:colOff>
      <xdr:row>3</xdr:row>
      <xdr:rowOff>11960</xdr:rowOff>
    </xdr:from>
    <xdr:to>
      <xdr:col>21</xdr:col>
      <xdr:colOff>325836</xdr:colOff>
      <xdr:row>18</xdr:row>
      <xdr:rowOff>94863</xdr:rowOff>
    </xdr:to>
    <xdr:graphicFrame macro="">
      <xdr:nvGraphicFramePr>
        <xdr:cNvPr id="13" name="Chart 12">
          <a:extLst>
            <a:ext uri="{FF2B5EF4-FFF2-40B4-BE49-F238E27FC236}">
              <a16:creationId xmlns:a16="http://schemas.microsoft.com/office/drawing/2014/main" id="{D3342622-C046-4ABE-9E1B-FBE7769E22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383237</xdr:colOff>
      <xdr:row>3</xdr:row>
      <xdr:rowOff>91807</xdr:rowOff>
    </xdr:from>
    <xdr:to>
      <xdr:col>24</xdr:col>
      <xdr:colOff>45904</xdr:colOff>
      <xdr:row>18</xdr:row>
      <xdr:rowOff>156575</xdr:rowOff>
    </xdr:to>
    <xdr:graphicFrame macro="">
      <xdr:nvGraphicFramePr>
        <xdr:cNvPr id="14" name="Chart 13">
          <a:extLst>
            <a:ext uri="{FF2B5EF4-FFF2-40B4-BE49-F238E27FC236}">
              <a16:creationId xmlns:a16="http://schemas.microsoft.com/office/drawing/2014/main" id="{D6F6EA90-C39A-4C0C-83DC-82E0F1A81E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53.550956712963" backgroundQuery="1" createdVersion="8" refreshedVersion="8" minRefreshableVersion="3" recordCount="0" supportSubquery="1" supportAdvancedDrill="1" xr:uid="{9687AD90-4D02-42E9-B28C-059CCE893347}">
  <cacheSource type="external" connectionId="1"/>
  <cacheFields count="5">
    <cacheField name="[Measures].[Total calls]" caption="Total calls" numFmtId="0" hierarchy="17" level="32767"/>
    <cacheField name="[Measures].[Amount]" caption="Amount" numFmtId="0" hierarchy="18" level="32767"/>
    <cacheField name="[Measures].[Total_Duration]" caption="Total_Duration" numFmtId="0" hierarchy="19" level="32767"/>
    <cacheField name="[Measures].[Avg_Rating]" caption="Avg_Rating" numFmtId="0" hierarchy="20" level="32767"/>
    <cacheField name="[Measures].[Happy Callers]" caption="Happy Caller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Amount]" caption="Amount" measure="1" displayFolder="" measureGroup="calls" count="0" oneField="1">
      <fieldsUsage count="1">
        <fieldUsage x="1"/>
      </fieldsUsage>
    </cacheHierarchy>
    <cacheHierarchy uniqueName="[Measures].[Total_Duration]" caption="Total_Duration" measure="1" displayFolder="" measureGroup="calls" count="0" oneField="1">
      <fieldsUsage count="1">
        <fieldUsage x="2"/>
      </fieldsUsage>
    </cacheHierarchy>
    <cacheHierarchy uniqueName="[Measures].[Avg_Rating]" caption="Avg_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53.59835104167" backgroundQuery="1" createdVersion="8" refreshedVersion="8" minRefreshableVersion="3" recordCount="0" supportSubquery="1" supportAdvancedDrill="1" xr:uid="{F45371F3-1720-451F-8561-69D33CDE5124}">
  <cacheSource type="external" connectionId="1"/>
  <cacheFields count="3">
    <cacheField name="[calls].[Representative].[Representative]" caption="Representative" numFmtId="0" hierarchy="3" level="1">
      <sharedItems count="5">
        <s v="R01"/>
        <s v="R02"/>
        <s v="R03"/>
        <s v="R04"/>
        <s v="R05"/>
      </sharedItems>
    </cacheField>
    <cacheField name="[Measures].[Total calls]" caption="Total calls" numFmtId="0" hierarchy="17" level="32767"/>
    <cacheField name="[Measures].[Amount]" caption="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1"/>
      </fieldsUsage>
    </cacheHierarchy>
    <cacheHierarchy uniqueName="[Measures].[Amount]" caption="Amount" measure="1" displayFolder="" measureGroup="calls" count="0" oneField="1">
      <fieldsUsage count="1">
        <fieldUsage x="2"/>
      </fieldsUsage>
    </cacheHierarchy>
    <cacheHierarchy uniqueName="[Measures].[Total_Duration]" caption="Total_Duration" measure="1" displayFolder="" measureGroup="calls" count="0"/>
    <cacheHierarchy uniqueName="[Measures].[Avg_Rating]" caption="Avg_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53.689911574074" backgroundQuery="1" createdVersion="8" refreshedVersion="8" minRefreshableVersion="3" recordCount="0" supportSubquery="1" supportAdvancedDrill="1" xr:uid="{D8C447F3-2E24-4BF5-B813-2980847A55EC}">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Total calls]" caption="Total calls"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2"/>
      </fieldsUsage>
    </cacheHierarchy>
    <cacheHierarchy uniqueName="[Measures].[Amount]" caption="Amount" measure="1" displayFolder="" measureGroup="calls" count="0"/>
    <cacheHierarchy uniqueName="[Measures].[Total_Duration]" caption="Total_Duration" measure="1" displayFolder="" measureGroup="calls" count="0"/>
    <cacheHierarchy uniqueName="[Measures].[Avg_Rating]" caption="Avg_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53.710585995374" backgroundQuery="1" createdVersion="8" refreshedVersion="8" minRefreshableVersion="3" recordCount="0" supportSubquery="1" supportAdvancedDrill="1" xr:uid="{3DA4F7C3-147F-4F80-9E8C-FB4F61AFEDE6}">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Amount]" caption="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cacheHierarchy uniqueName="[Measures].[Amount]" caption="Amount" measure="1" displayFolder="" measureGroup="calls" count="0" oneField="1">
      <fieldsUsage count="1">
        <fieldUsage x="3"/>
      </fieldsUsage>
    </cacheHierarchy>
    <cacheHierarchy uniqueName="[Measures].[Total_Duration]" caption="Total_Duration" measure="1" displayFolder="" measureGroup="calls" count="0"/>
    <cacheHierarchy uniqueName="[Measures].[Avg_Rating]" caption="Avg_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53.926244212962" backgroundQuery="1" createdVersion="8" refreshedVersion="8" minRefreshableVersion="3" recordCount="0" supportSubquery="1" supportAdvancedDrill="1" xr:uid="{DBC58249-DE14-4AB7-8EE5-6C7FDAABBD21}">
  <cacheSource type="external" connectionId="1"/>
  <cacheFields count="6">
    <cacheField name="[Measures].[Total calls]" caption="Total calls" numFmtId="0" hierarchy="17" level="32767"/>
    <cacheField name="[Measures].[Amount]" caption="Amount" numFmtId="0" hierarchy="18" level="32767"/>
    <cacheField name="[Measures].[Total_Duration]" caption="Total_Duration" numFmtId="0" hierarchy="19" level="32767"/>
    <cacheField name="[Measures].[Avg_Rating]" caption="Avg_Rating" numFmtId="0" hierarchy="20" level="32767"/>
    <cacheField name="[Measures].[Happy Callers]" caption="Happy Caller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Amount]" caption="Amount" measure="1" displayFolder="" measureGroup="calls" count="0" oneField="1">
      <fieldsUsage count="1">
        <fieldUsage x="1"/>
      </fieldsUsage>
    </cacheHierarchy>
    <cacheHierarchy uniqueName="[Measures].[Total_Duration]" caption="Total_Duration" measure="1" displayFolder="" measureGroup="calls" count="0" oneField="1">
      <fieldsUsage count="1">
        <fieldUsage x="2"/>
      </fieldsUsage>
    </cacheHierarchy>
    <cacheHierarchy uniqueName="[Measures].[Avg_Rating]" caption="Avg_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53.926244907409" backgroundQuery="1" createdVersion="8" refreshedVersion="8" minRefreshableVersion="3" recordCount="0" supportSubquery="1" supportAdvancedDrill="1" xr:uid="{41548ED6-7920-46B1-8CC7-8C156279E141}">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2-01T00:00:00" maxDate="2023-02-28T00:00:00" count="15">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Total calls]" caption="Total calls"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3"/>
      </fieldsUsage>
    </cacheHierarchy>
    <cacheHierarchy uniqueName="[Measures].[Amount]" caption="Amount" measure="1" displayFolder="" measureGroup="calls" count="0"/>
    <cacheHierarchy uniqueName="[Measures].[Total_Duration]" caption="Total_Duration" measure="1" displayFolder="" measureGroup="calls" count="0"/>
    <cacheHierarchy uniqueName="[Measures].[Avg_Rating]" caption="Avg_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53.92624537037" backgroundQuery="1" createdVersion="8" refreshedVersion="8" minRefreshableVersion="3" recordCount="0" supportSubquery="1" supportAdvancedDrill="1" xr:uid="{3CD1717C-DFFF-40C5-AE3B-CA5EBA04CFE9}">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Total calls]" caption="Total calls"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2"/>
      </fieldsUsage>
    </cacheHierarchy>
    <cacheHierarchy uniqueName="[Measures].[Amount]" caption="Amount" measure="1" displayFolder="" measureGroup="calls" count="0"/>
    <cacheHierarchy uniqueName="[Measures].[Total_Duration]" caption="Total_Duration" measure="1" displayFolder="" measureGroup="calls" count="0"/>
    <cacheHierarchy uniqueName="[Measures].[Avg_Rating]" caption="Avg_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53.926245949071" backgroundQuery="1" createdVersion="8" refreshedVersion="8" minRefreshableVersion="3" recordCount="0" supportSubquery="1" supportAdvancedDrill="1" xr:uid="{96CBEA1A-6603-48C6-85C5-BDBFFBEB11E8}">
  <cacheSource type="external" connectionId="1"/>
  <cacheFields count="2">
    <cacheField name="[calls].[Representative].[Representative]" caption="Representative" numFmtId="0" hierarchy="3" level="1">
      <sharedItems count="1">
        <s v="R02"/>
      </sharedItems>
    </cacheField>
    <cacheField name="[Measures].[Total calls]" caption="Total calls"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1"/>
      </fieldsUsage>
    </cacheHierarchy>
    <cacheHierarchy uniqueName="[Measures].[Amount]" caption="Amount" measure="1" displayFolder="" measureGroup="calls" count="0"/>
    <cacheHierarchy uniqueName="[Measures].[Total_Duration]" caption="Total_Duration" measure="1" displayFolder="" measureGroup="calls" count="0"/>
    <cacheHierarchy uniqueName="[Measures].[Avg_Rating]" caption="Avg_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53.92624641204" backgroundQuery="1" createdVersion="8" refreshedVersion="8" minRefreshableVersion="3" recordCount="0" supportSubquery="1" supportAdvancedDrill="1" xr:uid="{1161C76D-B854-492C-AEF3-E955D0216DFE}">
  <cacheSource type="external" connectionId="1"/>
  <cacheFields count="3">
    <cacheField name="[Measures].[Total calls]" caption="Total calls"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Amount]" caption="Amount" measure="1" displayFolder="" measureGroup="calls" count="0"/>
    <cacheHierarchy uniqueName="[Measures].[Total_Duration]" caption="Total_Duration" measure="1" displayFolder="" measureGroup="calls" count="0"/>
    <cacheHierarchy uniqueName="[Measures].[Avg_Rating]" caption="Avg_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53.550952662037" backgroundQuery="1" createdVersion="3" refreshedVersion="8" minRefreshableVersion="3" recordCount="0" supportSubquery="1" supportAdvancedDrill="1" xr:uid="{2E987A5D-86C9-4EB6-B31B-84FB60DF8E8F}">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cacheHierarchy uniqueName="[Measures].[Amount]" caption="Amount" measure="1" displayFolder="" measureGroup="calls" count="0"/>
    <cacheHierarchy uniqueName="[Measures].[Total_Duration]" caption="Total_Duration" measure="1" displayFolder="" measureGroup="calls" count="0"/>
    <cacheHierarchy uniqueName="[Measures].[Avg_Rating]" caption="Avg_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7870589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7FF648-755D-468E-BE7E-504E8A5AAE59}" name="rep" cacheId="1" applyNumberFormats="0" applyBorderFormats="0" applyFontFormats="0" applyPatternFormats="0" applyAlignmentFormats="0" applyWidthHeightFormats="1" dataCaption="Values" tag="dde17215-6836-467d-94e7-855e474f1c32" updatedVersion="8" minRefreshableVersion="3" useAutoFormatting="1" itemPrintTitles="1" createdVersion="8" indent="0" outline="1" outlineData="1" multipleFieldFilters="0">
  <location ref="A27:C3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417295-CB8D-4436-A0E5-567664E549BC}" name="rep amounts" cacheId="3" applyNumberFormats="0" applyBorderFormats="0" applyFontFormats="0" applyPatternFormats="0" applyAlignmentFormats="0" applyWidthHeightFormats="1" dataCaption="Values" tag="dde17215-6836-467d-94e7-855e474f1c32" updatedVersion="8" minRefreshableVersion="3" useAutoFormatting="1" rowGrandTotals="0" itemPrintTitles="1" createdVersion="8" indent="0" outline="1" outlineData="1" multipleFieldFilters="0" chartFormat="44">
  <location ref="A62:G81"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1072BF-EB70-4DDA-BCFF-7E0463BD14D7}" name="monthly" cacheId="90" applyNumberFormats="0" applyBorderFormats="0" applyFontFormats="0" applyPatternFormats="0" applyAlignmentFormats="0" applyWidthHeightFormats="1" dataCaption="Values" tag="27de1645-4685-44f7-aaa7-6420582628a4" updatedVersion="8" minRefreshableVersion="3" useAutoFormatting="1" subtotalHiddenItems="1" itemPrintTitles="1" createdVersion="8" indent="0" outline="1" outlineData="1" multipleFieldFilters="0" chartFormat="18">
  <location ref="A12:C25"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Total calls2" fld="4" subtotal="count" baseField="0" baseItem="0">
      <extLst>
        <ext xmlns:x14="http://schemas.microsoft.com/office/spreadsheetml/2009/9/main" uri="{E15A36E0-9728-4e99-A89B-3F7291B0FE68}">
          <x14:dataField sourceField="3" uniqueName="[__Xl2].[Measures].[Total calls]"/>
        </ext>
      </extLst>
    </dataField>
  </dataFields>
  <chartFormats count="3">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2" count="1" selected="0">
            <x v="2"/>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andoo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7B2E6B-0D7C-494F-8942-051070094D85}" name="female vs male" cacheId="2" applyNumberFormats="0" applyBorderFormats="0" applyFontFormats="0" applyPatternFormats="0" applyAlignmentFormats="0" applyWidthHeightFormats="1" dataCaption="Values" tag="dde17215-6836-467d-94e7-855e474f1c32" updatedVersion="8" minRefreshableVersion="3" useAutoFormatting="1" itemPrintTitles="1" createdVersion="8" indent="0" outline="1" outlineData="1" multipleFieldFilters="0" chartFormat="33">
  <location ref="A42:D47"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28" format="4" series="1">
      <pivotArea type="data" outline="0" fieldPosition="0">
        <references count="2">
          <reference field="4294967294" count="1" selected="0">
            <x v="0"/>
          </reference>
          <reference field="1" count="1" selected="0">
            <x v="0"/>
          </reference>
        </references>
      </pivotArea>
    </chartFormat>
    <chartFormat chart="28"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08AAB6-BAC6-414F-B0BB-88BE650DD859}" name="rating" cacheId="99" applyNumberFormats="0" applyBorderFormats="0" applyFontFormats="0" applyPatternFormats="0" applyAlignmentFormats="0" applyWidthHeightFormats="1" dataCaption="Values" tag="dde17215-6836-467d-94e7-855e474f1c32" updatedVersion="8" minRefreshableVersion="3" useAutoFormatting="1" subtotalHiddenItems="1" itemPrintTitles="1" createdVersion="8" indent="0" outline="1" outlineData="1" multipleFieldFilters="0" chartFormat="44">
  <location ref="A52:B58"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43"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1C4B2B-AB4B-4502-94EE-17BF94A954FC}" name="Summary pivot" cacheId="0" applyNumberFormats="0" applyBorderFormats="0" applyFontFormats="0" applyPatternFormats="0" applyAlignmentFormats="0" applyWidthHeightFormats="1" dataCaption="Values" tag="317260cc-23bc-462e-9221-3bc670daad4c"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3" numFmtId="166"/>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andoo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5791D9-1744-44C9-89D7-D38BE7E4B7DB}" name="selecetd rep" cacheId="9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7:B38" firstHeaderRow="1" firstDataRow="1" firstDataCol="1"/>
  <pivotFields count="2">
    <pivotField axis="axisRow" allDrilled="1" subtotalTop="0" showAll="0" dataSourceSort="1" defaultSubtotal="0" defaultAttributeDrillState="1">
      <items count="1">
        <item s="1" x="0"/>
      </items>
    </pivotField>
    <pivotField dataField="1" subtotalTop="0" showAll="0" defaultSubtotal="0"/>
  </pivotFields>
  <rowFields count="1">
    <field x="0"/>
  </rowFields>
  <rowItems count="1">
    <i>
      <x/>
    </i>
  </rowItems>
  <colItems count="1">
    <i/>
  </colItems>
  <dataFields count="1">
    <dataField fld="1"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DA202B4-5E5B-4114-8B23-115E2158590A}" name="weeklyy" cacheId="93" applyNumberFormats="0" applyBorderFormats="0" applyFontFormats="0" applyPatternFormats="0" applyAlignmentFormats="0" applyWidthHeightFormats="1" dataCaption="Values" tag="4e9c1123-92f1-429c-b7ed-5a2acc57e5da" updatedVersion="8" minRefreshableVersion="3" useAutoFormatting="1" subtotalHiddenItems="1" itemPrintTitles="1" createdVersion="8" indent="0" outline="1" outlineData="1" multipleFieldFilters="0" chartFormat="42">
  <location ref="E12:F20"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3">
    <chartFormat chart="39" format="0" series="1">
      <pivotArea type="data" outline="0" fieldPosition="0">
        <references count="1">
          <reference field="4294967294" count="1" selected="0">
            <x v="0"/>
          </reference>
        </references>
      </pivotArea>
    </chartFormat>
    <chartFormat chart="40" format="1"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andoo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5A1A64-93FF-4A07-802D-3B823AD263DD}" name="Rep Pivot" cacheId="87" applyNumberFormats="0" applyBorderFormats="0" applyFontFormats="0" applyPatternFormats="0" applyAlignmentFormats="0" applyWidthHeightFormats="1" dataCaption="Values" tag="d06150be-c3e2-4aec-87b0-7b2a6dffb21a"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3" numFmtId="166"/>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andoo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1144B23-084F-4FB4-B0E1-CD7F9BE6E582}" sourceName="[calls].[Representative]">
  <pivotTables>
    <pivotTable tabId="5" name="Rep Pivot"/>
    <pivotTable tabId="5" name="monthly"/>
    <pivotTable tabId="5" name="weeklyy"/>
    <pivotTable tabId="5" name="selecetd rep"/>
    <pivotTable tabId="5" name="rating"/>
  </pivotTables>
  <data>
    <olap pivotCacheId="197870589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313DB16D-84B2-4813-8048-1EBC2853D4CA}" cache="Slicer_Representative" caption="Representative" showCaption="0" level="1" style="Slicer Style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1DAF417-5510-435B-A480-12A36DD4699A}" name="Table5" displayName="Table5" ref="E2:F7" totalsRowShown="0">
  <autoFilter ref="E2:F7" xr:uid="{31DAF417-5510-435B-A480-12A36DD4699A}"/>
  <tableColumns count="2">
    <tableColumn id="1" xr3:uid="{1B894AEC-F7E5-4B41-B48C-14070DD28DEF}" name="Rep ID"/>
    <tableColumn id="2" xr3:uid="{D6921ACC-F7CB-46BE-9C63-F4938624F902}" name="Rep Imag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96" zoomScaleNormal="96" workbookViewId="0">
      <selection activeCell="F4" sqref="F4"/>
    </sheetView>
  </sheetViews>
  <sheetFormatPr defaultRowHeight="15" x14ac:dyDescent="0.25"/>
  <cols>
    <col min="5" max="5" width="10.875" customWidth="1"/>
    <col min="6" max="6" width="11.875" bestFit="1" customWidth="1"/>
  </cols>
  <sheetData>
    <row r="2" spans="5:6" x14ac:dyDescent="0.25">
      <c r="E2" t="s">
        <v>1040</v>
      </c>
      <c r="F2" t="s">
        <v>1041</v>
      </c>
    </row>
    <row r="3" spans="5:6" ht="25.5" customHeight="1" x14ac:dyDescent="0.25">
      <c r="E3" t="s">
        <v>11</v>
      </c>
    </row>
    <row r="4" spans="5:6" ht="25.5" customHeight="1" x14ac:dyDescent="0.25">
      <c r="E4" t="s">
        <v>9</v>
      </c>
    </row>
    <row r="5" spans="5:6" ht="25.5" customHeight="1" x14ac:dyDescent="0.25">
      <c r="E5" t="s">
        <v>6</v>
      </c>
    </row>
    <row r="6" spans="5:6" ht="25.5" customHeight="1" x14ac:dyDescent="0.25">
      <c r="E6" t="s">
        <v>13</v>
      </c>
    </row>
    <row r="7" spans="5:6" ht="25.5" customHeight="1" x14ac:dyDescent="0.25">
      <c r="E7" t="s">
        <v>10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Normal="100" workbookViewId="0">
      <selection activeCell="F13" sqref="F13"/>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3C500-8DCA-4744-BA8E-C04F1DE30AEF}">
  <dimension ref="A3:J81"/>
  <sheetViews>
    <sheetView topLeftCell="A31" workbookViewId="0">
      <selection activeCell="G51" sqref="G51"/>
    </sheetView>
  </sheetViews>
  <sheetFormatPr defaultRowHeight="15" x14ac:dyDescent="0.25"/>
  <cols>
    <col min="1" max="1" width="12.625" bestFit="1" customWidth="1"/>
    <col min="2" max="2" width="9.5" bestFit="1" customWidth="1"/>
    <col min="3" max="3" width="10.5" bestFit="1" customWidth="1"/>
    <col min="4" max="4" width="10.25" bestFit="1" customWidth="1"/>
    <col min="5" max="5" width="12.625" bestFit="1" customWidth="1"/>
    <col min="6" max="6" width="9.5" bestFit="1" customWidth="1"/>
    <col min="7" max="7" width="12.625" bestFit="1" customWidth="1"/>
    <col min="8" max="8" width="8.5" bestFit="1" customWidth="1"/>
    <col min="9" max="9" width="8.25" bestFit="1" customWidth="1"/>
    <col min="10" max="10" width="8.875" bestFit="1" customWidth="1"/>
    <col min="11" max="11" width="8" bestFit="1" customWidth="1"/>
    <col min="12" max="13" width="10.875" bestFit="1" customWidth="1"/>
  </cols>
  <sheetData>
    <row r="3" spans="1:6" x14ac:dyDescent="0.25">
      <c r="A3" t="s">
        <v>1042</v>
      </c>
      <c r="B3" t="s">
        <v>1043</v>
      </c>
      <c r="C3" t="s">
        <v>1044</v>
      </c>
      <c r="D3" t="s">
        <v>1045</v>
      </c>
      <c r="E3" t="s">
        <v>1046</v>
      </c>
    </row>
    <row r="4" spans="1:6" x14ac:dyDescent="0.25">
      <c r="A4" s="20">
        <v>1000</v>
      </c>
      <c r="B4" s="21">
        <v>96623</v>
      </c>
      <c r="C4" s="20">
        <v>89850</v>
      </c>
      <c r="D4" s="22">
        <v>3.8854000000000033</v>
      </c>
      <c r="E4" s="20">
        <v>307</v>
      </c>
    </row>
    <row r="8" spans="1:6" x14ac:dyDescent="0.25">
      <c r="A8" t="s">
        <v>1042</v>
      </c>
      <c r="B8" t="s">
        <v>1043</v>
      </c>
      <c r="C8" t="s">
        <v>1044</v>
      </c>
      <c r="D8" t="s">
        <v>1045</v>
      </c>
      <c r="E8" t="s">
        <v>1046</v>
      </c>
    </row>
    <row r="9" spans="1:6" x14ac:dyDescent="0.25">
      <c r="A9" s="20">
        <v>218</v>
      </c>
      <c r="B9" s="21">
        <v>20581</v>
      </c>
      <c r="C9" s="20">
        <v>19300</v>
      </c>
      <c r="D9" s="22">
        <v>3.8706422018348627</v>
      </c>
      <c r="E9" s="20">
        <v>74</v>
      </c>
    </row>
    <row r="12" spans="1:6" x14ac:dyDescent="0.25">
      <c r="A12" s="23" t="s">
        <v>1047</v>
      </c>
      <c r="B12" t="s">
        <v>1042</v>
      </c>
      <c r="C12" t="s">
        <v>1061</v>
      </c>
      <c r="E12" s="23" t="s">
        <v>1047</v>
      </c>
      <c r="F12" t="s">
        <v>1042</v>
      </c>
    </row>
    <row r="13" spans="1:6" x14ac:dyDescent="0.25">
      <c r="A13" s="25" t="s">
        <v>1049</v>
      </c>
      <c r="B13" s="20">
        <v>19</v>
      </c>
      <c r="C13" s="20">
        <v>19</v>
      </c>
      <c r="E13" s="25" t="s">
        <v>1065</v>
      </c>
      <c r="F13" s="20">
        <v>28</v>
      </c>
    </row>
    <row r="14" spans="1:6" x14ac:dyDescent="0.25">
      <c r="A14" s="25" t="s">
        <v>1050</v>
      </c>
      <c r="B14" s="20">
        <v>10</v>
      </c>
      <c r="C14" s="20">
        <v>10</v>
      </c>
      <c r="E14" s="25" t="s">
        <v>1063</v>
      </c>
      <c r="F14" s="20">
        <v>24</v>
      </c>
    </row>
    <row r="15" spans="1:6" x14ac:dyDescent="0.25">
      <c r="A15" s="25" t="s">
        <v>1051</v>
      </c>
      <c r="B15" s="20">
        <v>40</v>
      </c>
      <c r="C15" s="20">
        <v>40</v>
      </c>
      <c r="E15" s="25" t="s">
        <v>1067</v>
      </c>
      <c r="F15" s="20">
        <v>44</v>
      </c>
    </row>
    <row r="16" spans="1:6" x14ac:dyDescent="0.25">
      <c r="A16" s="25" t="s">
        <v>1052</v>
      </c>
      <c r="B16" s="20">
        <v>40</v>
      </c>
      <c r="C16" s="20">
        <v>40</v>
      </c>
      <c r="E16" s="25" t="s">
        <v>1068</v>
      </c>
      <c r="F16" s="20">
        <v>36</v>
      </c>
    </row>
    <row r="17" spans="1:10" x14ac:dyDescent="0.25">
      <c r="A17" s="25" t="s">
        <v>1053</v>
      </c>
      <c r="B17" s="20">
        <v>13</v>
      </c>
      <c r="C17" s="20">
        <v>13</v>
      </c>
      <c r="E17" s="25" t="s">
        <v>1066</v>
      </c>
      <c r="F17" s="20">
        <v>33</v>
      </c>
    </row>
    <row r="18" spans="1:10" x14ac:dyDescent="0.25">
      <c r="A18" s="25" t="s">
        <v>1054</v>
      </c>
      <c r="B18" s="20">
        <v>12</v>
      </c>
      <c r="C18" s="20">
        <v>12</v>
      </c>
      <c r="E18" s="25" t="s">
        <v>1062</v>
      </c>
      <c r="F18" s="20">
        <v>29</v>
      </c>
    </row>
    <row r="19" spans="1:10" x14ac:dyDescent="0.25">
      <c r="A19" s="25" t="s">
        <v>1055</v>
      </c>
      <c r="B19" s="20">
        <v>9</v>
      </c>
      <c r="C19" s="20">
        <v>9</v>
      </c>
      <c r="E19" s="25" t="s">
        <v>1064</v>
      </c>
      <c r="F19" s="20">
        <v>24</v>
      </c>
    </row>
    <row r="20" spans="1:10" x14ac:dyDescent="0.25">
      <c r="A20" s="25" t="s">
        <v>1056</v>
      </c>
      <c r="B20" s="20">
        <v>13</v>
      </c>
      <c r="C20" s="20">
        <v>13</v>
      </c>
      <c r="E20" s="25" t="s">
        <v>1048</v>
      </c>
      <c r="F20" s="20">
        <v>218</v>
      </c>
    </row>
    <row r="21" spans="1:10" x14ac:dyDescent="0.25">
      <c r="A21" s="25" t="s">
        <v>1057</v>
      </c>
      <c r="B21" s="20">
        <v>18</v>
      </c>
      <c r="C21" s="20">
        <v>18</v>
      </c>
    </row>
    <row r="22" spans="1:10" x14ac:dyDescent="0.25">
      <c r="A22" s="25" t="s">
        <v>1058</v>
      </c>
      <c r="B22" s="20">
        <v>21</v>
      </c>
      <c r="C22" s="20">
        <v>21</v>
      </c>
    </row>
    <row r="23" spans="1:10" x14ac:dyDescent="0.25">
      <c r="A23" s="25" t="s">
        <v>1059</v>
      </c>
      <c r="B23" s="20">
        <v>14</v>
      </c>
      <c r="C23" s="20">
        <v>14</v>
      </c>
    </row>
    <row r="24" spans="1:10" x14ac:dyDescent="0.25">
      <c r="A24" s="25" t="s">
        <v>1060</v>
      </c>
      <c r="B24" s="20">
        <v>9</v>
      </c>
      <c r="C24" s="20">
        <v>9</v>
      </c>
    </row>
    <row r="25" spans="1:10" x14ac:dyDescent="0.25">
      <c r="A25" s="25" t="s">
        <v>1048</v>
      </c>
      <c r="B25" s="20">
        <v>218</v>
      </c>
      <c r="C25" s="20">
        <v>218</v>
      </c>
      <c r="H25" t="s">
        <v>1073</v>
      </c>
      <c r="J25" t="str">
        <f>A38</f>
        <v>R02</v>
      </c>
    </row>
    <row r="26" spans="1:10" x14ac:dyDescent="0.25">
      <c r="F26" t="s">
        <v>1069</v>
      </c>
    </row>
    <row r="27" spans="1:10" x14ac:dyDescent="0.25">
      <c r="A27" s="23" t="s">
        <v>1047</v>
      </c>
      <c r="B27" t="s">
        <v>1042</v>
      </c>
      <c r="C27" t="s">
        <v>1043</v>
      </c>
      <c r="F27" t="s">
        <v>1070</v>
      </c>
      <c r="G27" t="s">
        <v>1071</v>
      </c>
      <c r="H27" t="s">
        <v>1072</v>
      </c>
      <c r="I27" t="s">
        <v>1074</v>
      </c>
      <c r="J27" t="s">
        <v>1075</v>
      </c>
    </row>
    <row r="28" spans="1:10" x14ac:dyDescent="0.25">
      <c r="A28" s="25" t="s">
        <v>11</v>
      </c>
      <c r="B28" s="20">
        <v>189</v>
      </c>
      <c r="C28" s="21">
        <v>18415</v>
      </c>
      <c r="F28" s="25" t="str" cm="1">
        <f t="array" ref="F28:H32">A28:C32</f>
        <v>R01</v>
      </c>
      <c r="G28" s="20">
        <v>189</v>
      </c>
      <c r="H28" s="26">
        <v>18415</v>
      </c>
      <c r="I28" t="e">
        <f>IF(F28=$J$25,G28,NA())</f>
        <v>#N/A</v>
      </c>
      <c r="J28" t="e">
        <f>IF(F28=$J$25,H28,NA())</f>
        <v>#N/A</v>
      </c>
    </row>
    <row r="29" spans="1:10" x14ac:dyDescent="0.25">
      <c r="A29" s="25" t="s">
        <v>9</v>
      </c>
      <c r="B29" s="20">
        <v>218</v>
      </c>
      <c r="C29" s="21">
        <v>20581</v>
      </c>
      <c r="F29" s="25" t="str">
        <v>R02</v>
      </c>
      <c r="G29" s="20">
        <v>218</v>
      </c>
      <c r="H29" s="26">
        <v>20581</v>
      </c>
      <c r="I29">
        <f t="shared" ref="I29:I32" si="0">IF(F29=$J$25,G29,NA())</f>
        <v>218</v>
      </c>
      <c r="J29">
        <f t="shared" ref="J29:J32" si="1">IF(F29=$J$25,H29,NA())</f>
        <v>20581</v>
      </c>
    </row>
    <row r="30" spans="1:10" x14ac:dyDescent="0.25">
      <c r="A30" s="25" t="s">
        <v>6</v>
      </c>
      <c r="B30" s="20">
        <v>207</v>
      </c>
      <c r="C30" s="21">
        <v>20872</v>
      </c>
      <c r="F30" s="25" t="str">
        <v>R03</v>
      </c>
      <c r="G30" s="20">
        <v>207</v>
      </c>
      <c r="H30" s="26">
        <v>20872</v>
      </c>
      <c r="I30" t="e">
        <f t="shared" si="0"/>
        <v>#N/A</v>
      </c>
      <c r="J30" t="e">
        <f t="shared" si="1"/>
        <v>#N/A</v>
      </c>
    </row>
    <row r="31" spans="1:10" x14ac:dyDescent="0.25">
      <c r="A31" s="25" t="s">
        <v>13</v>
      </c>
      <c r="B31" s="20">
        <v>186</v>
      </c>
      <c r="C31" s="21">
        <v>16651</v>
      </c>
      <c r="F31" s="25" t="str">
        <v>R04</v>
      </c>
      <c r="G31" s="20">
        <v>186</v>
      </c>
      <c r="H31" s="26">
        <v>16651</v>
      </c>
      <c r="I31" t="e">
        <f t="shared" si="0"/>
        <v>#N/A</v>
      </c>
      <c r="J31" t="e">
        <f t="shared" si="1"/>
        <v>#N/A</v>
      </c>
    </row>
    <row r="32" spans="1:10" x14ac:dyDescent="0.25">
      <c r="A32" s="25" t="s">
        <v>10</v>
      </c>
      <c r="B32" s="20">
        <v>200</v>
      </c>
      <c r="C32" s="21">
        <v>20104</v>
      </c>
      <c r="F32" s="25" t="str">
        <v>R05</v>
      </c>
      <c r="G32" s="20">
        <v>200</v>
      </c>
      <c r="H32" s="26">
        <v>20104</v>
      </c>
      <c r="I32" t="e">
        <f t="shared" si="0"/>
        <v>#N/A</v>
      </c>
      <c r="J32" t="e">
        <f t="shared" si="1"/>
        <v>#N/A</v>
      </c>
    </row>
    <row r="33" spans="1:7" x14ac:dyDescent="0.25">
      <c r="A33" s="25" t="s">
        <v>1048</v>
      </c>
      <c r="B33" s="20">
        <v>1000</v>
      </c>
      <c r="C33" s="21">
        <v>96623</v>
      </c>
    </row>
    <row r="37" spans="1:7" x14ac:dyDescent="0.25">
      <c r="A37" s="23" t="s">
        <v>1047</v>
      </c>
      <c r="B37" t="s">
        <v>1042</v>
      </c>
      <c r="F37" t="s">
        <v>1078</v>
      </c>
    </row>
    <row r="38" spans="1:7" x14ac:dyDescent="0.25">
      <c r="A38" s="25" t="s">
        <v>9</v>
      </c>
      <c r="B38" s="20">
        <v>218</v>
      </c>
    </row>
    <row r="39" spans="1:7" x14ac:dyDescent="0.25">
      <c r="F39" t="s">
        <v>1079</v>
      </c>
      <c r="G39" s="33">
        <f>A9/A4</f>
        <v>0.218</v>
      </c>
    </row>
    <row r="40" spans="1:7" x14ac:dyDescent="0.25">
      <c r="F40" t="s">
        <v>1082</v>
      </c>
      <c r="G40">
        <f>_xlfn.XLOOKUP(A38,F28:F32,G28:G32)</f>
        <v>218</v>
      </c>
    </row>
    <row r="41" spans="1:7" x14ac:dyDescent="0.25">
      <c r="F41" t="s">
        <v>1072</v>
      </c>
      <c r="G41">
        <f>_xlfn.XLOOKUP(A38,F28:F32,H28:H32)</f>
        <v>20581</v>
      </c>
    </row>
    <row r="42" spans="1:7" x14ac:dyDescent="0.25">
      <c r="A42" s="23" t="s">
        <v>1042</v>
      </c>
      <c r="B42" s="23" t="s">
        <v>1076</v>
      </c>
      <c r="F42" t="s">
        <v>1080</v>
      </c>
      <c r="G42">
        <f>_xlfn.RANK.AVG(G40,G28:G32)</f>
        <v>1</v>
      </c>
    </row>
    <row r="43" spans="1:7" x14ac:dyDescent="0.25">
      <c r="A43" s="23" t="s">
        <v>1047</v>
      </c>
      <c r="B43" t="s">
        <v>999</v>
      </c>
      <c r="C43" t="s">
        <v>998</v>
      </c>
      <c r="D43" t="s">
        <v>1048</v>
      </c>
      <c r="F43" t="s">
        <v>1081</v>
      </c>
      <c r="G43">
        <f>_xlfn.RANK.AVG(G41,H28:H32)</f>
        <v>2</v>
      </c>
    </row>
    <row r="44" spans="1:7" x14ac:dyDescent="0.25">
      <c r="A44" s="25" t="s">
        <v>1002</v>
      </c>
      <c r="B44" s="20">
        <v>144</v>
      </c>
      <c r="C44" s="20">
        <v>132</v>
      </c>
      <c r="D44" s="20">
        <v>276</v>
      </c>
    </row>
    <row r="45" spans="1:7" x14ac:dyDescent="0.25">
      <c r="A45" s="25" t="s">
        <v>1001</v>
      </c>
      <c r="B45" s="20">
        <v>326</v>
      </c>
      <c r="C45" s="20">
        <v>63</v>
      </c>
      <c r="D45" s="20">
        <v>389</v>
      </c>
      <c r="F45" t="s">
        <v>1083</v>
      </c>
    </row>
    <row r="46" spans="1:7" x14ac:dyDescent="0.25">
      <c r="A46" s="25" t="s">
        <v>1000</v>
      </c>
      <c r="B46" s="20">
        <v>129</v>
      </c>
      <c r="C46" s="20">
        <v>206</v>
      </c>
      <c r="D46" s="20">
        <v>335</v>
      </c>
      <c r="G46" t="str">
        <f>"% of calls:"&amp;TEXT(G39,"0%")</f>
        <v>% of calls:22%</v>
      </c>
    </row>
    <row r="47" spans="1:7" x14ac:dyDescent="0.25">
      <c r="A47" s="25" t="s">
        <v>1048</v>
      </c>
      <c r="B47" s="20">
        <v>599</v>
      </c>
      <c r="C47" s="20">
        <v>401</v>
      </c>
      <c r="D47" s="20">
        <v>1000</v>
      </c>
      <c r="G47" t="str">
        <f>IF(COUNTA(A38:A41)&gt;1,"","call rank:"&amp;G42)</f>
        <v>call rank:1</v>
      </c>
    </row>
    <row r="48" spans="1:7" x14ac:dyDescent="0.25">
      <c r="G48" t="str">
        <f>IF(COUNTA(A38:A41)&gt;1,"","amount rank:"&amp;G43)</f>
        <v>amount rank:2</v>
      </c>
    </row>
    <row r="50" spans="1:7" x14ac:dyDescent="0.25">
      <c r="F50" t="s">
        <v>1084</v>
      </c>
      <c r="G50">
        <f>_xlfn.XLOOKUP(A38,Table5[Rep ID],Table5[Rep Image])</f>
        <v>0</v>
      </c>
    </row>
    <row r="52" spans="1:7" x14ac:dyDescent="0.25">
      <c r="A52" s="23" t="s">
        <v>1047</v>
      </c>
      <c r="B52" t="s">
        <v>1042</v>
      </c>
    </row>
    <row r="53" spans="1:7" x14ac:dyDescent="0.25">
      <c r="A53" s="25">
        <v>1</v>
      </c>
      <c r="B53" s="20">
        <v>3</v>
      </c>
    </row>
    <row r="54" spans="1:7" x14ac:dyDescent="0.25">
      <c r="A54" s="25">
        <v>2</v>
      </c>
      <c r="B54" s="20">
        <v>19</v>
      </c>
    </row>
    <row r="55" spans="1:7" x14ac:dyDescent="0.25">
      <c r="A55" s="25">
        <v>3</v>
      </c>
      <c r="B55" s="20">
        <v>35</v>
      </c>
    </row>
    <row r="56" spans="1:7" x14ac:dyDescent="0.25">
      <c r="A56" s="25">
        <v>4</v>
      </c>
      <c r="B56" s="20">
        <v>87</v>
      </c>
    </row>
    <row r="57" spans="1:7" x14ac:dyDescent="0.25">
      <c r="A57" s="25">
        <v>5</v>
      </c>
      <c r="B57" s="20">
        <v>74</v>
      </c>
    </row>
    <row r="58" spans="1:7" x14ac:dyDescent="0.25">
      <c r="A58" s="25" t="s">
        <v>1048</v>
      </c>
      <c r="B58" s="20">
        <v>218</v>
      </c>
    </row>
    <row r="62" spans="1:7" x14ac:dyDescent="0.25">
      <c r="A62" s="23" t="s">
        <v>1043</v>
      </c>
      <c r="B62" s="23" t="s">
        <v>1076</v>
      </c>
    </row>
    <row r="63" spans="1:7" x14ac:dyDescent="0.25">
      <c r="A63" s="23" t="s">
        <v>1047</v>
      </c>
      <c r="B63" t="s">
        <v>11</v>
      </c>
      <c r="C63" t="s">
        <v>9</v>
      </c>
      <c r="D63" t="s">
        <v>6</v>
      </c>
      <c r="E63" t="s">
        <v>13</v>
      </c>
      <c r="F63" t="s">
        <v>10</v>
      </c>
      <c r="G63" t="s">
        <v>1048</v>
      </c>
    </row>
    <row r="64" spans="1:7" x14ac:dyDescent="0.25">
      <c r="A64" s="25" t="s">
        <v>1002</v>
      </c>
    </row>
    <row r="65" spans="1:7" x14ac:dyDescent="0.25">
      <c r="A65" s="27" t="s">
        <v>20</v>
      </c>
      <c r="B65" s="21">
        <v>891</v>
      </c>
      <c r="C65" s="21">
        <v>1332</v>
      </c>
      <c r="D65" s="21">
        <v>1282</v>
      </c>
      <c r="E65" s="21">
        <v>739</v>
      </c>
      <c r="F65" s="21">
        <v>560</v>
      </c>
      <c r="G65" s="21">
        <v>4804</v>
      </c>
    </row>
    <row r="66" spans="1:7" x14ac:dyDescent="0.25">
      <c r="A66" s="27" t="s">
        <v>12</v>
      </c>
      <c r="B66" s="21">
        <v>1991</v>
      </c>
      <c r="C66" s="21">
        <v>1886</v>
      </c>
      <c r="D66" s="21">
        <v>1206</v>
      </c>
      <c r="E66" s="21">
        <v>884</v>
      </c>
      <c r="F66" s="21">
        <v>1722</v>
      </c>
      <c r="G66" s="21">
        <v>7689</v>
      </c>
    </row>
    <row r="67" spans="1:7" x14ac:dyDescent="0.25">
      <c r="A67" s="27" t="s">
        <v>8</v>
      </c>
      <c r="B67" s="21">
        <v>1163</v>
      </c>
      <c r="C67" s="21">
        <v>1180</v>
      </c>
      <c r="D67" s="21">
        <v>1616</v>
      </c>
      <c r="E67" s="21">
        <v>1043</v>
      </c>
      <c r="F67" s="21">
        <v>1747</v>
      </c>
      <c r="G67" s="21">
        <v>6749</v>
      </c>
    </row>
    <row r="68" spans="1:7" x14ac:dyDescent="0.25">
      <c r="A68" s="27" t="s">
        <v>16</v>
      </c>
      <c r="B68" s="21">
        <v>1438</v>
      </c>
      <c r="C68" s="21">
        <v>1616</v>
      </c>
      <c r="D68" s="21">
        <v>866</v>
      </c>
      <c r="E68" s="21">
        <v>829</v>
      </c>
      <c r="F68" s="21">
        <v>2070</v>
      </c>
      <c r="G68" s="21">
        <v>6819</v>
      </c>
    </row>
    <row r="69" spans="1:7" x14ac:dyDescent="0.25">
      <c r="A69" s="25" t="s">
        <v>1001</v>
      </c>
    </row>
    <row r="70" spans="1:7" x14ac:dyDescent="0.25">
      <c r="A70" s="27" t="s">
        <v>24</v>
      </c>
      <c r="B70" s="21">
        <v>1233</v>
      </c>
      <c r="C70" s="21">
        <v>223</v>
      </c>
      <c r="D70" s="21">
        <v>1680</v>
      </c>
      <c r="E70" s="21">
        <v>990</v>
      </c>
      <c r="F70" s="21">
        <v>1508</v>
      </c>
      <c r="G70" s="21">
        <v>5634</v>
      </c>
    </row>
    <row r="71" spans="1:7" x14ac:dyDescent="0.25">
      <c r="A71" s="27" t="s">
        <v>15</v>
      </c>
      <c r="B71" s="21">
        <v>1598</v>
      </c>
      <c r="C71" s="21">
        <v>1907</v>
      </c>
      <c r="D71" s="21">
        <v>869</v>
      </c>
      <c r="E71" s="21">
        <v>1426</v>
      </c>
      <c r="F71" s="21">
        <v>1416</v>
      </c>
      <c r="G71" s="21">
        <v>7216</v>
      </c>
    </row>
    <row r="72" spans="1:7" x14ac:dyDescent="0.25">
      <c r="A72" s="27" t="s">
        <v>5</v>
      </c>
      <c r="B72" s="21">
        <v>900</v>
      </c>
      <c r="C72" s="21">
        <v>1016</v>
      </c>
      <c r="D72" s="21">
        <v>960</v>
      </c>
      <c r="E72" s="21">
        <v>940</v>
      </c>
      <c r="F72" s="21">
        <v>1193</v>
      </c>
      <c r="G72" s="21">
        <v>5009</v>
      </c>
    </row>
    <row r="73" spans="1:7" x14ac:dyDescent="0.25">
      <c r="A73" s="27" t="s">
        <v>18</v>
      </c>
      <c r="B73" s="21">
        <v>900</v>
      </c>
      <c r="C73" s="21">
        <v>1470</v>
      </c>
      <c r="D73" s="21">
        <v>1617</v>
      </c>
      <c r="E73" s="21">
        <v>1314</v>
      </c>
      <c r="F73" s="21">
        <v>941</v>
      </c>
      <c r="G73" s="21">
        <v>6242</v>
      </c>
    </row>
    <row r="74" spans="1:7" x14ac:dyDescent="0.25">
      <c r="A74" s="27" t="s">
        <v>14</v>
      </c>
      <c r="B74" s="21">
        <v>1255</v>
      </c>
      <c r="C74" s="21">
        <v>516</v>
      </c>
      <c r="D74" s="21">
        <v>1874</v>
      </c>
      <c r="E74" s="21">
        <v>1863</v>
      </c>
      <c r="F74" s="21">
        <v>1722</v>
      </c>
      <c r="G74" s="21">
        <v>7230</v>
      </c>
    </row>
    <row r="75" spans="1:7" x14ac:dyDescent="0.25">
      <c r="A75" s="27" t="s">
        <v>19</v>
      </c>
      <c r="B75" s="21">
        <v>1138</v>
      </c>
      <c r="C75" s="21">
        <v>1898</v>
      </c>
      <c r="D75" s="21">
        <v>1482</v>
      </c>
      <c r="E75" s="21">
        <v>846</v>
      </c>
      <c r="F75" s="21">
        <v>1154</v>
      </c>
      <c r="G75" s="21">
        <v>6518</v>
      </c>
    </row>
    <row r="76" spans="1:7" x14ac:dyDescent="0.25">
      <c r="A76" s="25" t="s">
        <v>1000</v>
      </c>
    </row>
    <row r="77" spans="1:7" x14ac:dyDescent="0.25">
      <c r="A77" s="27" t="s">
        <v>17</v>
      </c>
      <c r="B77" s="21">
        <v>1655</v>
      </c>
      <c r="C77" s="21">
        <v>805</v>
      </c>
      <c r="D77" s="21">
        <v>2263</v>
      </c>
      <c r="E77" s="21">
        <v>987</v>
      </c>
      <c r="F77" s="21">
        <v>1075</v>
      </c>
      <c r="G77" s="21">
        <v>6785</v>
      </c>
    </row>
    <row r="78" spans="1:7" x14ac:dyDescent="0.25">
      <c r="A78" s="27" t="s">
        <v>23</v>
      </c>
      <c r="B78" s="21">
        <v>1104</v>
      </c>
      <c r="C78" s="21">
        <v>2280</v>
      </c>
      <c r="D78" s="21">
        <v>1445</v>
      </c>
      <c r="E78" s="21">
        <v>1722</v>
      </c>
      <c r="F78" s="21">
        <v>1196</v>
      </c>
      <c r="G78" s="21">
        <v>7747</v>
      </c>
    </row>
    <row r="79" spans="1:7" x14ac:dyDescent="0.25">
      <c r="A79" s="27" t="s">
        <v>7</v>
      </c>
      <c r="B79" s="21">
        <v>372</v>
      </c>
      <c r="C79" s="21">
        <v>1818</v>
      </c>
      <c r="D79" s="21">
        <v>1346</v>
      </c>
      <c r="E79" s="21">
        <v>1156</v>
      </c>
      <c r="F79" s="21">
        <v>1484</v>
      </c>
      <c r="G79" s="21">
        <v>6176</v>
      </c>
    </row>
    <row r="80" spans="1:7" x14ac:dyDescent="0.25">
      <c r="A80" s="27" t="s">
        <v>22</v>
      </c>
      <c r="B80" s="21">
        <v>1415</v>
      </c>
      <c r="C80" s="21">
        <v>1271</v>
      </c>
      <c r="D80" s="21">
        <v>1214</v>
      </c>
      <c r="E80" s="21">
        <v>1135</v>
      </c>
      <c r="F80" s="21">
        <v>1566</v>
      </c>
      <c r="G80" s="21">
        <v>6601</v>
      </c>
    </row>
    <row r="81" spans="1:7" x14ac:dyDescent="0.25">
      <c r="A81" s="27" t="s">
        <v>21</v>
      </c>
      <c r="B81" s="21">
        <v>1362</v>
      </c>
      <c r="C81" s="21">
        <v>1363</v>
      </c>
      <c r="D81" s="21">
        <v>1152</v>
      </c>
      <c r="E81" s="21">
        <v>777</v>
      </c>
      <c r="F81" s="21">
        <v>750</v>
      </c>
      <c r="G81" s="21">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A93AE-AEC3-49FE-9CE5-EB08DA0AC87B}">
  <dimension ref="C1:X40"/>
  <sheetViews>
    <sheetView tabSelected="1" zoomScale="71" zoomScaleNormal="75" workbookViewId="0">
      <selection activeCell="Y43" sqref="Y43"/>
    </sheetView>
  </sheetViews>
  <sheetFormatPr defaultRowHeight="15" x14ac:dyDescent="0.25"/>
  <cols>
    <col min="1" max="1" width="2.75" style="24" customWidth="1"/>
    <col min="2" max="2" width="1.875" style="24" customWidth="1"/>
    <col min="3" max="17" width="9" style="24"/>
    <col min="18" max="18" width="13" style="24" customWidth="1"/>
    <col min="19" max="19" width="9.625" style="24" customWidth="1"/>
    <col min="20" max="20" width="13.75" style="24" customWidth="1"/>
    <col min="21" max="21" width="14.5" style="24" customWidth="1"/>
    <col min="22" max="22" width="12.875" style="24" customWidth="1"/>
    <col min="23" max="23" width="13.5" style="24" customWidth="1"/>
    <col min="24" max="24" width="12.375" style="24" customWidth="1"/>
    <col min="25" max="16384" width="9" style="24"/>
  </cols>
  <sheetData>
    <row r="1" spans="3:21" ht="33.75" customHeight="1" x14ac:dyDescent="0.25">
      <c r="C1" s="36" t="s">
        <v>1085</v>
      </c>
      <c r="D1" s="36"/>
      <c r="E1" s="36"/>
      <c r="F1" s="36"/>
      <c r="G1" s="36"/>
      <c r="H1" s="36"/>
      <c r="I1" s="36"/>
      <c r="J1" s="36"/>
      <c r="K1" s="36"/>
      <c r="L1" s="36"/>
      <c r="M1" s="36"/>
      <c r="N1" s="36"/>
      <c r="O1" s="36"/>
      <c r="P1" s="36"/>
      <c r="Q1" s="36"/>
      <c r="R1" s="36"/>
      <c r="S1" s="36"/>
      <c r="T1" s="36"/>
      <c r="U1" s="36"/>
    </row>
    <row r="2" spans="3:21" x14ac:dyDescent="0.25">
      <c r="C2" s="36"/>
      <c r="D2" s="36"/>
      <c r="E2" s="36"/>
      <c r="F2" s="36"/>
      <c r="G2" s="36"/>
      <c r="H2" s="36"/>
      <c r="I2" s="36"/>
      <c r="J2" s="36"/>
      <c r="K2" s="36"/>
      <c r="L2" s="36"/>
      <c r="M2" s="36"/>
      <c r="N2" s="36"/>
      <c r="O2" s="36"/>
      <c r="P2" s="36"/>
      <c r="Q2" s="36"/>
      <c r="R2" s="36"/>
      <c r="S2" s="36"/>
      <c r="T2" s="36"/>
      <c r="U2" s="36"/>
    </row>
    <row r="22" spans="18:24" x14ac:dyDescent="0.25">
      <c r="R22" s="28"/>
      <c r="S22" s="29" t="str" cm="1">
        <f t="array" ref="S22:W22">Sheet1!B63:F63</f>
        <v>R01</v>
      </c>
      <c r="T22" s="29" t="str">
        <v>R02</v>
      </c>
      <c r="U22" s="29" t="str">
        <v>R03</v>
      </c>
      <c r="V22" s="29" t="str">
        <v>R04</v>
      </c>
      <c r="W22" s="29" t="str">
        <v>R05</v>
      </c>
      <c r="X22" s="30" t="s">
        <v>1077</v>
      </c>
    </row>
    <row r="23" spans="18:24" ht="15.75" x14ac:dyDescent="0.25">
      <c r="R23" s="34" t="str" cm="1">
        <f t="array" ref="R23:X40">IF(Sheet1!A64:G81="","",Sheet1!A64:G81)</f>
        <v>Cincinnati</v>
      </c>
      <c r="S23" s="31" t="str">
        <v/>
      </c>
      <c r="T23" s="31" t="str">
        <v/>
      </c>
      <c r="U23" s="31" t="str">
        <v/>
      </c>
      <c r="V23" s="31" t="str">
        <v/>
      </c>
      <c r="W23" s="31" t="str">
        <v/>
      </c>
      <c r="X23" s="31" t="str">
        <v/>
      </c>
    </row>
    <row r="24" spans="18:24" x14ac:dyDescent="0.25">
      <c r="R24" s="31" t="str">
        <v>C0003</v>
      </c>
      <c r="S24" s="32">
        <v>891</v>
      </c>
      <c r="T24" s="32">
        <v>1332</v>
      </c>
      <c r="U24" s="32">
        <v>1282</v>
      </c>
      <c r="V24" s="32">
        <v>739</v>
      </c>
      <c r="W24" s="32">
        <v>560</v>
      </c>
      <c r="X24" s="32">
        <v>4804</v>
      </c>
    </row>
    <row r="25" spans="18:24" x14ac:dyDescent="0.25">
      <c r="R25" s="31" t="str">
        <v>C0004</v>
      </c>
      <c r="S25" s="32">
        <v>1991</v>
      </c>
      <c r="T25" s="32">
        <v>1886</v>
      </c>
      <c r="U25" s="32">
        <v>1206</v>
      </c>
      <c r="V25" s="32">
        <v>884</v>
      </c>
      <c r="W25" s="32">
        <v>1722</v>
      </c>
      <c r="X25" s="32">
        <v>7689</v>
      </c>
    </row>
    <row r="26" spans="18:24" x14ac:dyDescent="0.25">
      <c r="R26" s="31" t="str">
        <v>C0011</v>
      </c>
      <c r="S26" s="32">
        <v>1163</v>
      </c>
      <c r="T26" s="32">
        <v>1180</v>
      </c>
      <c r="U26" s="32">
        <v>1616</v>
      </c>
      <c r="V26" s="32">
        <v>1043</v>
      </c>
      <c r="W26" s="32">
        <v>1747</v>
      </c>
      <c r="X26" s="32">
        <v>6749</v>
      </c>
    </row>
    <row r="27" spans="18:24" x14ac:dyDescent="0.25">
      <c r="R27" s="31" t="str">
        <v>C0012</v>
      </c>
      <c r="S27" s="32">
        <v>1438</v>
      </c>
      <c r="T27" s="32">
        <v>1616</v>
      </c>
      <c r="U27" s="32">
        <v>866</v>
      </c>
      <c r="V27" s="32">
        <v>829</v>
      </c>
      <c r="W27" s="32">
        <v>2070</v>
      </c>
      <c r="X27" s="32">
        <v>6819</v>
      </c>
    </row>
    <row r="28" spans="18:24" ht="15.75" x14ac:dyDescent="0.25">
      <c r="R28" s="34" t="str">
        <v>Cleveland</v>
      </c>
      <c r="S28" s="32" t="str">
        <v/>
      </c>
      <c r="T28" s="32" t="str">
        <v/>
      </c>
      <c r="U28" s="32" t="str">
        <v/>
      </c>
      <c r="V28" s="32" t="str">
        <v/>
      </c>
      <c r="W28" s="32" t="str">
        <v/>
      </c>
      <c r="X28" s="32" t="str">
        <v/>
      </c>
    </row>
    <row r="29" spans="18:24" x14ac:dyDescent="0.25">
      <c r="R29" s="31" t="str">
        <v>C0002</v>
      </c>
      <c r="S29" s="32">
        <v>1233</v>
      </c>
      <c r="T29" s="32">
        <v>223</v>
      </c>
      <c r="U29" s="32">
        <v>1680</v>
      </c>
      <c r="V29" s="32">
        <v>990</v>
      </c>
      <c r="W29" s="32">
        <v>1508</v>
      </c>
      <c r="X29" s="32">
        <v>5634</v>
      </c>
    </row>
    <row r="30" spans="18:24" x14ac:dyDescent="0.25">
      <c r="R30" s="31" t="str">
        <v>C0007</v>
      </c>
      <c r="S30" s="32">
        <v>1598</v>
      </c>
      <c r="T30" s="32">
        <v>1907</v>
      </c>
      <c r="U30" s="32">
        <v>869</v>
      </c>
      <c r="V30" s="32">
        <v>1426</v>
      </c>
      <c r="W30" s="32">
        <v>1416</v>
      </c>
      <c r="X30" s="32">
        <v>7216</v>
      </c>
    </row>
    <row r="31" spans="18:24" x14ac:dyDescent="0.25">
      <c r="R31" s="31" t="str">
        <v>C0008</v>
      </c>
      <c r="S31" s="32">
        <v>900</v>
      </c>
      <c r="T31" s="32">
        <v>1016</v>
      </c>
      <c r="U31" s="32">
        <v>960</v>
      </c>
      <c r="V31" s="32">
        <v>940</v>
      </c>
      <c r="W31" s="32">
        <v>1193</v>
      </c>
      <c r="X31" s="32">
        <v>5009</v>
      </c>
    </row>
    <row r="32" spans="18:24" x14ac:dyDescent="0.25">
      <c r="R32" s="31" t="str">
        <v>C0010</v>
      </c>
      <c r="S32" s="32">
        <v>900</v>
      </c>
      <c r="T32" s="32">
        <v>1470</v>
      </c>
      <c r="U32" s="32">
        <v>1617</v>
      </c>
      <c r="V32" s="32">
        <v>1314</v>
      </c>
      <c r="W32" s="32">
        <v>941</v>
      </c>
      <c r="X32" s="32">
        <v>6242</v>
      </c>
    </row>
    <row r="33" spans="15:24" x14ac:dyDescent="0.25">
      <c r="R33" s="31" t="str">
        <v>C0013</v>
      </c>
      <c r="S33" s="32">
        <v>1255</v>
      </c>
      <c r="T33" s="32">
        <v>516</v>
      </c>
      <c r="U33" s="32">
        <v>1874</v>
      </c>
      <c r="V33" s="32">
        <v>1863</v>
      </c>
      <c r="W33" s="32">
        <v>1722</v>
      </c>
      <c r="X33" s="32">
        <v>7230</v>
      </c>
    </row>
    <row r="34" spans="15:24" ht="21" x14ac:dyDescent="0.35">
      <c r="O34" s="35" t="str">
        <f>Sheet1!G46</f>
        <v>% of calls:22%</v>
      </c>
      <c r="P34" s="35"/>
      <c r="R34" s="31" t="str">
        <v>C0015</v>
      </c>
      <c r="S34" s="32">
        <v>1138</v>
      </c>
      <c r="T34" s="32">
        <v>1898</v>
      </c>
      <c r="U34" s="32">
        <v>1482</v>
      </c>
      <c r="V34" s="32">
        <v>846</v>
      </c>
      <c r="W34" s="32">
        <v>1154</v>
      </c>
      <c r="X34" s="32">
        <v>6518</v>
      </c>
    </row>
    <row r="35" spans="15:24" ht="21" x14ac:dyDescent="0.35">
      <c r="O35" s="35" t="str">
        <f>Sheet1!G47</f>
        <v>call rank:1</v>
      </c>
      <c r="P35" s="35"/>
      <c r="R35" s="34" t="str">
        <v>Columbus</v>
      </c>
      <c r="S35" s="32" t="str">
        <v/>
      </c>
      <c r="T35" s="32" t="str">
        <v/>
      </c>
      <c r="U35" s="32" t="str">
        <v/>
      </c>
      <c r="V35" s="32" t="str">
        <v/>
      </c>
      <c r="W35" s="32" t="str">
        <v/>
      </c>
      <c r="X35" s="32" t="str">
        <v/>
      </c>
    </row>
    <row r="36" spans="15:24" ht="21" x14ac:dyDescent="0.35">
      <c r="O36" s="35" t="str">
        <f>Sheet1!G48</f>
        <v>amount rank:2</v>
      </c>
      <c r="P36" s="35"/>
      <c r="R36" s="31" t="str">
        <v>C0001</v>
      </c>
      <c r="S36" s="32">
        <v>1655</v>
      </c>
      <c r="T36" s="32">
        <v>805</v>
      </c>
      <c r="U36" s="32">
        <v>2263</v>
      </c>
      <c r="V36" s="32">
        <v>987</v>
      </c>
      <c r="W36" s="32">
        <v>1075</v>
      </c>
      <c r="X36" s="32">
        <v>6785</v>
      </c>
    </row>
    <row r="37" spans="15:24" x14ac:dyDescent="0.25">
      <c r="R37" s="31" t="str">
        <v>C0005</v>
      </c>
      <c r="S37" s="32">
        <v>1104</v>
      </c>
      <c r="T37" s="32">
        <v>2280</v>
      </c>
      <c r="U37" s="32">
        <v>1445</v>
      </c>
      <c r="V37" s="32">
        <v>1722</v>
      </c>
      <c r="W37" s="32">
        <v>1196</v>
      </c>
      <c r="X37" s="32">
        <v>7747</v>
      </c>
    </row>
    <row r="38" spans="15:24" x14ac:dyDescent="0.25">
      <c r="R38" s="31" t="str">
        <v>C0006</v>
      </c>
      <c r="S38" s="32">
        <v>372</v>
      </c>
      <c r="T38" s="32">
        <v>1818</v>
      </c>
      <c r="U38" s="32">
        <v>1346</v>
      </c>
      <c r="V38" s="32">
        <v>1156</v>
      </c>
      <c r="W38" s="32">
        <v>1484</v>
      </c>
      <c r="X38" s="32">
        <v>6176</v>
      </c>
    </row>
    <row r="39" spans="15:24" x14ac:dyDescent="0.25">
      <c r="R39" s="31" t="str">
        <v>C0009</v>
      </c>
      <c r="S39" s="32">
        <v>1415</v>
      </c>
      <c r="T39" s="32">
        <v>1271</v>
      </c>
      <c r="U39" s="32">
        <v>1214</v>
      </c>
      <c r="V39" s="32">
        <v>1135</v>
      </c>
      <c r="W39" s="32">
        <v>1566</v>
      </c>
      <c r="X39" s="32">
        <v>6601</v>
      </c>
    </row>
    <row r="40" spans="15:24" x14ac:dyDescent="0.25">
      <c r="R40" s="31" t="str">
        <v>C0014</v>
      </c>
      <c r="S40" s="32">
        <v>1362</v>
      </c>
      <c r="T40" s="32">
        <v>1363</v>
      </c>
      <c r="U40" s="32">
        <v>1152</v>
      </c>
      <c r="V40" s="32">
        <v>777</v>
      </c>
      <c r="W40" s="32">
        <v>750</v>
      </c>
      <c r="X40" s="32">
        <v>5404</v>
      </c>
    </row>
  </sheetData>
  <mergeCells count="1">
    <mergeCell ref="C1:U2"/>
  </mergeCells>
  <conditionalFormatting sqref="S24:W40">
    <cfRule type="dataBar" priority="2">
      <dataBar>
        <cfvo type="num" val="0"/>
        <cfvo type="formula" val="MAX($S$24:$W$40)*2"/>
        <color rgb="FF1FD1E9"/>
      </dataBar>
      <extLst>
        <ext xmlns:x14="http://schemas.microsoft.com/office/spreadsheetml/2009/9/main" uri="{B025F937-C7B1-47D3-B67F-A62EFF666E3E}">
          <x14:id>{CEE5AE99-2C49-4187-BEA1-3F353C909DDD}</x14:id>
        </ext>
      </extLst>
    </cfRule>
    <cfRule type="dataBar" priority="3">
      <dataBar>
        <cfvo type="num" val="0"/>
        <cfvo type="formula" val="&quot;MAX+$S$24:$W$40)*2&quot;"/>
        <color rgb="FF1FD1E9"/>
      </dataBar>
      <extLst>
        <ext xmlns:x14="http://schemas.microsoft.com/office/spreadsheetml/2009/9/main" uri="{B025F937-C7B1-47D3-B67F-A62EFF666E3E}">
          <x14:id>{256E8120-E7FB-4FEB-8F5D-9A1306FD73CF}</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CEE5AE99-2C49-4187-BEA1-3F353C909DDD}">
            <x14:dataBar minLength="0" maxLength="100" gradient="0">
              <x14:cfvo type="num">
                <xm:f>0</xm:f>
              </x14:cfvo>
              <x14:cfvo type="formula">
                <xm:f>MAX($S$24:$W$40)*2</xm:f>
              </x14:cfvo>
              <x14:negativeFillColor rgb="FFFF0000"/>
              <x14:axisColor rgb="FF000000"/>
            </x14:dataBar>
          </x14:cfRule>
          <x14:cfRule type="dataBar" id="{256E8120-E7FB-4FEB-8F5D-9A1306FD73CF}">
            <x14:dataBar minLength="0" maxLength="100" gradient="0">
              <x14:cfvo type="num">
                <xm:f>0</xm:f>
              </x14:cfvo>
              <x14:cfvo type="formula">
                <xm:f>"MAX+$S$24:$W$40)*2"</xm:f>
              </x14:cfvo>
              <x14:negativeFillColor rgb="FFFF0000"/>
              <x14:axisColor rgb="FF000000"/>
            </x14:dataBar>
          </x14:cfRule>
          <xm:sqref>S24:W40</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Props1.xml><?xml version="1.0" encoding="utf-8"?>
<ds:datastoreItem xmlns:ds="http://schemas.openxmlformats.org/officeDocument/2006/customXml" ds:itemID="{8F823410-4F3B-4FAD-B579-7EB4F0FA395B}">
  <ds:schemaRefs/>
</ds:datastoreItem>
</file>

<file path=customXml/itemProps2.xml><?xml version="1.0" encoding="utf-8"?>
<ds:datastoreItem xmlns:ds="http://schemas.openxmlformats.org/officeDocument/2006/customXml" ds:itemID="{5B0577D9-7B88-41AD-8263-704A389337A5}">
  <ds:schemaRefs/>
</ds:datastoreItem>
</file>

<file path=customXml/itemProps3.xml><?xml version="1.0" encoding="utf-8"?>
<ds:datastoreItem xmlns:ds="http://schemas.openxmlformats.org/officeDocument/2006/customXml" ds:itemID="{C6A13902-98D0-4D08-BD85-5DFB90629C56}">
  <ds:schemaRefs/>
</ds:datastoreItem>
</file>

<file path=customXml/itemProps4.xml><?xml version="1.0" encoding="utf-8"?>
<ds:datastoreItem xmlns:ds="http://schemas.openxmlformats.org/officeDocument/2006/customXml" ds:itemID="{77FEE98C-4930-4572-892C-AEDB8F270A25}">
  <ds:schemaRefs/>
</ds:datastoreItem>
</file>

<file path=customXml/itemProps5.xml><?xml version="1.0" encoding="utf-8"?>
<ds:datastoreItem xmlns:ds="http://schemas.openxmlformats.org/officeDocument/2006/customXml" ds:itemID="{202BFE50-AD07-4442-B15B-80899670EDA9}">
  <ds:schemaRefs/>
</ds:datastoreItem>
</file>

<file path=customXml/itemProps6.xml><?xml version="1.0" encoding="utf-8"?>
<ds:datastoreItem xmlns:ds="http://schemas.openxmlformats.org/officeDocument/2006/customXml" ds:itemID="{13687A81-0DE5-47AA-9973-831CAA51CAFC}">
  <ds:schemaRefs/>
</ds:datastoreItem>
</file>

<file path=customXml/itemProps7.xml><?xml version="1.0" encoding="utf-8"?>
<ds:datastoreItem xmlns:ds="http://schemas.openxmlformats.org/officeDocument/2006/customXml" ds:itemID="{2711C619-71C7-4956-9F7E-C9F659B458ED}">
  <ds:schemaRefs/>
</ds:datastoreItem>
</file>

<file path=customXml/itemProps8.xml><?xml version="1.0" encoding="utf-8"?>
<ds:datastoreItem xmlns:ds="http://schemas.openxmlformats.org/officeDocument/2006/customXml" ds:itemID="{0F8DBD1C-00E2-45EB-BDBF-630B112C2B6F}">
  <ds:schemaRefs/>
</ds:datastoreItem>
</file>

<file path=customXml/itemProps9.xml><?xml version="1.0" encoding="utf-8"?>
<ds:datastoreItem xmlns:ds="http://schemas.openxmlformats.org/officeDocument/2006/customXml" ds:itemID="{804C31DC-9C79-4487-8CD2-B5BCF0223DC2}">
  <ds:schemaRefs/>
</ds:datastoreItem>
</file>

<file path=customXml/itemProps10.xml><?xml version="1.0" encoding="utf-8"?>
<ds:datastoreItem xmlns:ds="http://schemas.openxmlformats.org/officeDocument/2006/customXml" ds:itemID="{87200F53-C155-4BD4-BE36-46811228E647}">
  <ds:schemaRefs/>
</ds:datastoreItem>
</file>

<file path=customXml/itemProps11.xml><?xml version="1.0" encoding="utf-8"?>
<ds:datastoreItem xmlns:ds="http://schemas.openxmlformats.org/officeDocument/2006/customXml" ds:itemID="{B736E1A1-CC0A-40B8-92D8-889ECBDA857A}">
  <ds:schemaRefs/>
</ds:datastoreItem>
</file>

<file path=customXml/itemProps12.xml><?xml version="1.0" encoding="utf-8"?>
<ds:datastoreItem xmlns:ds="http://schemas.openxmlformats.org/officeDocument/2006/customXml" ds:itemID="{940658D4-7708-4DB3-87A1-2788462BBF7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Assets</vt:lpstr>
      <vt:lpstr>Data</vt:lpstr>
      <vt:lpstr>Sheet1</vt:lpstr>
      <vt:lpstr>Customer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Akshay S</cp:lastModifiedBy>
  <dcterms:created xsi:type="dcterms:W3CDTF">2021-03-14T20:21:32Z</dcterms:created>
  <dcterms:modified xsi:type="dcterms:W3CDTF">2024-09-18T16:52:48Z</dcterms:modified>
</cp:coreProperties>
</file>