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loudconvert\server\files\tasks\f9aaa59d-30c1-4eb9-970d-c670bc3d83b0\"/>
    </mc:Choice>
  </mc:AlternateContent>
  <xr:revisionPtr revIDLastSave="0" documentId="8_{4A97B62E-D8AC-4EB0-884E-9BA2C4BDF83B}" xr6:coauthVersionLast="47" xr6:coauthVersionMax="47" xr10:uidLastSave="{00000000-0000-0000-0000-000000000000}"/>
  <bookViews>
    <workbookView xWindow="1950" yWindow="1950" windowWidth="11520" windowHeight="7875"/>
  </bookViews>
  <sheets>
    <sheet name="For Urban Roads" sheetId="7" r:id="rId1"/>
    <sheet name="For MDR(s) and Rural Roads" sheetId="6" r:id="rId2"/>
    <sheet name="For Highway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E4" i="6" s="1"/>
  <c r="C3" i="6"/>
  <c r="E3" i="6"/>
  <c r="E8" i="6"/>
  <c r="E9" i="6" s="1"/>
  <c r="C5" i="7"/>
  <c r="E5" i="7"/>
  <c r="C3" i="2"/>
  <c r="E3" i="2" s="1"/>
  <c r="E10" i="2" s="1"/>
  <c r="E11" i="2" s="1"/>
  <c r="C7" i="6"/>
  <c r="E7" i="6" s="1"/>
  <c r="C6" i="6"/>
  <c r="E6" i="6"/>
  <c r="C5" i="6"/>
  <c r="E5" i="6" s="1"/>
  <c r="C3" i="7"/>
  <c r="E3" i="7"/>
  <c r="E8" i="7" s="1"/>
  <c r="E9" i="7" s="1"/>
  <c r="C6" i="7"/>
  <c r="E6" i="7" s="1"/>
  <c r="C7" i="7"/>
  <c r="E7" i="7"/>
  <c r="C4" i="7"/>
  <c r="E4" i="7" s="1"/>
  <c r="C6" i="2"/>
  <c r="E6" i="2"/>
  <c r="C5" i="2"/>
  <c r="E5" i="2" s="1"/>
  <c r="C8" i="2"/>
  <c r="E8" i="2"/>
  <c r="C7" i="2"/>
  <c r="E7" i="2" s="1"/>
  <c r="C9" i="2"/>
  <c r="E9" i="2"/>
  <c r="C4" i="2"/>
  <c r="E4" i="2" s="1"/>
</calcChain>
</file>

<file path=xl/sharedStrings.xml><?xml version="1.0" encoding="utf-8"?>
<sst xmlns="http://schemas.openxmlformats.org/spreadsheetml/2006/main" count="133" uniqueCount="54">
  <si>
    <t>Cracking (%)</t>
  </si>
  <si>
    <t>Ravelling (%)</t>
  </si>
  <si>
    <t>Patching (%)</t>
  </si>
  <si>
    <t>Potholes (%)</t>
  </si>
  <si>
    <t>Shoving (%)</t>
  </si>
  <si>
    <t>Settelments (%)</t>
  </si>
  <si>
    <t>Rut Depth (%)</t>
  </si>
  <si>
    <t>&gt;10</t>
  </si>
  <si>
    <t>&lt;5</t>
  </si>
  <si>
    <t>&lt;1.0</t>
  </si>
  <si>
    <t>&gt;1.0</t>
  </si>
  <si>
    <t>&lt;0.1</t>
  </si>
  <si>
    <t>&lt;1</t>
  </si>
  <si>
    <t>&gt;5</t>
  </si>
  <si>
    <t>Rating Number</t>
  </si>
  <si>
    <t xml:space="preserve">Condition </t>
  </si>
  <si>
    <t>Poor</t>
  </si>
  <si>
    <t>Fair</t>
  </si>
  <si>
    <t>Good</t>
  </si>
  <si>
    <t>Condition</t>
  </si>
  <si>
    <t>1</t>
  </si>
  <si>
    <t>1.1-2.0</t>
  </si>
  <si>
    <t>2.1-3.0</t>
  </si>
  <si>
    <t xml:space="preserve">Distress Type </t>
  </si>
  <si>
    <t xml:space="preserve">Final Rating </t>
  </si>
  <si>
    <t>Weightage</t>
  </si>
  <si>
    <t>&gt;20</t>
  </si>
  <si>
    <t>&lt;0.5</t>
  </si>
  <si>
    <t>Weighted Rating Value</t>
  </si>
  <si>
    <t>Input (%)</t>
  </si>
  <si>
    <t>&lt;2</t>
  </si>
  <si>
    <t>&lt;10</t>
  </si>
  <si>
    <t>&gt;1</t>
  </si>
  <si>
    <t>1.1-2</t>
  </si>
  <si>
    <t>2.1-3</t>
  </si>
  <si>
    <t>&gt;0.5</t>
  </si>
  <si>
    <t>&gt;15</t>
  </si>
  <si>
    <t>5-15</t>
  </si>
  <si>
    <t>5-10</t>
  </si>
  <si>
    <t>1-5</t>
  </si>
  <si>
    <t>10-20</t>
  </si>
  <si>
    <t>0.5-1</t>
  </si>
  <si>
    <t>5-20</t>
  </si>
  <si>
    <t>2-5</t>
  </si>
  <si>
    <t>1.0-10</t>
  </si>
  <si>
    <t>0.1-1.0</t>
  </si>
  <si>
    <t>1-10</t>
  </si>
  <si>
    <t>Table 5.1 Pavement Distress Based Rating for Highways</t>
  </si>
  <si>
    <t>Table 5.2 Pavement Distress Based Rating for MDR(s) and Rural Roads (ODR and VR)</t>
  </si>
  <si>
    <t>Table 5.3 Pavement Distress Based Rating for Urban Roads</t>
  </si>
  <si>
    <t>Final Rating</t>
  </si>
  <si>
    <t>NIL(0)</t>
  </si>
  <si>
    <t>RATING AS PER NORMS</t>
  </si>
  <si>
    <r>
      <t xml:space="preserve">&gt;0 and </t>
    </r>
    <r>
      <rPr>
        <b/>
        <sz val="12"/>
        <color indexed="8"/>
        <rFont val="Calibri"/>
        <family val="2"/>
      </rPr>
      <t>≤</t>
    </r>
    <r>
      <rPr>
        <b/>
        <sz val="12"/>
        <color indexed="8"/>
        <rFont val="Arial"/>
        <family val="2"/>
      </rPr>
      <t xml:space="preserve"> 0.5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</si>
</sst>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3" fillId="0" borderId="0" xfId="0" applyFont="1" applyFill="1"/>
    <xf numFmtId="0" fontId="0" fillId="0" borderId="0" xfId="0" applyFill="1"/>
    <xf numFmtId="0" fontId="3" fillId="0" borderId="0" xfId="0" applyFont="1" applyFill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2" fontId="5" fillId="2" borderId="2" xfId="0" applyNumberFormat="1" applyFont="1" applyFill="1" applyBorder="1" applyAlignment="1" applyProtection="1">
      <alignment horizontal="center" vertical="top" wrapText="1"/>
      <protection hidden="1"/>
    </xf>
    <xf numFmtId="172" fontId="5" fillId="2" borderId="3" xfId="0" applyNumberFormat="1" applyFont="1" applyFill="1" applyBorder="1" applyAlignment="1" applyProtection="1">
      <alignment horizontal="center" vertical="top" wrapText="1"/>
      <protection hidden="1"/>
    </xf>
    <xf numFmtId="172" fontId="6" fillId="2" borderId="2" xfId="0" applyNumberFormat="1" applyFont="1" applyFill="1" applyBorder="1" applyAlignment="1" applyProtection="1">
      <alignment horizontal="center" vertical="top" wrapText="1"/>
      <protection hidden="1"/>
    </xf>
    <xf numFmtId="0" fontId="5" fillId="0" borderId="1" xfId="0" applyFont="1" applyFill="1" applyBorder="1" applyAlignment="1">
      <alignment horizontal="center" vertical="top" wrapText="1"/>
    </xf>
    <xf numFmtId="2" fontId="5" fillId="0" borderId="2" xfId="0" applyNumberFormat="1" applyFont="1" applyFill="1" applyBorder="1" applyAlignment="1" applyProtection="1">
      <alignment horizontal="center" vertical="top" wrapText="1"/>
      <protection hidden="1"/>
    </xf>
    <xf numFmtId="172" fontId="5" fillId="0" borderId="3" xfId="0" applyNumberFormat="1" applyFont="1" applyFill="1" applyBorder="1" applyAlignment="1" applyProtection="1">
      <alignment horizontal="center" vertical="top" wrapText="1"/>
      <protection hidden="1"/>
    </xf>
    <xf numFmtId="0" fontId="0" fillId="0" borderId="0" xfId="0" applyFont="1" applyFill="1" applyAlignment="1">
      <alignment vertical="top" wrapText="1"/>
    </xf>
    <xf numFmtId="172" fontId="6" fillId="0" borderId="2" xfId="0" applyNumberFormat="1" applyFont="1" applyFill="1" applyBorder="1" applyAlignment="1" applyProtection="1">
      <alignment horizontal="center" vertical="top" wrapText="1"/>
      <protection hidden="1"/>
    </xf>
    <xf numFmtId="172" fontId="7" fillId="3" borderId="3" xfId="0" applyNumberFormat="1" applyFont="1" applyFill="1" applyBorder="1" applyAlignment="1" applyProtection="1">
      <alignment horizontal="center" vertical="top" wrapText="1"/>
      <protection hidden="1"/>
    </xf>
    <xf numFmtId="0" fontId="7" fillId="3" borderId="4" xfId="0" applyFont="1" applyFill="1" applyBorder="1" applyAlignment="1" applyProtection="1">
      <alignment horizontal="center" vertical="top" wrapText="1"/>
      <protection hidden="1"/>
    </xf>
    <xf numFmtId="2" fontId="5" fillId="4" borderId="2" xfId="0" applyNumberFormat="1" applyFont="1" applyFill="1" applyBorder="1" applyAlignment="1" applyProtection="1">
      <alignment horizontal="center" vertical="top" wrapText="1"/>
      <protection locked="0"/>
    </xf>
    <xf numFmtId="0" fontId="3" fillId="0" borderId="1" xfId="0" applyFont="1" applyFill="1" applyBorder="1" applyAlignment="1" applyProtection="1">
      <alignment horizontal="center" vertical="top" wrapText="1"/>
      <protection hidden="1"/>
    </xf>
    <xf numFmtId="49" fontId="3" fillId="0" borderId="2" xfId="0" applyNumberFormat="1" applyFont="1" applyFill="1" applyBorder="1" applyAlignment="1" applyProtection="1">
      <alignment horizontal="center" vertical="top" wrapText="1"/>
      <protection hidden="1"/>
    </xf>
    <xf numFmtId="49" fontId="3" fillId="0" borderId="3" xfId="0" applyNumberFormat="1" applyFont="1" applyFill="1" applyBorder="1" applyAlignment="1" applyProtection="1">
      <alignment horizontal="center" vertical="top" wrapText="1"/>
      <protection hidden="1"/>
    </xf>
    <xf numFmtId="0" fontId="3" fillId="0" borderId="1" xfId="0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3" xfId="0" applyNumberFormat="1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6" xfId="0" applyNumberFormat="1" applyFont="1" applyFill="1" applyBorder="1" applyAlignment="1">
      <alignment horizontal="center" vertical="top" wrapText="1"/>
    </xf>
    <xf numFmtId="49" fontId="3" fillId="0" borderId="4" xfId="0" applyNumberFormat="1" applyFont="1" applyFill="1" applyBorder="1" applyAlignment="1">
      <alignment horizontal="center" vertical="top" wrapText="1"/>
    </xf>
    <xf numFmtId="0" fontId="7" fillId="3" borderId="7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center" vertical="top" wrapText="1"/>
    </xf>
    <xf numFmtId="0" fontId="5" fillId="0" borderId="13" xfId="0" applyFont="1" applyFill="1" applyBorder="1" applyAlignment="1">
      <alignment horizontal="center" vertical="top" wrapText="1"/>
    </xf>
    <xf numFmtId="0" fontId="7" fillId="3" borderId="14" xfId="0" applyFont="1" applyFill="1" applyBorder="1" applyAlignment="1">
      <alignment horizontal="right" vertical="top" wrapText="1"/>
    </xf>
    <xf numFmtId="0" fontId="7" fillId="3" borderId="15" xfId="0" applyFont="1" applyFill="1" applyBorder="1" applyAlignment="1">
      <alignment horizontal="right" vertical="top" wrapText="1"/>
    </xf>
    <xf numFmtId="0" fontId="7" fillId="3" borderId="16" xfId="0" applyFont="1" applyFill="1" applyBorder="1" applyAlignment="1">
      <alignment horizontal="right" vertical="top" wrapText="1"/>
    </xf>
    <xf numFmtId="0" fontId="7" fillId="3" borderId="17" xfId="0" applyFont="1" applyFill="1" applyBorder="1" applyAlignment="1">
      <alignment horizontal="right" vertical="top" wrapText="1"/>
    </xf>
    <xf numFmtId="0" fontId="7" fillId="3" borderId="18" xfId="0" applyFont="1" applyFill="1" applyBorder="1" applyAlignment="1">
      <alignment horizontal="right" vertical="top" wrapText="1"/>
    </xf>
    <xf numFmtId="0" fontId="7" fillId="3" borderId="19" xfId="0" applyFont="1" applyFill="1" applyBorder="1" applyAlignment="1">
      <alignment horizontal="right" vertical="top" wrapText="1"/>
    </xf>
    <xf numFmtId="0" fontId="7" fillId="3" borderId="20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21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21" xfId="0" applyFont="1" applyFill="1" applyBorder="1" applyAlignment="1" applyProtection="1">
      <alignment horizontal="center" vertical="top" wrapText="1"/>
      <protection hidden="1"/>
    </xf>
    <xf numFmtId="0" fontId="7" fillId="3" borderId="2" xfId="0" applyFont="1" applyFill="1" applyBorder="1" applyAlignment="1" applyProtection="1">
      <alignment horizontal="center" vertical="top" wrapText="1"/>
      <protection hidden="1"/>
    </xf>
    <xf numFmtId="0" fontId="7" fillId="3" borderId="1" xfId="0" applyFont="1" applyFill="1" applyBorder="1" applyAlignment="1">
      <alignment horizontal="right" vertical="top" wrapText="1"/>
    </xf>
    <xf numFmtId="0" fontId="7" fillId="3" borderId="2" xfId="0" applyFont="1" applyFill="1" applyBorder="1" applyAlignment="1">
      <alignment horizontal="right" vertical="top" wrapText="1"/>
    </xf>
    <xf numFmtId="0" fontId="7" fillId="3" borderId="5" xfId="0" applyFont="1" applyFill="1" applyBorder="1" applyAlignment="1">
      <alignment horizontal="right" vertical="top" wrapText="1"/>
    </xf>
    <xf numFmtId="0" fontId="7" fillId="3" borderId="6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Normal="100" workbookViewId="0">
      <selection activeCell="B7" sqref="B7"/>
    </sheetView>
  </sheetViews>
  <sheetFormatPr defaultRowHeight="15.75" x14ac:dyDescent="0.25"/>
  <cols>
    <col min="1" max="1" width="24.7109375" style="2" customWidth="1"/>
    <col min="2" max="5" width="20.7109375" style="2" customWidth="1"/>
    <col min="6" max="9" width="20.7109375" style="8" customWidth="1"/>
    <col min="10" max="10" width="9.140625" style="1" customWidth="1"/>
  </cols>
  <sheetData>
    <row r="1" spans="1:9" ht="30" customHeight="1" x14ac:dyDescent="0.25">
      <c r="A1" s="44" t="s">
        <v>23</v>
      </c>
      <c r="B1" s="46" t="s">
        <v>29</v>
      </c>
      <c r="C1" s="48" t="s">
        <v>52</v>
      </c>
      <c r="D1" s="46" t="s">
        <v>25</v>
      </c>
      <c r="E1" s="30" t="s">
        <v>28</v>
      </c>
      <c r="F1" s="32" t="s">
        <v>49</v>
      </c>
      <c r="G1" s="33"/>
      <c r="H1" s="33"/>
      <c r="I1" s="34"/>
    </row>
    <row r="2" spans="1:9" ht="30" customHeight="1" x14ac:dyDescent="0.25">
      <c r="A2" s="45"/>
      <c r="B2" s="47"/>
      <c r="C2" s="49"/>
      <c r="D2" s="47"/>
      <c r="E2" s="31"/>
      <c r="F2" s="35"/>
      <c r="G2" s="36"/>
      <c r="H2" s="36"/>
      <c r="I2" s="37"/>
    </row>
    <row r="3" spans="1:9" ht="30" customHeight="1" x14ac:dyDescent="0.25">
      <c r="A3" s="13" t="s">
        <v>0</v>
      </c>
      <c r="B3" s="20"/>
      <c r="C3" s="17" t="str">
        <f>IF(B3="","&lt;---PLEASE GIVE VALUE",IF(B3&lt;5,(3-B3/5.25),IF(B3&lt;=15,(2.45-SUM((B3)*0.09)),(1))))</f>
        <v>&lt;---PLEASE GIVE VALUE</v>
      </c>
      <c r="D3" s="14">
        <v>1</v>
      </c>
      <c r="E3" s="15" t="e">
        <f>C3*D3</f>
        <v>#VALUE!</v>
      </c>
      <c r="F3" s="21" t="s">
        <v>0</v>
      </c>
      <c r="G3" s="22" t="s">
        <v>36</v>
      </c>
      <c r="H3" s="22" t="s">
        <v>37</v>
      </c>
      <c r="I3" s="23" t="s">
        <v>8</v>
      </c>
    </row>
    <row r="4" spans="1:9" ht="30" customHeight="1" x14ac:dyDescent="0.25">
      <c r="A4" s="13" t="s">
        <v>1</v>
      </c>
      <c r="B4" s="20"/>
      <c r="C4" s="17" t="str">
        <f>IF(B4="", "&lt;---PLEASE GIVE VALUE", IF(B4&lt;=10, (3-(B4/5.25)), 1))</f>
        <v>&lt;---PLEASE GIVE VALUE</v>
      </c>
      <c r="D4" s="14">
        <v>0.75</v>
      </c>
      <c r="E4" s="15" t="e">
        <f>C4*D4</f>
        <v>#VALUE!</v>
      </c>
      <c r="F4" s="21" t="s">
        <v>1</v>
      </c>
      <c r="G4" s="22" t="s">
        <v>7</v>
      </c>
      <c r="H4" s="22" t="s">
        <v>38</v>
      </c>
      <c r="I4" s="23" t="s">
        <v>8</v>
      </c>
    </row>
    <row r="5" spans="1:9" ht="30" customHeight="1" x14ac:dyDescent="0.25">
      <c r="A5" s="13" t="s">
        <v>3</v>
      </c>
      <c r="B5" s="20"/>
      <c r="C5" s="17" t="str">
        <f>IF(B5="","&lt;---PLEASE GIVE VALUE",IF(B5=0,3,IF(B5&lt;=0.5,(2.0581-(1.8863*B5)),1)))</f>
        <v>&lt;---PLEASE GIVE VALUE</v>
      </c>
      <c r="D5" s="14">
        <v>0.5</v>
      </c>
      <c r="E5" s="15" t="e">
        <f>C5*D5</f>
        <v>#VALUE!</v>
      </c>
      <c r="F5" s="21" t="s">
        <v>3</v>
      </c>
      <c r="G5" s="22" t="s">
        <v>35</v>
      </c>
      <c r="H5" s="22" t="s">
        <v>53</v>
      </c>
      <c r="I5" s="23" t="s">
        <v>51</v>
      </c>
    </row>
    <row r="6" spans="1:9" ht="30" customHeight="1" x14ac:dyDescent="0.25">
      <c r="A6" s="13" t="s">
        <v>5</v>
      </c>
      <c r="B6" s="20"/>
      <c r="C6" s="17" t="str">
        <f>IF(B6="","&lt;---PLEASE GIVE VALUE",IF(B6&lt;=1,(3-B6),IF(B6&lt;=5,(2.225-SUM((B6)*0.225)),(1))))</f>
        <v>&lt;---PLEASE GIVE VALUE</v>
      </c>
      <c r="D6" s="14">
        <v>0.75</v>
      </c>
      <c r="E6" s="15" t="e">
        <f>C6*D6</f>
        <v>#VALUE!</v>
      </c>
      <c r="F6" s="21" t="s">
        <v>5</v>
      </c>
      <c r="G6" s="22" t="s">
        <v>13</v>
      </c>
      <c r="H6" s="22" t="s">
        <v>39</v>
      </c>
      <c r="I6" s="23" t="s">
        <v>12</v>
      </c>
    </row>
    <row r="7" spans="1:9" ht="30" customHeight="1" x14ac:dyDescent="0.25">
      <c r="A7" s="13" t="s">
        <v>6</v>
      </c>
      <c r="B7" s="20"/>
      <c r="C7" s="17" t="str">
        <f>IF(B7="", "&lt;---PLEASE GIVE VALUE", IF(B7&lt;=10, (3-(B7/5.25)), 1))</f>
        <v>&lt;---PLEASE GIVE VALUE</v>
      </c>
      <c r="D7" s="14">
        <v>1</v>
      </c>
      <c r="E7" s="15" t="e">
        <f>C7*D7</f>
        <v>#VALUE!</v>
      </c>
      <c r="F7" s="21" t="s">
        <v>6</v>
      </c>
      <c r="G7" s="22" t="s">
        <v>7</v>
      </c>
      <c r="H7" s="22" t="s">
        <v>38</v>
      </c>
      <c r="I7" s="23" t="s">
        <v>8</v>
      </c>
    </row>
    <row r="8" spans="1:9" ht="30" customHeight="1" x14ac:dyDescent="0.25">
      <c r="A8" s="38" t="s">
        <v>24</v>
      </c>
      <c r="B8" s="39"/>
      <c r="C8" s="39"/>
      <c r="D8" s="40"/>
      <c r="E8" s="18" t="e">
        <f>IF(E3="&lt;---PLEASE GIVE VALUE","NIL",AVERAGE(E3:E7))</f>
        <v>#VALUE!</v>
      </c>
      <c r="F8" s="24" t="s">
        <v>14</v>
      </c>
      <c r="G8" s="25" t="s">
        <v>20</v>
      </c>
      <c r="H8" s="25" t="s">
        <v>33</v>
      </c>
      <c r="I8" s="26" t="s">
        <v>34</v>
      </c>
    </row>
    <row r="9" spans="1:9" ht="30" customHeight="1" thickBot="1" x14ac:dyDescent="0.3">
      <c r="A9" s="41" t="s">
        <v>19</v>
      </c>
      <c r="B9" s="42"/>
      <c r="C9" s="42"/>
      <c r="D9" s="43"/>
      <c r="E9" s="19" t="e">
        <f>IF(E8="NIL","NIL",IF(E8&lt;=1,"POOR",IF(E8&lt;2,"Fair",IF(E8=2,"Fair",IF(E8&lt;3,"Good","Good")))))</f>
        <v>#VALUE!</v>
      </c>
      <c r="F9" s="27" t="s">
        <v>15</v>
      </c>
      <c r="G9" s="28" t="s">
        <v>16</v>
      </c>
      <c r="H9" s="28" t="s">
        <v>17</v>
      </c>
      <c r="I9" s="29" t="s">
        <v>18</v>
      </c>
    </row>
  </sheetData>
  <sheetProtection password="CB5A" sheet="1" selectLockedCells="1"/>
  <mergeCells count="8">
    <mergeCell ref="E1:E2"/>
    <mergeCell ref="F1:I2"/>
    <mergeCell ref="A8:D8"/>
    <mergeCell ref="A9:D9"/>
    <mergeCell ref="A1:A2"/>
    <mergeCell ref="B1:B2"/>
    <mergeCell ref="C1:C2"/>
    <mergeCell ref="D1:D2"/>
  </mergeCells>
  <printOptions horizontalCentered="1"/>
  <pageMargins left="0.70866141732283505" right="0.70866141732283505" top="0.74803149606299202" bottom="0.74803149606299202" header="0.31496062992126" footer="0.31496062992126"/>
  <pageSetup orientation="landscape" cellComments="asDisplayed" horizontalDpi="4294967293" verticalDpi="4294967293" r:id="rId1"/>
  <headerFooter>
    <oddHeader>&amp;C&amp;"Arial,Bold"&amp;14Pavement Distress Based Rating for Urban Roads</oddHeader>
    <oddFooter>&amp;LIRC:82-2015
CRRI-PDBR: Version1.0:2015&amp;CCSIR-Central Road Research Institute, India&amp;RIndian Roads Congress, India</oddFooter>
  </headerFooter>
  <webPublishItems count="1">
    <webPublishItem id="1283" divId="DistressRatingVerpk1.0_1283" sourceType="sheet" destinationFile="C:\Users\Pradeep\Desktop\test2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>
      <selection activeCell="B7" sqref="B7"/>
    </sheetView>
  </sheetViews>
  <sheetFormatPr defaultRowHeight="15.75" x14ac:dyDescent="0.25"/>
  <cols>
    <col min="1" max="1" width="24.7109375" style="16" customWidth="1"/>
    <col min="2" max="5" width="20.7109375" style="16" customWidth="1"/>
    <col min="6" max="9" width="20.7109375" style="3" customWidth="1"/>
    <col min="10" max="10" width="9.140625" style="1" customWidth="1"/>
  </cols>
  <sheetData>
    <row r="1" spans="1:9" ht="30" customHeight="1" x14ac:dyDescent="0.25">
      <c r="A1" s="44" t="s">
        <v>23</v>
      </c>
      <c r="B1" s="46" t="s">
        <v>29</v>
      </c>
      <c r="C1" s="48" t="s">
        <v>52</v>
      </c>
      <c r="D1" s="46" t="s">
        <v>25</v>
      </c>
      <c r="E1" s="30" t="s">
        <v>28</v>
      </c>
      <c r="F1" s="32" t="s">
        <v>48</v>
      </c>
      <c r="G1" s="33"/>
      <c r="H1" s="33"/>
      <c r="I1" s="34"/>
    </row>
    <row r="2" spans="1:9" ht="30" customHeight="1" x14ac:dyDescent="0.25">
      <c r="A2" s="45"/>
      <c r="B2" s="47"/>
      <c r="C2" s="49"/>
      <c r="D2" s="47"/>
      <c r="E2" s="31"/>
      <c r="F2" s="35"/>
      <c r="G2" s="36"/>
      <c r="H2" s="36"/>
      <c r="I2" s="37"/>
    </row>
    <row r="3" spans="1:9" ht="30" customHeight="1" x14ac:dyDescent="0.25">
      <c r="A3" s="13" t="s">
        <v>0</v>
      </c>
      <c r="B3" s="20"/>
      <c r="C3" s="17" t="str">
        <f>IF(B3="","&lt;---PLEASE GIVE VALUE",IF(B3&lt;10,(3-B3/10.5),IF(B3&lt;=20,(2.9-SUM((B3)*0.09)),(1))))</f>
        <v>&lt;---PLEASE GIVE VALUE</v>
      </c>
      <c r="D3" s="14">
        <v>1</v>
      </c>
      <c r="E3" s="15" t="e">
        <f>C3*D3</f>
        <v>#VALUE!</v>
      </c>
      <c r="F3" s="21" t="s">
        <v>0</v>
      </c>
      <c r="G3" s="22" t="s">
        <v>26</v>
      </c>
      <c r="H3" s="22" t="s">
        <v>40</v>
      </c>
      <c r="I3" s="23" t="s">
        <v>31</v>
      </c>
    </row>
    <row r="4" spans="1:9" ht="30" customHeight="1" x14ac:dyDescent="0.25">
      <c r="A4" s="13" t="s">
        <v>1</v>
      </c>
      <c r="B4" s="20"/>
      <c r="C4" s="17" t="str">
        <f>IF(B4="","&lt;---PLEASE GIVE VALUE",IF(B4&lt;10,(3-B4/10.5),IF(B4&lt;=20,(2.9-SUM((B4)*0.09)),(1))))</f>
        <v>&lt;---PLEASE GIVE VALUE</v>
      </c>
      <c r="D4" s="14">
        <v>0.75</v>
      </c>
      <c r="E4" s="15" t="e">
        <f>C4*D4</f>
        <v>#VALUE!</v>
      </c>
      <c r="F4" s="21" t="s">
        <v>1</v>
      </c>
      <c r="G4" s="22" t="s">
        <v>26</v>
      </c>
      <c r="H4" s="22" t="s">
        <v>40</v>
      </c>
      <c r="I4" s="23" t="s">
        <v>31</v>
      </c>
    </row>
    <row r="5" spans="1:9" ht="30" customHeight="1" x14ac:dyDescent="0.25">
      <c r="A5" s="13" t="s">
        <v>3</v>
      </c>
      <c r="B5" s="20"/>
      <c r="C5" s="17" t="str">
        <f>IF(B5="", "&lt;---PLEASE GIVE VALUE", IF(B5&lt;=1, (3-(B5*10/5.25)), 1))</f>
        <v>&lt;---PLEASE GIVE VALUE</v>
      </c>
      <c r="D5" s="14">
        <v>0.5</v>
      </c>
      <c r="E5" s="15" t="e">
        <f>C5*D5</f>
        <v>#VALUE!</v>
      </c>
      <c r="F5" s="21" t="s">
        <v>3</v>
      </c>
      <c r="G5" s="22" t="s">
        <v>32</v>
      </c>
      <c r="H5" s="22" t="s">
        <v>41</v>
      </c>
      <c r="I5" s="23" t="s">
        <v>27</v>
      </c>
    </row>
    <row r="6" spans="1:9" ht="30" customHeight="1" x14ac:dyDescent="0.25">
      <c r="A6" s="13" t="s">
        <v>2</v>
      </c>
      <c r="B6" s="20"/>
      <c r="C6" s="17" t="str">
        <f>IF(B6="","&lt;---PLEASE GIVE VALUE",IF(B6&lt;5,(3-B6/5.25),IF(B6&lt;=20,(2.3-SUM((B6)*0.06)),(1))))</f>
        <v>&lt;---PLEASE GIVE VALUE</v>
      </c>
      <c r="D6" s="14">
        <v>0.75</v>
      </c>
      <c r="E6" s="15" t="e">
        <f>C6*D6</f>
        <v>#VALUE!</v>
      </c>
      <c r="F6" s="21" t="s">
        <v>2</v>
      </c>
      <c r="G6" s="22" t="s">
        <v>26</v>
      </c>
      <c r="H6" s="22" t="s">
        <v>42</v>
      </c>
      <c r="I6" s="23" t="s">
        <v>8</v>
      </c>
    </row>
    <row r="7" spans="1:9" ht="30" customHeight="1" x14ac:dyDescent="0.25">
      <c r="A7" s="13" t="s">
        <v>5</v>
      </c>
      <c r="B7" s="20"/>
      <c r="C7" s="17" t="str">
        <f>IF(B7="","&lt;---PLEASE GIVE VALUE",IF(B7&lt;2,(3-B7*10/21),IF(B7&lt;=5,(2.6-SUM((B7)*0.3)),(1))))</f>
        <v>&lt;---PLEASE GIVE VALUE</v>
      </c>
      <c r="D7" s="14">
        <v>0.75</v>
      </c>
      <c r="E7" s="15" t="e">
        <f>C7*D7</f>
        <v>#VALUE!</v>
      </c>
      <c r="F7" s="21" t="s">
        <v>5</v>
      </c>
      <c r="G7" s="22" t="s">
        <v>13</v>
      </c>
      <c r="H7" s="22" t="s">
        <v>43</v>
      </c>
      <c r="I7" s="23" t="s">
        <v>30</v>
      </c>
    </row>
    <row r="8" spans="1:9" ht="30" customHeight="1" x14ac:dyDescent="0.25">
      <c r="A8" s="38" t="s">
        <v>24</v>
      </c>
      <c r="B8" s="39"/>
      <c r="C8" s="39"/>
      <c r="D8" s="40"/>
      <c r="E8" s="18" t="e">
        <f>IF(E3="&lt;---PLEASE GIVE VALUE","NIL",AVERAGE(E3:E7))</f>
        <v>#VALUE!</v>
      </c>
      <c r="F8" s="24" t="s">
        <v>14</v>
      </c>
      <c r="G8" s="25" t="s">
        <v>20</v>
      </c>
      <c r="H8" s="25" t="s">
        <v>33</v>
      </c>
      <c r="I8" s="26" t="s">
        <v>34</v>
      </c>
    </row>
    <row r="9" spans="1:9" ht="30" customHeight="1" thickBot="1" x14ac:dyDescent="0.3">
      <c r="A9" s="41" t="s">
        <v>19</v>
      </c>
      <c r="B9" s="42"/>
      <c r="C9" s="42"/>
      <c r="D9" s="43"/>
      <c r="E9" s="19" t="e">
        <f>IF(E8="NIL","NIL",IF(E8&lt;=1,"POOR",IF(E8&lt;2,"Fair",IF(E8=2,"Fair",IF(E8&lt;3,"Good","Good")))))</f>
        <v>#VALUE!</v>
      </c>
      <c r="F9" s="27" t="s">
        <v>15</v>
      </c>
      <c r="G9" s="28" t="s">
        <v>16</v>
      </c>
      <c r="H9" s="28" t="s">
        <v>17</v>
      </c>
      <c r="I9" s="29" t="s">
        <v>18</v>
      </c>
    </row>
  </sheetData>
  <sheetProtection password="CB5A" sheet="1" selectLockedCells="1"/>
  <mergeCells count="8">
    <mergeCell ref="F1:I2"/>
    <mergeCell ref="D1:D2"/>
    <mergeCell ref="E1:E2"/>
    <mergeCell ref="A8:D8"/>
    <mergeCell ref="A9:D9"/>
    <mergeCell ref="A1:A2"/>
    <mergeCell ref="B1:B2"/>
    <mergeCell ref="C1:C2"/>
  </mergeCells>
  <printOptions horizontalCentered="1"/>
  <pageMargins left="0.70866141732283505" right="0.70866141732283505" top="0.74803149606299202" bottom="0.74803149606299202" header="0.31496062992126" footer="0.31496062992126"/>
  <pageSetup orientation="landscape" cellComments="atEnd" horizontalDpi="300" r:id="rId1"/>
  <headerFooter>
    <oddHeader>&amp;C&amp;"Arial,Bold"&amp;14Pavement Distress Based Rating for MDR(s) and Rural Roads (ODR and VR)</oddHeader>
    <oddFooter>&amp;LIRC:82-2015
CRRI-PDBR:Version1.0:2015&amp;CCSIR-Central Road Research Institute, India&amp;RIndian Roads Congress, India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B9" sqref="B9"/>
    </sheetView>
  </sheetViews>
  <sheetFormatPr defaultRowHeight="21" x14ac:dyDescent="0.25"/>
  <cols>
    <col min="1" max="1" width="24.7109375" style="4" customWidth="1"/>
    <col min="2" max="5" width="20.7109375" style="4" customWidth="1"/>
    <col min="6" max="9" width="20.7109375" style="5" customWidth="1"/>
    <col min="10" max="10" width="9.140625" style="1" customWidth="1"/>
  </cols>
  <sheetData>
    <row r="1" spans="1:10" s="7" customFormat="1" ht="30" customHeight="1" x14ac:dyDescent="0.25">
      <c r="A1" s="44" t="s">
        <v>23</v>
      </c>
      <c r="B1" s="46" t="s">
        <v>29</v>
      </c>
      <c r="C1" s="48" t="s">
        <v>52</v>
      </c>
      <c r="D1" s="46" t="s">
        <v>25</v>
      </c>
      <c r="E1" s="30" t="s">
        <v>28</v>
      </c>
      <c r="F1" s="32" t="s">
        <v>47</v>
      </c>
      <c r="G1" s="33"/>
      <c r="H1" s="33"/>
      <c r="I1" s="34"/>
      <c r="J1" s="6"/>
    </row>
    <row r="2" spans="1:10" s="7" customFormat="1" ht="30" customHeight="1" x14ac:dyDescent="0.25">
      <c r="A2" s="45"/>
      <c r="B2" s="47"/>
      <c r="C2" s="49"/>
      <c r="D2" s="47"/>
      <c r="E2" s="31"/>
      <c r="F2" s="35"/>
      <c r="G2" s="36"/>
      <c r="H2" s="36"/>
      <c r="I2" s="37"/>
      <c r="J2" s="6"/>
    </row>
    <row r="3" spans="1:10" ht="30" customHeight="1" x14ac:dyDescent="0.25">
      <c r="A3" s="9" t="s">
        <v>0</v>
      </c>
      <c r="B3" s="20"/>
      <c r="C3" s="12" t="str">
        <f>IF(B3="", "&lt;---PLEASE GIVE VALUE", IF(B3&lt;=10, (3-(B3/5.25)), 1))</f>
        <v>&lt;---PLEASE GIVE VALUE</v>
      </c>
      <c r="D3" s="10">
        <v>1</v>
      </c>
      <c r="E3" s="11" t="e">
        <f>C3*D3</f>
        <v>#VALUE!</v>
      </c>
      <c r="F3" s="21" t="s">
        <v>0</v>
      </c>
      <c r="G3" s="22" t="s">
        <v>7</v>
      </c>
      <c r="H3" s="22" t="s">
        <v>38</v>
      </c>
      <c r="I3" s="23" t="s">
        <v>8</v>
      </c>
    </row>
    <row r="4" spans="1:10" ht="30" customHeight="1" x14ac:dyDescent="0.25">
      <c r="A4" s="9" t="s">
        <v>1</v>
      </c>
      <c r="B4" s="20"/>
      <c r="C4" s="12" t="str">
        <f>IF(B4="","&lt;---PLEASE GIVE VALUE",IF(B4&lt;=1,(3-B4),IF(B4&lt;=10,(2.1-B4/10),(1))))</f>
        <v>&lt;---PLEASE GIVE VALUE</v>
      </c>
      <c r="D4" s="10">
        <v>0.75</v>
      </c>
      <c r="E4" s="11" t="e">
        <f t="shared" ref="E4:E9" si="0">C4*D4</f>
        <v>#VALUE!</v>
      </c>
      <c r="F4" s="21" t="s">
        <v>1</v>
      </c>
      <c r="G4" s="22" t="s">
        <v>7</v>
      </c>
      <c r="H4" s="22" t="s">
        <v>44</v>
      </c>
      <c r="I4" s="23" t="s">
        <v>9</v>
      </c>
    </row>
    <row r="5" spans="1:10" ht="30" customHeight="1" x14ac:dyDescent="0.25">
      <c r="A5" s="9" t="s">
        <v>3</v>
      </c>
      <c r="B5" s="20"/>
      <c r="C5" s="12" t="str">
        <f>IF(B5="","&lt;---PLEASE GIVE VALUE",IF(B5&lt;0.1,(3-B5*10),IF(B5&lt;=1,(2.1-B5),(1))))</f>
        <v>&lt;---PLEASE GIVE VALUE</v>
      </c>
      <c r="D5" s="10">
        <v>0.5</v>
      </c>
      <c r="E5" s="11" t="e">
        <f t="shared" si="0"/>
        <v>#VALUE!</v>
      </c>
      <c r="F5" s="21" t="s">
        <v>3</v>
      </c>
      <c r="G5" s="22" t="s">
        <v>10</v>
      </c>
      <c r="H5" s="22" t="s">
        <v>45</v>
      </c>
      <c r="I5" s="23" t="s">
        <v>11</v>
      </c>
    </row>
    <row r="6" spans="1:10" ht="30" customHeight="1" x14ac:dyDescent="0.25">
      <c r="A6" s="9" t="s">
        <v>4</v>
      </c>
      <c r="B6" s="20"/>
      <c r="C6" s="12" t="str">
        <f>IF(B6="","&lt;---PLEASE GIVE VALUE",IF(B6&lt;0.1,(3-B6*10),IF(B6&lt;=1,(2.1-B6),(1))))</f>
        <v>&lt;---PLEASE GIVE VALUE</v>
      </c>
      <c r="D6" s="10">
        <v>1</v>
      </c>
      <c r="E6" s="11" t="e">
        <f t="shared" si="0"/>
        <v>#VALUE!</v>
      </c>
      <c r="F6" s="21" t="s">
        <v>4</v>
      </c>
      <c r="G6" s="22" t="s">
        <v>10</v>
      </c>
      <c r="H6" s="22" t="s">
        <v>45</v>
      </c>
      <c r="I6" s="23" t="s">
        <v>11</v>
      </c>
    </row>
    <row r="7" spans="1:10" ht="30" customHeight="1" x14ac:dyDescent="0.25">
      <c r="A7" s="9" t="s">
        <v>2</v>
      </c>
      <c r="B7" s="20"/>
      <c r="C7" s="12" t="str">
        <f>IF(B7="","&lt;---PLEASE GIVE VALUE",IF(B7&lt;=1,(3-B7),IF(B7&lt;=10,(2.1-B7/10),(1))))</f>
        <v>&lt;---PLEASE GIVE VALUE</v>
      </c>
      <c r="D7" s="10">
        <v>0.75</v>
      </c>
      <c r="E7" s="11" t="e">
        <f t="shared" si="0"/>
        <v>#VALUE!</v>
      </c>
      <c r="F7" s="21" t="s">
        <v>2</v>
      </c>
      <c r="G7" s="22" t="s">
        <v>7</v>
      </c>
      <c r="H7" s="22" t="s">
        <v>46</v>
      </c>
      <c r="I7" s="23" t="s">
        <v>12</v>
      </c>
    </row>
    <row r="8" spans="1:10" ht="30" customHeight="1" x14ac:dyDescent="0.25">
      <c r="A8" s="9" t="s">
        <v>5</v>
      </c>
      <c r="B8" s="20"/>
      <c r="C8" s="12" t="str">
        <f>IF(B8="","&lt;---PLEASE GIVE VALUE",IF(B8&lt;=1,(3-B8),IF(B8&lt;=5,(2.225-SUM((B8)*0.225)),(1))))</f>
        <v>&lt;---PLEASE GIVE VALUE</v>
      </c>
      <c r="D8" s="10">
        <v>0.75</v>
      </c>
      <c r="E8" s="11" t="e">
        <f t="shared" si="0"/>
        <v>#VALUE!</v>
      </c>
      <c r="F8" s="21" t="s">
        <v>5</v>
      </c>
      <c r="G8" s="22" t="s">
        <v>13</v>
      </c>
      <c r="H8" s="22" t="s">
        <v>39</v>
      </c>
      <c r="I8" s="23" t="s">
        <v>12</v>
      </c>
    </row>
    <row r="9" spans="1:10" ht="30" customHeight="1" x14ac:dyDescent="0.25">
      <c r="A9" s="9" t="s">
        <v>6</v>
      </c>
      <c r="B9" s="20"/>
      <c r="C9" s="12" t="str">
        <f>IF(B9="", "&lt;---PLEASE GIVE VALUE", IF(B9&lt;=10, (3-(B9/5.25)), 1))</f>
        <v>&lt;---PLEASE GIVE VALUE</v>
      </c>
      <c r="D9" s="10">
        <v>1</v>
      </c>
      <c r="E9" s="11" t="e">
        <f t="shared" si="0"/>
        <v>#VALUE!</v>
      </c>
      <c r="F9" s="21" t="s">
        <v>6</v>
      </c>
      <c r="G9" s="22" t="s">
        <v>7</v>
      </c>
      <c r="H9" s="22" t="s">
        <v>38</v>
      </c>
      <c r="I9" s="23" t="s">
        <v>8</v>
      </c>
    </row>
    <row r="10" spans="1:10" ht="30" customHeight="1" x14ac:dyDescent="0.25">
      <c r="A10" s="50" t="s">
        <v>50</v>
      </c>
      <c r="B10" s="51"/>
      <c r="C10" s="51"/>
      <c r="D10" s="51"/>
      <c r="E10" s="18" t="e">
        <f>IF(E3="&lt;---PLEASE GIVE VALUE","NIL",AVERAGE(E3:E9))</f>
        <v>#VALUE!</v>
      </c>
      <c r="F10" s="24" t="s">
        <v>14</v>
      </c>
      <c r="G10" s="25" t="s">
        <v>20</v>
      </c>
      <c r="H10" s="25" t="s">
        <v>21</v>
      </c>
      <c r="I10" s="26" t="s">
        <v>22</v>
      </c>
    </row>
    <row r="11" spans="1:10" ht="30" customHeight="1" thickBot="1" x14ac:dyDescent="0.3">
      <c r="A11" s="52" t="s">
        <v>19</v>
      </c>
      <c r="B11" s="53"/>
      <c r="C11" s="53"/>
      <c r="D11" s="53"/>
      <c r="E11" s="19" t="e">
        <f>IF(E10="NIL","NIL",IF(E10&lt;=1,"POOR",IF(E10&lt;2,"Fair",IF(E10=2,"Fair",IF(E10&lt;3,"Good","Good")))))</f>
        <v>#VALUE!</v>
      </c>
      <c r="F11" s="27" t="s">
        <v>15</v>
      </c>
      <c r="G11" s="28" t="s">
        <v>16</v>
      </c>
      <c r="H11" s="28" t="s">
        <v>17</v>
      </c>
      <c r="I11" s="29" t="s">
        <v>18</v>
      </c>
    </row>
  </sheetData>
  <sheetProtection password="CB5A" sheet="1" selectLockedCells="1"/>
  <mergeCells count="8">
    <mergeCell ref="F1:I2"/>
    <mergeCell ref="A10:D10"/>
    <mergeCell ref="A11:D11"/>
    <mergeCell ref="D1:D2"/>
    <mergeCell ref="E1:E2"/>
    <mergeCell ref="A1:A2"/>
    <mergeCell ref="B1:B2"/>
    <mergeCell ref="C1:C2"/>
  </mergeCells>
  <printOptions horizontalCentered="1"/>
  <pageMargins left="0.70866141732283505" right="0.70866141732283505" top="0.74803149606299202" bottom="0.74803149606299202" header="0.31496062992126" footer="0.31496062992126"/>
  <pageSetup orientation="landscape" cellComments="atEnd" horizontalDpi="300" r:id="rId1"/>
  <headerFooter>
    <oddHeader>&amp;C&amp;"Arial,Bold"&amp;14Pavement Distress Based Rating for Highways</oddHeader>
    <oddFooter>&amp;LIRC:82-2015
CRRI-PDBR: Version1.0:2015&amp;CCSIR-Central Road Research Institute, India&amp;R, 
Indian Roads  Congress, India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Urban Roads</vt:lpstr>
      <vt:lpstr>For MDR(s) and Rural Roads</vt:lpstr>
      <vt:lpstr>For Highways</vt:lpstr>
    </vt:vector>
  </TitlesOfParts>
  <Manager>Road Asset Management Group</Manager>
  <Company>CSIR-CRRI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Kumar;Principal Scientist</dc:creator>
  <cp:lastModifiedBy>cloudconvert_16</cp:lastModifiedBy>
  <cp:lastPrinted>2015-06-17T04:31:33Z</cp:lastPrinted>
  <dcterms:created xsi:type="dcterms:W3CDTF">2014-09-25T11:20:36Z</dcterms:created>
  <dcterms:modified xsi:type="dcterms:W3CDTF">2023-03-15T17:45:47Z</dcterms:modified>
</cp:coreProperties>
</file>