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krani\Documents\Akshay Personal\"/>
    </mc:Choice>
  </mc:AlternateContent>
  <xr:revisionPtr revIDLastSave="0" documentId="13_ncr:9_{43FA68EA-0769-441A-88CB-4965259573C0}" xr6:coauthVersionLast="47" xr6:coauthVersionMax="47" xr10:uidLastSave="{00000000-0000-0000-0000-000000000000}"/>
  <bookViews>
    <workbookView xWindow="-110" yWindow="-110" windowWidth="19420" windowHeight="11500" xr2:uid="{A4CD2CE6-4F4E-4D98-A87F-FDF00B668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3" i="1" l="1"/>
  <c r="L53" i="1"/>
  <c r="M53" i="1"/>
  <c r="J53" i="1"/>
  <c r="N50" i="1"/>
  <c r="N51" i="1"/>
  <c r="N52" i="1"/>
  <c r="N49" i="1"/>
  <c r="N48" i="1"/>
  <c r="N34" i="1"/>
  <c r="N35" i="1"/>
  <c r="N36" i="1"/>
  <c r="N37" i="1"/>
  <c r="N38" i="1"/>
  <c r="N39" i="1"/>
  <c r="N40" i="1"/>
  <c r="N41" i="1"/>
  <c r="N42" i="1"/>
  <c r="N33" i="1"/>
  <c r="M33" i="1" a="1"/>
  <c r="M33" i="1" s="1"/>
  <c r="L34" i="1"/>
  <c r="L35" i="1"/>
  <c r="L36" i="1"/>
  <c r="L37" i="1"/>
  <c r="L38" i="1"/>
  <c r="L39" i="1"/>
  <c r="L40" i="1"/>
  <c r="L41" i="1"/>
  <c r="L42" i="1"/>
  <c r="L33" i="1"/>
  <c r="K26" i="1"/>
  <c r="K27" i="1"/>
  <c r="K25" i="1"/>
  <c r="L18" i="1"/>
  <c r="L17" i="1"/>
  <c r="L16" i="1"/>
  <c r="L15" i="1"/>
  <c r="L14" i="1"/>
  <c r="K14" i="1"/>
  <c r="K18" i="1"/>
  <c r="K17" i="1"/>
  <c r="K16" i="1"/>
  <c r="K15" i="1"/>
  <c r="J16" i="1"/>
  <c r="J15" i="1"/>
  <c r="J14" i="1"/>
  <c r="I15" i="1"/>
  <c r="I16" i="1"/>
  <c r="I17" i="1"/>
  <c r="I18" i="1"/>
  <c r="I14" i="1"/>
  <c r="H15" i="1"/>
  <c r="H16" i="1"/>
  <c r="H17" i="1"/>
  <c r="H18" i="1"/>
  <c r="H14" i="1"/>
  <c r="L5" i="1"/>
  <c r="L6" i="1"/>
  <c r="L7" i="1"/>
  <c r="L8" i="1"/>
  <c r="L4" i="1"/>
  <c r="K4" i="1"/>
  <c r="J4" i="1"/>
  <c r="I4" i="1"/>
  <c r="H5" i="1"/>
  <c r="H6" i="1"/>
  <c r="H7" i="1"/>
  <c r="H8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<sst xmlns="http://schemas.openxmlformats.org/spreadsheetml/2006/main" count="175" uniqueCount="119">
  <si>
    <t>Employee Name</t>
  </si>
  <si>
    <t>Department</t>
  </si>
  <si>
    <t>Task Completed</t>
  </si>
  <si>
    <t>Hours Worked</t>
  </si>
  <si>
    <t>Performance Score</t>
  </si>
  <si>
    <t>John</t>
  </si>
  <si>
    <t>Marketing</t>
  </si>
  <si>
    <t>Sara</t>
  </si>
  <si>
    <t>Finance</t>
  </si>
  <si>
    <t>Paul</t>
  </si>
  <si>
    <t>HR</t>
  </si>
  <si>
    <t>Anna</t>
  </si>
  <si>
    <t>IT</t>
  </si>
  <si>
    <t>Tom</t>
  </si>
  <si>
    <t>Operations</t>
  </si>
  <si>
    <t>Question no 6</t>
  </si>
  <si>
    <t>Productivity</t>
  </si>
  <si>
    <t>Average Performance Score</t>
  </si>
  <si>
    <t>Highest Performance Score</t>
  </si>
  <si>
    <t>Lowest Performance Score</t>
  </si>
  <si>
    <t>Star Perforer</t>
  </si>
  <si>
    <t>Answers</t>
  </si>
  <si>
    <t>Question no 7</t>
  </si>
  <si>
    <t>Item Name</t>
  </si>
  <si>
    <t>Category</t>
  </si>
  <si>
    <t>Stock Quantity</t>
  </si>
  <si>
    <t>Reorder Level</t>
  </si>
  <si>
    <t>Price per Unit</t>
  </si>
  <si>
    <t>Printer</t>
  </si>
  <si>
    <t>Electronics</t>
  </si>
  <si>
    <t>Chair</t>
  </si>
  <si>
    <t>Furniture</t>
  </si>
  <si>
    <t>Notebook</t>
  </si>
  <si>
    <t>Stationery</t>
  </si>
  <si>
    <t>Desk</t>
  </si>
  <si>
    <t>Mouse</t>
  </si>
  <si>
    <t>Total Value of Inventory</t>
  </si>
  <si>
    <t>Items that needs reordering</t>
  </si>
  <si>
    <t>Average Stock Quantity by category</t>
  </si>
  <si>
    <t>Most Expensive Item</t>
  </si>
  <si>
    <t>Least Expensive Item</t>
  </si>
  <si>
    <t>Question no 8</t>
  </si>
  <si>
    <t>First Name</t>
  </si>
  <si>
    <t>Last Name</t>
  </si>
  <si>
    <t>Full Name</t>
  </si>
  <si>
    <t>(Use Flash Fill)</t>
  </si>
  <si>
    <t>Upper</t>
  </si>
  <si>
    <t>(First Name)</t>
  </si>
  <si>
    <t>Ram</t>
  </si>
  <si>
    <t>Sharma</t>
  </si>
  <si>
    <t>Ram Sharma</t>
  </si>
  <si>
    <t>RAM</t>
  </si>
  <si>
    <t>Prachi</t>
  </si>
  <si>
    <t>Varma</t>
  </si>
  <si>
    <t>Priya</t>
  </si>
  <si>
    <t>Desai</t>
  </si>
  <si>
    <t>Answer</t>
  </si>
  <si>
    <t>Prachi Varma</t>
  </si>
  <si>
    <t>Priya Desai</t>
  </si>
  <si>
    <t>Question no 9</t>
  </si>
  <si>
    <t>INV.CODE</t>
  </si>
  <si>
    <t>DESC</t>
  </si>
  <si>
    <t>QTY</t>
  </si>
  <si>
    <t>RATE</t>
  </si>
  <si>
    <t>PRICE</t>
  </si>
  <si>
    <t>P1002</t>
  </si>
  <si>
    <t>TV-COLOUR 21"</t>
  </si>
  <si>
    <t>P1001</t>
  </si>
  <si>
    <t>TV-COLOUR 29"</t>
  </si>
  <si>
    <t>P1003</t>
  </si>
  <si>
    <t>DVD</t>
  </si>
  <si>
    <t>P1007</t>
  </si>
  <si>
    <t>STERIO</t>
  </si>
  <si>
    <t>P1008</t>
  </si>
  <si>
    <t>WASHING MACHINE</t>
  </si>
  <si>
    <t>P1005</t>
  </si>
  <si>
    <t>REFRIGERATOR</t>
  </si>
  <si>
    <t>P0004</t>
  </si>
  <si>
    <t>DISH WASHER</t>
  </si>
  <si>
    <t>P1009</t>
  </si>
  <si>
    <t>MIXER</t>
  </si>
  <si>
    <t>P1010</t>
  </si>
  <si>
    <t>GRINDER</t>
  </si>
  <si>
    <t>P1020</t>
  </si>
  <si>
    <t>Ascending order sorting</t>
  </si>
  <si>
    <t>Filter</t>
  </si>
  <si>
    <t>Question no 10</t>
  </si>
  <si>
    <t>Consultant</t>
  </si>
  <si>
    <t>Qtr 1</t>
  </si>
  <si>
    <t>Qtr 2</t>
  </si>
  <si>
    <t>Qtr 3</t>
  </si>
  <si>
    <t>Qtr 4</t>
  </si>
  <si>
    <t>Yearly Total</t>
  </si>
  <si>
    <t>R.Bhatnagar</t>
  </si>
  <si>
    <t>Rs 9,752.00</t>
  </si>
  <si>
    <t>Rs 10,129.00</t>
  </si>
  <si>
    <t>Rs 8,212.00</t>
  </si>
  <si>
    <t>Rs 7,032.00</t>
  </si>
  <si>
    <t>M.Lath</t>
  </si>
  <si>
    <t>Rs 5,755.00</t>
  </si>
  <si>
    <t>Rs 6,477.00</t>
  </si>
  <si>
    <t>Rs 5,447.00</t>
  </si>
  <si>
    <t>Rs 4,584.00</t>
  </si>
  <si>
    <t>P.Sharma</t>
  </si>
  <si>
    <t>Rs 6,769.00</t>
  </si>
  <si>
    <t>Rs 6,758.00</t>
  </si>
  <si>
    <t>Rs 6,378.00</t>
  </si>
  <si>
    <t>Rs 1,644.00</t>
  </si>
  <si>
    <t>K.Pandey</t>
  </si>
  <si>
    <t>Rs 3,708.00</t>
  </si>
  <si>
    <t>Rs 5,795.00</t>
  </si>
  <si>
    <t>Rs 6,188.00</t>
  </si>
  <si>
    <t>Rs 1,636.00</t>
  </si>
  <si>
    <t>M.Swamy</t>
  </si>
  <si>
    <t>Rs 5,009.00</t>
  </si>
  <si>
    <t>Rs 2,009.00</t>
  </si>
  <si>
    <t>Rs 7,643.00</t>
  </si>
  <si>
    <t>Rs 7,323.00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</si>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</sst>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2" fontId="1" fillId="0" borderId="7" xfId="0" applyNumberFormat="1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2" fontId="1" fillId="2" borderId="7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Billing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Sheet1!$L$47</c:f>
              <c:strCache>
                <c:ptCount val="1"/>
                <c:pt idx="0">
                  <c:v>Qtr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Sheet1!$I$48:$I$52</c:f>
              <c:strCache>
                <c:ptCount val="5"/>
                <c:pt idx="0">
                  <c:v>R.Bhatnagar</c:v>
                </c:pt>
                <c:pt idx="1">
                  <c:v>M.Lath</c:v>
                </c:pt>
                <c:pt idx="2">
                  <c:v>P.Sharma</c:v>
                </c:pt>
                <c:pt idx="3">
                  <c:v>K.Pandey</c:v>
                </c:pt>
                <c:pt idx="4">
                  <c:v>M.Swamy</c:v>
                </c:pt>
              </c:strCache>
            </c:strRef>
          </c:cat>
          <c:val>
            <c:numRef>
              <c:f>Sheet1!$L$48:$L$52</c:f>
              <c:numCache>
                <c:formatCode>0.00</c:formatCode>
                <c:ptCount val="5"/>
                <c:pt idx="0">
                  <c:v>8212</c:v>
                </c:pt>
                <c:pt idx="1">
                  <c:v>5477</c:v>
                </c:pt>
                <c:pt idx="2">
                  <c:v>6378</c:v>
                </c:pt>
                <c:pt idx="3">
                  <c:v>6188</c:v>
                </c:pt>
                <c:pt idx="4">
                  <c:v>7643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92-4CA6-992B-836B2B256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4635695"/>
        <c:axId val="9546376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Sheet1!$J$47</c15:sqref>
                        </c15:formulaRef>
                      </c:ext>
                    </c:extLst>
                    <c:strCache>
                      <c:ptCount val="1"/>
                      <c:pt idx="0">
                        <c:v>Qtr 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Sheet1!$I$48:$I$52</c15:sqref>
                        </c15:formulaRef>
                      </c:ext>
                    </c:extLst>
                    <c:strCache>
                      <c:ptCount val="5"/>
                      <c:pt idx="0">
                        <c:v>R.Bhatnagar</c:v>
                      </c:pt>
                      <c:pt idx="1">
                        <c:v>M.Lath</c:v>
                      </c:pt>
                      <c:pt idx="2">
                        <c:v>P.Sharma</c:v>
                      </c:pt>
                      <c:pt idx="3">
                        <c:v>K.Pandey</c:v>
                      </c:pt>
                      <c:pt idx="4">
                        <c:v>M.Swamy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Sheet1!$J$48:$J$52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9752</c:v>
                      </c:pt>
                      <c:pt idx="1">
                        <c:v>5755</c:v>
                      </c:pt>
                      <c:pt idx="2">
                        <c:v>6769</c:v>
                      </c:pt>
                      <c:pt idx="3">
                        <c:v>3708</c:v>
                      </c:pt>
                      <c:pt idx="4">
                        <c:v>5009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492-4CA6-992B-836B2B25648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Sheet1!$K$47</c15:sqref>
                        </c15:formulaRef>
                      </c:ext>
                    </c:extLst>
                    <c:strCache>
                      <c:ptCount val="1"/>
                      <c:pt idx="0">
                        <c:v>Qtr 2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Sheet1!$I$48:$I$52</c15:sqref>
                        </c15:formulaRef>
                      </c:ext>
                    </c:extLst>
                    <c:strCache>
                      <c:ptCount val="5"/>
                      <c:pt idx="0">
                        <c:v>R.Bhatnagar</c:v>
                      </c:pt>
                      <c:pt idx="1">
                        <c:v>M.Lath</c:v>
                      </c:pt>
                      <c:pt idx="2">
                        <c:v>P.Sharma</c:v>
                      </c:pt>
                      <c:pt idx="3">
                        <c:v>K.Pandey</c:v>
                      </c:pt>
                      <c:pt idx="4">
                        <c:v>M.Swamy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Sheet1!$K$48:$K$52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10129</c:v>
                      </c:pt>
                      <c:pt idx="1">
                        <c:v>6477</c:v>
                      </c:pt>
                      <c:pt idx="2">
                        <c:v>6758</c:v>
                      </c:pt>
                      <c:pt idx="3">
                        <c:v>5795</c:v>
                      </c:pt>
                      <c:pt idx="4">
                        <c:v>2009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492-4CA6-992B-836B2B256483}"/>
                  </c:ext>
                </c:extLst>
              </c15:ser>
            </c15:filteredBarSeries>
          </c:ext>
        </c:extLst>
      </c:barChart>
      <c:catAx>
        <c:axId val="95463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637615"/>
        <c:crosses val="autoZero"/>
        <c:auto val="1"/>
        <c:lblAlgn val="ctr"/>
        <c:lblOffset val="100"/>
        <c:noMultiLvlLbl val="0"/>
      </c:catAx>
      <c:valAx>
        <c:axId val="95463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63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708025</xdr:colOff>
      <xdr:row>53</xdr:row>
      <xdr:rowOff>171450</xdr:rowOff>
    </xdr:from>
    <xdr:to>
      <xdr:col>14</xdr:col>
      <xdr:colOff>555625</xdr:colOff>
      <xdr:row>68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61952E-A63A-3A63-F3AE-CC436FF95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95FE-3C41-4E16-87C7-B1AC35EE6B12}">
  <dimension ref="A2:N53"/>
  <sheetViews>
    <sheetView tabSelected="1" topLeftCell="A50" workbookViewId="0">
      <selection activeCell="G59" sqref="G59"/>
    </sheetView>
  </sheetViews>
  <sheetFormatPr defaultRowHeight="14.5" x14ac:dyDescent="0.35"/>
  <cols>
    <col min="8" max="8" width="11.81640625" bestFit="1" customWidth="1"/>
    <col min="9" max="9" width="8" bestFit="1" customWidth="1"/>
    <col min="10" max="11" width="8.90625" bestFit="1" customWidth="1"/>
    <col min="12" max="12" width="12.54296875" bestFit="1" customWidth="1"/>
  </cols>
  <sheetData>
    <row r="2" spans="1:12" x14ac:dyDescent="0.35">
      <c r="A2" t="s">
        <v>15</v>
      </c>
      <c r="H2" t="s">
        <v>21</v>
      </c>
    </row>
    <row r="3" spans="1:12" ht="56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 ht="28" x14ac:dyDescent="0.35">
      <c r="B4" s="1" t="s">
        <v>5</v>
      </c>
      <c r="C4" s="1" t="s">
        <v>6</v>
      </c>
      <c r="D4" s="1">
        <v>15</v>
      </c>
      <c r="E4" s="1">
        <v>40</v>
      </c>
      <c r="F4" s="1">
        <v>88</v>
      </c>
      <c r="H4" s="3">
        <f>D4/E4</f>
        <v>0.375</v>
      </c>
      <c r="I4" s="3">
        <f>SUM(F4:F8)/5</f>
        <v>88</v>
      </c>
      <c r="J4" s="3">
        <f>MAX(F4:F8)</f>
        <v>95</v>
      </c>
      <c r="K4" s="3">
        <f>MIN(F4:F8)</f>
        <v>80</v>
      </c>
      <c r="L4" s="3" t="str">
        <f>IF(F4&gt;90,"Star Performer", "")</f>
        <v/>
      </c>
    </row>
    <row r="5" spans="1:12" x14ac:dyDescent="0.35">
      <c r="B5" s="1" t="s">
        <v>7</v>
      </c>
      <c r="C5" s="1" t="s">
        <v>8</v>
      </c>
      <c r="D5" s="1">
        <v>12</v>
      </c>
      <c r="E5" s="1">
        <v>36</v>
      </c>
      <c r="F5" s="1">
        <v>92</v>
      </c>
      <c r="H5" s="3">
        <f t="shared" ref="H5:H8" si="0">D5/E5</f>
        <v>0.33333333333333331</v>
      </c>
      <c r="I5" s="3"/>
      <c r="J5" s="3"/>
      <c r="K5" s="3"/>
      <c r="L5" s="3" t="str">
        <f t="shared" ref="L5:L8" si="1">IF(F5&gt;90,"Star Performer", "")</f>
        <v>Star Performer</v>
      </c>
    </row>
    <row r="6" spans="1:12" x14ac:dyDescent="0.35">
      <c r="B6" s="1" t="s">
        <v>9</v>
      </c>
      <c r="C6" s="1" t="s">
        <v>10</v>
      </c>
      <c r="D6" s="1">
        <v>10</v>
      </c>
      <c r="E6" s="1">
        <v>30</v>
      </c>
      <c r="F6" s="1">
        <v>80</v>
      </c>
      <c r="H6" s="3">
        <f t="shared" si="0"/>
        <v>0.33333333333333331</v>
      </c>
      <c r="I6" s="3"/>
      <c r="J6" s="3"/>
      <c r="K6" s="3"/>
      <c r="L6" s="3" t="str">
        <f t="shared" si="1"/>
        <v/>
      </c>
    </row>
    <row r="7" spans="1:12" x14ac:dyDescent="0.35">
      <c r="B7" s="1" t="s">
        <v>11</v>
      </c>
      <c r="C7" s="1" t="s">
        <v>12</v>
      </c>
      <c r="D7" s="1">
        <v>18</v>
      </c>
      <c r="E7" s="1">
        <v>45</v>
      </c>
      <c r="F7" s="1">
        <v>95</v>
      </c>
      <c r="H7" s="3">
        <f t="shared" si="0"/>
        <v>0.4</v>
      </c>
      <c r="I7" s="3"/>
      <c r="J7" s="3"/>
      <c r="K7" s="3"/>
      <c r="L7" s="3" t="str">
        <f t="shared" si="1"/>
        <v>Star Performer</v>
      </c>
    </row>
    <row r="8" spans="1:12" ht="28" x14ac:dyDescent="0.35">
      <c r="B8" s="1" t="s">
        <v>13</v>
      </c>
      <c r="C8" s="1" t="s">
        <v>14</v>
      </c>
      <c r="D8" s="1">
        <v>14</v>
      </c>
      <c r="E8" s="1">
        <v>38</v>
      </c>
      <c r="F8" s="1">
        <v>85</v>
      </c>
      <c r="H8" s="3">
        <f t="shared" si="0"/>
        <v>0.36842105263157893</v>
      </c>
      <c r="I8" s="3"/>
      <c r="J8" s="3"/>
      <c r="K8" s="3"/>
      <c r="L8" s="3" t="str">
        <f t="shared" si="1"/>
        <v/>
      </c>
    </row>
    <row r="11" spans="1:12" x14ac:dyDescent="0.35">
      <c r="A11" t="s">
        <v>22</v>
      </c>
      <c r="H11" t="s">
        <v>21</v>
      </c>
    </row>
    <row r="13" spans="1:12" ht="70" x14ac:dyDescent="0.35"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H13" s="2" t="s">
        <v>36</v>
      </c>
      <c r="I13" s="2" t="s">
        <v>37</v>
      </c>
      <c r="J13" s="2" t="s">
        <v>38</v>
      </c>
      <c r="K13" s="2" t="s">
        <v>39</v>
      </c>
      <c r="L13" s="2" t="s">
        <v>40</v>
      </c>
    </row>
    <row r="14" spans="1:12" ht="28" x14ac:dyDescent="0.35">
      <c r="B14" s="1" t="s">
        <v>28</v>
      </c>
      <c r="C14" s="1" t="s">
        <v>29</v>
      </c>
      <c r="D14" s="1">
        <v>20</v>
      </c>
      <c r="E14" s="1">
        <v>5</v>
      </c>
      <c r="F14" s="1">
        <v>200</v>
      </c>
      <c r="H14" s="3">
        <f>D14*F14</f>
        <v>4000</v>
      </c>
      <c r="I14" s="3" t="str">
        <f>IF(D14&lt;E14,B14,"Item does not need reordering")</f>
        <v>Item does not need reordering</v>
      </c>
      <c r="J14" s="3">
        <f>(D14+D18)/2</f>
        <v>25</v>
      </c>
      <c r="K14" s="3" t="str">
        <f>IF(F14=MAX(F14:F18),B14,"")</f>
        <v>Printer</v>
      </c>
      <c r="L14" s="3" t="str">
        <f>IF(F14=MIN(F14:F18),B14,"")</f>
        <v/>
      </c>
    </row>
    <row r="15" spans="1:12" ht="28" x14ac:dyDescent="0.35">
      <c r="B15" s="1" t="s">
        <v>30</v>
      </c>
      <c r="C15" s="1" t="s">
        <v>31</v>
      </c>
      <c r="D15" s="1">
        <v>50</v>
      </c>
      <c r="E15" s="1">
        <v>10</v>
      </c>
      <c r="F15" s="1">
        <v>45</v>
      </c>
      <c r="H15" s="3">
        <f t="shared" ref="H15:H18" si="2">D15*F15</f>
        <v>2250</v>
      </c>
      <c r="I15" s="3" t="str">
        <f t="shared" ref="I15:I18" si="3">IF(D15&lt;E15,B15,"Item does not need reordering")</f>
        <v>Item does not need reordering</v>
      </c>
      <c r="J15" s="3">
        <f>(D15+D17)/2</f>
        <v>32.5</v>
      </c>
      <c r="K15" s="3" t="str">
        <f>IF(F15=MAX(F14:F18),B15,"")</f>
        <v/>
      </c>
      <c r="L15" s="3" t="str">
        <f>IF(F15=MIN(F14:F18),B15,"")</f>
        <v/>
      </c>
    </row>
    <row r="16" spans="1:12" ht="28" x14ac:dyDescent="0.35">
      <c r="B16" s="1" t="s">
        <v>32</v>
      </c>
      <c r="C16" s="1" t="s">
        <v>33</v>
      </c>
      <c r="D16" s="1">
        <v>100</v>
      </c>
      <c r="E16" s="1">
        <v>20</v>
      </c>
      <c r="F16" s="1">
        <v>3</v>
      </c>
      <c r="H16" s="3">
        <f t="shared" si="2"/>
        <v>300</v>
      </c>
      <c r="I16" s="3" t="str">
        <f t="shared" si="3"/>
        <v>Item does not need reordering</v>
      </c>
      <c r="J16" s="3">
        <f>D16</f>
        <v>100</v>
      </c>
      <c r="K16" s="3" t="str">
        <f>IF(F16=MAX(F14:F18),B16,"")</f>
        <v/>
      </c>
      <c r="L16" s="3" t="str">
        <f>IF(F16=MIN(F14:F18),B16,"")</f>
        <v>Notebook</v>
      </c>
    </row>
    <row r="17" spans="1:14" ht="28" x14ac:dyDescent="0.35">
      <c r="B17" s="1" t="s">
        <v>34</v>
      </c>
      <c r="C17" s="1" t="s">
        <v>31</v>
      </c>
      <c r="D17" s="1">
        <v>15</v>
      </c>
      <c r="E17" s="1">
        <v>5</v>
      </c>
      <c r="F17" s="1">
        <v>120</v>
      </c>
      <c r="H17" s="3">
        <f t="shared" si="2"/>
        <v>1800</v>
      </c>
      <c r="I17" s="3" t="str">
        <f t="shared" si="3"/>
        <v>Item does not need reordering</v>
      </c>
      <c r="J17" s="3"/>
      <c r="K17" s="3" t="str">
        <f>IF(F17=MAX(F14:F18),B17,"")</f>
        <v/>
      </c>
      <c r="L17" s="3" t="str">
        <f>IF(F17=MIN(F14:F18),B17,"")</f>
        <v/>
      </c>
    </row>
    <row r="18" spans="1:14" ht="28" x14ac:dyDescent="0.35">
      <c r="B18" s="1" t="s">
        <v>35</v>
      </c>
      <c r="C18" s="1" t="s">
        <v>29</v>
      </c>
      <c r="D18" s="1">
        <v>30</v>
      </c>
      <c r="E18" s="1">
        <v>10</v>
      </c>
      <c r="F18" s="1">
        <v>25</v>
      </c>
      <c r="H18" s="3">
        <f t="shared" si="2"/>
        <v>750</v>
      </c>
      <c r="I18" s="3" t="str">
        <f t="shared" si="3"/>
        <v>Item does not need reordering</v>
      </c>
      <c r="J18" s="3"/>
      <c r="K18" s="3" t="str">
        <f>IF(F18=MAX(F14:F18),B18,"")</f>
        <v/>
      </c>
      <c r="L18" s="3" t="str">
        <f>IF(F18=MIN(F14:F18),B18,"")</f>
        <v/>
      </c>
    </row>
    <row r="21" spans="1:14" x14ac:dyDescent="0.35">
      <c r="A21" t="s">
        <v>41</v>
      </c>
      <c r="H21" t="s">
        <v>56</v>
      </c>
    </row>
    <row r="22" spans="1:14" ht="15" thickBot="1" x14ac:dyDescent="0.4"/>
    <row r="23" spans="1:14" ht="28" x14ac:dyDescent="0.35">
      <c r="B23" s="8" t="s">
        <v>42</v>
      </c>
      <c r="C23" s="8" t="s">
        <v>43</v>
      </c>
      <c r="D23" s="4" t="s">
        <v>44</v>
      </c>
      <c r="E23" s="4" t="s">
        <v>46</v>
      </c>
      <c r="H23" s="8" t="s">
        <v>42</v>
      </c>
      <c r="I23" s="8" t="s">
        <v>43</v>
      </c>
      <c r="J23" s="4" t="s">
        <v>44</v>
      </c>
      <c r="K23" s="4" t="s">
        <v>46</v>
      </c>
    </row>
    <row r="24" spans="1:14" ht="42.5" thickBot="1" x14ac:dyDescent="0.4">
      <c r="B24" s="9"/>
      <c r="C24" s="9"/>
      <c r="D24" s="5" t="s">
        <v>45</v>
      </c>
      <c r="E24" s="5" t="s">
        <v>47</v>
      </c>
      <c r="H24" s="9"/>
      <c r="I24" s="9"/>
      <c r="J24" s="5" t="s">
        <v>45</v>
      </c>
      <c r="K24" s="5" t="s">
        <v>47</v>
      </c>
    </row>
    <row r="25" spans="1:14" ht="28.5" thickBot="1" x14ac:dyDescent="0.4">
      <c r="B25" s="6" t="s">
        <v>48</v>
      </c>
      <c r="C25" s="5" t="s">
        <v>49</v>
      </c>
      <c r="D25" s="7" t="s">
        <v>50</v>
      </c>
      <c r="E25" s="7" t="s">
        <v>51</v>
      </c>
      <c r="H25" s="6" t="s">
        <v>48</v>
      </c>
      <c r="I25" s="5" t="s">
        <v>49</v>
      </c>
      <c r="J25" s="7" t="s">
        <v>50</v>
      </c>
      <c r="K25" s="7" t="str">
        <f>UPPER(H25)</f>
        <v>RAM</v>
      </c>
    </row>
    <row r="26" spans="1:14" ht="28.5" thickBot="1" x14ac:dyDescent="0.4">
      <c r="B26" s="6" t="s">
        <v>52</v>
      </c>
      <c r="C26" s="5" t="s">
        <v>53</v>
      </c>
      <c r="D26" s="5"/>
      <c r="E26" s="5"/>
      <c r="H26" s="6" t="s">
        <v>52</v>
      </c>
      <c r="I26" s="5" t="s">
        <v>53</v>
      </c>
      <c r="J26" s="7" t="s">
        <v>57</v>
      </c>
      <c r="K26" s="7" t="str">
        <f t="shared" ref="K26:K27" si="4">UPPER(H26)</f>
        <v>PRACHI</v>
      </c>
    </row>
    <row r="27" spans="1:14" ht="28.5" thickBot="1" x14ac:dyDescent="0.4">
      <c r="B27" s="6" t="s">
        <v>54</v>
      </c>
      <c r="C27" s="5" t="s">
        <v>55</v>
      </c>
      <c r="D27" s="5"/>
      <c r="E27" s="5"/>
      <c r="H27" s="6" t="s">
        <v>54</v>
      </c>
      <c r="I27" s="5" t="s">
        <v>55</v>
      </c>
      <c r="J27" s="7" t="s">
        <v>58</v>
      </c>
      <c r="K27" s="7" t="str">
        <f t="shared" si="4"/>
        <v>PRIYA</v>
      </c>
    </row>
    <row r="30" spans="1:14" x14ac:dyDescent="0.35">
      <c r="A30" t="s">
        <v>59</v>
      </c>
      <c r="H30" s="12" t="s">
        <v>21</v>
      </c>
    </row>
    <row r="31" spans="1:14" ht="15" thickBot="1" x14ac:dyDescent="0.4"/>
    <row r="32" spans="1:14" ht="42.5" thickBot="1" x14ac:dyDescent="0.4">
      <c r="B32" s="10" t="s">
        <v>60</v>
      </c>
      <c r="C32" s="11" t="s">
        <v>61</v>
      </c>
      <c r="D32" s="11" t="s">
        <v>62</v>
      </c>
      <c r="E32" s="11" t="s">
        <v>63</v>
      </c>
      <c r="F32" s="11" t="s">
        <v>64</v>
      </c>
      <c r="H32" s="10" t="s">
        <v>60</v>
      </c>
      <c r="I32" s="11" t="s">
        <v>61</v>
      </c>
      <c r="J32" s="11" t="s">
        <v>62</v>
      </c>
      <c r="K32" s="11" t="s">
        <v>63</v>
      </c>
      <c r="L32" s="16" t="s">
        <v>64</v>
      </c>
      <c r="M32" s="2" t="s">
        <v>84</v>
      </c>
      <c r="N32" s="2" t="s">
        <v>85</v>
      </c>
    </row>
    <row r="33" spans="1:14" ht="42.5" thickBot="1" x14ac:dyDescent="0.4">
      <c r="B33" s="6" t="s">
        <v>65</v>
      </c>
      <c r="C33" s="5" t="s">
        <v>66</v>
      </c>
      <c r="D33" s="5">
        <v>35</v>
      </c>
      <c r="E33" s="5">
        <v>11000</v>
      </c>
      <c r="F33" s="5"/>
      <c r="H33" s="6" t="s">
        <v>65</v>
      </c>
      <c r="I33" s="5" t="s">
        <v>66</v>
      </c>
      <c r="J33" s="5">
        <v>35</v>
      </c>
      <c r="K33" s="5">
        <v>11000</v>
      </c>
      <c r="L33" s="17">
        <f>J33*K33</f>
        <v>385000</v>
      </c>
      <c r="M33" s="3" t="str" cm="1">
        <f t="array" ref="M33:M42">_xlfn._xlws.SORT(H33:H42)</f>
        <v>P0004</v>
      </c>
      <c r="N33" s="3" t="str">
        <f>IF(AND(J33&gt;20,K33&lt;20000),H33,"")</f>
        <v>P1002</v>
      </c>
    </row>
    <row r="34" spans="1:14" ht="42.5" thickBot="1" x14ac:dyDescent="0.4">
      <c r="B34" s="6" t="s">
        <v>67</v>
      </c>
      <c r="C34" s="5" t="s">
        <v>68</v>
      </c>
      <c r="D34" s="5">
        <v>15</v>
      </c>
      <c r="E34" s="5">
        <v>18000</v>
      </c>
      <c r="F34" s="5"/>
      <c r="H34" s="6" t="s">
        <v>67</v>
      </c>
      <c r="I34" s="5" t="s">
        <v>68</v>
      </c>
      <c r="J34" s="5">
        <v>15</v>
      </c>
      <c r="K34" s="14">
        <v>18000</v>
      </c>
      <c r="L34" s="17">
        <f t="shared" ref="L34:L42" si="5">J34*K34</f>
        <v>270000</v>
      </c>
      <c r="M34" s="3" t="str">
        <v>P1001</v>
      </c>
      <c r="N34" s="3" t="str">
        <f t="shared" ref="N34:N42" si="6">IF(AND(J34&gt;20,K34&lt;20000),H34,"")</f>
        <v/>
      </c>
    </row>
    <row r="35" spans="1:14" ht="15" thickBot="1" x14ac:dyDescent="0.4">
      <c r="B35" s="6" t="s">
        <v>69</v>
      </c>
      <c r="C35" s="5" t="s">
        <v>70</v>
      </c>
      <c r="D35" s="5">
        <v>20</v>
      </c>
      <c r="E35" s="5">
        <v>12000</v>
      </c>
      <c r="F35" s="5"/>
      <c r="H35" s="6" t="s">
        <v>69</v>
      </c>
      <c r="I35" s="5" t="s">
        <v>70</v>
      </c>
      <c r="J35" s="5">
        <v>20</v>
      </c>
      <c r="K35" s="5">
        <v>12000</v>
      </c>
      <c r="L35" s="17">
        <f t="shared" si="5"/>
        <v>240000</v>
      </c>
      <c r="M35" s="3" t="str">
        <v>P1002</v>
      </c>
      <c r="N35" s="3" t="str">
        <f t="shared" si="6"/>
        <v/>
      </c>
    </row>
    <row r="36" spans="1:14" ht="15" thickBot="1" x14ac:dyDescent="0.4">
      <c r="B36" s="6" t="s">
        <v>71</v>
      </c>
      <c r="C36" s="5" t="s">
        <v>72</v>
      </c>
      <c r="D36" s="5">
        <v>53</v>
      </c>
      <c r="E36" s="5">
        <v>6000</v>
      </c>
      <c r="F36" s="5"/>
      <c r="H36" s="6" t="s">
        <v>71</v>
      </c>
      <c r="I36" s="5" t="s">
        <v>72</v>
      </c>
      <c r="J36" s="5">
        <v>53</v>
      </c>
      <c r="K36" s="5">
        <v>6000</v>
      </c>
      <c r="L36" s="17">
        <f t="shared" si="5"/>
        <v>318000</v>
      </c>
      <c r="M36" s="3" t="str">
        <v>P1003</v>
      </c>
      <c r="N36" s="3" t="str">
        <f t="shared" si="6"/>
        <v>P1007</v>
      </c>
    </row>
    <row r="37" spans="1:14" ht="56.5" thickBot="1" x14ac:dyDescent="0.4">
      <c r="B37" s="6" t="s">
        <v>73</v>
      </c>
      <c r="C37" s="5" t="s">
        <v>74</v>
      </c>
      <c r="D37" s="5">
        <v>21</v>
      </c>
      <c r="E37" s="5">
        <v>18000</v>
      </c>
      <c r="F37" s="5"/>
      <c r="H37" s="6" t="s">
        <v>73</v>
      </c>
      <c r="I37" s="5" t="s">
        <v>74</v>
      </c>
      <c r="J37" s="5">
        <v>21</v>
      </c>
      <c r="K37" s="14">
        <v>18000</v>
      </c>
      <c r="L37" s="17">
        <f t="shared" si="5"/>
        <v>378000</v>
      </c>
      <c r="M37" s="3" t="str">
        <v>P1005</v>
      </c>
      <c r="N37" s="3" t="str">
        <f t="shared" si="6"/>
        <v>P1008</v>
      </c>
    </row>
    <row r="38" spans="1:14" ht="42.5" thickBot="1" x14ac:dyDescent="0.4">
      <c r="B38" s="6" t="s">
        <v>75</v>
      </c>
      <c r="C38" s="5" t="s">
        <v>76</v>
      </c>
      <c r="D38" s="5">
        <v>40</v>
      </c>
      <c r="E38" s="5">
        <v>8000</v>
      </c>
      <c r="F38" s="5"/>
      <c r="H38" s="6" t="s">
        <v>75</v>
      </c>
      <c r="I38" s="5" t="s">
        <v>76</v>
      </c>
      <c r="J38" s="5">
        <v>40</v>
      </c>
      <c r="K38" s="5">
        <v>8000</v>
      </c>
      <c r="L38" s="17">
        <f t="shared" si="5"/>
        <v>320000</v>
      </c>
      <c r="M38" s="3" t="str">
        <v>P1007</v>
      </c>
      <c r="N38" s="3" t="str">
        <f t="shared" si="6"/>
        <v>P1005</v>
      </c>
    </row>
    <row r="39" spans="1:14" ht="42.5" thickBot="1" x14ac:dyDescent="0.4">
      <c r="B39" s="6" t="s">
        <v>77</v>
      </c>
      <c r="C39" s="5" t="s">
        <v>78</v>
      </c>
      <c r="D39" s="5">
        <v>5</v>
      </c>
      <c r="E39" s="5">
        <v>20000</v>
      </c>
      <c r="F39" s="5"/>
      <c r="H39" s="6" t="s">
        <v>77</v>
      </c>
      <c r="I39" s="5" t="s">
        <v>78</v>
      </c>
      <c r="J39" s="5">
        <v>5</v>
      </c>
      <c r="K39" s="5">
        <v>20000</v>
      </c>
      <c r="L39" s="17">
        <f t="shared" si="5"/>
        <v>100000</v>
      </c>
      <c r="M39" s="3" t="str">
        <v>P1008</v>
      </c>
      <c r="N39" s="3" t="str">
        <f t="shared" si="6"/>
        <v/>
      </c>
    </row>
    <row r="40" spans="1:14" ht="15" thickBot="1" x14ac:dyDescent="0.4">
      <c r="B40" s="6" t="s">
        <v>79</v>
      </c>
      <c r="C40" s="5" t="s">
        <v>80</v>
      </c>
      <c r="D40" s="5">
        <v>35</v>
      </c>
      <c r="E40" s="5">
        <v>3000</v>
      </c>
      <c r="F40" s="5"/>
      <c r="H40" s="6" t="s">
        <v>79</v>
      </c>
      <c r="I40" s="15" t="s">
        <v>80</v>
      </c>
      <c r="J40" s="5">
        <v>35</v>
      </c>
      <c r="K40" s="13">
        <v>3000</v>
      </c>
      <c r="L40" s="17">
        <f t="shared" si="5"/>
        <v>105000</v>
      </c>
      <c r="M40" s="3" t="str">
        <v>P1009</v>
      </c>
      <c r="N40" s="3" t="str">
        <f t="shared" si="6"/>
        <v>P1009</v>
      </c>
    </row>
    <row r="41" spans="1:14" ht="28.5" thickBot="1" x14ac:dyDescent="0.4">
      <c r="B41" s="6" t="s">
        <v>81</v>
      </c>
      <c r="C41" s="5" t="s">
        <v>82</v>
      </c>
      <c r="D41" s="5">
        <v>20</v>
      </c>
      <c r="E41" s="5">
        <v>5000</v>
      </c>
      <c r="F41" s="5"/>
      <c r="H41" s="6" t="s">
        <v>81</v>
      </c>
      <c r="I41" s="5" t="s">
        <v>82</v>
      </c>
      <c r="J41" s="5">
        <v>20</v>
      </c>
      <c r="K41" s="5">
        <v>5000</v>
      </c>
      <c r="L41" s="17">
        <f t="shared" si="5"/>
        <v>100000</v>
      </c>
      <c r="M41" s="3" t="str">
        <v>P1010</v>
      </c>
      <c r="N41" s="3" t="str">
        <f t="shared" si="6"/>
        <v/>
      </c>
    </row>
    <row r="42" spans="1:14" ht="15" thickBot="1" x14ac:dyDescent="0.4">
      <c r="B42" s="6" t="s">
        <v>83</v>
      </c>
      <c r="C42" s="5" t="s">
        <v>80</v>
      </c>
      <c r="D42" s="5">
        <v>30</v>
      </c>
      <c r="E42" s="5">
        <v>3000</v>
      </c>
      <c r="F42" s="5"/>
      <c r="H42" s="6" t="s">
        <v>83</v>
      </c>
      <c r="I42" s="15" t="s">
        <v>80</v>
      </c>
      <c r="J42" s="5">
        <v>30</v>
      </c>
      <c r="K42" s="13">
        <v>3000</v>
      </c>
      <c r="L42" s="17">
        <f t="shared" si="5"/>
        <v>90000</v>
      </c>
      <c r="M42" s="3" t="str">
        <v>P1020</v>
      </c>
      <c r="N42" s="3" t="str">
        <f t="shared" si="6"/>
        <v>P1020</v>
      </c>
    </row>
    <row r="45" spans="1:14" ht="28" x14ac:dyDescent="0.35">
      <c r="A45" t="s">
        <v>86</v>
      </c>
      <c r="I45" s="12" t="s">
        <v>21</v>
      </c>
    </row>
    <row r="46" spans="1:14" ht="15" thickBot="1" x14ac:dyDescent="0.4"/>
    <row r="47" spans="1:14" ht="28.5" thickBot="1" x14ac:dyDescent="0.4">
      <c r="B47" s="10" t="s">
        <v>87</v>
      </c>
      <c r="C47" s="11" t="s">
        <v>88</v>
      </c>
      <c r="D47" s="11" t="s">
        <v>89</v>
      </c>
      <c r="E47" s="11" t="s">
        <v>90</v>
      </c>
      <c r="F47" s="11" t="s">
        <v>91</v>
      </c>
      <c r="G47" s="11" t="s">
        <v>92</v>
      </c>
      <c r="I47" s="10" t="s">
        <v>87</v>
      </c>
      <c r="J47" s="11" t="s">
        <v>88</v>
      </c>
      <c r="K47" s="11" t="s">
        <v>89</v>
      </c>
      <c r="L47" s="11" t="s">
        <v>90</v>
      </c>
      <c r="M47" s="11" t="s">
        <v>91</v>
      </c>
      <c r="N47" s="11" t="s">
        <v>92</v>
      </c>
    </row>
    <row r="48" spans="1:14" ht="42.5" thickBot="1" x14ac:dyDescent="0.4">
      <c r="B48" s="6" t="s">
        <v>93</v>
      </c>
      <c r="C48" s="5" t="s">
        <v>94</v>
      </c>
      <c r="D48" s="5" t="s">
        <v>95</v>
      </c>
      <c r="E48" s="5" t="s">
        <v>96</v>
      </c>
      <c r="F48" s="5" t="s">
        <v>97</v>
      </c>
      <c r="G48" s="5"/>
      <c r="I48" s="19" t="s">
        <v>93</v>
      </c>
      <c r="J48" s="20">
        <v>9752</v>
      </c>
      <c r="K48" s="20">
        <v>10129</v>
      </c>
      <c r="L48" s="20">
        <v>8212</v>
      </c>
      <c r="M48" s="20">
        <v>7032</v>
      </c>
      <c r="N48" s="13">
        <f>SUM(J48:M48)</f>
        <v>35125</v>
      </c>
    </row>
    <row r="49" spans="2:14" ht="28.5" thickBot="1" x14ac:dyDescent="0.4">
      <c r="B49" s="6" t="s">
        <v>98</v>
      </c>
      <c r="C49" s="5" t="s">
        <v>99</v>
      </c>
      <c r="D49" s="5" t="s">
        <v>100</v>
      </c>
      <c r="E49" s="5" t="s">
        <v>101</v>
      </c>
      <c r="F49" s="5" t="s">
        <v>102</v>
      </c>
      <c r="G49" s="5"/>
      <c r="I49" s="6" t="s">
        <v>98</v>
      </c>
      <c r="J49" s="18">
        <v>5755</v>
      </c>
      <c r="K49" s="18">
        <v>6477</v>
      </c>
      <c r="L49" s="18">
        <v>5477</v>
      </c>
      <c r="M49" s="18">
        <v>4584</v>
      </c>
      <c r="N49" s="5">
        <f>SUM(J49:M49)</f>
        <v>22293</v>
      </c>
    </row>
    <row r="50" spans="2:14" ht="28.5" thickBot="1" x14ac:dyDescent="0.4">
      <c r="B50" s="6" t="s">
        <v>103</v>
      </c>
      <c r="C50" s="5" t="s">
        <v>104</v>
      </c>
      <c r="D50" s="5" t="s">
        <v>105</v>
      </c>
      <c r="E50" s="5" t="s">
        <v>106</v>
      </c>
      <c r="F50" s="5" t="s">
        <v>107</v>
      </c>
      <c r="G50" s="5"/>
      <c r="I50" s="6" t="s">
        <v>103</v>
      </c>
      <c r="J50" s="18">
        <v>6769</v>
      </c>
      <c r="K50" s="18">
        <v>6758</v>
      </c>
      <c r="L50" s="18">
        <v>6378</v>
      </c>
      <c r="M50" s="18">
        <v>1644</v>
      </c>
      <c r="N50" s="5">
        <f t="shared" ref="N50:N52" si="7">SUM(J50:M50)</f>
        <v>21549</v>
      </c>
    </row>
    <row r="51" spans="2:14" ht="28.5" thickBot="1" x14ac:dyDescent="0.4">
      <c r="B51" s="6" t="s">
        <v>108</v>
      </c>
      <c r="C51" s="5" t="s">
        <v>109</v>
      </c>
      <c r="D51" s="5" t="s">
        <v>110</v>
      </c>
      <c r="E51" s="5" t="s">
        <v>111</v>
      </c>
      <c r="F51" s="5" t="s">
        <v>112</v>
      </c>
      <c r="G51" s="5"/>
      <c r="I51" s="6" t="s">
        <v>108</v>
      </c>
      <c r="J51" s="18">
        <v>3708</v>
      </c>
      <c r="K51" s="18">
        <v>5795</v>
      </c>
      <c r="L51" s="18">
        <v>6188</v>
      </c>
      <c r="M51" s="18">
        <v>1636</v>
      </c>
      <c r="N51" s="5">
        <f t="shared" si="7"/>
        <v>17327</v>
      </c>
    </row>
    <row r="52" spans="2:14" ht="28.5" thickBot="1" x14ac:dyDescent="0.4">
      <c r="B52" s="6" t="s">
        <v>113</v>
      </c>
      <c r="C52" s="5" t="s">
        <v>114</v>
      </c>
      <c r="D52" s="5" t="s">
        <v>115</v>
      </c>
      <c r="E52" s="5" t="s">
        <v>116</v>
      </c>
      <c r="F52" s="5" t="s">
        <v>117</v>
      </c>
      <c r="G52" s="5"/>
      <c r="I52" s="6" t="s">
        <v>113</v>
      </c>
      <c r="J52" s="18">
        <v>5009</v>
      </c>
      <c r="K52" s="18">
        <v>2009</v>
      </c>
      <c r="L52" s="18">
        <v>7643</v>
      </c>
      <c r="M52" s="18">
        <v>7323</v>
      </c>
      <c r="N52" s="5">
        <f t="shared" si="7"/>
        <v>21984</v>
      </c>
    </row>
    <row r="53" spans="2:14" ht="15" thickBot="1" x14ac:dyDescent="0.4">
      <c r="B53" s="6" t="s">
        <v>118</v>
      </c>
      <c r="C53" s="5"/>
      <c r="D53" s="5"/>
      <c r="E53" s="5"/>
      <c r="F53" s="5"/>
      <c r="G53" s="5"/>
      <c r="I53" s="6" t="s">
        <v>118</v>
      </c>
      <c r="J53" s="18">
        <f>SUM(J48:J52)</f>
        <v>30993</v>
      </c>
      <c r="K53" s="18">
        <f t="shared" ref="K53:N53" si="8">SUM(K48:K52)</f>
        <v>31168</v>
      </c>
      <c r="L53" s="18">
        <f t="shared" si="8"/>
        <v>33898</v>
      </c>
      <c r="M53" s="18">
        <f t="shared" si="8"/>
        <v>22219</v>
      </c>
      <c r="N53" s="18"/>
    </row>
  </sheetData>
  <mergeCells count="4">
    <mergeCell ref="B23:B24"/>
    <mergeCell ref="C23:C24"/>
    <mergeCell ref="H23:H24"/>
    <mergeCell ref="I23:I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Takrani</dc:creator>
  <cp:lastModifiedBy>Akshay Takrani</cp:lastModifiedBy>
  <dcterms:created xsi:type="dcterms:W3CDTF">2024-12-05T14:31:53Z</dcterms:created>
  <dcterms:modified xsi:type="dcterms:W3CDTF">2024-12-05T15:36:15Z</dcterms:modified>
</cp:coreProperties>
</file>