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Kay\Desktop\"/>
    </mc:Choice>
  </mc:AlternateContent>
  <xr:revisionPtr revIDLastSave="0" documentId="13_ncr:1_{1CC44022-3692-4A1B-957F-2A67C59D0C01}" xr6:coauthVersionLast="47" xr6:coauthVersionMax="47" xr10:uidLastSave="{00000000-0000-0000-0000-000000000000}"/>
  <bookViews>
    <workbookView xWindow="-98" yWindow="-98" windowWidth="19396" windowHeight="11475" xr2:uid="{9CF57B58-7861-4853-B845-62DD65797F51}"/>
  </bookViews>
  <sheets>
    <sheet name="Strategy 1" sheetId="3" r:id="rId1"/>
    <sheet name="Strategy 2" sheetId="4" r:id="rId2"/>
    <sheet name="Memo" sheetId="5" r:id="rId3"/>
  </sheets>
  <definedNames>
    <definedName name="BFG_5">#REF!</definedName>
    <definedName name="COG_1">#REF!</definedName>
    <definedName name="COG_2">#REF!</definedName>
    <definedName name="COG_3">#REF!</definedName>
    <definedName name="COG_5">#REF!</definedName>
    <definedName name="COG_6">#REF!</definedName>
    <definedName name="FO_2">#REF!</definedName>
    <definedName name="FO_3">#REF!</definedName>
    <definedName name="FO_4">#REF!</definedName>
    <definedName name="FO_5">#REF!</definedName>
    <definedName name="FO_6">#REF!</definedName>
    <definedName name="FO_7">#REF!</definedName>
    <definedName name="FO_8">#REF!</definedName>
    <definedName name="NG_1">#REF!</definedName>
    <definedName name="NG_3">#REF!</definedName>
    <definedName name="NG_4">#REF!</definedName>
    <definedName name="NG_7">#REF!</definedName>
    <definedName name="NG_8">#REF!</definedName>
    <definedName name="solver_adj" localSheetId="0" hidden="1">'Strategy 1'!$D$6:$J$17</definedName>
    <definedName name="solver_adj" localSheetId="1" hidden="1">'Strategy 2'!$D$6:$J$17</definedName>
    <definedName name="solver_cvg" localSheetId="0" hidden="1">0.0001</definedName>
    <definedName name="solver_cvg" localSheetId="1" hidden="1">0.0001</definedName>
    <definedName name="solver_drv" localSheetId="0" hidden="1">1</definedName>
    <definedName name="solver_drv" localSheetId="1" hidden="1">1</definedName>
    <definedName name="solver_eng" localSheetId="0" hidden="1">2</definedName>
    <definedName name="solver_eng" localSheetId="1" hidden="1">2</definedName>
    <definedName name="solver_est" localSheetId="0" hidden="1">1</definedName>
    <definedName name="solver_est" localSheetId="1" hidden="1">1</definedName>
    <definedName name="solver_itr" localSheetId="0" hidden="1">2147483647</definedName>
    <definedName name="solver_itr" localSheetId="1" hidden="1">2147483647</definedName>
    <definedName name="solver_lhs1" localSheetId="0" hidden="1">'Strategy 1'!$K$6:$K$17</definedName>
    <definedName name="solver_lhs1" localSheetId="1" hidden="1">'Strategy 2'!$D$6:$D$17</definedName>
    <definedName name="solver_lhs2" localSheetId="0" hidden="1">'Strategy 1'!$L$6:$L$17</definedName>
    <definedName name="solver_lhs2" localSheetId="1" hidden="1">'Strategy 2'!$K$6:$K$17</definedName>
    <definedName name="solver_lhs3" localSheetId="0" hidden="1">'Strategy 1'!$M$6:$M$17</definedName>
    <definedName name="solver_lhs3" localSheetId="1" hidden="1">'Strategy 2'!$L$6:$L$17</definedName>
    <definedName name="solver_lhs4" localSheetId="0" hidden="1">'Strategy 1'!$M$6:$M$17</definedName>
    <definedName name="solver_lhs4" localSheetId="1" hidden="1">'Strategy 2'!$M$6:$M$17</definedName>
    <definedName name="solver_mip" localSheetId="0" hidden="1">2147483647</definedName>
    <definedName name="solver_mip" localSheetId="1" hidden="1">2147483647</definedName>
    <definedName name="solver_mni" localSheetId="0" hidden="1">30</definedName>
    <definedName name="solver_mni" localSheetId="1" hidden="1">30</definedName>
    <definedName name="solver_mrt" localSheetId="0" hidden="1">0.075</definedName>
    <definedName name="solver_mrt" localSheetId="1" hidden="1">0.075</definedName>
    <definedName name="solver_msl" localSheetId="0" hidden="1">2</definedName>
    <definedName name="solver_msl" localSheetId="1" hidden="1">2</definedName>
    <definedName name="solver_neg" localSheetId="0" hidden="1">1</definedName>
    <definedName name="solver_neg" localSheetId="1" hidden="1">1</definedName>
    <definedName name="solver_nod" localSheetId="0" hidden="1">2147483647</definedName>
    <definedName name="solver_nod" localSheetId="1" hidden="1">2147483647</definedName>
    <definedName name="solver_num" localSheetId="0" hidden="1">3</definedName>
    <definedName name="solver_num" localSheetId="1" hidden="1">4</definedName>
    <definedName name="solver_nwt" localSheetId="0" hidden="1">1</definedName>
    <definedName name="solver_nwt" localSheetId="1" hidden="1">1</definedName>
    <definedName name="solver_opt" localSheetId="0" hidden="1">'Strategy 1'!$D$22</definedName>
    <definedName name="solver_opt" localSheetId="1" hidden="1">'Strategy 2'!$D$22</definedName>
    <definedName name="solver_pre" localSheetId="0" hidden="1">0.000001</definedName>
    <definedName name="solver_pre" localSheetId="1" hidden="1">0.000001</definedName>
    <definedName name="solver_rbv" localSheetId="0" hidden="1">1</definedName>
    <definedName name="solver_rbv" localSheetId="1" hidden="1">1</definedName>
    <definedName name="solver_rel1" localSheetId="0" hidden="1">2</definedName>
    <definedName name="solver_rel1" localSheetId="1" hidden="1">2</definedName>
    <definedName name="solver_rel2" localSheetId="0" hidden="1">2</definedName>
    <definedName name="solver_rel2" localSheetId="1" hidden="1">2</definedName>
    <definedName name="solver_rel3" localSheetId="0" hidden="1">2</definedName>
    <definedName name="solver_rel3" localSheetId="1" hidden="1">2</definedName>
    <definedName name="solver_rel4" localSheetId="0" hidden="1">2</definedName>
    <definedName name="solver_rel4" localSheetId="1" hidden="1">2</definedName>
    <definedName name="solver_rhs1" localSheetId="0" hidden="1">'Strategy 1'!$O$6:$O$17</definedName>
    <definedName name="solver_rhs1" localSheetId="1" hidden="1">9100</definedName>
    <definedName name="solver_rhs2" localSheetId="0" hidden="1">'Strategy 1'!$O$6:$O$17</definedName>
    <definedName name="solver_rhs2" localSheetId="1" hidden="1">'Strategy 2'!$O$6:$O$17</definedName>
    <definedName name="solver_rhs3" localSheetId="0" hidden="1">'Strategy 1'!$O$6:$O$17</definedName>
    <definedName name="solver_rhs3" localSheetId="1" hidden="1">'Strategy 2'!$O$6:$O$17</definedName>
    <definedName name="solver_rhs4" localSheetId="0" hidden="1">'Strategy 1'!$O$6:$O$17</definedName>
    <definedName name="solver_rhs4" localSheetId="1" hidden="1">'Strategy 2'!$O$6:$O$17</definedName>
    <definedName name="solver_rlx" localSheetId="0" hidden="1">2</definedName>
    <definedName name="solver_rlx" localSheetId="1" hidden="1">2</definedName>
    <definedName name="solver_rsd" localSheetId="0" hidden="1">0</definedName>
    <definedName name="solver_rsd" localSheetId="1" hidden="1">0</definedName>
    <definedName name="solver_scl" localSheetId="0" hidden="1">1</definedName>
    <definedName name="solver_scl" localSheetId="1" hidden="1">1</definedName>
    <definedName name="solver_sho" localSheetId="0" hidden="1">2</definedName>
    <definedName name="solver_sho" localSheetId="1" hidden="1">2</definedName>
    <definedName name="solver_ssz" localSheetId="0" hidden="1">100</definedName>
    <definedName name="solver_ssz" localSheetId="1" hidden="1">100</definedName>
    <definedName name="solver_tim" localSheetId="0" hidden="1">2147483647</definedName>
    <definedName name="solver_tim" localSheetId="1" hidden="1">2147483647</definedName>
    <definedName name="solver_tol" localSheetId="0" hidden="1">0.01</definedName>
    <definedName name="solver_tol" localSheetId="1" hidden="1">0.01</definedName>
    <definedName name="solver_typ" localSheetId="0" hidden="1">2</definedName>
    <definedName name="solver_typ" localSheetId="1" hidden="1">2</definedName>
    <definedName name="solver_val" localSheetId="0" hidden="1">0</definedName>
    <definedName name="solver_val" localSheetId="1" hidden="1">0</definedName>
    <definedName name="solver_ver" localSheetId="0" hidden="1">3</definedName>
    <definedName name="solver_ver" localSheetId="1"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9" i="4" l="1"/>
  <c r="I19" i="4"/>
  <c r="H19" i="4"/>
  <c r="G19" i="4"/>
  <c r="F19" i="4"/>
  <c r="E19" i="4"/>
  <c r="D19" i="4"/>
  <c r="J18" i="4"/>
  <c r="I18" i="4"/>
  <c r="H18" i="4"/>
  <c r="G18" i="4"/>
  <c r="F18" i="4"/>
  <c r="E18" i="4"/>
  <c r="D18" i="4"/>
  <c r="D22" i="4" s="1"/>
  <c r="B18" i="4"/>
  <c r="M17" i="4"/>
  <c r="L17" i="4"/>
  <c r="K17" i="4"/>
  <c r="M16" i="4"/>
  <c r="L16" i="4"/>
  <c r="K16" i="4"/>
  <c r="M15" i="4"/>
  <c r="L15" i="4"/>
  <c r="K15" i="4"/>
  <c r="M14" i="4"/>
  <c r="L14" i="4"/>
  <c r="K14" i="4"/>
  <c r="M13" i="4"/>
  <c r="L13" i="4"/>
  <c r="K13" i="4"/>
  <c r="M12" i="4"/>
  <c r="L12" i="4"/>
  <c r="K12" i="4"/>
  <c r="M11" i="4"/>
  <c r="L11" i="4"/>
  <c r="K11" i="4"/>
  <c r="M10" i="4"/>
  <c r="L10" i="4"/>
  <c r="K10" i="4"/>
  <c r="M9" i="4"/>
  <c r="L9" i="4"/>
  <c r="K9" i="4"/>
  <c r="M8" i="4"/>
  <c r="L8" i="4"/>
  <c r="K8" i="4"/>
  <c r="M7" i="4"/>
  <c r="L7" i="4"/>
  <c r="K7" i="4"/>
  <c r="M6" i="4"/>
  <c r="L6" i="4"/>
  <c r="K6" i="4"/>
  <c r="E5" i="4"/>
  <c r="D5" i="4"/>
  <c r="D22" i="3"/>
  <c r="J19" i="3"/>
  <c r="I19" i="3"/>
  <c r="H19" i="3"/>
  <c r="G19" i="3"/>
  <c r="F19" i="3"/>
  <c r="E19" i="3"/>
  <c r="D19" i="3"/>
  <c r="J18" i="3"/>
  <c r="I18" i="3"/>
  <c r="H18" i="3"/>
  <c r="G18" i="3"/>
  <c r="F18" i="3"/>
  <c r="E18" i="3"/>
  <c r="D18" i="3"/>
  <c r="B18" i="3"/>
  <c r="M17" i="3"/>
  <c r="L17" i="3"/>
  <c r="K17" i="3"/>
  <c r="M16" i="3"/>
  <c r="L16" i="3"/>
  <c r="K16" i="3"/>
  <c r="M15" i="3"/>
  <c r="L15" i="3"/>
  <c r="K15" i="3"/>
  <c r="M14" i="3"/>
  <c r="L14" i="3"/>
  <c r="K14" i="3"/>
  <c r="M13" i="3"/>
  <c r="L13" i="3"/>
  <c r="K13" i="3"/>
  <c r="M12" i="3"/>
  <c r="L12" i="3"/>
  <c r="K12" i="3"/>
  <c r="M11" i="3"/>
  <c r="L11" i="3"/>
  <c r="K11" i="3"/>
  <c r="M10" i="3"/>
  <c r="L10" i="3"/>
  <c r="K10" i="3"/>
  <c r="M9" i="3"/>
  <c r="L9" i="3"/>
  <c r="K9" i="3"/>
  <c r="M8" i="3"/>
  <c r="L8" i="3"/>
  <c r="K8" i="3"/>
  <c r="M7" i="3"/>
  <c r="L7" i="3"/>
  <c r="K7" i="3"/>
  <c r="M6" i="3"/>
  <c r="L6" i="3"/>
  <c r="K6" i="3"/>
  <c r="E5" i="3"/>
  <c r="D5" i="3"/>
</calcChain>
</file>

<file path=xl/sharedStrings.xml><?xml version="1.0" encoding="utf-8"?>
<sst xmlns="http://schemas.openxmlformats.org/spreadsheetml/2006/main" count="123" uniqueCount="50">
  <si>
    <t>=</t>
  </si>
  <si>
    <t>May</t>
  </si>
  <si>
    <t>July</t>
  </si>
  <si>
    <t>January</t>
  </si>
  <si>
    <t>February</t>
  </si>
  <si>
    <t>March</t>
  </si>
  <si>
    <t>April</t>
  </si>
  <si>
    <t>June</t>
  </si>
  <si>
    <t>August</t>
  </si>
  <si>
    <t>September</t>
  </si>
  <si>
    <t>October</t>
  </si>
  <si>
    <t>November</t>
  </si>
  <si>
    <t>December</t>
  </si>
  <si>
    <t>Performance Lawn Equipment</t>
  </si>
  <si>
    <t>Let,</t>
  </si>
  <si>
    <t>Decision Variables</t>
  </si>
  <si>
    <t>Constraints LHS</t>
  </si>
  <si>
    <t>Ineq</t>
  </si>
  <si>
    <t>RHS</t>
  </si>
  <si>
    <t>Xt = planned production in period t</t>
  </si>
  <si>
    <t>Demand</t>
  </si>
  <si>
    <t>Xt</t>
  </si>
  <si>
    <t>It</t>
  </si>
  <si>
    <t>Lt</t>
  </si>
  <si>
    <t>Ot</t>
  </si>
  <si>
    <t>Ut</t>
  </si>
  <si>
    <t>Rt</t>
  </si>
  <si>
    <t>Dt</t>
  </si>
  <si>
    <t xml:space="preserve">Material balance </t>
  </si>
  <si>
    <t>Overtime/Undertime</t>
  </si>
  <si>
    <t>Production Rate change</t>
  </si>
  <si>
    <t>It = inventory held at the end of period t</t>
  </si>
  <si>
    <t>Lt = number of lost sales incurred in period t</t>
  </si>
  <si>
    <t>Ot = amount of overtime scheduled in period t</t>
  </si>
  <si>
    <t>Ut = amount of undertime scheduled in period t</t>
  </si>
  <si>
    <t>Rt = increase in production rate from period t - 1 to period t</t>
  </si>
  <si>
    <t>Unit cost production</t>
  </si>
  <si>
    <t>Inventory holding/unit/month</t>
  </si>
  <si>
    <t>Lost sales cost/unit</t>
  </si>
  <si>
    <t>Overtime cost/unit</t>
  </si>
  <si>
    <t>Undertime cost/unit</t>
  </si>
  <si>
    <t>Total</t>
  </si>
  <si>
    <t>Production rate change cost/unit</t>
  </si>
  <si>
    <t>Unit cost</t>
  </si>
  <si>
    <t>Beginning inventory</t>
  </si>
  <si>
    <t>Production rate last dec 2012</t>
  </si>
  <si>
    <t>Planned Production Capacity</t>
  </si>
  <si>
    <t>Total Cost</t>
  </si>
  <si>
    <t>Varying Production Strategy</t>
  </si>
  <si>
    <t>Uniform Production Strategy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</si>
</sst>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8" x14ac:knownFonts="1">
    <font>
      <sz val="11"/>
      <color theme="1"/>
      <name val="Calibri"/>
      <family val="2"/>
      <scheme val="minor"/>
    </font>
    <font>
      <sz val="11"/>
      <color theme="1"/>
      <name val="Calibri"/>
      <family val="2"/>
      <scheme val="minor"/>
    </font>
    <font>
      <sz val="12"/>
      <color theme="1"/>
      <name val="Times New Roman"/>
      <family val="1"/>
    </font>
    <font>
      <b/>
      <sz val="12"/>
      <color theme="1"/>
      <name val="Times New Roman"/>
      <family val="1"/>
    </font>
    <font>
      <sz val="12"/>
      <color theme="1"/>
      <name val="Calibri"/>
      <family val="2"/>
      <scheme val="minor"/>
    </font>
    <font>
      <sz val="12"/>
      <color rgb="FF0070C0"/>
      <name val="Times New Roman"/>
      <family val="1"/>
    </font>
    <font>
      <b/>
      <sz val="14"/>
      <color theme="1"/>
      <name val="Times New Roman"/>
      <family val="1"/>
    </font>
    <font>
      <b/>
      <sz val="12"/>
      <color rgb="FF0070C0"/>
      <name val="Times New Roman"/>
      <family val="1"/>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6" tint="0.59999389629810485"/>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s>
  <cellStyleXfs count="5">
    <xf numFmtId="0" fontId="0" fillId="0" borderId="0"/>
    <xf numFmtId="43" fontId="1"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cellStyleXfs>
  <cellXfs count="48">
    <xf numFmtId="0" fontId="0" fillId="0" borderId="0" xfId="0"/>
    <xf numFmtId="0" fontId="2" fillId="0" borderId="0" xfId="0" applyFont="1"/>
    <xf numFmtId="0" fontId="2" fillId="0" borderId="0" xfId="0" applyFont="1" applyAlignment="1">
      <alignment horizontal="left"/>
    </xf>
    <xf numFmtId="0" fontId="3" fillId="0" borderId="0" xfId="0" applyFont="1" applyAlignment="1">
      <alignment horizontal="center" vertical="center"/>
    </xf>
    <xf numFmtId="0" fontId="2" fillId="0" borderId="10" xfId="0" applyFont="1" applyBorder="1"/>
    <xf numFmtId="0" fontId="2" fillId="0" borderId="11" xfId="0" applyFont="1" applyBorder="1"/>
    <xf numFmtId="0" fontId="3" fillId="0" borderId="13" xfId="0" applyFont="1" applyBorder="1"/>
    <xf numFmtId="0" fontId="3" fillId="0" borderId="14" xfId="0" applyFont="1" applyBorder="1"/>
    <xf numFmtId="0" fontId="2" fillId="0" borderId="15" xfId="0" applyFont="1" applyBorder="1"/>
    <xf numFmtId="0" fontId="3" fillId="0" borderId="16" xfId="0" applyFont="1" applyBorder="1"/>
    <xf numFmtId="0" fontId="3" fillId="0" borderId="8" xfId="0" applyFont="1" applyBorder="1"/>
    <xf numFmtId="0" fontId="3" fillId="0" borderId="17" xfId="0" applyFont="1" applyBorder="1"/>
    <xf numFmtId="0" fontId="3" fillId="0" borderId="18" xfId="0" applyFont="1" applyBorder="1"/>
    <xf numFmtId="0" fontId="3" fillId="0" borderId="19" xfId="0" applyFont="1" applyBorder="1"/>
    <xf numFmtId="0" fontId="3" fillId="0" borderId="20" xfId="0" applyFont="1" applyBorder="1"/>
    <xf numFmtId="0" fontId="3" fillId="0" borderId="21" xfId="0" applyFont="1" applyBorder="1"/>
    <xf numFmtId="0" fontId="2" fillId="0" borderId="6" xfId="0" applyFont="1" applyBorder="1" applyAlignment="1">
      <alignment horizontal="right"/>
    </xf>
    <xf numFmtId="0" fontId="2" fillId="0" borderId="0" xfId="0" applyFont="1" applyAlignment="1">
      <alignment horizontal="center"/>
    </xf>
    <xf numFmtId="1" fontId="2" fillId="0" borderId="0" xfId="0" applyNumberFormat="1" applyFont="1" applyAlignment="1">
      <alignment horizontal="center"/>
    </xf>
    <xf numFmtId="1" fontId="2" fillId="3" borderId="3" xfId="0" applyNumberFormat="1" applyFont="1" applyFill="1" applyBorder="1" applyAlignment="1">
      <alignment horizontal="center"/>
    </xf>
    <xf numFmtId="0" fontId="2" fillId="3" borderId="3" xfId="0" applyFont="1" applyFill="1" applyBorder="1" applyAlignment="1">
      <alignment horizontal="center"/>
    </xf>
    <xf numFmtId="1" fontId="2" fillId="4" borderId="1" xfId="0" applyNumberFormat="1" applyFont="1" applyFill="1" applyBorder="1" applyAlignment="1">
      <alignment horizontal="center"/>
    </xf>
    <xf numFmtId="2" fontId="2" fillId="0" borderId="0" xfId="0" applyNumberFormat="1" applyFont="1" applyAlignment="1">
      <alignment horizontal="left"/>
    </xf>
    <xf numFmtId="0" fontId="7" fillId="0" borderId="22" xfId="0" applyFont="1" applyBorder="1" applyAlignment="1">
      <alignment horizontal="right"/>
    </xf>
    <xf numFmtId="0" fontId="5" fillId="0" borderId="2" xfId="0" applyFont="1" applyBorder="1" applyAlignment="1">
      <alignment horizontal="center"/>
    </xf>
    <xf numFmtId="0" fontId="5" fillId="0" borderId="5" xfId="0" applyFont="1" applyBorder="1" applyAlignment="1">
      <alignment horizontal="center"/>
    </xf>
    <xf numFmtId="0" fontId="5" fillId="0" borderId="4" xfId="0" applyFont="1" applyBorder="1" applyAlignment="1">
      <alignment horizontal="center"/>
    </xf>
    <xf numFmtId="0" fontId="2" fillId="0" borderId="1" xfId="0" applyFont="1" applyBorder="1"/>
    <xf numFmtId="1" fontId="2" fillId="3" borderId="1" xfId="0" applyNumberFormat="1" applyFont="1" applyFill="1" applyBorder="1" applyAlignment="1">
      <alignment horizontal="center"/>
    </xf>
    <xf numFmtId="0" fontId="3" fillId="0" borderId="22" xfId="0" applyFont="1" applyBorder="1" applyAlignment="1">
      <alignment horizontal="right"/>
    </xf>
    <xf numFmtId="0" fontId="2" fillId="0" borderId="2" xfId="0" applyFont="1" applyBorder="1" applyAlignment="1">
      <alignment horizontal="center"/>
    </xf>
    <xf numFmtId="0" fontId="2" fillId="0" borderId="4" xfId="0" applyFont="1" applyBorder="1" applyAlignment="1">
      <alignment horizontal="center"/>
    </xf>
    <xf numFmtId="2" fontId="2" fillId="0" borderId="4" xfId="0" applyNumberFormat="1" applyFont="1" applyBorder="1" applyAlignment="1">
      <alignment horizontal="center"/>
    </xf>
    <xf numFmtId="2" fontId="2" fillId="0" borderId="2" xfId="0" applyNumberFormat="1" applyFont="1" applyBorder="1" applyAlignment="1">
      <alignment horizontal="center"/>
    </xf>
    <xf numFmtId="0" fontId="2" fillId="0" borderId="23" xfId="0" applyFont="1" applyBorder="1" applyAlignment="1">
      <alignment horizontal="center"/>
    </xf>
    <xf numFmtId="0" fontId="2" fillId="0" borderId="7" xfId="0" applyFont="1" applyBorder="1" applyAlignment="1">
      <alignment horizontal="center"/>
    </xf>
    <xf numFmtId="0" fontId="2" fillId="0" borderId="9" xfId="0" applyFont="1" applyBorder="1" applyAlignment="1">
      <alignment horizontal="center"/>
    </xf>
    <xf numFmtId="43" fontId="2" fillId="2" borderId="0" xfId="1" applyFont="1" applyFill="1" applyAlignment="1">
      <alignment horizontal="center"/>
    </xf>
    <xf numFmtId="43" fontId="2" fillId="2" borderId="0" xfId="1" applyNumberFormat="1" applyFont="1" applyFill="1" applyAlignment="1">
      <alignment horizontal="center"/>
    </xf>
    <xf numFmtId="0" fontId="6" fillId="0" borderId="7" xfId="0"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3" fillId="0" borderId="11" xfId="0" applyFont="1" applyBorder="1" applyAlignment="1">
      <alignment horizontal="center"/>
    </xf>
    <xf numFmtId="0" fontId="3" fillId="0" borderId="12" xfId="0" applyFont="1" applyBorder="1" applyAlignment="1">
      <alignment horizontal="center"/>
    </xf>
    <xf numFmtId="0" fontId="3" fillId="0" borderId="11" xfId="0" applyFont="1" applyBorder="1" applyAlignment="1">
      <alignment horizontal="center" wrapText="1"/>
    </xf>
    <xf numFmtId="0" fontId="3" fillId="0" borderId="12" xfId="0" applyFont="1" applyBorder="1" applyAlignment="1">
      <alignment horizontal="center" wrapText="1"/>
    </xf>
    <xf numFmtId="0" fontId="3" fillId="0" borderId="8" xfId="0" applyFont="1" applyBorder="1" applyAlignment="1">
      <alignment horizontal="center" vertical="center"/>
    </xf>
    <xf numFmtId="0" fontId="3" fillId="0" borderId="9" xfId="0" applyFont="1" applyBorder="1" applyAlignment="1">
      <alignment horizontal="center" vertical="center"/>
    </xf>
  </cellXfs>
  <cellStyles count="5">
    <cellStyle name="Comma" xfId="1" builtinId="3"/>
    <cellStyle name="Comma 2" xfId="4" xr:uid="{49F4BFEC-DD79-45C8-8AA8-F086BD5D83AE}"/>
    <cellStyle name="Normal" xfId="0" builtinId="0"/>
    <cellStyle name="Normal 2" xfId="2" xr:uid="{0D31BF8F-D824-4781-B632-2223A71A66CB}"/>
    <cellStyle name="Percent 2" xfId="3" xr:uid="{7D741038-3D89-4D13-BDE0-350EF308945C}"/>
  </cellStyles>
  <dxfs count="0"/>
  <tableStyles count="0" defaultTableStyle="TableStyleMedium2" defaultPivotStyle="PivotStyleLight16"/>
  <colors>
    <mruColors>
      <color rgb="FF0000DE"/>
      <color rgb="FF71DAFF"/>
      <color rgb="FFFFDB69"/>
      <color rgb="FFC198E0"/>
      <color rgb="FFFFA7CB"/>
      <color rgb="FFF600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345282</xdr:colOff>
      <xdr:row>1</xdr:row>
      <xdr:rowOff>166687</xdr:rowOff>
    </xdr:from>
    <xdr:to>
      <xdr:col>22</xdr:col>
      <xdr:colOff>201217</xdr:colOff>
      <xdr:row>30</xdr:row>
      <xdr:rowOff>35719</xdr:rowOff>
    </xdr:to>
    <xdr:sp macro="" textlink="">
      <xdr:nvSpPr>
        <xdr:cNvPr id="2" name="TextBox 1">
          <a:extLst>
            <a:ext uri="{FF2B5EF4-FFF2-40B4-BE49-F238E27FC236}">
              <a16:creationId xmlns:a16="http://schemas.microsoft.com/office/drawing/2014/main" id="{A2AA5A0D-222A-43F3-A12B-0568ABE7FE2D}"/>
            </a:ext>
          </a:extLst>
        </xdr:cNvPr>
        <xdr:cNvSpPr txBox="1"/>
      </xdr:nvSpPr>
      <xdr:spPr>
        <a:xfrm>
          <a:off x="345282" y="345281"/>
          <a:ext cx="14131529" cy="5048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Times New Roman" panose="02020603050405020304" pitchFamily="18" charset="0"/>
              <a:cs typeface="Times New Roman" panose="02020603050405020304" pitchFamily="18" charset="0"/>
            </a:rPr>
            <a:t>November</a:t>
          </a:r>
          <a:r>
            <a:rPr lang="en-US" sz="1400" baseline="0">
              <a:latin typeface="Times New Roman" panose="02020603050405020304" pitchFamily="18" charset="0"/>
              <a:cs typeface="Times New Roman" panose="02020603050405020304" pitchFamily="18" charset="0"/>
            </a:rPr>
            <a:t> 6, 2022.</a:t>
          </a:r>
        </a:p>
        <a:p>
          <a:endParaRPr lang="en-US" sz="1400" baseline="0">
            <a:latin typeface="Times New Roman" panose="02020603050405020304" pitchFamily="18" charset="0"/>
            <a:cs typeface="Times New Roman" panose="02020603050405020304" pitchFamily="18" charset="0"/>
          </a:endParaRPr>
        </a:p>
        <a:p>
          <a:r>
            <a:rPr lang="en-US" sz="1400" baseline="0">
              <a:latin typeface="Times New Roman" panose="02020603050405020304" pitchFamily="18" charset="0"/>
              <a:cs typeface="Times New Roman" panose="02020603050405020304" pitchFamily="18" charset="0"/>
            </a:rPr>
            <a:t>To: Ms. Elizabeth Burke (Director of DOFASCO Company)</a:t>
          </a:r>
        </a:p>
        <a:p>
          <a:endParaRPr lang="en-US" sz="1400" baseline="0">
            <a:latin typeface="Times New Roman" panose="02020603050405020304" pitchFamily="18" charset="0"/>
            <a:cs typeface="Times New Roman" panose="02020603050405020304" pitchFamily="18" charset="0"/>
          </a:endParaRPr>
        </a:p>
        <a:p>
          <a:r>
            <a:rPr lang="en-US" sz="1400" baseline="0">
              <a:latin typeface="Times New Roman" panose="02020603050405020304" pitchFamily="18" charset="0"/>
              <a:cs typeface="Times New Roman" panose="02020603050405020304" pitchFamily="18" charset="0"/>
            </a:rPr>
            <a:t>From: APS Consultants</a:t>
          </a:r>
        </a:p>
        <a:p>
          <a:endParaRPr lang="en-US" sz="1400" baseline="0">
            <a:latin typeface="Times New Roman" panose="02020603050405020304" pitchFamily="18" charset="0"/>
            <a:cs typeface="Times New Roman" panose="02020603050405020304" pitchFamily="18" charset="0"/>
          </a:endParaRPr>
        </a:p>
        <a:p>
          <a:r>
            <a:rPr lang="en-US" sz="1400" b="1" baseline="0">
              <a:latin typeface="Times New Roman" panose="02020603050405020304" pitchFamily="18" charset="0"/>
              <a:cs typeface="Times New Roman" panose="02020603050405020304" pitchFamily="18" charset="0"/>
            </a:rPr>
            <a:t>RE: Performance Lawn Equipment</a:t>
          </a:r>
        </a:p>
        <a:p>
          <a:endParaRPr lang="en-US" sz="1400" baseline="0">
            <a:latin typeface="Times New Roman" panose="02020603050405020304" pitchFamily="18" charset="0"/>
            <a:cs typeface="Times New Roman" panose="02020603050405020304" pitchFamily="18" charset="0"/>
          </a:endParaRPr>
        </a:p>
        <a:p>
          <a:r>
            <a:rPr lang="en-US" sz="1400" baseline="0">
              <a:latin typeface="Times New Roman" panose="02020603050405020304" pitchFamily="18" charset="0"/>
              <a:cs typeface="Times New Roman" panose="02020603050405020304" pitchFamily="18" charset="0"/>
            </a:rPr>
            <a:t>This is in regard to the optimal production strategy to be implemented in order to achieve minimum cost. Upon comparing the outputs of having and not having the level production strategy, which is to have varying production, it is evident that having varying production strategy is highly beneficial because:</a:t>
          </a:r>
        </a:p>
        <a:p>
          <a:r>
            <a:rPr lang="en-US" sz="1400" baseline="0">
              <a:latin typeface="Times New Roman" panose="02020603050405020304" pitchFamily="18" charset="0"/>
              <a:cs typeface="Times New Roman" panose="02020603050405020304" pitchFamily="18" charset="0"/>
            </a:rPr>
            <a:t>   - The cost is lower by about $2 million in comparison to uniform production strategy.</a:t>
          </a:r>
        </a:p>
        <a:p>
          <a:r>
            <a:rPr lang="en-US" sz="1400" baseline="0">
              <a:latin typeface="Times New Roman" panose="02020603050405020304" pitchFamily="18" charset="0"/>
              <a:cs typeface="Times New Roman" panose="02020603050405020304" pitchFamily="18" charset="0"/>
            </a:rPr>
            <a:t>   - The lost sales (Lt) is nil in case of varying while higher in case of uniform production strategy.</a:t>
          </a:r>
        </a:p>
        <a:p>
          <a:r>
            <a:rPr lang="en-US" sz="1400" baseline="0">
              <a:latin typeface="Times New Roman" panose="02020603050405020304" pitchFamily="18" charset="0"/>
              <a:cs typeface="Times New Roman" panose="02020603050405020304" pitchFamily="18" charset="0"/>
            </a:rPr>
            <a:t>   - The inventory held (It) is significantly lower than uniform production strategy.</a:t>
          </a:r>
        </a:p>
        <a:p>
          <a:r>
            <a:rPr lang="en-US" sz="1400" baseline="0">
              <a:latin typeface="Times New Roman" panose="02020603050405020304" pitchFamily="18" charset="0"/>
              <a:cs typeface="Times New Roman" panose="02020603050405020304" pitchFamily="18" charset="0"/>
            </a:rPr>
            <a:t>   - There is also increase in production rate (Rt) during April in case of varying than the uniform production strategy.</a:t>
          </a:r>
        </a:p>
        <a:p>
          <a:endParaRPr lang="en-US" sz="1400" baseline="0">
            <a:latin typeface="Times New Roman" panose="02020603050405020304" pitchFamily="18" charset="0"/>
            <a:cs typeface="Times New Roman" panose="02020603050405020304" pitchFamily="18" charset="0"/>
          </a:endParaRPr>
        </a:p>
        <a:p>
          <a:r>
            <a:rPr lang="en-US" sz="1400" baseline="0">
              <a:latin typeface="Times New Roman" panose="02020603050405020304" pitchFamily="18" charset="0"/>
              <a:cs typeface="Times New Roman" panose="02020603050405020304" pitchFamily="18" charset="0"/>
            </a:rPr>
            <a:t>Although the uniform production strategy enables to reduce the overtime and undertime costs to zero, the enhanced profits and above mentioned benefits created by varying production strategy makes it the most suitable and recommended strategy.</a:t>
          </a:r>
        </a:p>
        <a:p>
          <a:endParaRPr lang="en-US" sz="1400" baseline="0">
            <a:latin typeface="Times New Roman" panose="02020603050405020304" pitchFamily="18" charset="0"/>
            <a:cs typeface="Times New Roman" panose="02020603050405020304" pitchFamily="18" charset="0"/>
          </a:endParaRPr>
        </a:p>
        <a:p>
          <a:r>
            <a:rPr lang="en-US" sz="1400" baseline="0">
              <a:latin typeface="Times New Roman" panose="02020603050405020304" pitchFamily="18" charset="0"/>
              <a:cs typeface="Times New Roman" panose="02020603050405020304" pitchFamily="18" charset="0"/>
            </a:rPr>
            <a:t>Hope this analysis helps explicate the optimal strategy for better performance. </a:t>
          </a:r>
        </a:p>
        <a:p>
          <a:endParaRPr lang="en-US" sz="1400" baseline="0">
            <a:latin typeface="Times New Roman" panose="02020603050405020304" pitchFamily="18" charset="0"/>
            <a:cs typeface="Times New Roman" panose="02020603050405020304" pitchFamily="18" charset="0"/>
          </a:endParaRPr>
        </a:p>
        <a:p>
          <a:endParaRPr lang="en-US" sz="1400" baseline="0">
            <a:latin typeface="Times New Roman" panose="02020603050405020304" pitchFamily="18" charset="0"/>
            <a:cs typeface="Times New Roman" panose="02020603050405020304" pitchFamily="18" charset="0"/>
          </a:endParaRPr>
        </a:p>
        <a:p>
          <a:r>
            <a:rPr lang="en-US" sz="1400" baseline="0">
              <a:latin typeface="Times New Roman" panose="02020603050405020304" pitchFamily="18" charset="0"/>
              <a:cs typeface="Times New Roman" panose="02020603050405020304" pitchFamily="18" charset="0"/>
            </a:rPr>
            <a:t>Happy to answer further queries!</a:t>
          </a:r>
        </a:p>
        <a:p>
          <a:r>
            <a:rPr lang="en-US" sz="1400" baseline="0">
              <a:latin typeface="Times New Roman" panose="02020603050405020304" pitchFamily="18" charset="0"/>
              <a:cs typeface="Times New Roman" panose="02020603050405020304" pitchFamily="18" charset="0"/>
            </a:rPr>
            <a:t>APS Consultants.</a:t>
          </a:r>
        </a:p>
        <a:p>
          <a:endParaRPr lang="en-US" sz="1400">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34B87-AAD9-4B0D-AA79-DDB5E4A11F1F}">
  <sheetPr>
    <tabColor rgb="FF92D050"/>
  </sheetPr>
  <dimension ref="A1:Z22"/>
  <sheetViews>
    <sheetView tabSelected="1" zoomScale="70" zoomScaleNormal="70" workbookViewId="0">
      <selection activeCell="D22" sqref="D22"/>
    </sheetView>
  </sheetViews>
  <sheetFormatPr defaultRowHeight="15.4" x14ac:dyDescent="0.45"/>
  <cols>
    <col min="1" max="1" width="12.6640625" style="1" customWidth="1"/>
    <col min="2" max="2" width="9.1328125" style="1" bestFit="1" customWidth="1"/>
    <col min="3" max="3" width="1.73046875" style="1" customWidth="1"/>
    <col min="4" max="4" width="13.46484375" style="1" bestFit="1" customWidth="1"/>
    <col min="5" max="8" width="9.1328125" style="1" bestFit="1" customWidth="1"/>
    <col min="9" max="9" width="10.06640625" style="1" bestFit="1" customWidth="1"/>
    <col min="10" max="10" width="9.1328125" style="1" bestFit="1" customWidth="1"/>
    <col min="11" max="11" width="16.265625" style="1" bestFit="1" customWidth="1"/>
    <col min="12" max="12" width="19.86328125" style="1" bestFit="1" customWidth="1"/>
    <col min="13" max="13" width="23.73046875" style="1" bestFit="1" customWidth="1"/>
    <col min="14" max="14" width="9.06640625" style="1"/>
    <col min="15" max="15" width="9.1328125" style="1" bestFit="1" customWidth="1"/>
    <col min="16" max="16" width="7.33203125" style="1" customWidth="1"/>
    <col min="17" max="17" width="43.9296875" style="1" bestFit="1" customWidth="1"/>
    <col min="18" max="23" width="9.06640625" style="1"/>
    <col min="24" max="24" width="32.796875" style="1" bestFit="1" customWidth="1"/>
    <col min="25" max="25" width="9.06640625" style="1"/>
    <col min="26" max="26" width="18.265625" style="2" bestFit="1" customWidth="1"/>
    <col min="27" max="16384" width="9.06640625" style="1"/>
  </cols>
  <sheetData>
    <row r="1" spans="1:26" ht="33.4" customHeight="1" thickBot="1" x14ac:dyDescent="0.5">
      <c r="A1" s="39" t="s">
        <v>13</v>
      </c>
      <c r="B1" s="40"/>
      <c r="C1" s="40"/>
      <c r="D1" s="40"/>
      <c r="E1" s="41"/>
      <c r="G1" s="39" t="s">
        <v>48</v>
      </c>
      <c r="H1" s="46"/>
      <c r="I1" s="46"/>
      <c r="J1" s="46"/>
      <c r="K1" s="46"/>
      <c r="L1" s="47"/>
    </row>
    <row r="2" spans="1:26" ht="15.75" customHeight="1" thickBot="1" x14ac:dyDescent="0.5">
      <c r="A2" s="3"/>
      <c r="B2" s="3"/>
      <c r="C2" s="3"/>
      <c r="D2" s="3"/>
      <c r="E2" s="3"/>
      <c r="Q2" s="1" t="s">
        <v>14</v>
      </c>
    </row>
    <row r="3" spans="1:26" ht="15.75" thickBot="1" x14ac:dyDescent="0.5">
      <c r="A3" s="4"/>
      <c r="B3" s="5"/>
      <c r="C3" s="42" t="s">
        <v>15</v>
      </c>
      <c r="D3" s="42"/>
      <c r="E3" s="42"/>
      <c r="F3" s="42"/>
      <c r="G3" s="42"/>
      <c r="H3" s="42"/>
      <c r="I3" s="42"/>
      <c r="J3" s="43"/>
      <c r="K3" s="44" t="s">
        <v>16</v>
      </c>
      <c r="L3" s="44"/>
      <c r="M3" s="45"/>
      <c r="N3" s="6" t="s">
        <v>17</v>
      </c>
      <c r="O3" s="7" t="s">
        <v>18</v>
      </c>
      <c r="Q3" s="1" t="s">
        <v>19</v>
      </c>
      <c r="Z3" s="1"/>
    </row>
    <row r="4" spans="1:26" ht="15.75" thickBot="1" x14ac:dyDescent="0.5">
      <c r="A4" s="8"/>
      <c r="B4" s="9" t="s">
        <v>20</v>
      </c>
      <c r="C4" s="10"/>
      <c r="D4" s="11" t="s">
        <v>21</v>
      </c>
      <c r="E4" s="12" t="s">
        <v>22</v>
      </c>
      <c r="F4" s="12" t="s">
        <v>23</v>
      </c>
      <c r="G4" s="12" t="s">
        <v>24</v>
      </c>
      <c r="H4" s="12" t="s">
        <v>25</v>
      </c>
      <c r="I4" s="12" t="s">
        <v>26</v>
      </c>
      <c r="J4" s="13" t="s">
        <v>27</v>
      </c>
      <c r="K4" s="11" t="s">
        <v>28</v>
      </c>
      <c r="L4" s="12" t="s">
        <v>29</v>
      </c>
      <c r="M4" s="13" t="s">
        <v>30</v>
      </c>
      <c r="N4" s="14"/>
      <c r="O4" s="15"/>
      <c r="Q4" s="1" t="s">
        <v>31</v>
      </c>
      <c r="Z4" s="1"/>
    </row>
    <row r="5" spans="1:26" x14ac:dyDescent="0.45">
      <c r="A5" s="16" t="s">
        <v>12</v>
      </c>
      <c r="B5" s="17"/>
      <c r="C5" s="17"/>
      <c r="D5" s="18">
        <f>R20</f>
        <v>9100</v>
      </c>
      <c r="E5" s="18">
        <f>R19</f>
        <v>900</v>
      </c>
      <c r="F5" s="17"/>
      <c r="G5" s="17"/>
      <c r="H5" s="17"/>
      <c r="I5" s="17"/>
      <c r="J5" s="17"/>
      <c r="K5" s="19"/>
      <c r="L5" s="20"/>
      <c r="M5" s="20"/>
      <c r="N5" s="17" t="s">
        <v>0</v>
      </c>
      <c r="O5" s="17">
        <v>0</v>
      </c>
      <c r="Q5" s="1" t="s">
        <v>32</v>
      </c>
      <c r="Z5" s="1"/>
    </row>
    <row r="6" spans="1:26" x14ac:dyDescent="0.45">
      <c r="A6" s="16" t="s">
        <v>3</v>
      </c>
      <c r="B6" s="17">
        <v>7080</v>
      </c>
      <c r="C6" s="17"/>
      <c r="D6" s="17">
        <v>9100</v>
      </c>
      <c r="E6" s="17">
        <v>2919.9999999999991</v>
      </c>
      <c r="F6" s="17">
        <v>0</v>
      </c>
      <c r="G6" s="17">
        <v>0</v>
      </c>
      <c r="H6" s="17">
        <v>0</v>
      </c>
      <c r="I6" s="17">
        <v>0</v>
      </c>
      <c r="J6" s="17">
        <v>0</v>
      </c>
      <c r="K6" s="21">
        <f>D6+E5-E6+F6-B6</f>
        <v>0</v>
      </c>
      <c r="L6" s="21">
        <f>G6-H6-D6+$R$21</f>
        <v>0</v>
      </c>
      <c r="M6" s="21">
        <f>D6-D5-I6+J6</f>
        <v>0</v>
      </c>
      <c r="N6" s="17" t="s">
        <v>0</v>
      </c>
      <c r="O6" s="17">
        <v>0</v>
      </c>
      <c r="Q6" s="1" t="s">
        <v>33</v>
      </c>
      <c r="Z6" s="1"/>
    </row>
    <row r="7" spans="1:26" x14ac:dyDescent="0.45">
      <c r="A7" s="16" t="s">
        <v>4</v>
      </c>
      <c r="B7" s="17">
        <v>9250</v>
      </c>
      <c r="C7" s="17"/>
      <c r="D7" s="17">
        <v>9100</v>
      </c>
      <c r="E7" s="17">
        <v>2769.9999999999995</v>
      </c>
      <c r="F7" s="17">
        <v>0</v>
      </c>
      <c r="G7" s="17">
        <v>0</v>
      </c>
      <c r="H7" s="17">
        <v>0</v>
      </c>
      <c r="I7" s="17">
        <v>0</v>
      </c>
      <c r="J7" s="17">
        <v>0</v>
      </c>
      <c r="K7" s="21">
        <f t="shared" ref="K7:K17" si="0">D7+E6-E7+F7-B7</f>
        <v>0</v>
      </c>
      <c r="L7" s="21">
        <f t="shared" ref="L7:L17" si="1">G7-H7-D7+$R$21</f>
        <v>0</v>
      </c>
      <c r="M7" s="21">
        <f t="shared" ref="M7:M17" si="2">D7-D6-I7+J7</f>
        <v>0</v>
      </c>
      <c r="N7" s="17" t="s">
        <v>0</v>
      </c>
      <c r="O7" s="17">
        <v>0</v>
      </c>
      <c r="Q7" s="1" t="s">
        <v>34</v>
      </c>
      <c r="Z7" s="1"/>
    </row>
    <row r="8" spans="1:26" x14ac:dyDescent="0.45">
      <c r="A8" s="16" t="s">
        <v>5</v>
      </c>
      <c r="B8" s="17">
        <v>10020</v>
      </c>
      <c r="C8" s="17"/>
      <c r="D8" s="17">
        <v>9100</v>
      </c>
      <c r="E8" s="17">
        <v>1850</v>
      </c>
      <c r="F8" s="17">
        <v>0</v>
      </c>
      <c r="G8" s="17">
        <v>2.2737367544323206E-13</v>
      </c>
      <c r="H8" s="17">
        <v>0</v>
      </c>
      <c r="I8" s="17">
        <v>0</v>
      </c>
      <c r="J8" s="17">
        <v>0</v>
      </c>
      <c r="K8" s="21">
        <f t="shared" si="0"/>
        <v>0</v>
      </c>
      <c r="L8" s="21">
        <f t="shared" si="1"/>
        <v>0</v>
      </c>
      <c r="M8" s="21">
        <f t="shared" si="2"/>
        <v>0</v>
      </c>
      <c r="N8" s="17" t="s">
        <v>0</v>
      </c>
      <c r="O8" s="17">
        <v>0</v>
      </c>
      <c r="Q8" s="1" t="s">
        <v>35</v>
      </c>
      <c r="Z8" s="1"/>
    </row>
    <row r="9" spans="1:26" x14ac:dyDescent="0.45">
      <c r="A9" s="16" t="s">
        <v>6</v>
      </c>
      <c r="B9" s="17">
        <v>10995</v>
      </c>
      <c r="C9" s="17"/>
      <c r="D9" s="17">
        <v>11037.25</v>
      </c>
      <c r="E9" s="17">
        <v>1892.2500000000005</v>
      </c>
      <c r="F9" s="17">
        <v>0</v>
      </c>
      <c r="G9" s="17">
        <v>1937.2500000000005</v>
      </c>
      <c r="H9" s="17">
        <v>0</v>
      </c>
      <c r="I9" s="17">
        <v>1937.2500000000002</v>
      </c>
      <c r="J9" s="17">
        <v>0</v>
      </c>
      <c r="K9" s="21">
        <f t="shared" si="0"/>
        <v>0</v>
      </c>
      <c r="L9" s="21">
        <f t="shared" si="1"/>
        <v>0</v>
      </c>
      <c r="M9" s="21">
        <f t="shared" si="2"/>
        <v>-2.2737367544323206E-13</v>
      </c>
      <c r="N9" s="17" t="s">
        <v>0</v>
      </c>
      <c r="O9" s="17">
        <v>0</v>
      </c>
      <c r="Z9" s="1"/>
    </row>
    <row r="10" spans="1:26" x14ac:dyDescent="0.45">
      <c r="A10" s="16" t="s">
        <v>1</v>
      </c>
      <c r="B10" s="17">
        <v>11436</v>
      </c>
      <c r="C10" s="17"/>
      <c r="D10" s="17">
        <v>11037.25</v>
      </c>
      <c r="E10" s="17">
        <v>1493.4999999999995</v>
      </c>
      <c r="F10" s="17">
        <v>0</v>
      </c>
      <c r="G10" s="17">
        <v>1937.2500000000005</v>
      </c>
      <c r="H10" s="17">
        <v>0</v>
      </c>
      <c r="I10" s="17">
        <v>0</v>
      </c>
      <c r="J10" s="17">
        <v>0</v>
      </c>
      <c r="K10" s="21">
        <f>D10+E9-E10+F10-B10</f>
        <v>0</v>
      </c>
      <c r="L10" s="21">
        <f t="shared" si="1"/>
        <v>0</v>
      </c>
      <c r="M10" s="21">
        <f t="shared" si="2"/>
        <v>0</v>
      </c>
      <c r="N10" s="17" t="s">
        <v>0</v>
      </c>
      <c r="O10" s="17">
        <v>0</v>
      </c>
      <c r="Z10" s="1"/>
    </row>
    <row r="11" spans="1:26" x14ac:dyDescent="0.45">
      <c r="A11" s="16" t="s">
        <v>7</v>
      </c>
      <c r="B11" s="17">
        <v>12082</v>
      </c>
      <c r="C11" s="17"/>
      <c r="D11" s="17">
        <v>11037.25</v>
      </c>
      <c r="E11" s="17">
        <v>448.74999999999966</v>
      </c>
      <c r="F11" s="17">
        <v>0</v>
      </c>
      <c r="G11" s="17">
        <v>1937.2500000000005</v>
      </c>
      <c r="H11" s="17">
        <v>0</v>
      </c>
      <c r="I11" s="17">
        <v>0</v>
      </c>
      <c r="J11" s="17">
        <v>0</v>
      </c>
      <c r="K11" s="21">
        <f t="shared" si="0"/>
        <v>0</v>
      </c>
      <c r="L11" s="21">
        <f t="shared" si="1"/>
        <v>0</v>
      </c>
      <c r="M11" s="21">
        <f t="shared" si="2"/>
        <v>0</v>
      </c>
      <c r="N11" s="17" t="s">
        <v>0</v>
      </c>
      <c r="O11" s="17">
        <v>0</v>
      </c>
    </row>
    <row r="12" spans="1:26" x14ac:dyDescent="0.45">
      <c r="A12" s="16" t="s">
        <v>2</v>
      </c>
      <c r="B12" s="17">
        <v>11486</v>
      </c>
      <c r="C12" s="17"/>
      <c r="D12" s="17">
        <v>11037.25</v>
      </c>
      <c r="E12" s="17">
        <v>0</v>
      </c>
      <c r="F12" s="17">
        <v>0</v>
      </c>
      <c r="G12" s="17">
        <v>1937.2500000000005</v>
      </c>
      <c r="H12" s="17">
        <v>0</v>
      </c>
      <c r="I12" s="17">
        <v>0</v>
      </c>
      <c r="J12" s="17">
        <v>0</v>
      </c>
      <c r="K12" s="21">
        <f t="shared" si="0"/>
        <v>0</v>
      </c>
      <c r="L12" s="21">
        <f t="shared" si="1"/>
        <v>0</v>
      </c>
      <c r="M12" s="21">
        <f t="shared" si="2"/>
        <v>0</v>
      </c>
      <c r="N12" s="17" t="s">
        <v>0</v>
      </c>
      <c r="O12" s="17">
        <v>0</v>
      </c>
    </row>
    <row r="13" spans="1:26" x14ac:dyDescent="0.45">
      <c r="A13" s="16" t="s">
        <v>8</v>
      </c>
      <c r="B13" s="17">
        <v>9504</v>
      </c>
      <c r="C13" s="17"/>
      <c r="D13" s="17">
        <v>9504</v>
      </c>
      <c r="E13" s="17">
        <v>0</v>
      </c>
      <c r="F13" s="17">
        <v>0</v>
      </c>
      <c r="G13" s="17">
        <v>404</v>
      </c>
      <c r="H13" s="17">
        <v>0</v>
      </c>
      <c r="I13" s="17">
        <v>0</v>
      </c>
      <c r="J13" s="17">
        <v>1533.25</v>
      </c>
      <c r="K13" s="21">
        <f t="shared" si="0"/>
        <v>0</v>
      </c>
      <c r="L13" s="21">
        <f t="shared" si="1"/>
        <v>0</v>
      </c>
      <c r="M13" s="21">
        <f t="shared" si="2"/>
        <v>0</v>
      </c>
      <c r="N13" s="17" t="s">
        <v>0</v>
      </c>
      <c r="O13" s="17">
        <v>0</v>
      </c>
      <c r="Q13" s="1" t="s">
        <v>36</v>
      </c>
      <c r="R13" s="22">
        <v>70</v>
      </c>
    </row>
    <row r="14" spans="1:26" x14ac:dyDescent="0.45">
      <c r="A14" s="16" t="s">
        <v>9</v>
      </c>
      <c r="B14" s="17">
        <v>8635</v>
      </c>
      <c r="C14" s="17"/>
      <c r="D14" s="17">
        <v>8635</v>
      </c>
      <c r="E14" s="17">
        <v>0</v>
      </c>
      <c r="F14" s="17">
        <v>0</v>
      </c>
      <c r="G14" s="17">
        <v>0</v>
      </c>
      <c r="H14" s="17">
        <v>465</v>
      </c>
      <c r="I14" s="17">
        <v>0</v>
      </c>
      <c r="J14" s="17">
        <v>869</v>
      </c>
      <c r="K14" s="21">
        <f t="shared" si="0"/>
        <v>0</v>
      </c>
      <c r="L14" s="21">
        <f t="shared" si="1"/>
        <v>0</v>
      </c>
      <c r="M14" s="21">
        <f t="shared" si="2"/>
        <v>0</v>
      </c>
      <c r="N14" s="17" t="s">
        <v>0</v>
      </c>
      <c r="O14" s="17">
        <v>0</v>
      </c>
      <c r="Q14" s="1" t="s">
        <v>37</v>
      </c>
      <c r="R14" s="22">
        <v>1.4</v>
      </c>
    </row>
    <row r="15" spans="1:26" x14ac:dyDescent="0.45">
      <c r="A15" s="16" t="s">
        <v>10</v>
      </c>
      <c r="B15" s="17">
        <v>7451</v>
      </c>
      <c r="C15" s="17"/>
      <c r="D15" s="17">
        <v>7451</v>
      </c>
      <c r="E15" s="17">
        <v>0</v>
      </c>
      <c r="F15" s="17">
        <v>0</v>
      </c>
      <c r="G15" s="17">
        <v>0</v>
      </c>
      <c r="H15" s="17">
        <v>1649</v>
      </c>
      <c r="I15" s="17">
        <v>0</v>
      </c>
      <c r="J15" s="17">
        <v>1184</v>
      </c>
      <c r="K15" s="21">
        <f t="shared" si="0"/>
        <v>0</v>
      </c>
      <c r="L15" s="21">
        <f t="shared" si="1"/>
        <v>0</v>
      </c>
      <c r="M15" s="21">
        <f t="shared" si="2"/>
        <v>0</v>
      </c>
      <c r="N15" s="17" t="s">
        <v>0</v>
      </c>
      <c r="O15" s="17">
        <v>0</v>
      </c>
      <c r="Q15" s="1" t="s">
        <v>38</v>
      </c>
      <c r="R15" s="22">
        <v>200</v>
      </c>
    </row>
    <row r="16" spans="1:26" x14ac:dyDescent="0.45">
      <c r="A16" s="16" t="s">
        <v>11</v>
      </c>
      <c r="B16" s="17">
        <v>6453</v>
      </c>
      <c r="C16" s="17"/>
      <c r="D16" s="17">
        <v>6453</v>
      </c>
      <c r="E16" s="17">
        <v>0</v>
      </c>
      <c r="F16" s="17">
        <v>0</v>
      </c>
      <c r="G16" s="17">
        <v>0</v>
      </c>
      <c r="H16" s="17">
        <v>2647</v>
      </c>
      <c r="I16" s="17">
        <v>0</v>
      </c>
      <c r="J16" s="17">
        <v>998</v>
      </c>
      <c r="K16" s="21">
        <f t="shared" si="0"/>
        <v>0</v>
      </c>
      <c r="L16" s="21">
        <f t="shared" si="1"/>
        <v>0</v>
      </c>
      <c r="M16" s="21">
        <f t="shared" si="2"/>
        <v>0</v>
      </c>
      <c r="N16" s="17" t="s">
        <v>0</v>
      </c>
      <c r="O16" s="17">
        <v>0</v>
      </c>
      <c r="Q16" s="1" t="s">
        <v>39</v>
      </c>
      <c r="R16" s="22">
        <v>6.5</v>
      </c>
    </row>
    <row r="17" spans="1:18" x14ac:dyDescent="0.45">
      <c r="A17" s="16" t="s">
        <v>12</v>
      </c>
      <c r="B17" s="17">
        <v>5651</v>
      </c>
      <c r="C17" s="17"/>
      <c r="D17" s="17">
        <v>5651</v>
      </c>
      <c r="E17" s="17">
        <v>0</v>
      </c>
      <c r="F17" s="17">
        <v>0</v>
      </c>
      <c r="G17" s="17">
        <v>0</v>
      </c>
      <c r="H17" s="17">
        <v>3449</v>
      </c>
      <c r="I17" s="17">
        <v>0</v>
      </c>
      <c r="J17" s="17">
        <v>802</v>
      </c>
      <c r="K17" s="21">
        <f t="shared" si="0"/>
        <v>0</v>
      </c>
      <c r="L17" s="21">
        <f t="shared" si="1"/>
        <v>0</v>
      </c>
      <c r="M17" s="21">
        <f t="shared" si="2"/>
        <v>0</v>
      </c>
      <c r="N17" s="17" t="s">
        <v>0</v>
      </c>
      <c r="O17" s="17">
        <v>0</v>
      </c>
      <c r="Q17" s="1" t="s">
        <v>40</v>
      </c>
      <c r="R17" s="22">
        <v>3</v>
      </c>
    </row>
    <row r="18" spans="1:18" x14ac:dyDescent="0.45">
      <c r="A18" s="23" t="s">
        <v>41</v>
      </c>
      <c r="B18" s="24">
        <f t="shared" ref="B18:J18" si="3">SUM(B6:B17)</f>
        <v>110043</v>
      </c>
      <c r="C18" s="25"/>
      <c r="D18" s="26">
        <f t="shared" si="3"/>
        <v>109143</v>
      </c>
      <c r="E18" s="26">
        <f t="shared" si="3"/>
        <v>11374.499999999998</v>
      </c>
      <c r="F18" s="26">
        <f t="shared" si="3"/>
        <v>0</v>
      </c>
      <c r="G18" s="26">
        <f t="shared" si="3"/>
        <v>8153.0000000000018</v>
      </c>
      <c r="H18" s="26">
        <f t="shared" si="3"/>
        <v>8210</v>
      </c>
      <c r="I18" s="26">
        <f t="shared" si="3"/>
        <v>1937.2500000000002</v>
      </c>
      <c r="J18" s="24">
        <f t="shared" si="3"/>
        <v>5386.25</v>
      </c>
      <c r="K18" s="27"/>
      <c r="L18" s="28"/>
      <c r="M18" s="27"/>
      <c r="Q18" s="1" t="s">
        <v>42</v>
      </c>
      <c r="R18" s="22">
        <v>5</v>
      </c>
    </row>
    <row r="19" spans="1:18" x14ac:dyDescent="0.45">
      <c r="A19" s="29" t="s">
        <v>43</v>
      </c>
      <c r="B19" s="30"/>
      <c r="C19" s="31"/>
      <c r="D19" s="32">
        <f>R13</f>
        <v>70</v>
      </c>
      <c r="E19" s="32">
        <f>R14</f>
        <v>1.4</v>
      </c>
      <c r="F19" s="32">
        <f>R15</f>
        <v>200</v>
      </c>
      <c r="G19" s="32">
        <f>R16</f>
        <v>6.5</v>
      </c>
      <c r="H19" s="32">
        <f>R17</f>
        <v>3</v>
      </c>
      <c r="I19" s="32">
        <f>R18</f>
        <v>5</v>
      </c>
      <c r="J19" s="33">
        <f>R18</f>
        <v>5</v>
      </c>
      <c r="K19" s="27"/>
      <c r="L19" s="28"/>
      <c r="M19" s="27"/>
      <c r="Q19" s="1" t="s">
        <v>44</v>
      </c>
      <c r="R19" s="22">
        <v>900</v>
      </c>
    </row>
    <row r="20" spans="1:18" x14ac:dyDescent="0.45">
      <c r="A20" s="34"/>
      <c r="B20" s="17"/>
      <c r="C20" s="17"/>
      <c r="D20" s="17"/>
      <c r="E20" s="17"/>
      <c r="F20" s="17"/>
      <c r="G20" s="17"/>
      <c r="H20" s="17"/>
      <c r="I20" s="17"/>
      <c r="J20" s="17"/>
      <c r="K20" s="27"/>
      <c r="L20" s="27"/>
      <c r="M20" s="27"/>
      <c r="Q20" s="1" t="s">
        <v>45</v>
      </c>
      <c r="R20" s="22">
        <v>9100</v>
      </c>
    </row>
    <row r="21" spans="1:18" ht="15.75" thickBot="1" x14ac:dyDescent="0.5">
      <c r="A21" s="34"/>
      <c r="B21" s="17"/>
      <c r="C21" s="17"/>
      <c r="D21" s="17"/>
      <c r="E21" s="17"/>
      <c r="F21" s="17"/>
      <c r="G21" s="17"/>
      <c r="H21" s="17"/>
      <c r="I21" s="17"/>
      <c r="J21" s="17"/>
      <c r="Q21" s="1" t="s">
        <v>46</v>
      </c>
      <c r="R21" s="22">
        <v>9100</v>
      </c>
    </row>
    <row r="22" spans="1:18" ht="15.75" thickBot="1" x14ac:dyDescent="0.5">
      <c r="A22" s="35" t="s">
        <v>47</v>
      </c>
      <c r="B22" s="36"/>
      <c r="C22" s="17"/>
      <c r="D22" s="37">
        <f>SUMPRODUCT(D18:J18,D19:J19)</f>
        <v>7770176.2999999998</v>
      </c>
      <c r="E22" s="17"/>
      <c r="F22" s="17"/>
      <c r="G22" s="17"/>
      <c r="H22" s="17"/>
      <c r="I22" s="17"/>
      <c r="J22" s="17"/>
    </row>
  </sheetData>
  <mergeCells count="4">
    <mergeCell ref="A1:E1"/>
    <mergeCell ref="C3:J3"/>
    <mergeCell ref="K3:M3"/>
    <mergeCell ref="G1:L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2136D-0403-44A3-88C2-1A90EDCF2102}">
  <sheetPr>
    <tabColor rgb="FF92D050"/>
  </sheetPr>
  <dimension ref="A1:Z22"/>
  <sheetViews>
    <sheetView zoomScale="70" zoomScaleNormal="70" workbookViewId="0">
      <selection activeCell="D22" sqref="D22"/>
    </sheetView>
  </sheetViews>
  <sheetFormatPr defaultRowHeight="15.4" x14ac:dyDescent="0.45"/>
  <cols>
    <col min="1" max="1" width="12.6640625" style="1" customWidth="1"/>
    <col min="2" max="2" width="9.1328125" style="1" bestFit="1" customWidth="1"/>
    <col min="3" max="3" width="1.73046875" style="1" customWidth="1"/>
    <col min="4" max="4" width="13.46484375" style="1" bestFit="1" customWidth="1"/>
    <col min="5" max="8" width="9.1328125" style="1" bestFit="1" customWidth="1"/>
    <col min="9" max="9" width="10.06640625" style="1" bestFit="1" customWidth="1"/>
    <col min="10" max="10" width="9.1328125" style="1" bestFit="1" customWidth="1"/>
    <col min="11" max="11" width="16.265625" style="1" bestFit="1" customWidth="1"/>
    <col min="12" max="12" width="19.86328125" style="1" bestFit="1" customWidth="1"/>
    <col min="13" max="13" width="23.73046875" style="1" bestFit="1" customWidth="1"/>
    <col min="14" max="14" width="9.06640625" style="1"/>
    <col min="15" max="15" width="9.1328125" style="1" bestFit="1" customWidth="1"/>
    <col min="16" max="16" width="7.33203125" style="1" customWidth="1"/>
    <col min="17" max="17" width="43.9296875" style="1" bestFit="1" customWidth="1"/>
    <col min="18" max="23" width="9.06640625" style="1"/>
    <col min="24" max="24" width="32.796875" style="1" bestFit="1" customWidth="1"/>
    <col min="25" max="25" width="9.06640625" style="1"/>
    <col min="26" max="26" width="18.265625" style="2" bestFit="1" customWidth="1"/>
    <col min="27" max="16384" width="9.06640625" style="1"/>
  </cols>
  <sheetData>
    <row r="1" spans="1:26" ht="33.4" customHeight="1" thickBot="1" x14ac:dyDescent="0.5">
      <c r="A1" s="39" t="s">
        <v>13</v>
      </c>
      <c r="B1" s="40"/>
      <c r="C1" s="40"/>
      <c r="D1" s="40"/>
      <c r="E1" s="41"/>
      <c r="G1" s="39" t="s">
        <v>49</v>
      </c>
      <c r="H1" s="46"/>
      <c r="I1" s="46"/>
      <c r="J1" s="46"/>
      <c r="K1" s="46"/>
      <c r="L1" s="47"/>
    </row>
    <row r="2" spans="1:26" ht="15.75" customHeight="1" thickBot="1" x14ac:dyDescent="0.5">
      <c r="A2" s="3"/>
      <c r="B2" s="3"/>
      <c r="C2" s="3"/>
      <c r="D2" s="3"/>
      <c r="E2" s="3"/>
    </row>
    <row r="3" spans="1:26" ht="15.75" thickBot="1" x14ac:dyDescent="0.5">
      <c r="A3" s="4"/>
      <c r="B3" s="5"/>
      <c r="C3" s="42" t="s">
        <v>15</v>
      </c>
      <c r="D3" s="42"/>
      <c r="E3" s="42"/>
      <c r="F3" s="42"/>
      <c r="G3" s="42"/>
      <c r="H3" s="42"/>
      <c r="I3" s="42"/>
      <c r="J3" s="43"/>
      <c r="K3" s="44" t="s">
        <v>16</v>
      </c>
      <c r="L3" s="44"/>
      <c r="M3" s="45"/>
      <c r="N3" s="6" t="s">
        <v>17</v>
      </c>
      <c r="O3" s="7" t="s">
        <v>18</v>
      </c>
      <c r="Q3" s="1" t="s">
        <v>19</v>
      </c>
      <c r="Z3" s="1"/>
    </row>
    <row r="4" spans="1:26" ht="15.75" thickBot="1" x14ac:dyDescent="0.5">
      <c r="A4" s="8"/>
      <c r="B4" s="9" t="s">
        <v>20</v>
      </c>
      <c r="C4" s="10"/>
      <c r="D4" s="11" t="s">
        <v>21</v>
      </c>
      <c r="E4" s="12" t="s">
        <v>22</v>
      </c>
      <c r="F4" s="12" t="s">
        <v>23</v>
      </c>
      <c r="G4" s="12" t="s">
        <v>24</v>
      </c>
      <c r="H4" s="12" t="s">
        <v>25</v>
      </c>
      <c r="I4" s="12" t="s">
        <v>26</v>
      </c>
      <c r="J4" s="13" t="s">
        <v>27</v>
      </c>
      <c r="K4" s="11" t="s">
        <v>28</v>
      </c>
      <c r="L4" s="12" t="s">
        <v>29</v>
      </c>
      <c r="M4" s="13" t="s">
        <v>30</v>
      </c>
      <c r="N4" s="14"/>
      <c r="O4" s="15"/>
      <c r="Q4" s="1" t="s">
        <v>31</v>
      </c>
      <c r="Z4" s="1"/>
    </row>
    <row r="5" spans="1:26" x14ac:dyDescent="0.45">
      <c r="A5" s="16" t="s">
        <v>12</v>
      </c>
      <c r="B5" s="17"/>
      <c r="C5" s="17"/>
      <c r="D5" s="18">
        <f>R20</f>
        <v>9100</v>
      </c>
      <c r="E5" s="18">
        <f>R19</f>
        <v>900</v>
      </c>
      <c r="F5" s="17"/>
      <c r="G5" s="17"/>
      <c r="H5" s="17"/>
      <c r="I5" s="17"/>
      <c r="J5" s="17"/>
      <c r="K5" s="19"/>
      <c r="L5" s="20"/>
      <c r="M5" s="20"/>
      <c r="N5" s="17" t="s">
        <v>0</v>
      </c>
      <c r="O5" s="17">
        <v>0</v>
      </c>
      <c r="Q5" s="1" t="s">
        <v>32</v>
      </c>
      <c r="Z5" s="1"/>
    </row>
    <row r="6" spans="1:26" x14ac:dyDescent="0.45">
      <c r="A6" s="16" t="s">
        <v>3</v>
      </c>
      <c r="B6" s="17">
        <v>7080</v>
      </c>
      <c r="C6" s="17"/>
      <c r="D6" s="17">
        <v>9100</v>
      </c>
      <c r="E6" s="17">
        <v>2920</v>
      </c>
      <c r="F6" s="17">
        <v>0</v>
      </c>
      <c r="G6" s="17">
        <v>0</v>
      </c>
      <c r="H6" s="17">
        <v>0</v>
      </c>
      <c r="I6" s="17">
        <v>0</v>
      </c>
      <c r="J6" s="17">
        <v>0</v>
      </c>
      <c r="K6" s="21">
        <f>D6+E5-E6+F6-B6</f>
        <v>0</v>
      </c>
      <c r="L6" s="21">
        <f>G6-H6-D6+$R$21</f>
        <v>0</v>
      </c>
      <c r="M6" s="21">
        <f>D6-D5-I6+J6</f>
        <v>0</v>
      </c>
      <c r="N6" s="17" t="s">
        <v>0</v>
      </c>
      <c r="O6" s="17">
        <v>0</v>
      </c>
      <c r="Q6" s="1" t="s">
        <v>33</v>
      </c>
      <c r="Z6" s="1"/>
    </row>
    <row r="7" spans="1:26" x14ac:dyDescent="0.45">
      <c r="A7" s="16" t="s">
        <v>4</v>
      </c>
      <c r="B7" s="17">
        <v>9250</v>
      </c>
      <c r="C7" s="17"/>
      <c r="D7" s="17">
        <v>9100</v>
      </c>
      <c r="E7" s="17">
        <v>2770</v>
      </c>
      <c r="F7" s="17">
        <v>0</v>
      </c>
      <c r="G7" s="17">
        <v>0</v>
      </c>
      <c r="H7" s="17">
        <v>0</v>
      </c>
      <c r="I7" s="17">
        <v>0</v>
      </c>
      <c r="J7" s="17">
        <v>0</v>
      </c>
      <c r="K7" s="21">
        <f t="shared" ref="K7:K17" si="0">D7+E6-E7+F7-B7</f>
        <v>0</v>
      </c>
      <c r="L7" s="21">
        <f t="shared" ref="L7:L17" si="1">G7-H7-D7+$R$21</f>
        <v>0</v>
      </c>
      <c r="M7" s="21">
        <f t="shared" ref="M7:M17" si="2">D7-D6-I7+J7</f>
        <v>0</v>
      </c>
      <c r="N7" s="17" t="s">
        <v>0</v>
      </c>
      <c r="O7" s="17">
        <v>0</v>
      </c>
      <c r="Q7" s="1" t="s">
        <v>34</v>
      </c>
      <c r="Z7" s="1"/>
    </row>
    <row r="8" spans="1:26" x14ac:dyDescent="0.45">
      <c r="A8" s="16" t="s">
        <v>5</v>
      </c>
      <c r="B8" s="17">
        <v>10020</v>
      </c>
      <c r="C8" s="17"/>
      <c r="D8" s="17">
        <v>9100</v>
      </c>
      <c r="E8" s="17">
        <v>1850</v>
      </c>
      <c r="F8" s="17">
        <v>0</v>
      </c>
      <c r="G8" s="17">
        <v>0</v>
      </c>
      <c r="H8" s="17">
        <v>0</v>
      </c>
      <c r="I8" s="17">
        <v>0</v>
      </c>
      <c r="J8" s="17">
        <v>0</v>
      </c>
      <c r="K8" s="21">
        <f t="shared" si="0"/>
        <v>0</v>
      </c>
      <c r="L8" s="21">
        <f t="shared" si="1"/>
        <v>0</v>
      </c>
      <c r="M8" s="21">
        <f t="shared" si="2"/>
        <v>0</v>
      </c>
      <c r="N8" s="17" t="s">
        <v>0</v>
      </c>
      <c r="O8" s="17">
        <v>0</v>
      </c>
      <c r="Q8" s="1" t="s">
        <v>35</v>
      </c>
      <c r="Z8" s="1"/>
    </row>
    <row r="9" spans="1:26" x14ac:dyDescent="0.45">
      <c r="A9" s="16" t="s">
        <v>6</v>
      </c>
      <c r="B9" s="17">
        <v>10995</v>
      </c>
      <c r="C9" s="17"/>
      <c r="D9" s="17">
        <v>9100</v>
      </c>
      <c r="E9" s="17">
        <v>0</v>
      </c>
      <c r="F9" s="17">
        <v>45</v>
      </c>
      <c r="G9" s="17">
        <v>0</v>
      </c>
      <c r="H9" s="17">
        <v>0</v>
      </c>
      <c r="I9" s="17">
        <v>0</v>
      </c>
      <c r="J9" s="17">
        <v>0</v>
      </c>
      <c r="K9" s="21">
        <f t="shared" si="0"/>
        <v>0</v>
      </c>
      <c r="L9" s="21">
        <f t="shared" si="1"/>
        <v>0</v>
      </c>
      <c r="M9" s="21">
        <f t="shared" si="2"/>
        <v>0</v>
      </c>
      <c r="N9" s="17" t="s">
        <v>0</v>
      </c>
      <c r="O9" s="17">
        <v>0</v>
      </c>
      <c r="Z9" s="1"/>
    </row>
    <row r="10" spans="1:26" x14ac:dyDescent="0.45">
      <c r="A10" s="16" t="s">
        <v>1</v>
      </c>
      <c r="B10" s="17">
        <v>11436</v>
      </c>
      <c r="C10" s="17"/>
      <c r="D10" s="17">
        <v>9100</v>
      </c>
      <c r="E10" s="17">
        <v>0</v>
      </c>
      <c r="F10" s="17">
        <v>2336</v>
      </c>
      <c r="G10" s="17">
        <v>0</v>
      </c>
      <c r="H10" s="17">
        <v>0</v>
      </c>
      <c r="I10" s="17">
        <v>0</v>
      </c>
      <c r="J10" s="17">
        <v>0</v>
      </c>
      <c r="K10" s="21">
        <f>D10+E9-E10+F10-B10</f>
        <v>0</v>
      </c>
      <c r="L10" s="21">
        <f t="shared" si="1"/>
        <v>0</v>
      </c>
      <c r="M10" s="21">
        <f t="shared" si="2"/>
        <v>0</v>
      </c>
      <c r="N10" s="17" t="s">
        <v>0</v>
      </c>
      <c r="O10" s="17">
        <v>0</v>
      </c>
      <c r="Z10" s="1"/>
    </row>
    <row r="11" spans="1:26" x14ac:dyDescent="0.45">
      <c r="A11" s="16" t="s">
        <v>7</v>
      </c>
      <c r="B11" s="17">
        <v>12082</v>
      </c>
      <c r="C11" s="17"/>
      <c r="D11" s="17">
        <v>9100</v>
      </c>
      <c r="E11" s="17">
        <v>0</v>
      </c>
      <c r="F11" s="17">
        <v>2982</v>
      </c>
      <c r="G11" s="17">
        <v>0</v>
      </c>
      <c r="H11" s="17">
        <v>0</v>
      </c>
      <c r="I11" s="17">
        <v>0</v>
      </c>
      <c r="J11" s="17">
        <v>0</v>
      </c>
      <c r="K11" s="21">
        <f t="shared" si="0"/>
        <v>0</v>
      </c>
      <c r="L11" s="21">
        <f t="shared" si="1"/>
        <v>0</v>
      </c>
      <c r="M11" s="21">
        <f t="shared" si="2"/>
        <v>0</v>
      </c>
      <c r="N11" s="17" t="s">
        <v>0</v>
      </c>
      <c r="O11" s="17">
        <v>0</v>
      </c>
    </row>
    <row r="12" spans="1:26" x14ac:dyDescent="0.45">
      <c r="A12" s="16" t="s">
        <v>2</v>
      </c>
      <c r="B12" s="17">
        <v>11486</v>
      </c>
      <c r="C12" s="17"/>
      <c r="D12" s="17">
        <v>9100</v>
      </c>
      <c r="E12" s="17">
        <v>0</v>
      </c>
      <c r="F12" s="17">
        <v>2386</v>
      </c>
      <c r="G12" s="17">
        <v>0</v>
      </c>
      <c r="H12" s="17">
        <v>0</v>
      </c>
      <c r="I12" s="17">
        <v>0</v>
      </c>
      <c r="J12" s="17">
        <v>0</v>
      </c>
      <c r="K12" s="21">
        <f t="shared" si="0"/>
        <v>0</v>
      </c>
      <c r="L12" s="21">
        <f t="shared" si="1"/>
        <v>0</v>
      </c>
      <c r="M12" s="21">
        <f t="shared" si="2"/>
        <v>0</v>
      </c>
      <c r="N12" s="17" t="s">
        <v>0</v>
      </c>
      <c r="O12" s="17">
        <v>0</v>
      </c>
    </row>
    <row r="13" spans="1:26" x14ac:dyDescent="0.45">
      <c r="A13" s="16" t="s">
        <v>8</v>
      </c>
      <c r="B13" s="17">
        <v>9504</v>
      </c>
      <c r="C13" s="17"/>
      <c r="D13" s="17">
        <v>9100</v>
      </c>
      <c r="E13" s="17">
        <v>0</v>
      </c>
      <c r="F13" s="17">
        <v>404</v>
      </c>
      <c r="G13" s="17">
        <v>0</v>
      </c>
      <c r="H13" s="17">
        <v>0</v>
      </c>
      <c r="I13" s="17">
        <v>0</v>
      </c>
      <c r="J13" s="17">
        <v>0</v>
      </c>
      <c r="K13" s="21">
        <f t="shared" si="0"/>
        <v>0</v>
      </c>
      <c r="L13" s="21">
        <f t="shared" si="1"/>
        <v>0</v>
      </c>
      <c r="M13" s="21">
        <f t="shared" si="2"/>
        <v>0</v>
      </c>
      <c r="N13" s="17" t="s">
        <v>0</v>
      </c>
      <c r="O13" s="17">
        <v>0</v>
      </c>
      <c r="Q13" s="1" t="s">
        <v>36</v>
      </c>
      <c r="R13" s="22">
        <v>70</v>
      </c>
    </row>
    <row r="14" spans="1:26" x14ac:dyDescent="0.45">
      <c r="A14" s="16" t="s">
        <v>9</v>
      </c>
      <c r="B14" s="17">
        <v>8635</v>
      </c>
      <c r="C14" s="17"/>
      <c r="D14" s="17">
        <v>9100</v>
      </c>
      <c r="E14" s="17">
        <v>465</v>
      </c>
      <c r="F14" s="17">
        <v>0</v>
      </c>
      <c r="G14" s="17">
        <v>0</v>
      </c>
      <c r="H14" s="17">
        <v>0</v>
      </c>
      <c r="I14" s="17">
        <v>0</v>
      </c>
      <c r="J14" s="17">
        <v>0</v>
      </c>
      <c r="K14" s="21">
        <f t="shared" si="0"/>
        <v>0</v>
      </c>
      <c r="L14" s="21">
        <f t="shared" si="1"/>
        <v>0</v>
      </c>
      <c r="M14" s="21">
        <f t="shared" si="2"/>
        <v>0</v>
      </c>
      <c r="N14" s="17" t="s">
        <v>0</v>
      </c>
      <c r="O14" s="17">
        <v>0</v>
      </c>
      <c r="Q14" s="1" t="s">
        <v>37</v>
      </c>
      <c r="R14" s="22">
        <v>1.4</v>
      </c>
    </row>
    <row r="15" spans="1:26" x14ac:dyDescent="0.45">
      <c r="A15" s="16" t="s">
        <v>10</v>
      </c>
      <c r="B15" s="17">
        <v>7451</v>
      </c>
      <c r="C15" s="17"/>
      <c r="D15" s="17">
        <v>9100</v>
      </c>
      <c r="E15" s="17">
        <v>2114</v>
      </c>
      <c r="F15" s="17">
        <v>0</v>
      </c>
      <c r="G15" s="17">
        <v>0</v>
      </c>
      <c r="H15" s="17">
        <v>0</v>
      </c>
      <c r="I15" s="17">
        <v>0</v>
      </c>
      <c r="J15" s="17">
        <v>0</v>
      </c>
      <c r="K15" s="21">
        <f t="shared" si="0"/>
        <v>0</v>
      </c>
      <c r="L15" s="21">
        <f t="shared" si="1"/>
        <v>0</v>
      </c>
      <c r="M15" s="21">
        <f t="shared" si="2"/>
        <v>0</v>
      </c>
      <c r="N15" s="17" t="s">
        <v>0</v>
      </c>
      <c r="O15" s="17">
        <v>0</v>
      </c>
      <c r="Q15" s="1" t="s">
        <v>38</v>
      </c>
      <c r="R15" s="22">
        <v>200</v>
      </c>
    </row>
    <row r="16" spans="1:26" x14ac:dyDescent="0.45">
      <c r="A16" s="16" t="s">
        <v>11</v>
      </c>
      <c r="B16" s="17">
        <v>6453</v>
      </c>
      <c r="C16" s="17"/>
      <c r="D16" s="17">
        <v>9100</v>
      </c>
      <c r="E16" s="17">
        <v>4761</v>
      </c>
      <c r="F16" s="17">
        <v>0</v>
      </c>
      <c r="G16" s="17">
        <v>0</v>
      </c>
      <c r="H16" s="17">
        <v>0</v>
      </c>
      <c r="I16" s="17">
        <v>0</v>
      </c>
      <c r="J16" s="17">
        <v>0</v>
      </c>
      <c r="K16" s="21">
        <f t="shared" si="0"/>
        <v>0</v>
      </c>
      <c r="L16" s="21">
        <f t="shared" si="1"/>
        <v>0</v>
      </c>
      <c r="M16" s="21">
        <f t="shared" si="2"/>
        <v>0</v>
      </c>
      <c r="N16" s="17" t="s">
        <v>0</v>
      </c>
      <c r="O16" s="17">
        <v>0</v>
      </c>
      <c r="Q16" s="1" t="s">
        <v>39</v>
      </c>
      <c r="R16" s="22">
        <v>6.5</v>
      </c>
    </row>
    <row r="17" spans="1:18" x14ac:dyDescent="0.45">
      <c r="A17" s="16" t="s">
        <v>12</v>
      </c>
      <c r="B17" s="17">
        <v>5651</v>
      </c>
      <c r="C17" s="17"/>
      <c r="D17" s="17">
        <v>9100</v>
      </c>
      <c r="E17" s="17">
        <v>8210</v>
      </c>
      <c r="F17" s="17">
        <v>0</v>
      </c>
      <c r="G17" s="17">
        <v>0</v>
      </c>
      <c r="H17" s="17">
        <v>0</v>
      </c>
      <c r="I17" s="17">
        <v>0</v>
      </c>
      <c r="J17" s="17">
        <v>0</v>
      </c>
      <c r="K17" s="21">
        <f t="shared" si="0"/>
        <v>0</v>
      </c>
      <c r="L17" s="21">
        <f t="shared" si="1"/>
        <v>0</v>
      </c>
      <c r="M17" s="21">
        <f t="shared" si="2"/>
        <v>0</v>
      </c>
      <c r="N17" s="17" t="s">
        <v>0</v>
      </c>
      <c r="O17" s="17">
        <v>0</v>
      </c>
      <c r="Q17" s="1" t="s">
        <v>40</v>
      </c>
      <c r="R17" s="22">
        <v>3</v>
      </c>
    </row>
    <row r="18" spans="1:18" x14ac:dyDescent="0.45">
      <c r="A18" s="23" t="s">
        <v>41</v>
      </c>
      <c r="B18" s="24">
        <f t="shared" ref="B18:J18" si="3">SUM(B6:B17)</f>
        <v>110043</v>
      </c>
      <c r="C18" s="25"/>
      <c r="D18" s="26">
        <f t="shared" si="3"/>
        <v>109200</v>
      </c>
      <c r="E18" s="26">
        <f t="shared" si="3"/>
        <v>23090</v>
      </c>
      <c r="F18" s="26">
        <f t="shared" si="3"/>
        <v>8153</v>
      </c>
      <c r="G18" s="26">
        <f t="shared" si="3"/>
        <v>0</v>
      </c>
      <c r="H18" s="26">
        <f t="shared" si="3"/>
        <v>0</v>
      </c>
      <c r="I18" s="26">
        <f t="shared" si="3"/>
        <v>0</v>
      </c>
      <c r="J18" s="24">
        <f t="shared" si="3"/>
        <v>0</v>
      </c>
      <c r="K18" s="27"/>
      <c r="L18" s="28"/>
      <c r="M18" s="27"/>
      <c r="Q18" s="1" t="s">
        <v>42</v>
      </c>
      <c r="R18" s="22">
        <v>5</v>
      </c>
    </row>
    <row r="19" spans="1:18" x14ac:dyDescent="0.45">
      <c r="A19" s="29" t="s">
        <v>43</v>
      </c>
      <c r="B19" s="30"/>
      <c r="C19" s="31"/>
      <c r="D19" s="32">
        <f>R13</f>
        <v>70</v>
      </c>
      <c r="E19" s="32">
        <f>R14</f>
        <v>1.4</v>
      </c>
      <c r="F19" s="32">
        <f>R15</f>
        <v>200</v>
      </c>
      <c r="G19" s="32">
        <f>R16</f>
        <v>6.5</v>
      </c>
      <c r="H19" s="32">
        <f>R17</f>
        <v>3</v>
      </c>
      <c r="I19" s="32">
        <f>R18</f>
        <v>5</v>
      </c>
      <c r="J19" s="33">
        <f>R18</f>
        <v>5</v>
      </c>
      <c r="K19" s="27"/>
      <c r="L19" s="28"/>
      <c r="M19" s="27"/>
      <c r="Q19" s="1" t="s">
        <v>44</v>
      </c>
      <c r="R19" s="22">
        <v>900</v>
      </c>
    </row>
    <row r="20" spans="1:18" x14ac:dyDescent="0.45">
      <c r="A20" s="34"/>
      <c r="B20" s="17"/>
      <c r="C20" s="17"/>
      <c r="D20" s="17"/>
      <c r="E20" s="17"/>
      <c r="F20" s="17"/>
      <c r="G20" s="17"/>
      <c r="H20" s="17"/>
      <c r="I20" s="17"/>
      <c r="J20" s="17"/>
      <c r="K20" s="27"/>
      <c r="L20" s="27"/>
      <c r="M20" s="27"/>
      <c r="Q20" s="1" t="s">
        <v>45</v>
      </c>
      <c r="R20" s="22">
        <v>9100</v>
      </c>
    </row>
    <row r="21" spans="1:18" ht="15.75" thickBot="1" x14ac:dyDescent="0.5">
      <c r="A21" s="34"/>
      <c r="B21" s="17"/>
      <c r="C21" s="17"/>
      <c r="D21" s="17"/>
      <c r="E21" s="17"/>
      <c r="F21" s="17"/>
      <c r="G21" s="17"/>
      <c r="H21" s="17"/>
      <c r="I21" s="17"/>
      <c r="J21" s="17"/>
      <c r="Q21" s="1" t="s">
        <v>46</v>
      </c>
      <c r="R21" s="22">
        <v>9100</v>
      </c>
    </row>
    <row r="22" spans="1:18" ht="15.75" thickBot="1" x14ac:dyDescent="0.5">
      <c r="A22" s="35" t="s">
        <v>47</v>
      </c>
      <c r="B22" s="36"/>
      <c r="C22" s="17"/>
      <c r="D22" s="38">
        <f>SUMPRODUCT(D18:J18,D19:J19)</f>
        <v>9306926</v>
      </c>
      <c r="E22" s="17"/>
      <c r="F22" s="17"/>
      <c r="G22" s="17"/>
      <c r="H22" s="17"/>
      <c r="I22" s="17"/>
      <c r="J22" s="17"/>
    </row>
  </sheetData>
  <mergeCells count="4">
    <mergeCell ref="A1:E1"/>
    <mergeCell ref="C3:J3"/>
    <mergeCell ref="K3:M3"/>
    <mergeCell ref="G1:L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380C2-A8E5-4AC0-9015-8DC9DEB9D6C9}">
  <sheetPr>
    <tabColor rgb="FF92D050"/>
  </sheetPr>
  <dimension ref="A1"/>
  <sheetViews>
    <sheetView zoomScale="80" zoomScaleNormal="80" workbookViewId="0">
      <selection activeCell="G1" sqref="G1"/>
    </sheetView>
  </sheetViews>
  <sheetFormatPr defaultRowHeight="14.25" x14ac:dyDescent="0.4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Strategy 1</vt:lpstr>
      <vt:lpstr>Strategy 2</vt:lpstr>
      <vt:lpstr>Memo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 Sharma</dc:creator>
  <cp:lastModifiedBy>Kay Sharma</cp:lastModifiedBy>
  <dcterms:created xsi:type="dcterms:W3CDTF">2022-11-06T06:43:53Z</dcterms:created>
  <dcterms:modified xsi:type="dcterms:W3CDTF">2022-11-10T00:17:50Z</dcterms:modified>
</cp:coreProperties>
</file>