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20"/>
  </bookViews>
  <sheets>
    <sheet name="Dashboard" sheetId="1" r:id="rId1"/>
    <sheet name="workings" sheetId="2" r:id="rId2"/>
    <sheet name="Data" sheetId="3" r:id="rId3"/>
  </sheets>
  <definedNames>
    <definedName name="Slicer_Manager">#N/A</definedName>
    <definedName name="Slicer_Project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 i="3" l="1"/>
  <c r="F44" i="3"/>
  <c r="F1" i="1"/>
  <c r="K6" i="1"/>
  <c r="L6" i="1" s="1"/>
  <c r="M6" i="1" s="1"/>
  <c r="N6" i="1" s="1"/>
  <c r="O6" i="1" s="1"/>
  <c r="P6" i="1" s="1"/>
  <c r="Q6" i="1" s="1"/>
  <c r="R6" i="1" s="1"/>
  <c r="S6" i="1" s="1"/>
  <c r="T6" i="1" s="1"/>
  <c r="U6" i="1" s="1"/>
  <c r="V6" i="1" s="1"/>
  <c r="W6" i="1" s="1"/>
  <c r="X6" i="1" s="1"/>
  <c r="Y6" i="1" s="1"/>
  <c r="Z6" i="1" s="1"/>
  <c r="B5" i="2" l="1"/>
  <c r="B4" i="2"/>
  <c r="B3" i="2"/>
  <c r="H4" i="2"/>
  <c r="K5" i="2"/>
  <c r="B6" i="2" l="1"/>
  <c r="B7" i="2" s="1"/>
  <c r="L5" i="2"/>
  <c r="H5" i="2"/>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2" i="3"/>
</calcChain>
</file>

<file path=xl/sharedStrings.xml><?xml version="1.0" encoding="utf-8"?>
<sst xmlns="http://schemas.openxmlformats.org/spreadsheetml/2006/main" count="261" uniqueCount="50">
  <si>
    <t>Excel</t>
  </si>
  <si>
    <t>ML</t>
  </si>
  <si>
    <t>Data Analyst</t>
  </si>
  <si>
    <t>Web D</t>
  </si>
  <si>
    <t>CP</t>
  </si>
  <si>
    <t>Task 1</t>
  </si>
  <si>
    <t>Task 2</t>
  </si>
  <si>
    <t>Task 3</t>
  </si>
  <si>
    <t>Task 4</t>
  </si>
  <si>
    <t>Task 5</t>
  </si>
  <si>
    <t>Task 6</t>
  </si>
  <si>
    <t>Task 7</t>
  </si>
  <si>
    <t>Task 8</t>
  </si>
  <si>
    <t>Task 9</t>
  </si>
  <si>
    <t>Task 10</t>
  </si>
  <si>
    <t>McFay</t>
  </si>
  <si>
    <t>Wood</t>
  </si>
  <si>
    <t>Ladd</t>
  </si>
  <si>
    <t>Hirsch</t>
  </si>
  <si>
    <t>Samora</t>
  </si>
  <si>
    <t>Projects</t>
  </si>
  <si>
    <t>Task</t>
  </si>
  <si>
    <t>Manager</t>
  </si>
  <si>
    <t>Start Date</t>
  </si>
  <si>
    <t>Duration</t>
  </si>
  <si>
    <t>End Date</t>
  </si>
  <si>
    <t>Days Completed</t>
  </si>
  <si>
    <t>Progress</t>
  </si>
  <si>
    <t>Budget</t>
  </si>
  <si>
    <t>Actual</t>
  </si>
  <si>
    <t>Task Bar Chart</t>
  </si>
  <si>
    <t xml:space="preserve">Not Started </t>
  </si>
  <si>
    <t>Inprogress</t>
  </si>
  <si>
    <t>Completed</t>
  </si>
  <si>
    <t>Remaining</t>
  </si>
  <si>
    <t>Total</t>
  </si>
  <si>
    <t>PROJECT MANAGEMENT DASHBOARD</t>
  </si>
  <si>
    <t xml:space="preserve">Budget </t>
  </si>
  <si>
    <t xml:space="preserve">Actual </t>
  </si>
  <si>
    <t>Overall Progress- Days Completed vs Duration</t>
  </si>
  <si>
    <t>Sum of Duration</t>
  </si>
  <si>
    <t>Sum of Days Completed</t>
  </si>
  <si>
    <t>Values</t>
  </si>
  <si>
    <t>Donut Chart</t>
  </si>
  <si>
    <t>Days completed</t>
  </si>
  <si>
    <t>%</t>
  </si>
  <si>
    <t>Days Remaining</t>
  </si>
  <si>
    <t>Bar Chart</t>
  </si>
  <si>
    <t>Scroll Bar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</si>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</sst>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M;\-0.0,,\M"/>
    <numFmt numFmtId="165" formatCode="[$-409]d\-mmm;@"/>
  </numFmts>
  <fonts count="6" x14ac:knownFonts="1">
    <font>
      <sz val="11"/>
      <color theme="1"/>
      <name val="Calibri"/>
      <family val="2"/>
      <scheme val="minor"/>
    </font>
    <font>
      <sz val="11"/>
      <color theme="1"/>
      <name val="Calibri"/>
      <family val="2"/>
      <scheme val="minor"/>
    </font>
    <font>
      <b/>
      <sz val="12"/>
      <color theme="1"/>
      <name val="Calibri"/>
      <family val="2"/>
      <scheme val="minor"/>
    </font>
    <font>
      <sz val="18"/>
      <color theme="0"/>
      <name val="Calibri"/>
      <family val="2"/>
      <scheme val="minor"/>
    </font>
    <font>
      <b/>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0" tint="-0.499984740745262"/>
        <bgColor indexed="64"/>
      </patternFill>
    </fill>
  </fills>
  <borders count="3">
    <border>
      <left/>
      <right/>
      <top/>
      <bottom/>
      <diagonal/>
    </border>
    <border>
      <left/>
      <right/>
      <top/>
      <bottom style="medium">
        <color indexed="64"/>
      </bottom>
      <diagonal/>
    </border>
    <border>
      <left/>
      <right/>
      <top/>
      <bottom style="thin">
        <color theme="0" tint="-0.499984740745262"/>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4" fontId="0" fillId="0" borderId="0" xfId="0" applyNumberFormat="1"/>
    <xf numFmtId="9" fontId="0" fillId="0" borderId="0" xfId="1" applyFont="1"/>
    <xf numFmtId="0" fontId="2" fillId="0" borderId="0" xfId="0" applyFont="1" applyAlignment="1">
      <alignment horizontal="center"/>
    </xf>
    <xf numFmtId="0" fontId="0" fillId="2" borderId="0" xfId="0" applyFill="1"/>
    <xf numFmtId="0" fontId="0" fillId="0" borderId="0" xfId="0" pivotButton="1"/>
    <xf numFmtId="9" fontId="0" fillId="0" borderId="0" xfId="0" applyNumberFormat="1"/>
    <xf numFmtId="0" fontId="0" fillId="0" borderId="0" xfId="0" applyAlignment="1">
      <alignment horizontal="right"/>
    </xf>
    <xf numFmtId="3" fontId="0" fillId="0" borderId="0" xfId="0" applyNumberFormat="1"/>
    <xf numFmtId="0" fontId="4" fillId="0" borderId="0" xfId="0" applyFont="1"/>
    <xf numFmtId="0" fontId="0" fillId="0" borderId="1" xfId="0" applyBorder="1"/>
    <xf numFmtId="0" fontId="0" fillId="0" borderId="0" xfId="0" applyNumberFormat="1"/>
    <xf numFmtId="0" fontId="0" fillId="0" borderId="0" xfId="0" applyAlignment="1">
      <alignment horizontal="left"/>
    </xf>
    <xf numFmtId="0" fontId="4" fillId="0" borderId="0" xfId="0" applyFont="1" applyAlignment="1">
      <alignment horizontal="center"/>
    </xf>
    <xf numFmtId="164" fontId="0" fillId="0" borderId="0" xfId="0" applyNumberFormat="1"/>
    <xf numFmtId="0" fontId="0" fillId="0" borderId="0" xfId="0" applyAlignment="1">
      <alignment horizontal="center"/>
    </xf>
    <xf numFmtId="165"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0" fillId="0" borderId="2" xfId="0" applyBorder="1"/>
    <xf numFmtId="14" fontId="0" fillId="0" borderId="2" xfId="0" applyNumberFormat="1" applyBorder="1"/>
    <xf numFmtId="0" fontId="0" fillId="0" borderId="2" xfId="0" applyBorder="1" applyAlignment="1">
      <alignment horizontal="center"/>
    </xf>
    <xf numFmtId="9" fontId="0" fillId="0" borderId="2" xfId="0" applyNumberFormat="1" applyBorder="1"/>
    <xf numFmtId="0" fontId="0" fillId="0" borderId="2" xfId="0" applyBorder="1" applyAlignment="1">
      <alignment horizontal="right"/>
    </xf>
    <xf numFmtId="0" fontId="3" fillId="2" borderId="0" xfId="0" applyFont="1" applyFill="1" applyAlignment="1">
      <alignment horizontal="center"/>
    </xf>
    <xf numFmtId="0" fontId="5"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cellXfs>
  <cellStyles count="2">
    <cellStyle name="Normal" xfId="0" builtinId="0"/>
    <cellStyle name="Percent" xfId="1" builtinId="5"/>
  </cellStyles>
  <dxfs count="474">
    <dxf>
      <font>
        <b val="0"/>
        <i val="0"/>
        <strike val="0"/>
        <condense val="0"/>
        <extend val="0"/>
        <outline val="0"/>
        <shadow val="0"/>
        <u val="none"/>
        <vertAlign val="baseline"/>
        <sz val="11"/>
        <color theme="1"/>
        <name val="Calibri"/>
        <scheme val="minor"/>
      </font>
    </dxf>
    <dxf>
      <numFmt numFmtId="19" formatCode="m/d/yyyy"/>
    </dxf>
    <dxf>
      <numFmt numFmtId="19" formatCode="m/d/yyyy"/>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thin">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border>
        <bottom style="medium">
          <color theme="0" tint="-0.499984740745262"/>
        </bottom>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numFmt numFmtId="3" formatCode="#,##0"/>
    </dxf>
    <dxf>
      <alignment horizontal="right" readingOrder="0"/>
    </dxf>
    <dxf>
      <alignment horizontal="right" readingOrder="0"/>
    </dxf>
    <dxf>
      <fill>
        <patternFill>
          <bgColor theme="6"/>
        </patternFill>
      </fill>
      <border>
        <top style="thin">
          <color theme="0"/>
        </top>
        <bottom style="thin">
          <color theme="0"/>
        </bottom>
        <vertical/>
        <horizontal/>
      </border>
    </dxf>
    <dxf>
      <fill>
        <patternFill patternType="none">
          <bgColor auto="1"/>
        </pattern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ill>
        <patternFill>
          <bgColor theme="0" tint="-0.14996795556505021"/>
        </patternFill>
      </fill>
      <border>
        <top style="thin">
          <color theme="0" tint="-0.499984740745262"/>
        </top>
        <vertical/>
        <horizontal/>
      </border>
    </dxf>
    <dxf>
      <fill>
        <patternFill patternType="lightUp"/>
      </fill>
    </dxf>
    <dxf>
      <fill>
        <patternFill>
          <bgColor theme="4" tint="-0.24994659260841701"/>
        </patternFill>
      </fill>
      <border>
        <top style="thin">
          <color theme="0"/>
        </top>
        <bottom style="thin">
          <color theme="0"/>
        </bottom>
        <vertical/>
        <horizontal/>
      </border>
    </dxf>
    <dxf>
      <fill>
        <patternFill>
          <bgColor theme="0" tint="-0.24994659260841701"/>
        </patternFill>
      </fill>
    </dxf>
    <dxf>
      <fill>
        <patternFill>
          <bgColor theme="0" tint="-0.24994659260841701"/>
        </patternFill>
      </fill>
      <border>
        <left style="thin">
          <color theme="0"/>
        </left>
        <right style="thin">
          <color theme="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Overall</a:t>
            </a:r>
            <a:r>
              <a:rPr lang="en-US" sz="1800" baseline="0">
                <a:solidFill>
                  <a:schemeClr val="bg1"/>
                </a:solidFill>
              </a:rPr>
              <a:t> Task Progress</a:t>
            </a:r>
            <a:endParaRPr lang="en-US" sz="1800">
              <a:solidFill>
                <a:schemeClr val="bg1"/>
              </a:solidFill>
            </a:endParaRPr>
          </a:p>
        </c:rich>
      </c:tx>
      <c:layout>
        <c:manualLayout>
          <c:xMode val="edge"/>
          <c:yMode val="edge"/>
          <c:x val="6.723537279866378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60755881572438E-2"/>
          <c:y val="0.48935331000291632"/>
          <c:w val="0.91678488236855127"/>
          <c:h val="0.29768372703412072"/>
        </c:manualLayout>
      </c:layout>
      <c:barChart>
        <c:barDir val="bar"/>
        <c:grouping val="stacked"/>
        <c:varyColors val="0"/>
        <c:ser>
          <c:idx val="0"/>
          <c:order val="0"/>
          <c:tx>
            <c:strRef>
              <c:f>workings!$A$3</c:f>
              <c:strCache>
                <c:ptCount val="1"/>
                <c:pt idx="0">
                  <c:v>Not Started </c:v>
                </c:pt>
              </c:strCache>
            </c:strRef>
          </c:tx>
          <c:spPr>
            <a:no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5</c:v>
                </c:pt>
              </c:numCache>
            </c:numRef>
          </c:val>
          <c:extLst>
            <c:ext xmlns:c16="http://schemas.microsoft.com/office/drawing/2014/chart" uri="{C3380CC4-5D6E-409C-BE32-E72D297353CC}">
              <c16:uniqueId val="{00000000-3949-4603-B9DD-82664AB4346B}"/>
            </c:ext>
          </c:extLst>
        </c:ser>
        <c:ser>
          <c:idx val="1"/>
          <c:order val="1"/>
          <c:tx>
            <c:strRef>
              <c:f>workings!$A$4</c:f>
              <c:strCache>
                <c:ptCount val="1"/>
                <c:pt idx="0">
                  <c:v>Inprogress</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workings!$B$4</c:f>
              <c:numCache>
                <c:formatCode>General</c:formatCode>
                <c:ptCount val="1"/>
                <c:pt idx="0">
                  <c:v>35</c:v>
                </c:pt>
              </c:numCache>
            </c:numRef>
          </c:val>
          <c:extLst>
            <c:ext xmlns:c16="http://schemas.microsoft.com/office/drawing/2014/chart" uri="{C3380CC4-5D6E-409C-BE32-E72D297353CC}">
              <c16:uniqueId val="{00000001-3949-4603-B9DD-82664AB4346B}"/>
            </c:ext>
          </c:extLst>
        </c:ser>
        <c:ser>
          <c:idx val="2"/>
          <c:order val="2"/>
          <c:tx>
            <c:strRef>
              <c:f>workings!$A$5</c:f>
              <c:strCache>
                <c:ptCount val="1"/>
                <c:pt idx="0">
                  <c:v>Completed</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workings!$B$5</c:f>
              <c:numCache>
                <c:formatCode>General</c:formatCode>
                <c:ptCount val="1"/>
                <c:pt idx="0">
                  <c:v>3</c:v>
                </c:pt>
              </c:numCache>
            </c:numRef>
          </c:val>
          <c:extLst>
            <c:ext xmlns:c16="http://schemas.microsoft.com/office/drawing/2014/chart" uri="{C3380CC4-5D6E-409C-BE32-E72D297353CC}">
              <c16:uniqueId val="{00000002-3949-4603-B9DD-82664AB4346B}"/>
            </c:ext>
          </c:extLst>
        </c:ser>
        <c:dLbls>
          <c:dLblPos val="ctr"/>
          <c:showLegendKey val="0"/>
          <c:showVal val="1"/>
          <c:showCatName val="0"/>
          <c:showSerName val="0"/>
          <c:showPercent val="0"/>
          <c:showBubbleSize val="0"/>
        </c:dLbls>
        <c:gapWidth val="0"/>
        <c:overlap val="100"/>
        <c:axId val="427306591"/>
        <c:axId val="427307423"/>
      </c:barChart>
      <c:catAx>
        <c:axId val="427306591"/>
        <c:scaling>
          <c:orientation val="minMax"/>
        </c:scaling>
        <c:delete val="1"/>
        <c:axPos val="l"/>
        <c:numFmt formatCode="General" sourceLinked="1"/>
        <c:majorTickMark val="none"/>
        <c:minorTickMark val="none"/>
        <c:tickLblPos val="nextTo"/>
        <c:crossAx val="427307423"/>
        <c:crosses val="autoZero"/>
        <c:auto val="1"/>
        <c:lblAlgn val="ctr"/>
        <c:lblOffset val="100"/>
        <c:noMultiLvlLbl val="0"/>
      </c:catAx>
      <c:valAx>
        <c:axId val="427307423"/>
        <c:scaling>
          <c:orientation val="minMax"/>
        </c:scaling>
        <c:delete val="1"/>
        <c:axPos val="b"/>
        <c:numFmt formatCode="General" sourceLinked="1"/>
        <c:majorTickMark val="none"/>
        <c:minorTickMark val="none"/>
        <c:tickLblPos val="nextTo"/>
        <c:crossAx val="427306591"/>
        <c:crosses val="autoZero"/>
        <c:crossBetween val="between"/>
      </c:valAx>
      <c:spPr>
        <a:noFill/>
        <a:ln>
          <a:noFill/>
        </a:ln>
        <a:effectLst/>
      </c:spPr>
    </c:plotArea>
    <c:legend>
      <c:legendPos val="t"/>
      <c:layout>
        <c:manualLayout>
          <c:xMode val="edge"/>
          <c:yMode val="edge"/>
          <c:x val="3.6883202099737535E-2"/>
          <c:y val="0.27819480898221055"/>
          <c:w val="0.693878268255874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24125109361331"/>
          <c:y val="0.37230120540487988"/>
          <c:w val="0.6879936882889639"/>
          <c:h val="0.5351062020025274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6C-4E64-B70E-88283413EE4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36C-4E64-B70E-88283413EE4F}"/>
              </c:ext>
            </c:extLst>
          </c:dPt>
          <c:cat>
            <c:strRef>
              <c:f>workings!$G$4:$G$5</c:f>
              <c:strCache>
                <c:ptCount val="2"/>
                <c:pt idx="0">
                  <c:v>Days completed</c:v>
                </c:pt>
                <c:pt idx="1">
                  <c:v>Days Remaining</c:v>
                </c:pt>
              </c:strCache>
            </c:strRef>
          </c:cat>
          <c:val>
            <c:numRef>
              <c:f>workings!$H$4:$H$5</c:f>
              <c:numCache>
                <c:formatCode>0%</c:formatCode>
                <c:ptCount val="2"/>
                <c:pt idx="0">
                  <c:v>0.4204946996466431</c:v>
                </c:pt>
                <c:pt idx="1">
                  <c:v>0.5795053003533569</c:v>
                </c:pt>
              </c:numCache>
            </c:numRef>
          </c:val>
          <c:extLst>
            <c:ext xmlns:c16="http://schemas.microsoft.com/office/drawing/2014/chart" uri="{C3380CC4-5D6E-409C-BE32-E72D297353CC}">
              <c16:uniqueId val="{00000004-D36C-4E64-B70E-88283413EE4F}"/>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4.066522934633171E-2"/>
          <c:y val="5.6737588652482268E-2"/>
          <c:w val="0.7996211411073616"/>
          <c:h val="0.22931665456711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Budget Spent</a:t>
            </a:r>
          </a:p>
          <a:p>
            <a:pPr>
              <a:defRPr/>
            </a:pPr>
            <a:endParaRPr lang="en-US"/>
          </a:p>
        </c:rich>
      </c:tx>
      <c:layout>
        <c:manualLayout>
          <c:xMode val="edge"/>
          <c:yMode val="edge"/>
          <c:x val="0.273611111111111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5742563429571307"/>
          <c:y val="0.31266339869281051"/>
          <c:w val="0.62104700854700867"/>
          <c:h val="0.4749183006535948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19-4DF0-B8AF-0BEE04341266}"/>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F19-4DF0-B8AF-0BEE04341266}"/>
              </c:ext>
            </c:extLst>
          </c:dPt>
          <c:val>
            <c:numRef>
              <c:f>workings!$K$5:$L$5</c:f>
              <c:numCache>
                <c:formatCode>0%</c:formatCode>
                <c:ptCount val="2"/>
                <c:pt idx="0">
                  <c:v>0.42306354594579099</c:v>
                </c:pt>
                <c:pt idx="1">
                  <c:v>0.57693645405420901</c:v>
                </c:pt>
              </c:numCache>
            </c:numRef>
          </c:val>
          <c:extLst>
            <c:ext xmlns:c16="http://schemas.microsoft.com/office/drawing/2014/chart" uri="{C3380CC4-5D6E-409C-BE32-E72D297353CC}">
              <c16:uniqueId val="{00000004-7F19-4DF0-B8AF-0BEE0434126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[dashboard_project.xlsx]workings!PivotTable6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Budget vs Actual</a:t>
            </a:r>
          </a:p>
        </c:rich>
      </c:tx>
      <c:layout>
        <c:manualLayout>
          <c:xMode val="edge"/>
          <c:yMode val="edge"/>
          <c:x val="1.1997161305276215E-3"/>
          <c:y val="3.447522134166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dLbl>
          <c:idx val="0"/>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pivotFmt>
      <c:pivotFmt>
        <c:idx val="12"/>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3"/>
          </a:solidFill>
          <a:ln>
            <a:noFill/>
          </a:ln>
          <a:effectLst/>
        </c:spPr>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ext>
          </c:extLst>
        </c:dLbl>
      </c:pivotFmt>
      <c:pivotFmt>
        <c:idx val="17"/>
        <c:spPr>
          <a:solidFill>
            <a:schemeClr val="accent1"/>
          </a:solidFill>
          <a:ln>
            <a:noFill/>
          </a:ln>
          <a:effectLst/>
        </c:spPr>
      </c:pivotFmt>
    </c:pivotFmts>
    <c:plotArea>
      <c:layout>
        <c:manualLayout>
          <c:layoutTarget val="inner"/>
          <c:xMode val="edge"/>
          <c:yMode val="edge"/>
          <c:x val="2.6974765150349262E-2"/>
          <c:y val="0.33959553132781478"/>
          <c:w val="0.89205288591262544"/>
          <c:h val="0.65415318230852215"/>
        </c:manualLayout>
      </c:layout>
      <c:barChart>
        <c:barDir val="bar"/>
        <c:grouping val="clustered"/>
        <c:varyColors val="0"/>
        <c:ser>
          <c:idx val="0"/>
          <c:order val="0"/>
          <c:tx>
            <c:strRef>
              <c:f>workings!$K$3</c:f>
              <c:strCache>
                <c:ptCount val="1"/>
                <c:pt idx="0">
                  <c:v>Budget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workings!$K$4</c:f>
              <c:strCache>
                <c:ptCount val="1"/>
                <c:pt idx="0">
                  <c:v>Total</c:v>
                </c:pt>
              </c:strCache>
            </c:strRef>
          </c:cat>
          <c:val>
            <c:numRef>
              <c:f>workings!$K$4</c:f>
              <c:numCache>
                <c:formatCode>0.0,,\M;\-0.0,,\M</c:formatCode>
                <c:ptCount val="1"/>
                <c:pt idx="0">
                  <c:v>19815678</c:v>
                </c:pt>
              </c:numCache>
            </c:numRef>
          </c:val>
          <c:extLst>
            <c:ext xmlns:c16="http://schemas.microsoft.com/office/drawing/2014/chart" uri="{C3380CC4-5D6E-409C-BE32-E72D297353CC}">
              <c16:uniqueId val="{00000001-1971-4B6B-8253-B67019100949}"/>
            </c:ext>
          </c:extLst>
        </c:ser>
        <c:ser>
          <c:idx val="1"/>
          <c:order val="1"/>
          <c:tx>
            <c:strRef>
              <c:f>workings!$L$3</c:f>
              <c:strCache>
                <c:ptCount val="1"/>
                <c:pt idx="0">
                  <c:v>Actual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workings!$K$4</c:f>
              <c:strCache>
                <c:ptCount val="1"/>
                <c:pt idx="0">
                  <c:v>Total</c:v>
                </c:pt>
              </c:strCache>
            </c:strRef>
          </c:cat>
          <c:val>
            <c:numRef>
              <c:f>workings!$L$4</c:f>
              <c:numCache>
                <c:formatCode>0.0,,\M;\-0.0,,\M</c:formatCode>
                <c:ptCount val="1"/>
                <c:pt idx="0">
                  <c:v>8383291</c:v>
                </c:pt>
              </c:numCache>
            </c:numRef>
          </c:val>
          <c:extLst>
            <c:ext xmlns:c16="http://schemas.microsoft.com/office/drawing/2014/chart" uri="{C3380CC4-5D6E-409C-BE32-E72D297353CC}">
              <c16:uniqueId val="{00000002-1971-4B6B-8253-B67019100949}"/>
            </c:ext>
          </c:extLst>
        </c:ser>
        <c:dLbls>
          <c:dLblPos val="outEnd"/>
          <c:showLegendKey val="0"/>
          <c:showVal val="1"/>
          <c:showCatName val="0"/>
          <c:showSerName val="0"/>
          <c:showPercent val="0"/>
          <c:showBubbleSize val="0"/>
        </c:dLbls>
        <c:gapWidth val="0"/>
        <c:overlap val="-15"/>
        <c:axId val="1120818207"/>
        <c:axId val="1120814879"/>
      </c:barChart>
      <c:catAx>
        <c:axId val="1120818207"/>
        <c:scaling>
          <c:orientation val="minMax"/>
        </c:scaling>
        <c:delete val="1"/>
        <c:axPos val="l"/>
        <c:numFmt formatCode="General" sourceLinked="1"/>
        <c:majorTickMark val="none"/>
        <c:minorTickMark val="none"/>
        <c:tickLblPos val="nextTo"/>
        <c:crossAx val="1120814879"/>
        <c:crosses val="autoZero"/>
        <c:auto val="1"/>
        <c:lblAlgn val="ctr"/>
        <c:lblOffset val="100"/>
        <c:noMultiLvlLbl val="0"/>
      </c:catAx>
      <c:valAx>
        <c:axId val="1120814879"/>
        <c:scaling>
          <c:orientation val="minMax"/>
        </c:scaling>
        <c:delete val="1"/>
        <c:axPos val="b"/>
        <c:numFmt formatCode="0.0,,\M;\-0.0,,\M" sourceLinked="1"/>
        <c:majorTickMark val="none"/>
        <c:minorTickMark val="none"/>
        <c:tickLblPos val="nextTo"/>
        <c:crossAx val="11208182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N$4"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419100</xdr:colOff>
      <xdr:row>0</xdr:row>
      <xdr:rowOff>9524</xdr:rowOff>
    </xdr:from>
    <xdr:to>
      <xdr:col>19</xdr:col>
      <xdr:colOff>105456</xdr:colOff>
      <xdr:row>5</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0</xdr:rowOff>
    </xdr:from>
    <xdr:to>
      <xdr:col>14</xdr:col>
      <xdr:colOff>60960</xdr:colOff>
      <xdr:row>4</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114300</xdr:colOff>
      <xdr:row>0</xdr:row>
      <xdr:rowOff>0</xdr:rowOff>
    </xdr:from>
    <xdr:to>
      <xdr:col>20</xdr:col>
      <xdr:colOff>83820</xdr:colOff>
      <xdr:row>5</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590549</xdr:colOff>
      <xdr:row>0</xdr:row>
      <xdr:rowOff>1</xdr:rowOff>
    </xdr:from>
    <xdr:to>
      <xdr:col>25</xdr:col>
      <xdr:colOff>142875</xdr:colOff>
      <xdr:row>4</xdr:row>
      <xdr:rowOff>180976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1</xdr:row>
      <xdr:rowOff>104777</xdr:rowOff>
    </xdr:from>
    <xdr:to>
      <xdr:col>5</xdr:col>
      <xdr:colOff>505153</xdr:colOff>
      <xdr:row>4</xdr:row>
      <xdr:rowOff>19050</xdr:rowOff>
    </xdr:to>
    <mc:AlternateContent xmlns:mc="http://schemas.openxmlformats.org/markup-compatibility/2006" xmlns:a14="http://schemas.microsoft.com/office/drawing/2010/main">
      <mc:Choice Requires="a14">
        <xdr:graphicFrame macro="">
          <xdr:nvGraphicFramePr>
            <xdr:cNvPr id="9" name="Projects"/>
            <xdr:cNvGraphicFramePr/>
          </xdr:nvGraphicFramePr>
          <xdr:xfrm>
            <a:off x="0" y="0"/>
            <a:ext cx="0" cy="0"/>
          </xdr:xfrm>
          <a:graphic>
            <a:graphicData uri="http://schemas.microsoft.com/office/drawing/2010/slicer">
              <sle:slicer xmlns:sle="http://schemas.microsoft.com/office/drawing/2010/slicer" name="Projects"/>
            </a:graphicData>
          </a:graphic>
        </xdr:graphicFrame>
      </mc:Choice>
      <mc:Fallback xmlns="">
        <xdr:sp macro="" textlink="">
          <xdr:nvSpPr>
            <xdr:cNvPr id="0" name=""/>
            <xdr:cNvSpPr>
              <a:spLocks noTextEdit="1"/>
            </xdr:cNvSpPr>
          </xdr:nvSpPr>
          <xdr:spPr>
            <a:xfrm>
              <a:off x="9525" y="581027"/>
              <a:ext cx="4953000" cy="74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643976</xdr:colOff>
      <xdr:row>1</xdr:row>
      <xdr:rowOff>104775</xdr:rowOff>
    </xdr:from>
    <xdr:to>
      <xdr:col>10</xdr:col>
      <xdr:colOff>105322</xdr:colOff>
      <xdr:row>4</xdr:row>
      <xdr:rowOff>9525</xdr:rowOff>
    </xdr:to>
    <mc:AlternateContent xmlns:mc="http://schemas.openxmlformats.org/markup-compatibility/2006" xmlns:a14="http://schemas.microsoft.com/office/drawing/2010/main">
      <mc:Choice Requires="a14">
        <xdr:graphicFrame macro="">
          <xdr:nvGraphicFramePr>
            <xdr:cNvPr id="10"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5101676" y="581025"/>
              <a:ext cx="3557096"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161925</xdr:colOff>
          <xdr:row>0</xdr:row>
          <xdr:rowOff>238125</xdr:rowOff>
        </xdr:from>
        <xdr:to>
          <xdr:col>10</xdr:col>
          <xdr:colOff>504825</xdr:colOff>
          <xdr:row>0</xdr:row>
          <xdr:rowOff>400050</xdr:rowOff>
        </xdr:to>
        <xdr:sp macro="" textlink="">
          <xdr:nvSpPr>
            <xdr:cNvPr id="1025" name="Scroll Bar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0.30506</cdr:x>
      <cdr:y>0.58449</cdr:y>
    </cdr:from>
    <cdr:to>
      <cdr:x>0.66964</cdr:x>
      <cdr:y>0.71759</cdr:y>
    </cdr:to>
    <cdr:sp macro="" textlink="">
      <cdr:nvSpPr>
        <cdr:cNvPr id="2" name="TextBox 1"/>
        <cdr:cNvSpPr txBox="1"/>
      </cdr:nvSpPr>
      <cdr:spPr>
        <a:xfrm xmlns:a="http://schemas.openxmlformats.org/drawingml/2006/main">
          <a:off x="390525" y="962025"/>
          <a:ext cx="4667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0.30506</cdr:x>
      <cdr:y>0.56713</cdr:y>
    </cdr:from>
    <cdr:to>
      <cdr:x>0.72173</cdr:x>
      <cdr:y>0.79282</cdr:y>
    </cdr:to>
    <cdr:sp macro="" textlink="">
      <cdr:nvSpPr>
        <cdr:cNvPr id="3" name="TextBox 2"/>
        <cdr:cNvSpPr txBox="1"/>
      </cdr:nvSpPr>
      <cdr:spPr>
        <a:xfrm xmlns:a="http://schemas.openxmlformats.org/drawingml/2006/main">
          <a:off x="390525" y="933449"/>
          <a:ext cx="533400"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0.26786</cdr:x>
      <cdr:y>0.55019</cdr:y>
    </cdr:from>
    <cdr:to>
      <cdr:x>0.78125</cdr:x>
      <cdr:y>0.82218</cdr:y>
    </cdr:to>
    <cdr:sp macro="" textlink="workings!$H$4">
      <cdr:nvSpPr>
        <cdr:cNvPr id="4" name="TextBox 3"/>
        <cdr:cNvSpPr txBox="1"/>
      </cdr:nvSpPr>
      <cdr:spPr>
        <a:xfrm xmlns:a="http://schemas.openxmlformats.org/drawingml/2006/main">
          <a:off x="342902" y="1006180"/>
          <a:ext cx="657222" cy="497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B2E7AB7-8239-42C9-95BF-697684433D45}" type="TxLink">
            <a:rPr lang="en-US" sz="1400" b="0" i="0" u="none" strike="noStrike">
              <a:solidFill>
                <a:srgbClr val="000000"/>
              </a:solidFill>
              <a:latin typeface="Calibri"/>
              <a:cs typeface="Calibri"/>
            </a:rPr>
            <a:pPr/>
            <a:t>42%</a:t>
          </a:fld>
          <a:endParaRPr lang="en-US" sz="1400"/>
        </a:p>
      </cdr:txBody>
    </cdr:sp>
  </cdr:relSizeAnchor>
</c:userShapes>
</file>

<file path=xl/drawings/drawing3.xml><?xml version="1.0" encoding="utf-8"?>
<c:userShapes xmlns:c="http://schemas.openxmlformats.org/drawingml/2006/chart">
  <cdr:relSizeAnchor xmlns:cdr="http://schemas.openxmlformats.org/drawingml/2006/chartDrawing">
    <cdr:from>
      <cdr:x>0.28846</cdr:x>
      <cdr:y>0.4473</cdr:y>
    </cdr:from>
    <cdr:to>
      <cdr:x>0.64904</cdr:x>
      <cdr:y>0.63725</cdr:y>
    </cdr:to>
    <cdr:sp macro="" textlink="">
      <cdr:nvSpPr>
        <cdr:cNvPr id="2" name="TextBox 1"/>
        <cdr:cNvSpPr txBox="1"/>
      </cdr:nvSpPr>
      <cdr:spPr>
        <a:xfrm xmlns:a="http://schemas.openxmlformats.org/drawingml/2006/main">
          <a:off x="342900" y="695325"/>
          <a:ext cx="42862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0.32051</cdr:x>
      <cdr:y>0.46569</cdr:y>
    </cdr:from>
    <cdr:to>
      <cdr:x>0.78526</cdr:x>
      <cdr:y>0.68015</cdr:y>
    </cdr:to>
    <cdr:sp macro="" textlink="">
      <cdr:nvSpPr>
        <cdr:cNvPr id="3" name="TextBox 2"/>
        <cdr:cNvSpPr txBox="1"/>
      </cdr:nvSpPr>
      <cdr:spPr>
        <a:xfrm xmlns:a="http://schemas.openxmlformats.org/drawingml/2006/main">
          <a:off x="381000" y="723900"/>
          <a:ext cx="55245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0.28846</cdr:x>
      <cdr:y>0.44118</cdr:y>
    </cdr:from>
    <cdr:to>
      <cdr:x>0.72917</cdr:x>
      <cdr:y>0.63113</cdr:y>
    </cdr:to>
    <cdr:sp macro="" textlink="">
      <cdr:nvSpPr>
        <cdr:cNvPr id="4" name="TextBox 3"/>
        <cdr:cNvSpPr txBox="1"/>
      </cdr:nvSpPr>
      <cdr:spPr>
        <a:xfrm xmlns:a="http://schemas.openxmlformats.org/drawingml/2006/main">
          <a:off x="342900" y="685800"/>
          <a:ext cx="52387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0.3125</cdr:x>
      <cdr:y>0.47794</cdr:y>
    </cdr:from>
    <cdr:to>
      <cdr:x>0.68109</cdr:x>
      <cdr:y>0.65564</cdr:y>
    </cdr:to>
    <cdr:sp macro="" textlink="">
      <cdr:nvSpPr>
        <cdr:cNvPr id="5" name="TextBox 4"/>
        <cdr:cNvSpPr txBox="1"/>
      </cdr:nvSpPr>
      <cdr:spPr>
        <a:xfrm xmlns:a="http://schemas.openxmlformats.org/drawingml/2006/main">
          <a:off x="371475" y="742950"/>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0.34455</cdr:x>
      <cdr:y>0.43505</cdr:y>
    </cdr:from>
    <cdr:to>
      <cdr:x>0.76923</cdr:x>
      <cdr:y>0.71078</cdr:y>
    </cdr:to>
    <cdr:sp macro="" textlink="">
      <cdr:nvSpPr>
        <cdr:cNvPr id="6" name="TextBox 5"/>
        <cdr:cNvSpPr txBox="1"/>
      </cdr:nvSpPr>
      <cdr:spPr>
        <a:xfrm xmlns:a="http://schemas.openxmlformats.org/drawingml/2006/main">
          <a:off x="409575" y="676275"/>
          <a:ext cx="504825"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0.25908</cdr:x>
      <cdr:y>0.4616</cdr:y>
    </cdr:from>
    <cdr:to>
      <cdr:x>0.73184</cdr:x>
      <cdr:y>0.70057</cdr:y>
    </cdr:to>
    <cdr:sp macro="" textlink="">
      <cdr:nvSpPr>
        <cdr:cNvPr id="8" name="TextBox 1"/>
        <cdr:cNvSpPr txBox="1"/>
      </cdr:nvSpPr>
      <cdr:spPr>
        <a:xfrm xmlns:a="http://schemas.openxmlformats.org/drawingml/2006/main">
          <a:off x="307975" y="717550"/>
          <a:ext cx="561975" cy="3714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C2832F6-F723-4F7B-9FC3-8F5AD0DE5ECE}" type="TxLink">
            <a:rPr lang="en-US" sz="1400" b="0" i="0" u="none" strike="noStrike">
              <a:solidFill>
                <a:srgbClr val="000000"/>
              </a:solidFill>
              <a:latin typeface="Calibri"/>
              <a:cs typeface="Calibri"/>
            </a:rPr>
            <a:pPr/>
            <a:t>42%</a:t>
          </a:fld>
          <a:endParaRPr lang="en-US"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158.964973263886" createdVersion="6" refreshedVersion="6" minRefreshableVersion="3" recordCount="43">
  <cacheSource type="worksheet">
    <worksheetSource name="Table1"/>
  </cacheSource>
  <cacheFields count="10">
    <cacheField name="Projects" numFmtId="0">
      <sharedItems count="5">
        <s v="Excel"/>
        <s v="ML"/>
        <s v="Data Analyst"/>
        <s v="Web D"/>
        <s v="CP"/>
      </sharedItems>
    </cacheField>
    <cacheField name="Task" numFmtId="0">
      <sharedItems count="10">
        <s v="Task 1"/>
        <s v="Task 2"/>
        <s v="Task 3"/>
        <s v="Task 4"/>
        <s v="Task 5"/>
        <s v="Task 6"/>
        <s v="Task 7"/>
        <s v="Task 8"/>
        <s v="Task 9"/>
        <s v="Task 10"/>
      </sharedItems>
    </cacheField>
    <cacheField name="Manager" numFmtId="0">
      <sharedItems count="5">
        <s v="McFay"/>
        <s v="Wood"/>
        <s v="Ladd"/>
        <s v="Hirsch"/>
        <s v="Samora"/>
      </sharedItems>
    </cacheField>
    <cacheField name="Start Date" numFmtId="14">
      <sharedItems containsSemiMixedTypes="0" containsNonDate="0" containsDate="1" containsString="0" minDate="2020-02-17T00:00:00" maxDate="2020-03-04T00:00:00" count="12">
        <d v="2020-02-17T00:00:00"/>
        <d v="2020-02-18T00:00:00"/>
        <d v="2020-02-21T00:00:00"/>
        <d v="2020-02-20T00:00:00"/>
        <d v="2020-02-24T00:00:00"/>
        <d v="2020-02-25T00:00:00"/>
        <d v="2020-02-27T00:00:00"/>
        <d v="2020-02-26T00:00:00"/>
        <d v="2020-02-28T00:00:00"/>
        <d v="2020-03-02T00:00:00"/>
        <d v="2020-02-19T00:00:00"/>
        <d v="2020-03-03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20T00:00:00" maxDate="2020-03-17T00:00:00" count="16">
        <d v="2020-02-24T00:00:00"/>
        <d v="2020-02-25T00:00:00"/>
        <d v="2020-03-03T00:00:00"/>
        <d v="2020-03-05T00:00:00"/>
        <d v="2020-02-21T00:00:00"/>
        <d v="2020-02-28T00:00:00"/>
        <d v="2020-03-02T00:00:00"/>
        <d v="2020-03-06T00:00:00"/>
        <d v="2020-02-27T00:00:00"/>
        <d v="2020-03-09T00:00:00"/>
        <d v="2020-02-20T00:00:00"/>
        <d v="2020-03-04T00:00:00"/>
        <d v="2020-03-13T00:00:00"/>
        <d v="2020-03-16T00:00:00"/>
        <d v="2020-03-11T00:00:00"/>
        <d v="2020-03-10T00:00:00"/>
      </sharedItems>
    </cacheField>
    <cacheField name="Days Completed" numFmtId="0">
      <sharedItems containsSemiMixedTypes="0" containsString="0" containsNumber="1" containsInteger="1" minValue="0" maxValue="8" count="9">
        <n v="2"/>
        <n v="3"/>
        <n v="4"/>
        <n v="1"/>
        <n v="0"/>
        <n v="7"/>
        <n v="5"/>
        <n v="8"/>
        <n v="6"/>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0">
      <sharedItems containsSemiMixedTypes="0" containsString="0" containsNumber="1" containsInteger="1" minValue="20000" maxValue="990000"/>
    </cacheField>
    <cacheField name="Actual" numFmtId="0">
      <sharedItems containsSemiMixedTypes="0" containsString="0" containsNumber="1" containsInteger="1" minValue="0" maxValue="8070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0"/>
    <x v="7"/>
    <x v="5"/>
    <x v="7"/>
    <x v="0"/>
    <x v="11"/>
    <n v="895000"/>
    <n v="280583"/>
  </r>
  <r>
    <x v="2"/>
    <x v="4"/>
    <x v="1"/>
    <x v="8"/>
    <x v="7"/>
    <x v="11"/>
    <x v="0"/>
    <x v="12"/>
    <n v="341000"/>
    <n v="129785"/>
  </r>
  <r>
    <x v="2"/>
    <x v="5"/>
    <x v="2"/>
    <x v="9"/>
    <x v="3"/>
    <x v="12"/>
    <x v="7"/>
    <x v="13"/>
    <n v="787000"/>
    <n v="727188"/>
  </r>
  <r>
    <x v="2"/>
    <x v="6"/>
    <x v="3"/>
    <x v="9"/>
    <x v="2"/>
    <x v="13"/>
    <x v="0"/>
    <x v="14"/>
    <n v="228000"/>
    <n v="47880"/>
  </r>
  <r>
    <x v="3"/>
    <x v="0"/>
    <x v="4"/>
    <x v="0"/>
    <x v="4"/>
    <x v="4"/>
    <x v="4"/>
    <x v="4"/>
    <n v="147000"/>
    <n v="0"/>
  </r>
  <r>
    <x v="3"/>
    <x v="1"/>
    <x v="0"/>
    <x v="10"/>
    <x v="6"/>
    <x v="6"/>
    <x v="6"/>
    <x v="15"/>
    <n v="338000"/>
    <n v="205123"/>
  </r>
  <r>
    <x v="3"/>
    <x v="2"/>
    <x v="1"/>
    <x v="4"/>
    <x v="2"/>
    <x v="9"/>
    <x v="1"/>
    <x v="16"/>
    <n v="857000"/>
    <n v="305949"/>
  </r>
  <r>
    <x v="3"/>
    <x v="3"/>
    <x v="2"/>
    <x v="5"/>
    <x v="1"/>
    <x v="11"/>
    <x v="1"/>
    <x v="1"/>
    <n v="602000"/>
    <n v="322371"/>
  </r>
  <r>
    <x v="3"/>
    <x v="4"/>
    <x v="3"/>
    <x v="5"/>
    <x v="4"/>
    <x v="6"/>
    <x v="0"/>
    <x v="1"/>
    <n v="990000"/>
    <n v="451440"/>
  </r>
  <r>
    <x v="3"/>
    <x v="5"/>
    <x v="4"/>
    <x v="8"/>
    <x v="6"/>
    <x v="14"/>
    <x v="1"/>
    <x v="17"/>
    <n v="96000"/>
    <n v="32256"/>
  </r>
  <r>
    <x v="3"/>
    <x v="6"/>
    <x v="0"/>
    <x v="9"/>
    <x v="3"/>
    <x v="12"/>
    <x v="8"/>
    <x v="12"/>
    <n v="513000"/>
    <n v="226233"/>
  </r>
  <r>
    <x v="3"/>
    <x v="7"/>
    <x v="1"/>
    <x v="3"/>
    <x v="0"/>
    <x v="8"/>
    <x v="1"/>
    <x v="18"/>
    <n v="616000"/>
    <n v="401579"/>
  </r>
  <r>
    <x v="4"/>
    <x v="0"/>
    <x v="2"/>
    <x v="10"/>
    <x v="7"/>
    <x v="0"/>
    <x v="1"/>
    <x v="7"/>
    <n v="817000"/>
    <n v="807069"/>
  </r>
  <r>
    <x v="4"/>
    <x v="1"/>
    <x v="3"/>
    <x v="2"/>
    <x v="5"/>
    <x v="2"/>
    <x v="1"/>
    <x v="5"/>
    <n v="372000"/>
    <n v="173166"/>
  </r>
  <r>
    <x v="4"/>
    <x v="2"/>
    <x v="4"/>
    <x v="4"/>
    <x v="2"/>
    <x v="9"/>
    <x v="0"/>
    <x v="14"/>
    <n v="50000"/>
    <n v="8400"/>
  </r>
  <r>
    <x v="4"/>
    <x v="3"/>
    <x v="0"/>
    <x v="4"/>
    <x v="2"/>
    <x v="9"/>
    <x v="1"/>
    <x v="16"/>
    <n v="807000"/>
    <n v="262679"/>
  </r>
  <r>
    <x v="4"/>
    <x v="4"/>
    <x v="1"/>
    <x v="4"/>
    <x v="7"/>
    <x v="8"/>
    <x v="4"/>
    <x v="4"/>
    <n v="691000"/>
    <n v="0"/>
  </r>
  <r>
    <x v="4"/>
    <x v="5"/>
    <x v="2"/>
    <x v="5"/>
    <x v="5"/>
    <x v="3"/>
    <x v="4"/>
    <x v="4"/>
    <n v="50678"/>
    <n v="0"/>
  </r>
  <r>
    <x v="4"/>
    <x v="6"/>
    <x v="3"/>
    <x v="7"/>
    <x v="0"/>
    <x v="11"/>
    <x v="1"/>
    <x v="18"/>
    <n v="20000"/>
    <n v="13000"/>
  </r>
  <r>
    <x v="2"/>
    <x v="7"/>
    <x v="0"/>
    <x v="11"/>
    <x v="0"/>
    <x v="15"/>
    <x v="0"/>
    <x v="0"/>
    <n v="50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colGrandTotals="0" itemPrintTitles="1" createdVersion="6" indent="0" compact="0" compactData="0" multipleFieldFilters="0">
  <location ref="A6:J50" firstHeaderRow="0" firstDataRow="1" firstDataCol="8"/>
  <pivotFields count="10">
    <pivotField axis="axisRow" compact="0" outline="0" showAll="0" defaultSubtotal="0">
      <items count="5">
        <item x="4"/>
        <item x="2"/>
        <item x="0"/>
        <item x="1"/>
        <item x="3"/>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3"/>
        <item x="2"/>
        <item x="0"/>
        <item x="4"/>
        <item x="1"/>
      </items>
    </pivotField>
    <pivotField axis="axisRow" compact="0" numFmtId="14" outline="0" showAll="0" defaultSubtotal="0">
      <items count="12">
        <item x="0"/>
        <item x="1"/>
        <item x="10"/>
        <item x="3"/>
        <item x="2"/>
        <item x="4"/>
        <item x="5"/>
        <item x="7"/>
        <item x="6"/>
        <item x="8"/>
        <item x="9"/>
        <item x="11"/>
      </items>
    </pivotField>
    <pivotField axis="axisRow" compact="0" outline="0" showAll="0" defaultSubtotal="0">
      <items count="8">
        <item x="7"/>
        <item x="4"/>
        <item x="0"/>
        <item x="1"/>
        <item x="5"/>
        <item x="6"/>
        <item x="3"/>
        <item x="2"/>
      </items>
    </pivotField>
    <pivotField axis="axisRow" compact="0" numFmtId="14" outline="0" showAll="0" defaultSubtotal="0">
      <items count="16">
        <item x="10"/>
        <item x="4"/>
        <item x="0"/>
        <item x="1"/>
        <item x="8"/>
        <item x="5"/>
        <item x="6"/>
        <item x="2"/>
        <item x="11"/>
        <item x="3"/>
        <item x="7"/>
        <item x="9"/>
        <item x="14"/>
        <item x="12"/>
        <item x="13"/>
        <item x="15"/>
      </items>
    </pivotField>
    <pivotField axis="axisRow" compact="0" outline="0" showAll="0" defaultSubtotal="0">
      <items count="9">
        <item x="4"/>
        <item x="3"/>
        <item x="0"/>
        <item x="1"/>
        <item x="2"/>
        <item x="6"/>
        <item x="5"/>
        <item x="7"/>
        <item x="8"/>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outline="0" showAll="0" defaultSubtotal="0"/>
    <pivotField dataField="1" compact="0" outline="0" showAll="0" defaultSubtotal="0"/>
  </pivotFields>
  <rowFields count="8">
    <field x="0"/>
    <field x="1"/>
    <field x="2"/>
    <field x="3"/>
    <field x="6"/>
    <field x="5"/>
    <field x="7"/>
    <field x="4"/>
  </rowFields>
  <rowItems count="44">
    <i>
      <x/>
      <x/>
      <x v="1"/>
      <x v="2"/>
      <x v="3"/>
      <x v="2"/>
      <x v="18"/>
      <x/>
    </i>
    <i r="1">
      <x v="2"/>
      <x/>
      <x v="4"/>
      <x v="3"/>
      <x v="7"/>
      <x v="9"/>
      <x v="4"/>
    </i>
    <i r="1">
      <x v="3"/>
      <x v="3"/>
      <x v="5"/>
      <x v="2"/>
      <x v="11"/>
      <x v="2"/>
      <x v="7"/>
    </i>
    <i r="1">
      <x v="4"/>
      <x v="2"/>
      <x v="5"/>
      <x v="3"/>
      <x v="11"/>
      <x v="5"/>
      <x v="7"/>
    </i>
    <i r="1">
      <x v="5"/>
      <x v="4"/>
      <x v="5"/>
      <x/>
      <x v="4"/>
      <x/>
      <x/>
    </i>
    <i r="1">
      <x v="6"/>
      <x v="1"/>
      <x v="6"/>
      <x/>
      <x v="9"/>
      <x/>
      <x v="4"/>
    </i>
    <i r="1">
      <x v="7"/>
      <x/>
      <x v="7"/>
      <x v="3"/>
      <x v="8"/>
      <x v="12"/>
      <x v="2"/>
    </i>
    <i>
      <x v="1"/>
      <x/>
      <x v="2"/>
      <x/>
      <x v="5"/>
      <x v="6"/>
      <x v="11"/>
      <x v="7"/>
    </i>
    <i r="1">
      <x v="2"/>
      <x v="4"/>
      <x v="4"/>
      <x v="4"/>
      <x v="5"/>
      <x v="15"/>
      <x v="2"/>
    </i>
    <i r="1">
      <x v="3"/>
      <x v="1"/>
      <x v="5"/>
      <x v="3"/>
      <x v="8"/>
      <x v="9"/>
      <x v="4"/>
    </i>
    <i r="1">
      <x v="4"/>
      <x v="2"/>
      <x v="7"/>
      <x v="2"/>
      <x v="10"/>
      <x v="4"/>
      <x v="4"/>
    </i>
    <i r="1">
      <x v="5"/>
      <x v="4"/>
      <x v="9"/>
      <x v="2"/>
      <x v="8"/>
      <x v="14"/>
      <x/>
    </i>
    <i r="1">
      <x v="6"/>
      <x v="1"/>
      <x v="10"/>
      <x v="7"/>
      <x v="13"/>
      <x v="17"/>
      <x v="6"/>
    </i>
    <i r="1">
      <x v="7"/>
      <x/>
      <x v="10"/>
      <x v="2"/>
      <x v="14"/>
      <x v="2"/>
      <x v="7"/>
    </i>
    <i r="1">
      <x v="8"/>
      <x v="2"/>
      <x v="11"/>
      <x v="2"/>
      <x v="15"/>
      <x v="8"/>
      <x v="2"/>
    </i>
    <i>
      <x v="2"/>
      <x/>
      <x v="2"/>
      <x/>
      <x v="2"/>
      <x v="2"/>
      <x v="8"/>
      <x v="2"/>
    </i>
    <i r="1">
      <x v="1"/>
      <x v="3"/>
      <x v="5"/>
      <x v="3"/>
      <x v="7"/>
      <x v="11"/>
      <x v="3"/>
    </i>
    <i r="1">
      <x v="2"/>
      <x v="4"/>
      <x/>
      <x v="3"/>
      <x v="3"/>
      <x v="11"/>
      <x v="3"/>
    </i>
    <i r="1">
      <x v="3"/>
      <x v="1"/>
      <x v="1"/>
      <x v="4"/>
      <x v="7"/>
      <x v="8"/>
      <x v="7"/>
    </i>
    <i r="1">
      <x v="4"/>
      <x/>
      <x v="4"/>
      <x v="3"/>
      <x v="9"/>
      <x v="6"/>
      <x v="6"/>
    </i>
    <i r="1">
      <x v="5"/>
      <x v="3"/>
      <x/>
      <x v="1"/>
      <x v="1"/>
      <x v="3"/>
      <x v="1"/>
    </i>
    <i r="1">
      <x v="6"/>
      <x v="2"/>
      <x v="3"/>
      <x/>
      <x v="5"/>
      <x/>
      <x v="3"/>
    </i>
    <i r="1">
      <x v="7"/>
      <x v="4"/>
      <x v="3"/>
      <x v="3"/>
      <x v="6"/>
      <x v="9"/>
      <x v="4"/>
    </i>
    <i r="1">
      <x v="8"/>
      <x v="1"/>
      <x v="5"/>
      <x v="2"/>
      <x v="6"/>
      <x v="8"/>
      <x v="2"/>
    </i>
    <i r="1">
      <x v="9"/>
      <x/>
      <x v="5"/>
      <x v="1"/>
      <x v="10"/>
      <x v="1"/>
      <x v="6"/>
    </i>
    <i>
      <x v="3"/>
      <x/>
      <x v="2"/>
      <x v="1"/>
      <x v="6"/>
      <x v="4"/>
      <x v="18"/>
      <x v="4"/>
    </i>
    <i r="1">
      <x v="1"/>
      <x v="3"/>
      <x/>
      <x v="3"/>
      <x/>
      <x v="18"/>
      <x/>
    </i>
    <i r="1">
      <x v="2"/>
      <x v="4"/>
      <x/>
      <x v="4"/>
      <x v="5"/>
      <x v="10"/>
      <x v="6"/>
    </i>
    <i r="1">
      <x v="3"/>
      <x v="1"/>
      <x v="1"/>
      <x/>
      <x v="5"/>
      <x/>
      <x v="5"/>
    </i>
    <i r="1">
      <x v="4"/>
      <x/>
      <x v="3"/>
      <x v="3"/>
      <x v="6"/>
      <x v="9"/>
      <x v="4"/>
    </i>
    <i r="1">
      <x v="5"/>
      <x v="3"/>
      <x v="4"/>
      <x v="1"/>
      <x v="4"/>
      <x v="3"/>
      <x v="1"/>
    </i>
    <i r="1">
      <x v="6"/>
      <x v="2"/>
      <x v="4"/>
      <x v="3"/>
      <x v="6"/>
      <x v="11"/>
      <x v="3"/>
    </i>
    <i r="1">
      <x v="7"/>
      <x v="4"/>
      <x v="5"/>
      <x v="5"/>
      <x v="7"/>
      <x v="16"/>
      <x v="3"/>
    </i>
    <i r="1">
      <x v="8"/>
      <x v="1"/>
      <x v="6"/>
      <x v="1"/>
      <x v="6"/>
      <x v="3"/>
      <x v="1"/>
    </i>
    <i r="1">
      <x v="9"/>
      <x/>
      <x v="8"/>
      <x v="3"/>
      <x v="11"/>
      <x v="9"/>
      <x v="4"/>
    </i>
    <i>
      <x v="4"/>
      <x/>
      <x v="3"/>
      <x/>
      <x/>
      <x v="1"/>
      <x/>
      <x v="1"/>
    </i>
    <i r="1">
      <x v="2"/>
      <x v="2"/>
      <x v="2"/>
      <x v="5"/>
      <x v="6"/>
      <x v="13"/>
      <x v="5"/>
    </i>
    <i r="1">
      <x v="3"/>
      <x v="4"/>
      <x v="5"/>
      <x v="3"/>
      <x v="11"/>
      <x v="5"/>
      <x v="7"/>
    </i>
    <i r="1">
      <x v="4"/>
      <x v="1"/>
      <x v="6"/>
      <x v="3"/>
      <x v="8"/>
      <x v="11"/>
      <x v="3"/>
    </i>
    <i r="1">
      <x v="5"/>
      <x/>
      <x v="6"/>
      <x v="2"/>
      <x v="6"/>
      <x v="11"/>
      <x v="1"/>
    </i>
    <i r="1">
      <x v="6"/>
      <x v="3"/>
      <x v="9"/>
      <x v="3"/>
      <x v="12"/>
      <x v="7"/>
      <x v="5"/>
    </i>
    <i r="1">
      <x v="7"/>
      <x v="2"/>
      <x v="10"/>
      <x v="8"/>
      <x v="13"/>
      <x v="14"/>
      <x v="6"/>
    </i>
    <i r="1">
      <x v="8"/>
      <x v="4"/>
      <x v="3"/>
      <x v="3"/>
      <x v="4"/>
      <x v="12"/>
      <x v="2"/>
    </i>
    <i t="grand">
      <x/>
    </i>
  </rowItems>
  <colFields count="1">
    <field x="-2"/>
  </colFields>
  <colItems count="2">
    <i>
      <x/>
    </i>
    <i i="1">
      <x v="1"/>
    </i>
  </colItems>
  <dataFields count="2">
    <dataField name="Budget " fld="8" baseField="4" baseItem="0" numFmtId="3"/>
    <dataField name="Actual " fld="9" baseField="4" baseItem="0" numFmtId="3"/>
  </dataFields>
  <formats count="464">
    <format dxfId="466">
      <pivotArea dataOnly="0" labelOnly="1" outline="0" fieldPosition="0">
        <references count="1">
          <reference field="4294967294" count="1">
            <x v="0"/>
          </reference>
        </references>
      </pivotArea>
    </format>
    <format dxfId="465">
      <pivotArea dataOnly="0" labelOnly="1" outline="0" fieldPosition="0">
        <references count="1">
          <reference field="4294967294" count="1">
            <x v="1"/>
          </reference>
        </references>
      </pivotArea>
    </format>
    <format dxfId="464">
      <pivotArea outline="0" fieldPosition="0">
        <references count="1">
          <reference field="4294967294" count="1">
            <x v="0"/>
          </reference>
        </references>
      </pivotArea>
    </format>
    <format dxfId="463">
      <pivotArea outline="0" fieldPosition="0">
        <references count="1">
          <reference field="4294967294" count="1">
            <x v="1"/>
          </reference>
        </references>
      </pivotArea>
    </format>
    <format dxfId="462">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461">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460">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459">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458">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457">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456">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455">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454">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453">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452">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451">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450">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449">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448">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447">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446">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445">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444">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443">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442">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441">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440">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439">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438">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437">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436">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435">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434">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433">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432">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431">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430">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429">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428">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427">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426">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425">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424">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423">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422">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421">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420">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419">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418">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417">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416">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415">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414">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413">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412">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411">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410">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409">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408">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407">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406">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405">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404">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403">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402">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401">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400">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399">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398">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397">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396">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395">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394">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393">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392">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391">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390">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389">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388">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387">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386">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385">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384">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383">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382">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381">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380">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379">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378">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377">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376">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375">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374">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373">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372">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371">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370">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369">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368">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367">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366">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365">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364">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363">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362">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361">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360">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359">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358">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357">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356">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355">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354">
      <pivotArea dataOnly="0" labelOnly="1" outline="0" fieldPosition="0">
        <references count="8">
          <reference field="0" count="1" selected="0">
            <x v="0"/>
          </reference>
          <reference field="1" count="1" selected="0">
            <x v="0"/>
          </reference>
          <reference field="2" count="1" selected="0">
            <x v="1"/>
          </reference>
          <reference field="3" count="1" selected="0">
            <x v="2"/>
          </reference>
          <reference field="4" count="1">
            <x v="0"/>
          </reference>
          <reference field="5" count="1" selected="0">
            <x v="2"/>
          </reference>
          <reference field="6" count="1" selected="0">
            <x v="3"/>
          </reference>
          <reference field="7" count="1" selected="0">
            <x v="18"/>
          </reference>
        </references>
      </pivotArea>
    </format>
    <format dxfId="353">
      <pivotArea dataOnly="0" labelOnly="1" outline="0" fieldPosition="0">
        <references count="8">
          <reference field="0" count="1" selected="0">
            <x v="0"/>
          </reference>
          <reference field="1" count="1" selected="0">
            <x v="2"/>
          </reference>
          <reference field="2" count="1" selected="0">
            <x v="0"/>
          </reference>
          <reference field="3" count="1" selected="0">
            <x v="4"/>
          </reference>
          <reference field="4" count="1">
            <x v="4"/>
          </reference>
          <reference field="5" count="1" selected="0">
            <x v="7"/>
          </reference>
          <reference field="6" count="1" selected="0">
            <x v="3"/>
          </reference>
          <reference field="7" count="1" selected="0">
            <x v="9"/>
          </reference>
        </references>
      </pivotArea>
    </format>
    <format dxfId="352">
      <pivotArea dataOnly="0" labelOnly="1" outline="0" fieldPosition="0">
        <references count="8">
          <reference field="0" count="1" selected="0">
            <x v="0"/>
          </reference>
          <reference field="1" count="1" selected="0">
            <x v="3"/>
          </reference>
          <reference field="2" count="1" selected="0">
            <x v="3"/>
          </reference>
          <reference field="3" count="1" selected="0">
            <x v="5"/>
          </reference>
          <reference field="4" count="1">
            <x v="7"/>
          </reference>
          <reference field="5" count="1" selected="0">
            <x v="11"/>
          </reference>
          <reference field="6" count="1" selected="0">
            <x v="2"/>
          </reference>
          <reference field="7" count="1" selected="0">
            <x v="2"/>
          </reference>
        </references>
      </pivotArea>
    </format>
    <format dxfId="351">
      <pivotArea dataOnly="0" labelOnly="1" outline="0" fieldPosition="0">
        <references count="8">
          <reference field="0" count="1" selected="0">
            <x v="0"/>
          </reference>
          <reference field="1" count="1" selected="0">
            <x v="4"/>
          </reference>
          <reference field="2" count="1" selected="0">
            <x v="2"/>
          </reference>
          <reference field="3" count="1" selected="0">
            <x v="5"/>
          </reference>
          <reference field="4" count="1">
            <x v="7"/>
          </reference>
          <reference field="5" count="1" selected="0">
            <x v="11"/>
          </reference>
          <reference field="6" count="1" selected="0">
            <x v="3"/>
          </reference>
          <reference field="7" count="1" selected="0">
            <x v="5"/>
          </reference>
        </references>
      </pivotArea>
    </format>
    <format dxfId="350">
      <pivotArea dataOnly="0" labelOnly="1" outline="0" fieldPosition="0">
        <references count="8">
          <reference field="0" count="1" selected="0">
            <x v="0"/>
          </reference>
          <reference field="1" count="1" selected="0">
            <x v="5"/>
          </reference>
          <reference field="2" count="1" selected="0">
            <x v="4"/>
          </reference>
          <reference field="3" count="1" selected="0">
            <x v="5"/>
          </reference>
          <reference field="4" count="1">
            <x v="0"/>
          </reference>
          <reference field="5" count="1" selected="0">
            <x v="4"/>
          </reference>
          <reference field="6" count="1" selected="0">
            <x v="0"/>
          </reference>
          <reference field="7" count="1" selected="0">
            <x v="0"/>
          </reference>
        </references>
      </pivotArea>
    </format>
    <format dxfId="349">
      <pivotArea dataOnly="0" labelOnly="1" outline="0" fieldPosition="0">
        <references count="8">
          <reference field="0" count="1" selected="0">
            <x v="0"/>
          </reference>
          <reference field="1" count="1" selected="0">
            <x v="6"/>
          </reference>
          <reference field="2" count="1" selected="0">
            <x v="1"/>
          </reference>
          <reference field="3" count="1" selected="0">
            <x v="6"/>
          </reference>
          <reference field="4" count="1">
            <x v="4"/>
          </reference>
          <reference field="5" count="1" selected="0">
            <x v="9"/>
          </reference>
          <reference field="6" count="1" selected="0">
            <x v="0"/>
          </reference>
          <reference field="7" count="1" selected="0">
            <x v="0"/>
          </reference>
        </references>
      </pivotArea>
    </format>
    <format dxfId="348">
      <pivotArea dataOnly="0" labelOnly="1" outline="0" fieldPosition="0">
        <references count="8">
          <reference field="0" count="1" selected="0">
            <x v="0"/>
          </reference>
          <reference field="1" count="1" selected="0">
            <x v="7"/>
          </reference>
          <reference field="2" count="1" selected="0">
            <x v="0"/>
          </reference>
          <reference field="3" count="1" selected="0">
            <x v="7"/>
          </reference>
          <reference field="4" count="1">
            <x v="2"/>
          </reference>
          <reference field="5" count="1" selected="0">
            <x v="8"/>
          </reference>
          <reference field="6" count="1" selected="0">
            <x v="3"/>
          </reference>
          <reference field="7" count="1" selected="0">
            <x v="12"/>
          </reference>
        </references>
      </pivotArea>
    </format>
    <format dxfId="347">
      <pivotArea dataOnly="0" labelOnly="1" outline="0" fieldPosition="0">
        <references count="8">
          <reference field="0" count="1" selected="0">
            <x v="1"/>
          </reference>
          <reference field="1" count="1" selected="0">
            <x v="0"/>
          </reference>
          <reference field="2" count="1" selected="0">
            <x v="2"/>
          </reference>
          <reference field="3" count="1" selected="0">
            <x v="0"/>
          </reference>
          <reference field="4" count="1">
            <x v="7"/>
          </reference>
          <reference field="5" count="1" selected="0">
            <x v="6"/>
          </reference>
          <reference field="6" count="1" selected="0">
            <x v="5"/>
          </reference>
          <reference field="7" count="1" selected="0">
            <x v="11"/>
          </reference>
        </references>
      </pivotArea>
    </format>
    <format dxfId="346">
      <pivotArea dataOnly="0" labelOnly="1" outline="0" fieldPosition="0">
        <references count="8">
          <reference field="0" count="1" selected="0">
            <x v="1"/>
          </reference>
          <reference field="1" count="1" selected="0">
            <x v="2"/>
          </reference>
          <reference field="2" count="1" selected="0">
            <x v="4"/>
          </reference>
          <reference field="3" count="1" selected="0">
            <x v="4"/>
          </reference>
          <reference field="4" count="1">
            <x v="2"/>
          </reference>
          <reference field="5" count="1" selected="0">
            <x v="5"/>
          </reference>
          <reference field="6" count="1" selected="0">
            <x v="4"/>
          </reference>
          <reference field="7" count="1" selected="0">
            <x v="15"/>
          </reference>
        </references>
      </pivotArea>
    </format>
    <format dxfId="345">
      <pivotArea dataOnly="0" labelOnly="1" outline="0" fieldPosition="0">
        <references count="8">
          <reference field="0" count="1" selected="0">
            <x v="1"/>
          </reference>
          <reference field="1" count="1" selected="0">
            <x v="3"/>
          </reference>
          <reference field="2" count="1" selected="0">
            <x v="1"/>
          </reference>
          <reference field="3" count="1" selected="0">
            <x v="5"/>
          </reference>
          <reference field="4" count="1">
            <x v="4"/>
          </reference>
          <reference field="5" count="1" selected="0">
            <x v="8"/>
          </reference>
          <reference field="6" count="1" selected="0">
            <x v="3"/>
          </reference>
          <reference field="7" count="1" selected="0">
            <x v="9"/>
          </reference>
        </references>
      </pivotArea>
    </format>
    <format dxfId="344">
      <pivotArea dataOnly="0" labelOnly="1" outline="0" fieldPosition="0">
        <references count="8">
          <reference field="0" count="1" selected="0">
            <x v="1"/>
          </reference>
          <reference field="1" count="1" selected="0">
            <x v="4"/>
          </reference>
          <reference field="2" count="1" selected="0">
            <x v="2"/>
          </reference>
          <reference field="3" count="1" selected="0">
            <x v="7"/>
          </reference>
          <reference field="4" count="1">
            <x v="4"/>
          </reference>
          <reference field="5" count="1" selected="0">
            <x v="10"/>
          </reference>
          <reference field="6" count="1" selected="0">
            <x v="2"/>
          </reference>
          <reference field="7" count="1" selected="0">
            <x v="4"/>
          </reference>
        </references>
      </pivotArea>
    </format>
    <format dxfId="343">
      <pivotArea dataOnly="0" labelOnly="1" outline="0" fieldPosition="0">
        <references count="8">
          <reference field="0" count="1" selected="0">
            <x v="1"/>
          </reference>
          <reference field="1" count="1" selected="0">
            <x v="5"/>
          </reference>
          <reference field="2" count="1" selected="0">
            <x v="4"/>
          </reference>
          <reference field="3" count="1" selected="0">
            <x v="9"/>
          </reference>
          <reference field="4" count="1">
            <x v="0"/>
          </reference>
          <reference field="5" count="1" selected="0">
            <x v="8"/>
          </reference>
          <reference field="6" count="1" selected="0">
            <x v="2"/>
          </reference>
          <reference field="7" count="1" selected="0">
            <x v="14"/>
          </reference>
        </references>
      </pivotArea>
    </format>
    <format dxfId="342">
      <pivotArea dataOnly="0" labelOnly="1" outline="0" fieldPosition="0">
        <references count="8">
          <reference field="0" count="1" selected="0">
            <x v="1"/>
          </reference>
          <reference field="1" count="1" selected="0">
            <x v="6"/>
          </reference>
          <reference field="2" count="1" selected="0">
            <x v="1"/>
          </reference>
          <reference field="3" count="1" selected="0">
            <x v="10"/>
          </reference>
          <reference field="4" count="1">
            <x v="6"/>
          </reference>
          <reference field="5" count="1" selected="0">
            <x v="13"/>
          </reference>
          <reference field="6" count="1" selected="0">
            <x v="7"/>
          </reference>
          <reference field="7" count="1" selected="0">
            <x v="17"/>
          </reference>
        </references>
      </pivotArea>
    </format>
    <format dxfId="341">
      <pivotArea dataOnly="0" labelOnly="1" outline="0" fieldPosition="0">
        <references count="8">
          <reference field="0" count="1" selected="0">
            <x v="1"/>
          </reference>
          <reference field="1" count="1" selected="0">
            <x v="7"/>
          </reference>
          <reference field="2" count="1" selected="0">
            <x v="0"/>
          </reference>
          <reference field="3" count="1" selected="0">
            <x v="10"/>
          </reference>
          <reference field="4" count="1">
            <x v="7"/>
          </reference>
          <reference field="5" count="1" selected="0">
            <x v="14"/>
          </reference>
          <reference field="6" count="1" selected="0">
            <x v="2"/>
          </reference>
          <reference field="7" count="1" selected="0">
            <x v="2"/>
          </reference>
        </references>
      </pivotArea>
    </format>
    <format dxfId="340">
      <pivotArea dataOnly="0" labelOnly="1" outline="0" fieldPosition="0">
        <references count="8">
          <reference field="0" count="1" selected="0">
            <x v="2"/>
          </reference>
          <reference field="1" count="1" selected="0">
            <x v="0"/>
          </reference>
          <reference field="2" count="1" selected="0">
            <x v="2"/>
          </reference>
          <reference field="3" count="1" selected="0">
            <x v="0"/>
          </reference>
          <reference field="4" count="1">
            <x v="2"/>
          </reference>
          <reference field="5" count="1" selected="0">
            <x v="2"/>
          </reference>
          <reference field="6" count="1" selected="0">
            <x v="2"/>
          </reference>
          <reference field="7" count="1" selected="0">
            <x v="8"/>
          </reference>
        </references>
      </pivotArea>
    </format>
    <format dxfId="339">
      <pivotArea dataOnly="0" labelOnly="1" outline="0" fieldPosition="0">
        <references count="8">
          <reference field="0" count="1" selected="0">
            <x v="2"/>
          </reference>
          <reference field="1" count="1" selected="0">
            <x v="1"/>
          </reference>
          <reference field="2" count="1" selected="0">
            <x v="3"/>
          </reference>
          <reference field="3" count="1" selected="0">
            <x v="5"/>
          </reference>
          <reference field="4" count="1">
            <x v="3"/>
          </reference>
          <reference field="5" count="1" selected="0">
            <x v="7"/>
          </reference>
          <reference field="6" count="1" selected="0">
            <x v="3"/>
          </reference>
          <reference field="7" count="1" selected="0">
            <x v="11"/>
          </reference>
        </references>
      </pivotArea>
    </format>
    <format dxfId="338">
      <pivotArea dataOnly="0" labelOnly="1" outline="0" fieldPosition="0">
        <references count="8">
          <reference field="0" count="1" selected="0">
            <x v="2"/>
          </reference>
          <reference field="1" count="1" selected="0">
            <x v="2"/>
          </reference>
          <reference field="2" count="1" selected="0">
            <x v="4"/>
          </reference>
          <reference field="3" count="1" selected="0">
            <x v="0"/>
          </reference>
          <reference field="4" count="1">
            <x v="3"/>
          </reference>
          <reference field="5" count="1" selected="0">
            <x v="3"/>
          </reference>
          <reference field="6" count="1" selected="0">
            <x v="3"/>
          </reference>
          <reference field="7" count="1" selected="0">
            <x v="11"/>
          </reference>
        </references>
      </pivotArea>
    </format>
    <format dxfId="337">
      <pivotArea dataOnly="0" labelOnly="1" outline="0" fieldPosition="0">
        <references count="8">
          <reference field="0" count="1" selected="0">
            <x v="2"/>
          </reference>
          <reference field="1" count="1" selected="0">
            <x v="3"/>
          </reference>
          <reference field="2" count="1" selected="0">
            <x v="1"/>
          </reference>
          <reference field="3" count="1" selected="0">
            <x v="1"/>
          </reference>
          <reference field="4" count="1">
            <x v="7"/>
          </reference>
          <reference field="5" count="1" selected="0">
            <x v="7"/>
          </reference>
          <reference field="6" count="1" selected="0">
            <x v="4"/>
          </reference>
          <reference field="7" count="1" selected="0">
            <x v="8"/>
          </reference>
        </references>
      </pivotArea>
    </format>
    <format dxfId="336">
      <pivotArea dataOnly="0" labelOnly="1" outline="0" fieldPosition="0">
        <references count="8">
          <reference field="0" count="1" selected="0">
            <x v="2"/>
          </reference>
          <reference field="1" count="1" selected="0">
            <x v="4"/>
          </reference>
          <reference field="2" count="1" selected="0">
            <x v="0"/>
          </reference>
          <reference field="3" count="1" selected="0">
            <x v="4"/>
          </reference>
          <reference field="4" count="1">
            <x v="6"/>
          </reference>
          <reference field="5" count="1" selected="0">
            <x v="9"/>
          </reference>
          <reference field="6" count="1" selected="0">
            <x v="3"/>
          </reference>
          <reference field="7" count="1" selected="0">
            <x v="6"/>
          </reference>
        </references>
      </pivotArea>
    </format>
    <format dxfId="335">
      <pivotArea dataOnly="0" labelOnly="1" outline="0" fieldPosition="0">
        <references count="8">
          <reference field="0" count="1" selected="0">
            <x v="2"/>
          </reference>
          <reference field="1" count="1" selected="0">
            <x v="5"/>
          </reference>
          <reference field="2" count="1" selected="0">
            <x v="3"/>
          </reference>
          <reference field="3" count="1" selected="0">
            <x v="0"/>
          </reference>
          <reference field="4" count="1">
            <x v="1"/>
          </reference>
          <reference field="5" count="1" selected="0">
            <x v="1"/>
          </reference>
          <reference field="6" count="1" selected="0">
            <x v="1"/>
          </reference>
          <reference field="7" count="1" selected="0">
            <x v="3"/>
          </reference>
        </references>
      </pivotArea>
    </format>
    <format dxfId="334">
      <pivotArea dataOnly="0" labelOnly="1" outline="0" fieldPosition="0">
        <references count="8">
          <reference field="0" count="1" selected="0">
            <x v="2"/>
          </reference>
          <reference field="1" count="1" selected="0">
            <x v="6"/>
          </reference>
          <reference field="2" count="1" selected="0">
            <x v="2"/>
          </reference>
          <reference field="3" count="1" selected="0">
            <x v="3"/>
          </reference>
          <reference field="4" count="1">
            <x v="3"/>
          </reference>
          <reference field="5" count="1" selected="0">
            <x v="5"/>
          </reference>
          <reference field="6" count="1" selected="0">
            <x v="0"/>
          </reference>
          <reference field="7" count="1" selected="0">
            <x v="0"/>
          </reference>
        </references>
      </pivotArea>
    </format>
    <format dxfId="333">
      <pivotArea dataOnly="0" labelOnly="1" outline="0" fieldPosition="0">
        <references count="8">
          <reference field="0" count="1" selected="0">
            <x v="2"/>
          </reference>
          <reference field="1" count="1" selected="0">
            <x v="7"/>
          </reference>
          <reference field="2" count="1" selected="0">
            <x v="4"/>
          </reference>
          <reference field="3" count="1" selected="0">
            <x v="3"/>
          </reference>
          <reference field="4" count="1">
            <x v="4"/>
          </reference>
          <reference field="5" count="1" selected="0">
            <x v="6"/>
          </reference>
          <reference field="6" count="1" selected="0">
            <x v="3"/>
          </reference>
          <reference field="7" count="1" selected="0">
            <x v="9"/>
          </reference>
        </references>
      </pivotArea>
    </format>
    <format dxfId="332">
      <pivotArea dataOnly="0" labelOnly="1" outline="0" fieldPosition="0">
        <references count="8">
          <reference field="0" count="1" selected="0">
            <x v="2"/>
          </reference>
          <reference field="1" count="1" selected="0">
            <x v="8"/>
          </reference>
          <reference field="2" count="1" selected="0">
            <x v="1"/>
          </reference>
          <reference field="3" count="1" selected="0">
            <x v="5"/>
          </reference>
          <reference field="4" count="1">
            <x v="2"/>
          </reference>
          <reference field="5" count="1" selected="0">
            <x v="6"/>
          </reference>
          <reference field="6" count="1" selected="0">
            <x v="2"/>
          </reference>
          <reference field="7" count="1" selected="0">
            <x v="8"/>
          </reference>
        </references>
      </pivotArea>
    </format>
    <format dxfId="331">
      <pivotArea dataOnly="0" labelOnly="1" outline="0" fieldPosition="0">
        <references count="8">
          <reference field="0" count="1" selected="0">
            <x v="2"/>
          </reference>
          <reference field="1" count="1" selected="0">
            <x v="9"/>
          </reference>
          <reference field="2" count="1" selected="0">
            <x v="0"/>
          </reference>
          <reference field="3" count="1" selected="0">
            <x v="5"/>
          </reference>
          <reference field="4" count="1">
            <x v="6"/>
          </reference>
          <reference field="5" count="1" selected="0">
            <x v="10"/>
          </reference>
          <reference field="6" count="1" selected="0">
            <x v="1"/>
          </reference>
          <reference field="7" count="1" selected="0">
            <x v="1"/>
          </reference>
        </references>
      </pivotArea>
    </format>
    <format dxfId="330">
      <pivotArea dataOnly="0" labelOnly="1" outline="0" fieldPosition="0">
        <references count="8">
          <reference field="0" count="1" selected="0">
            <x v="3"/>
          </reference>
          <reference field="1" count="1" selected="0">
            <x v="0"/>
          </reference>
          <reference field="2" count="1" selected="0">
            <x v="2"/>
          </reference>
          <reference field="3" count="1" selected="0">
            <x v="1"/>
          </reference>
          <reference field="4" count="1">
            <x v="4"/>
          </reference>
          <reference field="5" count="1" selected="0">
            <x v="4"/>
          </reference>
          <reference field="6" count="1" selected="0">
            <x v="6"/>
          </reference>
          <reference field="7" count="1" selected="0">
            <x v="18"/>
          </reference>
        </references>
      </pivotArea>
    </format>
    <format dxfId="329">
      <pivotArea dataOnly="0" labelOnly="1" outline="0" fieldPosition="0">
        <references count="8">
          <reference field="0" count="1" selected="0">
            <x v="3"/>
          </reference>
          <reference field="1" count="1" selected="0">
            <x v="1"/>
          </reference>
          <reference field="2" count="1" selected="0">
            <x v="3"/>
          </reference>
          <reference field="3" count="1" selected="0">
            <x v="0"/>
          </reference>
          <reference field="4" count="1">
            <x v="0"/>
          </reference>
          <reference field="5" count="1" selected="0">
            <x v="0"/>
          </reference>
          <reference field="6" count="1" selected="0">
            <x v="3"/>
          </reference>
          <reference field="7" count="1" selected="0">
            <x v="18"/>
          </reference>
        </references>
      </pivotArea>
    </format>
    <format dxfId="328">
      <pivotArea dataOnly="0" labelOnly="1" outline="0" fieldPosition="0">
        <references count="8">
          <reference field="0" count="1" selected="0">
            <x v="3"/>
          </reference>
          <reference field="1" count="1" selected="0">
            <x v="2"/>
          </reference>
          <reference field="2" count="1" selected="0">
            <x v="4"/>
          </reference>
          <reference field="3" count="1" selected="0">
            <x v="0"/>
          </reference>
          <reference field="4" count="1">
            <x v="6"/>
          </reference>
          <reference field="5" count="1" selected="0">
            <x v="5"/>
          </reference>
          <reference field="6" count="1" selected="0">
            <x v="4"/>
          </reference>
          <reference field="7" count="1" selected="0">
            <x v="10"/>
          </reference>
        </references>
      </pivotArea>
    </format>
    <format dxfId="327">
      <pivotArea dataOnly="0" labelOnly="1" outline="0" fieldPosition="0">
        <references count="8">
          <reference field="0" count="1" selected="0">
            <x v="3"/>
          </reference>
          <reference field="1" count="1" selected="0">
            <x v="3"/>
          </reference>
          <reference field="2" count="1" selected="0">
            <x v="1"/>
          </reference>
          <reference field="3" count="1" selected="0">
            <x v="1"/>
          </reference>
          <reference field="4" count="1">
            <x v="5"/>
          </reference>
          <reference field="5" count="1" selected="0">
            <x v="5"/>
          </reference>
          <reference field="6" count="1" selected="0">
            <x v="0"/>
          </reference>
          <reference field="7" count="1" selected="0">
            <x v="0"/>
          </reference>
        </references>
      </pivotArea>
    </format>
    <format dxfId="326">
      <pivotArea dataOnly="0" labelOnly="1" outline="0" fieldPosition="0">
        <references count="8">
          <reference field="0" count="1" selected="0">
            <x v="3"/>
          </reference>
          <reference field="1" count="1" selected="0">
            <x v="4"/>
          </reference>
          <reference field="2" count="1" selected="0">
            <x v="0"/>
          </reference>
          <reference field="3" count="1" selected="0">
            <x v="3"/>
          </reference>
          <reference field="4" count="1">
            <x v="4"/>
          </reference>
          <reference field="5" count="1" selected="0">
            <x v="6"/>
          </reference>
          <reference field="6" count="1" selected="0">
            <x v="3"/>
          </reference>
          <reference field="7" count="1" selected="0">
            <x v="9"/>
          </reference>
        </references>
      </pivotArea>
    </format>
    <format dxfId="325">
      <pivotArea dataOnly="0" labelOnly="1" outline="0" fieldPosition="0">
        <references count="8">
          <reference field="0" count="1" selected="0">
            <x v="3"/>
          </reference>
          <reference field="1" count="1" selected="0">
            <x v="5"/>
          </reference>
          <reference field="2" count="1" selected="0">
            <x v="3"/>
          </reference>
          <reference field="3" count="1" selected="0">
            <x v="4"/>
          </reference>
          <reference field="4" count="1">
            <x v="1"/>
          </reference>
          <reference field="5" count="1" selected="0">
            <x v="4"/>
          </reference>
          <reference field="6" count="1" selected="0">
            <x v="1"/>
          </reference>
          <reference field="7" count="1" selected="0">
            <x v="3"/>
          </reference>
        </references>
      </pivotArea>
    </format>
    <format dxfId="324">
      <pivotArea dataOnly="0" labelOnly="1" outline="0" fieldPosition="0">
        <references count="8">
          <reference field="0" count="1" selected="0">
            <x v="3"/>
          </reference>
          <reference field="1" count="1" selected="0">
            <x v="6"/>
          </reference>
          <reference field="2" count="1" selected="0">
            <x v="2"/>
          </reference>
          <reference field="3" count="1" selected="0">
            <x v="4"/>
          </reference>
          <reference field="4" count="1">
            <x v="3"/>
          </reference>
          <reference field="5" count="1" selected="0">
            <x v="6"/>
          </reference>
          <reference field="6" count="1" selected="0">
            <x v="3"/>
          </reference>
          <reference field="7" count="1" selected="0">
            <x v="11"/>
          </reference>
        </references>
      </pivotArea>
    </format>
    <format dxfId="323">
      <pivotArea dataOnly="0" labelOnly="1" outline="0" fieldPosition="0">
        <references count="8">
          <reference field="0" count="1" selected="0">
            <x v="3"/>
          </reference>
          <reference field="1" count="1" selected="0">
            <x v="7"/>
          </reference>
          <reference field="2" count="1" selected="0">
            <x v="4"/>
          </reference>
          <reference field="3" count="1" selected="0">
            <x v="5"/>
          </reference>
          <reference field="4" count="1">
            <x v="3"/>
          </reference>
          <reference field="5" count="1" selected="0">
            <x v="7"/>
          </reference>
          <reference field="6" count="1" selected="0">
            <x v="5"/>
          </reference>
          <reference field="7" count="1" selected="0">
            <x v="16"/>
          </reference>
        </references>
      </pivotArea>
    </format>
    <format dxfId="322">
      <pivotArea dataOnly="0" labelOnly="1" outline="0" fieldPosition="0">
        <references count="8">
          <reference field="0" count="1" selected="0">
            <x v="3"/>
          </reference>
          <reference field="1" count="1" selected="0">
            <x v="8"/>
          </reference>
          <reference field="2" count="1" selected="0">
            <x v="1"/>
          </reference>
          <reference field="3" count="1" selected="0">
            <x v="6"/>
          </reference>
          <reference field="4" count="1">
            <x v="1"/>
          </reference>
          <reference field="5" count="1" selected="0">
            <x v="6"/>
          </reference>
          <reference field="6" count="1" selected="0">
            <x v="1"/>
          </reference>
          <reference field="7" count="1" selected="0">
            <x v="3"/>
          </reference>
        </references>
      </pivotArea>
    </format>
    <format dxfId="321">
      <pivotArea dataOnly="0" labelOnly="1" outline="0" fieldPosition="0">
        <references count="8">
          <reference field="0" count="1" selected="0">
            <x v="3"/>
          </reference>
          <reference field="1" count="1" selected="0">
            <x v="9"/>
          </reference>
          <reference field="2" count="1" selected="0">
            <x v="0"/>
          </reference>
          <reference field="3" count="1" selected="0">
            <x v="8"/>
          </reference>
          <reference field="4" count="1">
            <x v="4"/>
          </reference>
          <reference field="5" count="1" selected="0">
            <x v="11"/>
          </reference>
          <reference field="6" count="1" selected="0">
            <x v="3"/>
          </reference>
          <reference field="7" count="1" selected="0">
            <x v="9"/>
          </reference>
        </references>
      </pivotArea>
    </format>
    <format dxfId="320">
      <pivotArea dataOnly="0" labelOnly="1" outline="0" fieldPosition="0">
        <references count="8">
          <reference field="0" count="1" selected="0">
            <x v="4"/>
          </reference>
          <reference field="1" count="1" selected="0">
            <x v="0"/>
          </reference>
          <reference field="2" count="1" selected="0">
            <x v="3"/>
          </reference>
          <reference field="3" count="1" selected="0">
            <x v="0"/>
          </reference>
          <reference field="4" count="1">
            <x v="1"/>
          </reference>
          <reference field="5" count="1" selected="0">
            <x v="1"/>
          </reference>
          <reference field="6" count="1" selected="0">
            <x v="0"/>
          </reference>
          <reference field="7" count="1" selected="0">
            <x v="0"/>
          </reference>
        </references>
      </pivotArea>
    </format>
    <format dxfId="319">
      <pivotArea dataOnly="0" labelOnly="1" outline="0" fieldPosition="0">
        <references count="8">
          <reference field="0" count="1" selected="0">
            <x v="4"/>
          </reference>
          <reference field="1" count="1" selected="0">
            <x v="2"/>
          </reference>
          <reference field="2" count="1" selected="0">
            <x v="2"/>
          </reference>
          <reference field="3" count="1" selected="0">
            <x v="2"/>
          </reference>
          <reference field="4" count="1">
            <x v="5"/>
          </reference>
          <reference field="5" count="1" selected="0">
            <x v="6"/>
          </reference>
          <reference field="6" count="1" selected="0">
            <x v="5"/>
          </reference>
          <reference field="7" count="1" selected="0">
            <x v="13"/>
          </reference>
        </references>
      </pivotArea>
    </format>
    <format dxfId="318">
      <pivotArea dataOnly="0" labelOnly="1" outline="0" fieldPosition="0">
        <references count="8">
          <reference field="0" count="1" selected="0">
            <x v="4"/>
          </reference>
          <reference field="1" count="1" selected="0">
            <x v="3"/>
          </reference>
          <reference field="2" count="1" selected="0">
            <x v="4"/>
          </reference>
          <reference field="3" count="1" selected="0">
            <x v="5"/>
          </reference>
          <reference field="4" count="1">
            <x v="7"/>
          </reference>
          <reference field="5" count="1" selected="0">
            <x v="11"/>
          </reference>
          <reference field="6" count="1" selected="0">
            <x v="3"/>
          </reference>
          <reference field="7" count="1" selected="0">
            <x v="5"/>
          </reference>
        </references>
      </pivotArea>
    </format>
    <format dxfId="317">
      <pivotArea dataOnly="0" labelOnly="1" outline="0" fieldPosition="0">
        <references count="8">
          <reference field="0" count="1" selected="0">
            <x v="4"/>
          </reference>
          <reference field="1" count="1" selected="0">
            <x v="4"/>
          </reference>
          <reference field="2" count="1" selected="0">
            <x v="1"/>
          </reference>
          <reference field="3" count="1" selected="0">
            <x v="6"/>
          </reference>
          <reference field="4" count="1">
            <x v="3"/>
          </reference>
          <reference field="5" count="1" selected="0">
            <x v="8"/>
          </reference>
          <reference field="6" count="1" selected="0">
            <x v="3"/>
          </reference>
          <reference field="7" count="1" selected="0">
            <x v="11"/>
          </reference>
        </references>
      </pivotArea>
    </format>
    <format dxfId="316">
      <pivotArea dataOnly="0" labelOnly="1" outline="0" fieldPosition="0">
        <references count="8">
          <reference field="0" count="1" selected="0">
            <x v="4"/>
          </reference>
          <reference field="1" count="1" selected="0">
            <x v="5"/>
          </reference>
          <reference field="2" count="1" selected="0">
            <x v="0"/>
          </reference>
          <reference field="3" count="1" selected="0">
            <x v="6"/>
          </reference>
          <reference field="4" count="1">
            <x v="1"/>
          </reference>
          <reference field="5" count="1" selected="0">
            <x v="6"/>
          </reference>
          <reference field="6" count="1" selected="0">
            <x v="2"/>
          </reference>
          <reference field="7" count="1" selected="0">
            <x v="11"/>
          </reference>
        </references>
      </pivotArea>
    </format>
    <format dxfId="315">
      <pivotArea dataOnly="0" labelOnly="1" outline="0" fieldPosition="0">
        <references count="8">
          <reference field="0" count="1" selected="0">
            <x v="4"/>
          </reference>
          <reference field="1" count="1" selected="0">
            <x v="6"/>
          </reference>
          <reference field="2" count="1" selected="0">
            <x v="3"/>
          </reference>
          <reference field="3" count="1" selected="0">
            <x v="9"/>
          </reference>
          <reference field="4" count="1">
            <x v="5"/>
          </reference>
          <reference field="5" count="1" selected="0">
            <x v="12"/>
          </reference>
          <reference field="6" count="1" selected="0">
            <x v="3"/>
          </reference>
          <reference field="7" count="1" selected="0">
            <x v="7"/>
          </reference>
        </references>
      </pivotArea>
    </format>
    <format dxfId="314">
      <pivotArea dataOnly="0" labelOnly="1" outline="0" fieldPosition="0">
        <references count="8">
          <reference field="0" count="1" selected="0">
            <x v="4"/>
          </reference>
          <reference field="1" count="1" selected="0">
            <x v="7"/>
          </reference>
          <reference field="2" count="1" selected="0">
            <x v="2"/>
          </reference>
          <reference field="3" count="1" selected="0">
            <x v="10"/>
          </reference>
          <reference field="4" count="1">
            <x v="6"/>
          </reference>
          <reference field="5" count="1" selected="0">
            <x v="13"/>
          </reference>
          <reference field="6" count="1" selected="0">
            <x v="4"/>
          </reference>
          <reference field="7" count="1" selected="0">
            <x v="10"/>
          </reference>
        </references>
      </pivotArea>
    </format>
    <format dxfId="313">
      <pivotArea dataOnly="0" labelOnly="1" outline="0" fieldPosition="0">
        <references count="8">
          <reference field="0" count="1" selected="0">
            <x v="4"/>
          </reference>
          <reference field="1" count="1" selected="0">
            <x v="8"/>
          </reference>
          <reference field="2" count="1" selected="0">
            <x v="4"/>
          </reference>
          <reference field="3" count="1" selected="0">
            <x v="3"/>
          </reference>
          <reference field="4" count="1">
            <x v="2"/>
          </reference>
          <reference field="5" count="1" selected="0">
            <x v="4"/>
          </reference>
          <reference field="6" count="1" selected="0">
            <x v="3"/>
          </reference>
          <reference field="7" count="1" selected="0">
            <x v="12"/>
          </reference>
        </references>
      </pivotArea>
    </format>
    <format dxfId="312">
      <pivotArea field="1" type="button" dataOnly="0" labelOnly="1" outline="0" axis="axisRow" fieldPosition="1"/>
    </format>
    <format dxfId="311">
      <pivotArea field="2" type="button" dataOnly="0" labelOnly="1" outline="0" axis="axisRow" fieldPosition="2"/>
    </format>
    <format dxfId="310">
      <pivotArea field="3" type="button" dataOnly="0" labelOnly="1" outline="0" axis="axisRow" fieldPosition="3"/>
    </format>
    <format dxfId="309">
      <pivotArea field="6" type="button" dataOnly="0" labelOnly="1" outline="0" axis="axisRow" fieldPosition="4"/>
    </format>
    <format dxfId="308">
      <pivotArea field="5" type="button" dataOnly="0" labelOnly="1" outline="0" axis="axisRow" fieldPosition="5"/>
    </format>
    <format dxfId="307">
      <pivotArea field="7" type="button" dataOnly="0" labelOnly="1" outline="0" axis="axisRow" fieldPosition="6"/>
    </format>
    <format dxfId="306">
      <pivotArea field="4" type="button" dataOnly="0" labelOnly="1" outline="0" axis="axisRow" fieldPosition="7"/>
    </format>
    <format dxfId="305">
      <pivotArea dataOnly="0" labelOnly="1" outline="0" fieldPosition="0">
        <references count="1">
          <reference field="4294967294" count="2">
            <x v="0"/>
            <x v="1"/>
          </reference>
        </references>
      </pivotArea>
    </format>
    <format dxfId="304">
      <pivotArea field="1" type="button" dataOnly="0" labelOnly="1" outline="0" axis="axisRow" fieldPosition="1"/>
    </format>
    <format dxfId="303">
      <pivotArea field="2" type="button" dataOnly="0" labelOnly="1" outline="0" axis="axisRow" fieldPosition="2"/>
    </format>
    <format dxfId="302">
      <pivotArea field="3" type="button" dataOnly="0" labelOnly="1" outline="0" axis="axisRow" fieldPosition="3"/>
    </format>
    <format dxfId="301">
      <pivotArea field="6" type="button" dataOnly="0" labelOnly="1" outline="0" axis="axisRow" fieldPosition="4"/>
    </format>
    <format dxfId="300">
      <pivotArea field="5" type="button" dataOnly="0" labelOnly="1" outline="0" axis="axisRow" fieldPosition="5"/>
    </format>
    <format dxfId="299">
      <pivotArea field="7" type="button" dataOnly="0" labelOnly="1" outline="0" axis="axisRow" fieldPosition="6"/>
    </format>
    <format dxfId="298">
      <pivotArea field="4" type="button" dataOnly="0" labelOnly="1" outline="0" axis="axisRow" fieldPosition="7"/>
    </format>
    <format dxfId="297">
      <pivotArea dataOnly="0" labelOnly="1" outline="0" fieldPosition="0">
        <references count="1">
          <reference field="4294967294" count="2">
            <x v="0"/>
            <x v="1"/>
          </reference>
        </references>
      </pivotArea>
    </format>
    <format dxfId="296">
      <pivotArea field="1" type="button" dataOnly="0" labelOnly="1" outline="0" axis="axisRow" fieldPosition="1"/>
    </format>
    <format dxfId="295">
      <pivotArea field="2" type="button" dataOnly="0" labelOnly="1" outline="0" axis="axisRow" fieldPosition="2"/>
    </format>
    <format dxfId="294">
      <pivotArea field="3" type="button" dataOnly="0" labelOnly="1" outline="0" axis="axisRow" fieldPosition="3"/>
    </format>
    <format dxfId="293">
      <pivotArea field="6" type="button" dataOnly="0" labelOnly="1" outline="0" axis="axisRow" fieldPosition="4"/>
    </format>
    <format dxfId="292">
      <pivotArea field="5" type="button" dataOnly="0" labelOnly="1" outline="0" axis="axisRow" fieldPosition="5"/>
    </format>
    <format dxfId="291">
      <pivotArea field="7" type="button" dataOnly="0" labelOnly="1" outline="0" axis="axisRow" fieldPosition="6"/>
    </format>
    <format dxfId="290">
      <pivotArea field="4" type="button" dataOnly="0" labelOnly="1" outline="0" axis="axisRow" fieldPosition="7"/>
    </format>
    <format dxfId="289">
      <pivotArea dataOnly="0" labelOnly="1" outline="0" fieldPosition="0">
        <references count="1">
          <reference field="4294967294" count="2">
            <x v="0"/>
            <x v="1"/>
          </reference>
        </references>
      </pivotArea>
    </format>
    <format dxfId="288">
      <pivotArea field="1" type="button" dataOnly="0" labelOnly="1" outline="0" axis="axisRow" fieldPosition="1"/>
    </format>
    <format dxfId="287">
      <pivotArea field="2" type="button" dataOnly="0" labelOnly="1" outline="0" axis="axisRow" fieldPosition="2"/>
    </format>
    <format dxfId="286">
      <pivotArea field="3" type="button" dataOnly="0" labelOnly="1" outline="0" axis="axisRow" fieldPosition="3"/>
    </format>
    <format dxfId="285">
      <pivotArea field="6" type="button" dataOnly="0" labelOnly="1" outline="0" axis="axisRow" fieldPosition="4"/>
    </format>
    <format dxfId="284">
      <pivotArea field="5" type="button" dataOnly="0" labelOnly="1" outline="0" axis="axisRow" fieldPosition="5"/>
    </format>
    <format dxfId="283">
      <pivotArea field="7" type="button" dataOnly="0" labelOnly="1" outline="0" axis="axisRow" fieldPosition="6"/>
    </format>
    <format dxfId="282">
      <pivotArea field="4" type="button" dataOnly="0" labelOnly="1" outline="0" axis="axisRow" fieldPosition="7"/>
    </format>
    <format dxfId="281">
      <pivotArea dataOnly="0" labelOnly="1" outline="0" fieldPosition="0">
        <references count="1">
          <reference field="4294967294" count="2">
            <x v="0"/>
            <x v="1"/>
          </reference>
        </references>
      </pivotArea>
    </format>
    <format dxfId="280">
      <pivotArea field="1" type="button" dataOnly="0" labelOnly="1" outline="0" axis="axisRow" fieldPosition="1"/>
    </format>
    <format dxfId="279">
      <pivotArea field="2" type="button" dataOnly="0" labelOnly="1" outline="0" axis="axisRow" fieldPosition="2"/>
    </format>
    <format dxfId="278">
      <pivotArea field="3" type="button" dataOnly="0" labelOnly="1" outline="0" axis="axisRow" fieldPosition="3"/>
    </format>
    <format dxfId="277">
      <pivotArea field="6" type="button" dataOnly="0" labelOnly="1" outline="0" axis="axisRow" fieldPosition="4"/>
    </format>
    <format dxfId="276">
      <pivotArea field="5" type="button" dataOnly="0" labelOnly="1" outline="0" axis="axisRow" fieldPosition="5"/>
    </format>
    <format dxfId="275">
      <pivotArea field="7" type="button" dataOnly="0" labelOnly="1" outline="0" axis="axisRow" fieldPosition="6"/>
    </format>
    <format dxfId="274">
      <pivotArea field="4" type="button" dataOnly="0" labelOnly="1" outline="0" axis="axisRow" fieldPosition="7"/>
    </format>
    <format dxfId="273">
      <pivotArea dataOnly="0" labelOnly="1" outline="0" fieldPosition="0">
        <references count="1">
          <reference field="4294967294" count="2">
            <x v="0"/>
            <x v="1"/>
          </reference>
        </references>
      </pivotArea>
    </format>
    <format dxfId="272">
      <pivotArea field="0" type="button" dataOnly="0" labelOnly="1" outline="0" axis="axisRow" fieldPosition="0"/>
    </format>
    <format dxfId="271">
      <pivotArea field="1" type="button" dataOnly="0" labelOnly="1" outline="0" axis="axisRow" fieldPosition="1"/>
    </format>
    <format dxfId="270">
      <pivotArea field="2" type="button" dataOnly="0" labelOnly="1" outline="0" axis="axisRow" fieldPosition="2"/>
    </format>
    <format dxfId="269">
      <pivotArea field="3" type="button" dataOnly="0" labelOnly="1" outline="0" axis="axisRow" fieldPosition="3"/>
    </format>
    <format dxfId="268">
      <pivotArea field="6" type="button" dataOnly="0" labelOnly="1" outline="0" axis="axisRow" fieldPosition="4"/>
    </format>
    <format dxfId="267">
      <pivotArea field="5" type="button" dataOnly="0" labelOnly="1" outline="0" axis="axisRow" fieldPosition="5"/>
    </format>
    <format dxfId="266">
      <pivotArea field="7" type="button" dataOnly="0" labelOnly="1" outline="0" axis="axisRow" fieldPosition="6"/>
    </format>
    <format dxfId="265">
      <pivotArea field="4" type="button" dataOnly="0" labelOnly="1" outline="0" axis="axisRow" fieldPosition="7"/>
    </format>
    <format dxfId="264">
      <pivotArea dataOnly="0" labelOnly="1" outline="0" fieldPosition="0">
        <references count="1">
          <reference field="4294967294" count="2">
            <x v="0"/>
            <x v="1"/>
          </reference>
        </references>
      </pivotArea>
    </format>
    <format dxfId="263">
      <pivotArea field="0" type="button" dataOnly="0" labelOnly="1" outline="0" axis="axisRow" fieldPosition="0"/>
    </format>
    <format dxfId="262">
      <pivotArea field="1" type="button" dataOnly="0" labelOnly="1" outline="0" axis="axisRow" fieldPosition="1"/>
    </format>
    <format dxfId="261">
      <pivotArea field="2" type="button" dataOnly="0" labelOnly="1" outline="0" axis="axisRow" fieldPosition="2"/>
    </format>
    <format dxfId="260">
      <pivotArea field="3" type="button" dataOnly="0" labelOnly="1" outline="0" axis="axisRow" fieldPosition="3"/>
    </format>
    <format dxfId="259">
      <pivotArea field="6" type="button" dataOnly="0" labelOnly="1" outline="0" axis="axisRow" fieldPosition="4"/>
    </format>
    <format dxfId="258">
      <pivotArea field="5" type="button" dataOnly="0" labelOnly="1" outline="0" axis="axisRow" fieldPosition="5"/>
    </format>
    <format dxfId="257">
      <pivotArea field="7" type="button" dataOnly="0" labelOnly="1" outline="0" axis="axisRow" fieldPosition="6"/>
    </format>
    <format dxfId="256">
      <pivotArea field="4" type="button" dataOnly="0" labelOnly="1" outline="0" axis="axisRow" fieldPosition="7"/>
    </format>
    <format dxfId="255">
      <pivotArea dataOnly="0" labelOnly="1" outline="0" fieldPosition="0">
        <references count="1">
          <reference field="4294967294" count="2">
            <x v="0"/>
            <x v="1"/>
          </reference>
        </references>
      </pivotArea>
    </format>
    <format dxfId="254">
      <pivotArea field="0" type="button" dataOnly="0" labelOnly="1" outline="0" axis="axisRow" fieldPosition="0"/>
    </format>
    <format dxfId="253">
      <pivotArea field="1" type="button" dataOnly="0" labelOnly="1" outline="0" axis="axisRow" fieldPosition="1"/>
    </format>
    <format dxfId="252">
      <pivotArea field="2" type="button" dataOnly="0" labelOnly="1" outline="0" axis="axisRow" fieldPosition="2"/>
    </format>
    <format dxfId="251">
      <pivotArea field="3" type="button" dataOnly="0" labelOnly="1" outline="0" axis="axisRow" fieldPosition="3"/>
    </format>
    <format dxfId="250">
      <pivotArea field="6" type="button" dataOnly="0" labelOnly="1" outline="0" axis="axisRow" fieldPosition="4"/>
    </format>
    <format dxfId="249">
      <pivotArea field="5" type="button" dataOnly="0" labelOnly="1" outline="0" axis="axisRow" fieldPosition="5"/>
    </format>
    <format dxfId="248">
      <pivotArea field="7" type="button" dataOnly="0" labelOnly="1" outline="0" axis="axisRow" fieldPosition="6"/>
    </format>
    <format dxfId="247">
      <pivotArea field="4" type="button" dataOnly="0" labelOnly="1" outline="0" axis="axisRow" fieldPosition="7"/>
    </format>
    <format dxfId="246">
      <pivotArea dataOnly="0" labelOnly="1" outline="0" fieldPosition="0">
        <references count="1">
          <reference field="4294967294" count="2">
            <x v="0"/>
            <x v="1"/>
          </reference>
        </references>
      </pivotArea>
    </format>
    <format dxfId="245">
      <pivotArea field="0" type="button" dataOnly="0" labelOnly="1" outline="0" axis="axisRow" fieldPosition="0"/>
    </format>
    <format dxfId="244">
      <pivotArea field="1" type="button" dataOnly="0" labelOnly="1" outline="0" axis="axisRow" fieldPosition="1"/>
    </format>
    <format dxfId="243">
      <pivotArea field="2" type="button" dataOnly="0" labelOnly="1" outline="0" axis="axisRow" fieldPosition="2"/>
    </format>
    <format dxfId="242">
      <pivotArea field="3" type="button" dataOnly="0" labelOnly="1" outline="0" axis="axisRow" fieldPosition="3"/>
    </format>
    <format dxfId="241">
      <pivotArea field="6" type="button" dataOnly="0" labelOnly="1" outline="0" axis="axisRow" fieldPosition="4"/>
    </format>
    <format dxfId="240">
      <pivotArea field="5" type="button" dataOnly="0" labelOnly="1" outline="0" axis="axisRow" fieldPosition="5"/>
    </format>
    <format dxfId="239">
      <pivotArea field="7" type="button" dataOnly="0" labelOnly="1" outline="0" axis="axisRow" fieldPosition="6"/>
    </format>
    <format dxfId="238">
      <pivotArea field="4" type="button" dataOnly="0" labelOnly="1" outline="0" axis="axisRow" fieldPosition="7"/>
    </format>
    <format dxfId="237">
      <pivotArea dataOnly="0" labelOnly="1" outline="0" fieldPosition="0">
        <references count="1">
          <reference field="4294967294" count="2">
            <x v="0"/>
            <x v="1"/>
          </reference>
        </references>
      </pivotArea>
    </format>
    <format dxfId="236">
      <pivotArea outline="0" collapsedLevelsAreSubtotals="1" fieldPosition="0">
        <references count="2">
          <reference field="0" count="1" selected="0">
            <x v="4"/>
          </reference>
          <reference field="1" count="1" selected="0">
            <x v="8"/>
          </reference>
        </references>
      </pivotArea>
    </format>
    <format dxfId="235">
      <pivotArea dataOnly="0" labelOnly="1" outline="0" offset="IV256" fieldPosition="0">
        <references count="1">
          <reference field="0" count="1">
            <x v="4"/>
          </reference>
        </references>
      </pivotArea>
    </format>
    <format dxfId="234">
      <pivotArea dataOnly="0" labelOnly="1" outline="0" fieldPosition="0">
        <references count="2">
          <reference field="0" count="1" selected="0">
            <x v="4"/>
          </reference>
          <reference field="1" count="1">
            <x v="8"/>
          </reference>
        </references>
      </pivotArea>
    </format>
    <format dxfId="233">
      <pivotArea dataOnly="0" labelOnly="1" outline="0" fieldPosition="0">
        <references count="3">
          <reference field="0" count="1" selected="0">
            <x v="4"/>
          </reference>
          <reference field="1" count="1" selected="0">
            <x v="8"/>
          </reference>
          <reference field="2" count="1">
            <x v="4"/>
          </reference>
        </references>
      </pivotArea>
    </format>
    <format dxfId="232">
      <pivotArea dataOnly="0" labelOnly="1" outline="0" fieldPosition="0">
        <references count="4">
          <reference field="0" count="1" selected="0">
            <x v="4"/>
          </reference>
          <reference field="1" count="1" selected="0">
            <x v="8"/>
          </reference>
          <reference field="2" count="1" selected="0">
            <x v="4"/>
          </reference>
          <reference field="3" count="1">
            <x v="3"/>
          </reference>
        </references>
      </pivotArea>
    </format>
    <format dxfId="231">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230">
      <pivotArea dataOnly="0" labelOnly="1" outline="0" fieldPosition="0">
        <references count="6">
          <reference field="0" count="1" selected="0">
            <x v="4"/>
          </reference>
          <reference field="1" count="1" selected="0">
            <x v="8"/>
          </reference>
          <reference field="2" count="1" selected="0">
            <x v="4"/>
          </reference>
          <reference field="3" count="1" selected="0">
            <x v="3"/>
          </reference>
          <reference field="5" count="1">
            <x v="4"/>
          </reference>
          <reference field="6" count="1" selected="0">
            <x v="3"/>
          </reference>
        </references>
      </pivotArea>
    </format>
    <format dxfId="229">
      <pivotArea dataOnly="0" labelOnly="1" outline="0" fieldPosition="0">
        <references count="7">
          <reference field="0" count="1" selected="0">
            <x v="4"/>
          </reference>
          <reference field="1" count="1" selected="0">
            <x v="8"/>
          </reference>
          <reference field="2" count="1" selected="0">
            <x v="4"/>
          </reference>
          <reference field="3" count="1" selected="0">
            <x v="3"/>
          </reference>
          <reference field="5" count="1" selected="0">
            <x v="4"/>
          </reference>
          <reference field="6" count="1" selected="0">
            <x v="3"/>
          </reference>
          <reference field="7" count="1">
            <x v="12"/>
          </reference>
        </references>
      </pivotArea>
    </format>
    <format dxfId="228">
      <pivotArea dataOnly="0" labelOnly="1" outline="0" fieldPosition="0">
        <references count="8">
          <reference field="0" count="1" selected="0">
            <x v="4"/>
          </reference>
          <reference field="1" count="1" selected="0">
            <x v="8"/>
          </reference>
          <reference field="2" count="1" selected="0">
            <x v="4"/>
          </reference>
          <reference field="3" count="1" selected="0">
            <x v="3"/>
          </reference>
          <reference field="4" count="1">
            <x v="2"/>
          </reference>
          <reference field="5" count="1" selected="0">
            <x v="4"/>
          </reference>
          <reference field="6" count="1" selected="0">
            <x v="3"/>
          </reference>
          <reference field="7" count="1" selected="0">
            <x v="12"/>
          </reference>
        </references>
      </pivotArea>
    </format>
    <format dxfId="227">
      <pivotArea outline="0" collapsedLevelsAreSubtotals="1" fieldPosition="0">
        <references count="2">
          <reference field="0" count="1" selected="0">
            <x v="4"/>
          </reference>
          <reference field="1" count="1" selected="0">
            <x v="8"/>
          </reference>
        </references>
      </pivotArea>
    </format>
    <format dxfId="226">
      <pivotArea dataOnly="0" labelOnly="1" outline="0" offset="IV256" fieldPosition="0">
        <references count="1">
          <reference field="0" count="1">
            <x v="4"/>
          </reference>
        </references>
      </pivotArea>
    </format>
    <format dxfId="225">
      <pivotArea dataOnly="0" labelOnly="1" outline="0" fieldPosition="0">
        <references count="2">
          <reference field="0" count="1" selected="0">
            <x v="4"/>
          </reference>
          <reference field="1" count="1">
            <x v="8"/>
          </reference>
        </references>
      </pivotArea>
    </format>
    <format dxfId="224">
      <pivotArea dataOnly="0" labelOnly="1" outline="0" fieldPosition="0">
        <references count="3">
          <reference field="0" count="1" selected="0">
            <x v="4"/>
          </reference>
          <reference field="1" count="1" selected="0">
            <x v="8"/>
          </reference>
          <reference field="2" count="1">
            <x v="4"/>
          </reference>
        </references>
      </pivotArea>
    </format>
    <format dxfId="223">
      <pivotArea dataOnly="0" labelOnly="1" outline="0" fieldPosition="0">
        <references count="4">
          <reference field="0" count="1" selected="0">
            <x v="4"/>
          </reference>
          <reference field="1" count="1" selected="0">
            <x v="8"/>
          </reference>
          <reference field="2" count="1" selected="0">
            <x v="4"/>
          </reference>
          <reference field="3" count="1">
            <x v="3"/>
          </reference>
        </references>
      </pivotArea>
    </format>
    <format dxfId="222">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221">
      <pivotArea dataOnly="0" labelOnly="1" outline="0" fieldPosition="0">
        <references count="6">
          <reference field="0" count="1" selected="0">
            <x v="4"/>
          </reference>
          <reference field="1" count="1" selected="0">
            <x v="8"/>
          </reference>
          <reference field="2" count="1" selected="0">
            <x v="4"/>
          </reference>
          <reference field="3" count="1" selected="0">
            <x v="3"/>
          </reference>
          <reference field="5" count="1">
            <x v="4"/>
          </reference>
          <reference field="6" count="1" selected="0">
            <x v="3"/>
          </reference>
        </references>
      </pivotArea>
    </format>
    <format dxfId="220">
      <pivotArea dataOnly="0" labelOnly="1" outline="0" fieldPosition="0">
        <references count="7">
          <reference field="0" count="1" selected="0">
            <x v="4"/>
          </reference>
          <reference field="1" count="1" selected="0">
            <x v="8"/>
          </reference>
          <reference field="2" count="1" selected="0">
            <x v="4"/>
          </reference>
          <reference field="3" count="1" selected="0">
            <x v="3"/>
          </reference>
          <reference field="5" count="1" selected="0">
            <x v="4"/>
          </reference>
          <reference field="6" count="1" selected="0">
            <x v="3"/>
          </reference>
          <reference field="7" count="1">
            <x v="12"/>
          </reference>
        </references>
      </pivotArea>
    </format>
    <format dxfId="219">
      <pivotArea dataOnly="0" labelOnly="1" outline="0" fieldPosition="0">
        <references count="8">
          <reference field="0" count="1" selected="0">
            <x v="4"/>
          </reference>
          <reference field="1" count="1" selected="0">
            <x v="8"/>
          </reference>
          <reference field="2" count="1" selected="0">
            <x v="4"/>
          </reference>
          <reference field="3" count="1" selected="0">
            <x v="3"/>
          </reference>
          <reference field="4" count="1">
            <x v="2"/>
          </reference>
          <reference field="5" count="1" selected="0">
            <x v="4"/>
          </reference>
          <reference field="6" count="1" selected="0">
            <x v="3"/>
          </reference>
          <reference field="7" count="1" selected="0">
            <x v="12"/>
          </reference>
        </references>
      </pivotArea>
    </format>
    <format dxfId="218">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217">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216">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215">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214">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213">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212">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211">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210">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209">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208">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207">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206">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205">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204">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203">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202">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201">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200">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199">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198">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197">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196">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195">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194">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193">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192">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191">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190">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189">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188">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187">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186">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185">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184">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183">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182">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181">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180">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179">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178">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177">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176">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175">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174">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173">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172">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171">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170">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169">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168">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167">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166">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165">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164">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163">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162">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161">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160">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159">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158">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157">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156">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155">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154">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153">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152">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151">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150">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149">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148">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147">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146">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145">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144">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143">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142">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141">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140">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139">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138">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137">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136">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135">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134">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133">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132">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131">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130">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129">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128">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127">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126">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125">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124">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123">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122">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121">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120">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119">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118">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117">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116">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115">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114">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113">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112">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111">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110">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109">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108">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107">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106">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105">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104">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103">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102">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101">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100">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99">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98">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97">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96">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95">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94">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93">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92">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91">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90">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89">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88">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87">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86">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85">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84">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83">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82">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81">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80">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79">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78">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77">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76">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4"/>
          </reference>
        </references>
      </pivotArea>
    </format>
    <format dxfId="75">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74">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73">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72">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71">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70">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69">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68">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67">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66">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65">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64">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63">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62">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61">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60">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59">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58">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57">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56">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55">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54">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53">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52">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51">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50">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49">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48">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47">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46">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45">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44">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43">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42">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41">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40">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8"/>
          </reference>
        </references>
      </pivotArea>
    </format>
    <format dxfId="39">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 dxfId="38">
      <pivotArea dataOnly="0" labelOnly="1" outline="0" fieldPosition="0">
        <references count="5">
          <reference field="0" count="1" selected="0">
            <x v="0"/>
          </reference>
          <reference field="1" count="1" selected="0">
            <x v="0"/>
          </reference>
          <reference field="2" count="1" selected="0">
            <x v="1"/>
          </reference>
          <reference field="3" count="1" selected="0">
            <x v="2"/>
          </reference>
          <reference field="6" count="1">
            <x v="3"/>
          </reference>
        </references>
      </pivotArea>
    </format>
    <format dxfId="37">
      <pivotArea dataOnly="0" labelOnly="1" outline="0" fieldPosition="0">
        <references count="5">
          <reference field="0" count="1" selected="0">
            <x v="0"/>
          </reference>
          <reference field="1" count="1" selected="0">
            <x v="3"/>
          </reference>
          <reference field="2" count="1" selected="0">
            <x v="3"/>
          </reference>
          <reference field="3" count="1" selected="0">
            <x v="5"/>
          </reference>
          <reference field="6" count="1">
            <x v="2"/>
          </reference>
        </references>
      </pivotArea>
    </format>
    <format dxfId="36">
      <pivotArea dataOnly="0" labelOnly="1" outline="0" fieldPosition="0">
        <references count="5">
          <reference field="0" count="1" selected="0">
            <x v="0"/>
          </reference>
          <reference field="1" count="1" selected="0">
            <x v="4"/>
          </reference>
          <reference field="2" count="1" selected="0">
            <x v="2"/>
          </reference>
          <reference field="3" count="1" selected="0">
            <x v="5"/>
          </reference>
          <reference field="6" count="1">
            <x v="3"/>
          </reference>
        </references>
      </pivotArea>
    </format>
    <format dxfId="35">
      <pivotArea dataOnly="0" labelOnly="1" outline="0" fieldPosition="0">
        <references count="5">
          <reference field="0" count="1" selected="0">
            <x v="0"/>
          </reference>
          <reference field="1" count="1" selected="0">
            <x v="5"/>
          </reference>
          <reference field="2" count="1" selected="0">
            <x v="4"/>
          </reference>
          <reference field="3" count="1" selected="0">
            <x v="5"/>
          </reference>
          <reference field="6" count="1">
            <x v="0"/>
          </reference>
        </references>
      </pivotArea>
    </format>
    <format dxfId="34">
      <pivotArea dataOnly="0" labelOnly="1" outline="0" fieldPosition="0">
        <references count="5">
          <reference field="0" count="1" selected="0">
            <x v="0"/>
          </reference>
          <reference field="1" count="1" selected="0">
            <x v="7"/>
          </reference>
          <reference field="2" count="1" selected="0">
            <x v="0"/>
          </reference>
          <reference field="3" count="1" selected="0">
            <x v="7"/>
          </reference>
          <reference field="6" count="1">
            <x v="3"/>
          </reference>
        </references>
      </pivotArea>
    </format>
    <format dxfId="33">
      <pivotArea dataOnly="0" labelOnly="1" outline="0" fieldPosition="0">
        <references count="5">
          <reference field="0" count="1" selected="0">
            <x v="1"/>
          </reference>
          <reference field="1" count="1" selected="0">
            <x v="0"/>
          </reference>
          <reference field="2" count="1" selected="0">
            <x v="2"/>
          </reference>
          <reference field="3" count="1" selected="0">
            <x v="0"/>
          </reference>
          <reference field="6" count="1">
            <x v="5"/>
          </reference>
        </references>
      </pivotArea>
    </format>
    <format dxfId="32">
      <pivotArea dataOnly="0" labelOnly="1" outline="0" fieldPosition="0">
        <references count="5">
          <reference field="0" count="1" selected="0">
            <x v="1"/>
          </reference>
          <reference field="1" count="1" selected="0">
            <x v="2"/>
          </reference>
          <reference field="2" count="1" selected="0">
            <x v="4"/>
          </reference>
          <reference field="3" count="1" selected="0">
            <x v="4"/>
          </reference>
          <reference field="6" count="1">
            <x v="4"/>
          </reference>
        </references>
      </pivotArea>
    </format>
    <format dxfId="31">
      <pivotArea dataOnly="0" labelOnly="1" outline="0" fieldPosition="0">
        <references count="5">
          <reference field="0" count="1" selected="0">
            <x v="1"/>
          </reference>
          <reference field="1" count="1" selected="0">
            <x v="3"/>
          </reference>
          <reference field="2" count="1" selected="0">
            <x v="1"/>
          </reference>
          <reference field="3" count="1" selected="0">
            <x v="5"/>
          </reference>
          <reference field="6" count="1">
            <x v="3"/>
          </reference>
        </references>
      </pivotArea>
    </format>
    <format dxfId="30">
      <pivotArea dataOnly="0" labelOnly="1" outline="0" fieldPosition="0">
        <references count="5">
          <reference field="0" count="1" selected="0">
            <x v="1"/>
          </reference>
          <reference field="1" count="1" selected="0">
            <x v="4"/>
          </reference>
          <reference field="2" count="1" selected="0">
            <x v="2"/>
          </reference>
          <reference field="3" count="1" selected="0">
            <x v="7"/>
          </reference>
          <reference field="6" count="1">
            <x v="2"/>
          </reference>
        </references>
      </pivotArea>
    </format>
    <format dxfId="29">
      <pivotArea dataOnly="0" labelOnly="1" outline="0" fieldPosition="0">
        <references count="5">
          <reference field="0" count="1" selected="0">
            <x v="1"/>
          </reference>
          <reference field="1" count="1" selected="0">
            <x v="6"/>
          </reference>
          <reference field="2" count="1" selected="0">
            <x v="1"/>
          </reference>
          <reference field="3" count="1" selected="0">
            <x v="10"/>
          </reference>
          <reference field="6" count="1">
            <x v="7"/>
          </reference>
        </references>
      </pivotArea>
    </format>
    <format dxfId="28">
      <pivotArea dataOnly="0" labelOnly="1" outline="0" fieldPosition="0">
        <references count="5">
          <reference field="0" count="1" selected="0">
            <x v="1"/>
          </reference>
          <reference field="1" count="1" selected="0">
            <x v="7"/>
          </reference>
          <reference field="2" count="1" selected="0">
            <x v="0"/>
          </reference>
          <reference field="3" count="1" selected="0">
            <x v="10"/>
          </reference>
          <reference field="6" count="1">
            <x v="2"/>
          </reference>
        </references>
      </pivotArea>
    </format>
    <format dxfId="27">
      <pivotArea dataOnly="0" labelOnly="1" outline="0" fieldPosition="0">
        <references count="5">
          <reference field="0" count="1" selected="0">
            <x v="2"/>
          </reference>
          <reference field="1" count="1" selected="0">
            <x v="1"/>
          </reference>
          <reference field="2" count="1" selected="0">
            <x v="3"/>
          </reference>
          <reference field="3" count="1" selected="0">
            <x v="5"/>
          </reference>
          <reference field="6" count="1">
            <x v="3"/>
          </reference>
        </references>
      </pivotArea>
    </format>
    <format dxfId="26">
      <pivotArea dataOnly="0" labelOnly="1" outline="0" fieldPosition="0">
        <references count="5">
          <reference field="0" count="1" selected="0">
            <x v="2"/>
          </reference>
          <reference field="1" count="1" selected="0">
            <x v="3"/>
          </reference>
          <reference field="2" count="1" selected="0">
            <x v="1"/>
          </reference>
          <reference field="3" count="1" selected="0">
            <x v="1"/>
          </reference>
          <reference field="6" count="1">
            <x v="4"/>
          </reference>
        </references>
      </pivotArea>
    </format>
    <format dxfId="25">
      <pivotArea dataOnly="0" labelOnly="1" outline="0" fieldPosition="0">
        <references count="5">
          <reference field="0" count="1" selected="0">
            <x v="2"/>
          </reference>
          <reference field="1" count="1" selected="0">
            <x v="4"/>
          </reference>
          <reference field="2" count="1" selected="0">
            <x v="0"/>
          </reference>
          <reference field="3" count="1" selected="0">
            <x v="4"/>
          </reference>
          <reference field="6" count="1">
            <x v="3"/>
          </reference>
        </references>
      </pivotArea>
    </format>
    <format dxfId="24">
      <pivotArea dataOnly="0" labelOnly="1" outline="0" fieldPosition="0">
        <references count="5">
          <reference field="0" count="1" selected="0">
            <x v="2"/>
          </reference>
          <reference field="1" count="1" selected="0">
            <x v="5"/>
          </reference>
          <reference field="2" count="1" selected="0">
            <x v="3"/>
          </reference>
          <reference field="3" count="1" selected="0">
            <x v="0"/>
          </reference>
          <reference field="6" count="1">
            <x v="1"/>
          </reference>
        </references>
      </pivotArea>
    </format>
    <format dxfId="23">
      <pivotArea dataOnly="0" labelOnly="1" outline="0" fieldPosition="0">
        <references count="5">
          <reference field="0" count="1" selected="0">
            <x v="2"/>
          </reference>
          <reference field="1" count="1" selected="0">
            <x v="6"/>
          </reference>
          <reference field="2" count="1" selected="0">
            <x v="2"/>
          </reference>
          <reference field="3" count="1" selected="0">
            <x v="3"/>
          </reference>
          <reference field="6" count="1">
            <x v="0"/>
          </reference>
        </references>
      </pivotArea>
    </format>
    <format dxfId="22">
      <pivotArea dataOnly="0" labelOnly="1" outline="0" fieldPosition="0">
        <references count="5">
          <reference field="0" count="1" selected="0">
            <x v="2"/>
          </reference>
          <reference field="1" count="1" selected="0">
            <x v="7"/>
          </reference>
          <reference field="2" count="1" selected="0">
            <x v="4"/>
          </reference>
          <reference field="3" count="1" selected="0">
            <x v="3"/>
          </reference>
          <reference field="6" count="1">
            <x v="3"/>
          </reference>
        </references>
      </pivotArea>
    </format>
    <format dxfId="21">
      <pivotArea dataOnly="0" labelOnly="1" outline="0" fieldPosition="0">
        <references count="5">
          <reference field="0" count="1" selected="0">
            <x v="2"/>
          </reference>
          <reference field="1" count="1" selected="0">
            <x v="8"/>
          </reference>
          <reference field="2" count="1" selected="0">
            <x v="1"/>
          </reference>
          <reference field="3" count="1" selected="0">
            <x v="5"/>
          </reference>
          <reference field="6" count="1">
            <x v="2"/>
          </reference>
        </references>
      </pivotArea>
    </format>
    <format dxfId="20">
      <pivotArea dataOnly="0" labelOnly="1" outline="0" fieldPosition="0">
        <references count="5">
          <reference field="0" count="1" selected="0">
            <x v="2"/>
          </reference>
          <reference field="1" count="1" selected="0">
            <x v="9"/>
          </reference>
          <reference field="2" count="1" selected="0">
            <x v="0"/>
          </reference>
          <reference field="3" count="1" selected="0">
            <x v="5"/>
          </reference>
          <reference field="6" count="1">
            <x v="1"/>
          </reference>
        </references>
      </pivotArea>
    </format>
    <format dxfId="19">
      <pivotArea dataOnly="0" labelOnly="1" outline="0" fieldPosition="0">
        <references count="5">
          <reference field="0" count="1" selected="0">
            <x v="3"/>
          </reference>
          <reference field="1" count="1" selected="0">
            <x v="0"/>
          </reference>
          <reference field="2" count="1" selected="0">
            <x v="2"/>
          </reference>
          <reference field="3" count="1" selected="0">
            <x v="1"/>
          </reference>
          <reference field="6" count="1">
            <x v="6"/>
          </reference>
        </references>
      </pivotArea>
    </format>
    <format dxfId="18">
      <pivotArea dataOnly="0" labelOnly="1" outline="0" fieldPosition="0">
        <references count="5">
          <reference field="0" count="1" selected="0">
            <x v="3"/>
          </reference>
          <reference field="1" count="1" selected="0">
            <x v="1"/>
          </reference>
          <reference field="2" count="1" selected="0">
            <x v="3"/>
          </reference>
          <reference field="3" count="1" selected="0">
            <x v="0"/>
          </reference>
          <reference field="6" count="1">
            <x v="3"/>
          </reference>
        </references>
      </pivotArea>
    </format>
    <format dxfId="17">
      <pivotArea dataOnly="0" labelOnly="1" outline="0" fieldPosition="0">
        <references count="5">
          <reference field="0" count="1" selected="0">
            <x v="3"/>
          </reference>
          <reference field="1" count="1" selected="0">
            <x v="2"/>
          </reference>
          <reference field="2" count="1" selected="0">
            <x v="4"/>
          </reference>
          <reference field="3" count="1" selected="0">
            <x v="0"/>
          </reference>
          <reference field="6" count="1">
            <x v="4"/>
          </reference>
        </references>
      </pivotArea>
    </format>
    <format dxfId="16">
      <pivotArea dataOnly="0" labelOnly="1" outline="0" fieldPosition="0">
        <references count="5">
          <reference field="0" count="1" selected="0">
            <x v="3"/>
          </reference>
          <reference field="1" count="1" selected="0">
            <x v="3"/>
          </reference>
          <reference field="2" count="1" selected="0">
            <x v="1"/>
          </reference>
          <reference field="3" count="1" selected="0">
            <x v="1"/>
          </reference>
          <reference field="6" count="1">
            <x v="0"/>
          </reference>
        </references>
      </pivotArea>
    </format>
    <format dxfId="15">
      <pivotArea dataOnly="0" labelOnly="1" outline="0" fieldPosition="0">
        <references count="5">
          <reference field="0" count="1" selected="0">
            <x v="3"/>
          </reference>
          <reference field="1" count="1" selected="0">
            <x v="4"/>
          </reference>
          <reference field="2" count="1" selected="0">
            <x v="0"/>
          </reference>
          <reference field="3" count="1" selected="0">
            <x v="3"/>
          </reference>
          <reference field="6" count="1">
            <x v="3"/>
          </reference>
        </references>
      </pivotArea>
    </format>
    <format dxfId="14">
      <pivotArea dataOnly="0" labelOnly="1" outline="0" fieldPosition="0">
        <references count="5">
          <reference field="0" count="1" selected="0">
            <x v="3"/>
          </reference>
          <reference field="1" count="1" selected="0">
            <x v="5"/>
          </reference>
          <reference field="2" count="1" selected="0">
            <x v="3"/>
          </reference>
          <reference field="3" count="1" selected="0">
            <x v="4"/>
          </reference>
          <reference field="6" count="1">
            <x v="1"/>
          </reference>
        </references>
      </pivotArea>
    </format>
    <format dxfId="13">
      <pivotArea dataOnly="0" labelOnly="1" outline="0" fieldPosition="0">
        <references count="5">
          <reference field="0" count="1" selected="0">
            <x v="3"/>
          </reference>
          <reference field="1" count="1" selected="0">
            <x v="6"/>
          </reference>
          <reference field="2" count="1" selected="0">
            <x v="2"/>
          </reference>
          <reference field="3" count="1" selected="0">
            <x v="4"/>
          </reference>
          <reference field="6" count="1">
            <x v="3"/>
          </reference>
        </references>
      </pivotArea>
    </format>
    <format dxfId="12">
      <pivotArea dataOnly="0" labelOnly="1" outline="0" fieldPosition="0">
        <references count="5">
          <reference field="0" count="1" selected="0">
            <x v="3"/>
          </reference>
          <reference field="1" count="1" selected="0">
            <x v="7"/>
          </reference>
          <reference field="2" count="1" selected="0">
            <x v="4"/>
          </reference>
          <reference field="3" count="1" selected="0">
            <x v="5"/>
          </reference>
          <reference field="6" count="1">
            <x v="5"/>
          </reference>
        </references>
      </pivotArea>
    </format>
    <format dxfId="11">
      <pivotArea dataOnly="0" labelOnly="1" outline="0" fieldPosition="0">
        <references count="5">
          <reference field="0" count="1" selected="0">
            <x v="3"/>
          </reference>
          <reference field="1" count="1" selected="0">
            <x v="8"/>
          </reference>
          <reference field="2" count="1" selected="0">
            <x v="1"/>
          </reference>
          <reference field="3" count="1" selected="0">
            <x v="6"/>
          </reference>
          <reference field="6" count="1">
            <x v="1"/>
          </reference>
        </references>
      </pivotArea>
    </format>
    <format dxfId="10">
      <pivotArea dataOnly="0" labelOnly="1" outline="0" fieldPosition="0">
        <references count="5">
          <reference field="0" count="1" selected="0">
            <x v="3"/>
          </reference>
          <reference field="1" count="1" selected="0">
            <x v="9"/>
          </reference>
          <reference field="2" count="1" selected="0">
            <x v="0"/>
          </reference>
          <reference field="3" count="1" selected="0">
            <x v="8"/>
          </reference>
          <reference field="6" count="1">
            <x v="3"/>
          </reference>
        </references>
      </pivotArea>
    </format>
    <format dxfId="9">
      <pivotArea dataOnly="0" labelOnly="1" outline="0" fieldPosition="0">
        <references count="5">
          <reference field="0" count="1" selected="0">
            <x v="4"/>
          </reference>
          <reference field="1" count="1" selected="0">
            <x v="0"/>
          </reference>
          <reference field="2" count="1" selected="0">
            <x v="3"/>
          </reference>
          <reference field="3" count="1" selected="0">
            <x v="0"/>
          </reference>
          <reference field="6" count="1">
            <x v="0"/>
          </reference>
        </references>
      </pivotArea>
    </format>
    <format dxfId="8">
      <pivotArea dataOnly="0" labelOnly="1" outline="0" fieldPosition="0">
        <references count="5">
          <reference field="0" count="1" selected="0">
            <x v="4"/>
          </reference>
          <reference field="1" count="1" selected="0">
            <x v="2"/>
          </reference>
          <reference field="2" count="1" selected="0">
            <x v="2"/>
          </reference>
          <reference field="3" count="1" selected="0">
            <x v="2"/>
          </reference>
          <reference field="6" count="1">
            <x v="5"/>
          </reference>
        </references>
      </pivotArea>
    </format>
    <format dxfId="7">
      <pivotArea dataOnly="0" labelOnly="1" outline="0" fieldPosition="0">
        <references count="5">
          <reference field="0" count="1" selected="0">
            <x v="4"/>
          </reference>
          <reference field="1" count="1" selected="0">
            <x v="3"/>
          </reference>
          <reference field="2" count="1" selected="0">
            <x v="4"/>
          </reference>
          <reference field="3" count="1" selected="0">
            <x v="5"/>
          </reference>
          <reference field="6" count="1">
            <x v="3"/>
          </reference>
        </references>
      </pivotArea>
    </format>
    <format dxfId="6">
      <pivotArea dataOnly="0" labelOnly="1" outline="0" fieldPosition="0">
        <references count="5">
          <reference field="0" count="1" selected="0">
            <x v="4"/>
          </reference>
          <reference field="1" count="1" selected="0">
            <x v="5"/>
          </reference>
          <reference field="2" count="1" selected="0">
            <x v="0"/>
          </reference>
          <reference field="3" count="1" selected="0">
            <x v="6"/>
          </reference>
          <reference field="6" count="1">
            <x v="2"/>
          </reference>
        </references>
      </pivotArea>
    </format>
    <format dxfId="5">
      <pivotArea dataOnly="0" labelOnly="1" outline="0" fieldPosition="0">
        <references count="5">
          <reference field="0" count="1" selected="0">
            <x v="4"/>
          </reference>
          <reference field="1" count="1" selected="0">
            <x v="6"/>
          </reference>
          <reference field="2" count="1" selected="0">
            <x v="3"/>
          </reference>
          <reference field="3" count="1" selected="0">
            <x v="9"/>
          </reference>
          <reference field="6" count="1">
            <x v="3"/>
          </reference>
        </references>
      </pivotArea>
    </format>
    <format dxfId="4">
      <pivotArea dataOnly="0" labelOnly="1" outline="0" fieldPosition="0">
        <references count="5">
          <reference field="0" count="1" selected="0">
            <x v="4"/>
          </reference>
          <reference field="1" count="1" selected="0">
            <x v="7"/>
          </reference>
          <reference field="2" count="1" selected="0">
            <x v="2"/>
          </reference>
          <reference field="3" count="1" selected="0">
            <x v="10"/>
          </reference>
          <reference field="6" count="1">
            <x v="8"/>
          </reference>
        </references>
      </pivotArea>
    </format>
    <format dxfId="3">
      <pivotArea dataOnly="0" labelOnly="1" outline="0" fieldPosition="0">
        <references count="5">
          <reference field="0" count="1" selected="0">
            <x v="4"/>
          </reference>
          <reference field="1" count="1" selected="0">
            <x v="8"/>
          </reference>
          <reference field="2" count="1" selected="0">
            <x v="4"/>
          </reference>
          <reference field="3" count="1" selected="0">
            <x v="3"/>
          </reference>
          <reference field="6" count="1">
            <x v="3"/>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3:L4" firstHeaderRow="0" firstDataRow="1" firstDataCol="0"/>
  <pivotFields count="10">
    <pivotField showAll="0">
      <items count="6">
        <item x="4"/>
        <item x="2"/>
        <item x="0"/>
        <item x="1"/>
        <item x="3"/>
        <item t="default"/>
      </items>
    </pivotField>
    <pivotField showAll="0"/>
    <pivotField showAll="0">
      <items count="6">
        <item x="3"/>
        <item x="2"/>
        <item x="0"/>
        <item x="4"/>
        <item x="1"/>
        <item t="default"/>
      </items>
    </pivotField>
    <pivotField numFmtId="14" showAll="0"/>
    <pivotField showAll="0"/>
    <pivotField numFmtId="14" showAll="0"/>
    <pivotField showAll="0"/>
    <pivotField numFmtId="9" showAll="0"/>
    <pivotField dataField="1" showAll="0"/>
    <pivotField dataField="1" showAll="0"/>
  </pivotFields>
  <rowItems count="1">
    <i/>
  </rowItems>
  <colFields count="1">
    <field x="-2"/>
  </colFields>
  <colItems count="2">
    <i>
      <x/>
    </i>
    <i i="1">
      <x v="1"/>
    </i>
  </colItems>
  <dataFields count="2">
    <dataField name="Budget " fld="8" baseField="0" baseItem="1" numFmtId="164"/>
    <dataField name="Actual " fld="9" baseField="0" baseItem="1" numFmtId="164"/>
  </dataFields>
  <chartFormats count="7">
    <chartFormat chart="1" format="5" series="1">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2" format="14">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5" firstHeaderRow="1" firstDataRow="1" firstDataCol="1"/>
  <pivotFields count="10">
    <pivotField showAll="0">
      <items count="6">
        <item x="4"/>
        <item x="2"/>
        <item x="0"/>
        <item x="1"/>
        <item x="3"/>
        <item t="default"/>
      </items>
    </pivotField>
    <pivotField showAll="0"/>
    <pivotField showAll="0">
      <items count="6">
        <item x="3"/>
        <item x="2"/>
        <item x="0"/>
        <item x="4"/>
        <item x="1"/>
        <item t="default"/>
      </items>
    </pivotField>
    <pivotField numFmtId="14" showAll="0"/>
    <pivotField dataField="1" showAll="0"/>
    <pivotField numFmtId="14" showAll="0"/>
    <pivotField dataField="1" showAll="0"/>
    <pivotField numFmtId="9" showAll="0"/>
    <pivotField showAll="0"/>
    <pivotField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s" sourceName="Projects">
  <pivotTables>
    <pivotTable tabId="1" name="PivotTable1"/>
    <pivotTable tabId="2" name="PivotTable5"/>
    <pivotTable tabId="2" name="PivotTable6"/>
  </pivotTables>
  <data>
    <tabular pivotCacheId="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1" name="PivotTable1"/>
    <pivotTable tabId="2" name="PivotTable5"/>
    <pivotTable tabId="2" name="PivotTable6"/>
  </pivotTables>
  <data>
    <tabular pivotCacheId="1">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s" cache="Slicer_Projects" caption="Projects" columnCount="5" rowHeight="241300"/>
  <slicer name="Manager" cache="Slicer_Manager" caption="Manager" columnCount="5" rowHeight="241300"/>
</slicers>
</file>

<file path=xl/tables/table1.xml><?xml version="1.0" encoding="utf-8"?>
<table xmlns="http://schemas.openxmlformats.org/spreadsheetml/2006/main" id="1" name="Table1" displayName="Table1" ref="A1:J44" totalsRowShown="0">
  <autoFilter ref="A1:J44"/>
  <tableColumns count="10">
    <tableColumn id="1" name="Projects"/>
    <tableColumn id="2" name="Task"/>
    <tableColumn id="3" name="Manager"/>
    <tableColumn id="4" name="Start Date" dataDxfId="2"/>
    <tableColumn id="5" name="Duration"/>
    <tableColumn id="6" name="End Date" dataDxfId="1">
      <calculatedColumnFormula>WORKDAY.INTL(D2,E2,1,)</calculatedColumnFormula>
    </tableColumn>
    <tableColumn id="7" name="Days Completed"/>
    <tableColumn id="8" name="Progress" dataDxfId="0" dataCellStyle="Percent">
      <calculatedColumnFormula>($G2/$E2)</calculatedColumnFormula>
    </tableColumn>
    <tableColumn id="9" name="Budget"/>
    <tableColumn id="10" name="Actual"/>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0"/>
  <sheetViews>
    <sheetView showGridLines="0" tabSelected="1" zoomScaleNormal="100" workbookViewId="0">
      <pane ySplit="6" topLeftCell="A37" activePane="bottomLeft" state="frozen"/>
      <selection pane="bottomLeft" activeCell="L4" sqref="L4"/>
    </sheetView>
  </sheetViews>
  <sheetFormatPr defaultRowHeight="15" x14ac:dyDescent="0.25"/>
  <cols>
    <col min="1" max="1" width="12.7109375" customWidth="1"/>
    <col min="2" max="2" width="9.42578125" customWidth="1"/>
    <col min="3" max="3" width="13.42578125" customWidth="1"/>
    <col min="4" max="4" width="14.28515625" customWidth="1"/>
    <col min="5" max="5" width="17" customWidth="1"/>
    <col min="6" max="6" width="13.42578125" customWidth="1"/>
    <col min="7" max="7" width="13.140625" bestFit="1" customWidth="1"/>
    <col min="8" max="8" width="13.28515625" bestFit="1" customWidth="1"/>
    <col min="9" max="9" width="11.28515625" customWidth="1"/>
    <col min="10" max="10" width="10.28515625" customWidth="1"/>
    <col min="12" max="13" width="9.7109375" bestFit="1" customWidth="1"/>
  </cols>
  <sheetData>
    <row r="1" spans="1:39" s="4" customFormat="1" ht="37.5" customHeight="1" x14ac:dyDescent="0.35">
      <c r="A1" s="25" t="s">
        <v>36</v>
      </c>
      <c r="B1" s="25"/>
      <c r="C1" s="25"/>
      <c r="D1" s="25"/>
      <c r="E1" s="25"/>
      <c r="F1" s="26" t="str">
        <f>TEXT(MIN(D7:D53),"D-MMM-YY")&amp;" to "&amp;TEXT(MAX(F7:F53),"D-MMM-YY")</f>
        <v>17-Feb-20 to 16-Mar-20</v>
      </c>
      <c r="G1" s="26"/>
      <c r="H1" s="26"/>
    </row>
    <row r="2" spans="1:39" ht="21" customHeight="1" x14ac:dyDescent="0.25"/>
    <row r="3" spans="1:39" ht="21.75" customHeight="1" x14ac:dyDescent="0.25"/>
    <row r="4" spans="1:39" ht="22.5" customHeight="1" x14ac:dyDescent="0.25"/>
    <row r="6" spans="1:39" x14ac:dyDescent="0.25">
      <c r="A6" s="17" t="s">
        <v>20</v>
      </c>
      <c r="B6" s="17" t="s">
        <v>21</v>
      </c>
      <c r="C6" s="17" t="s">
        <v>22</v>
      </c>
      <c r="D6" s="17" t="s">
        <v>23</v>
      </c>
      <c r="E6" s="17" t="s">
        <v>26</v>
      </c>
      <c r="F6" s="17" t="s">
        <v>25</v>
      </c>
      <c r="G6" s="17" t="s">
        <v>27</v>
      </c>
      <c r="H6" s="17" t="s">
        <v>24</v>
      </c>
      <c r="I6" s="18" t="s">
        <v>37</v>
      </c>
      <c r="J6" s="18" t="s">
        <v>38</v>
      </c>
      <c r="K6" s="19">
        <f>MIN(D7:D56)+workings!N4</f>
        <v>43878</v>
      </c>
      <c r="L6" s="19">
        <f>+K6+1</f>
        <v>43879</v>
      </c>
      <c r="M6" s="19">
        <f t="shared" ref="M6:Z6" si="0">+L6+1</f>
        <v>43880</v>
      </c>
      <c r="N6" s="19">
        <f t="shared" si="0"/>
        <v>43881</v>
      </c>
      <c r="O6" s="19">
        <f t="shared" si="0"/>
        <v>43882</v>
      </c>
      <c r="P6" s="19">
        <f t="shared" si="0"/>
        <v>43883</v>
      </c>
      <c r="Q6" s="19">
        <f t="shared" si="0"/>
        <v>43884</v>
      </c>
      <c r="R6" s="19">
        <f t="shared" si="0"/>
        <v>43885</v>
      </c>
      <c r="S6" s="19">
        <f t="shared" si="0"/>
        <v>43886</v>
      </c>
      <c r="T6" s="19">
        <f t="shared" si="0"/>
        <v>43887</v>
      </c>
      <c r="U6" s="19">
        <f t="shared" si="0"/>
        <v>43888</v>
      </c>
      <c r="V6" s="19">
        <f t="shared" si="0"/>
        <v>43889</v>
      </c>
      <c r="W6" s="19">
        <f t="shared" si="0"/>
        <v>43890</v>
      </c>
      <c r="X6" s="19">
        <f t="shared" si="0"/>
        <v>43891</v>
      </c>
      <c r="Y6" s="19">
        <f t="shared" si="0"/>
        <v>43892</v>
      </c>
      <c r="Z6" s="19">
        <f t="shared" si="0"/>
        <v>43893</v>
      </c>
      <c r="AA6" s="16"/>
      <c r="AB6" s="16"/>
      <c r="AC6" s="16"/>
      <c r="AD6" s="16"/>
      <c r="AE6" s="16"/>
      <c r="AF6" s="16"/>
      <c r="AG6" s="16"/>
      <c r="AH6" s="16"/>
      <c r="AI6" s="16"/>
      <c r="AJ6" s="16"/>
      <c r="AK6" s="16"/>
      <c r="AL6" s="16"/>
      <c r="AM6" s="16"/>
    </row>
    <row r="7" spans="1:39" x14ac:dyDescent="0.25">
      <c r="A7" t="s">
        <v>4</v>
      </c>
      <c r="B7" t="s">
        <v>5</v>
      </c>
      <c r="C7" t="s">
        <v>17</v>
      </c>
      <c r="D7" s="1">
        <v>43880</v>
      </c>
      <c r="E7" s="7">
        <v>3</v>
      </c>
      <c r="F7" s="1">
        <v>43885</v>
      </c>
      <c r="G7" s="6">
        <v>1</v>
      </c>
      <c r="H7" s="15">
        <v>3</v>
      </c>
      <c r="I7" s="8">
        <v>817000</v>
      </c>
      <c r="J7" s="8">
        <v>807069</v>
      </c>
    </row>
    <row r="8" spans="1:39" x14ac:dyDescent="0.25">
      <c r="B8" t="s">
        <v>6</v>
      </c>
      <c r="C8" t="s">
        <v>18</v>
      </c>
      <c r="D8" s="1">
        <v>43882</v>
      </c>
      <c r="E8" s="7">
        <v>3</v>
      </c>
      <c r="F8" s="1">
        <v>43893</v>
      </c>
      <c r="G8" s="6">
        <v>0.42857142857142855</v>
      </c>
      <c r="H8" s="15">
        <v>7</v>
      </c>
      <c r="I8" s="8">
        <v>372000</v>
      </c>
      <c r="J8" s="8">
        <v>173166</v>
      </c>
    </row>
    <row r="9" spans="1:39" x14ac:dyDescent="0.25">
      <c r="B9" t="s">
        <v>7</v>
      </c>
      <c r="C9" t="s">
        <v>19</v>
      </c>
      <c r="D9" s="1">
        <v>43885</v>
      </c>
      <c r="E9" s="7">
        <v>2</v>
      </c>
      <c r="F9" s="1">
        <v>43899</v>
      </c>
      <c r="G9" s="6">
        <v>0.2</v>
      </c>
      <c r="H9" s="15">
        <v>10</v>
      </c>
      <c r="I9" s="8">
        <v>50000</v>
      </c>
      <c r="J9" s="8">
        <v>8400</v>
      </c>
    </row>
    <row r="10" spans="1:39" x14ac:dyDescent="0.25">
      <c r="B10" t="s">
        <v>8</v>
      </c>
      <c r="C10" t="s">
        <v>15</v>
      </c>
      <c r="D10" s="1">
        <v>43885</v>
      </c>
      <c r="E10" s="7">
        <v>3</v>
      </c>
      <c r="F10" s="1">
        <v>43899</v>
      </c>
      <c r="G10" s="6">
        <v>0.3</v>
      </c>
      <c r="H10" s="15">
        <v>10</v>
      </c>
      <c r="I10" s="8">
        <v>807000</v>
      </c>
      <c r="J10" s="8">
        <v>262679</v>
      </c>
    </row>
    <row r="11" spans="1:39" x14ac:dyDescent="0.25">
      <c r="B11" t="s">
        <v>9</v>
      </c>
      <c r="C11" t="s">
        <v>16</v>
      </c>
      <c r="D11" s="1">
        <v>43885</v>
      </c>
      <c r="E11" s="7">
        <v>0</v>
      </c>
      <c r="F11" s="1">
        <v>43888</v>
      </c>
      <c r="G11" s="6">
        <v>0</v>
      </c>
      <c r="H11" s="15">
        <v>3</v>
      </c>
      <c r="I11" s="8">
        <v>691000</v>
      </c>
      <c r="J11" s="8">
        <v>0</v>
      </c>
    </row>
    <row r="12" spans="1:39" x14ac:dyDescent="0.25">
      <c r="B12" t="s">
        <v>10</v>
      </c>
      <c r="C12" t="s">
        <v>17</v>
      </c>
      <c r="D12" s="1">
        <v>43886</v>
      </c>
      <c r="E12" s="7">
        <v>0</v>
      </c>
      <c r="F12" s="1">
        <v>43895</v>
      </c>
      <c r="G12" s="6">
        <v>0</v>
      </c>
      <c r="H12" s="15">
        <v>7</v>
      </c>
      <c r="I12" s="8">
        <v>50678</v>
      </c>
      <c r="J12" s="8">
        <v>0</v>
      </c>
    </row>
    <row r="13" spans="1:39" x14ac:dyDescent="0.25">
      <c r="B13" t="s">
        <v>11</v>
      </c>
      <c r="C13" t="s">
        <v>18</v>
      </c>
      <c r="D13" s="1">
        <v>43887</v>
      </c>
      <c r="E13" s="7">
        <v>3</v>
      </c>
      <c r="F13" s="1">
        <v>43894</v>
      </c>
      <c r="G13" s="6">
        <v>0.6</v>
      </c>
      <c r="H13" s="15">
        <v>5</v>
      </c>
      <c r="I13" s="8">
        <v>20000</v>
      </c>
      <c r="J13" s="8">
        <v>13000</v>
      </c>
    </row>
    <row r="14" spans="1:39" x14ac:dyDescent="0.25">
      <c r="A14" t="s">
        <v>2</v>
      </c>
      <c r="B14" t="s">
        <v>5</v>
      </c>
      <c r="C14" t="s">
        <v>15</v>
      </c>
      <c r="D14" s="1">
        <v>43878</v>
      </c>
      <c r="E14" s="7">
        <v>5</v>
      </c>
      <c r="F14" s="1">
        <v>43892</v>
      </c>
      <c r="G14" s="6">
        <v>0.5</v>
      </c>
      <c r="H14" s="15">
        <v>10</v>
      </c>
      <c r="I14" s="8">
        <v>839000</v>
      </c>
      <c r="J14" s="8">
        <v>406974</v>
      </c>
    </row>
    <row r="15" spans="1:39" x14ac:dyDescent="0.25">
      <c r="B15" t="s">
        <v>6</v>
      </c>
      <c r="C15" t="s">
        <v>16</v>
      </c>
      <c r="D15" s="1">
        <v>43882</v>
      </c>
      <c r="E15" s="7">
        <v>4</v>
      </c>
      <c r="F15" s="1">
        <v>43889</v>
      </c>
      <c r="G15" s="6">
        <v>0.8</v>
      </c>
      <c r="H15" s="15">
        <v>5</v>
      </c>
      <c r="I15" s="8">
        <v>729000</v>
      </c>
      <c r="J15" s="8">
        <v>487139</v>
      </c>
    </row>
    <row r="16" spans="1:39" x14ac:dyDescent="0.25">
      <c r="B16" t="s">
        <v>7</v>
      </c>
      <c r="C16" t="s">
        <v>17</v>
      </c>
      <c r="D16" s="1">
        <v>43885</v>
      </c>
      <c r="E16" s="7">
        <v>3</v>
      </c>
      <c r="F16" s="1">
        <v>43894</v>
      </c>
      <c r="G16" s="6">
        <v>0.42857142857142855</v>
      </c>
      <c r="H16" s="15">
        <v>7</v>
      </c>
      <c r="I16" s="8">
        <v>826000</v>
      </c>
      <c r="J16" s="8">
        <v>298186</v>
      </c>
    </row>
    <row r="17" spans="1:10" x14ac:dyDescent="0.25">
      <c r="B17" t="s">
        <v>8</v>
      </c>
      <c r="C17" t="s">
        <v>15</v>
      </c>
      <c r="D17" s="1">
        <v>43887</v>
      </c>
      <c r="E17" s="7">
        <v>2</v>
      </c>
      <c r="F17" s="1">
        <v>43896</v>
      </c>
      <c r="G17" s="6">
        <v>0.2857142857142857</v>
      </c>
      <c r="H17" s="15">
        <v>7</v>
      </c>
      <c r="I17" s="8">
        <v>895000</v>
      </c>
      <c r="J17" s="8">
        <v>280583</v>
      </c>
    </row>
    <row r="18" spans="1:10" x14ac:dyDescent="0.25">
      <c r="B18" t="s">
        <v>9</v>
      </c>
      <c r="C18" t="s">
        <v>16</v>
      </c>
      <c r="D18" s="1">
        <v>43889</v>
      </c>
      <c r="E18" s="7">
        <v>2</v>
      </c>
      <c r="F18" s="1">
        <v>43894</v>
      </c>
      <c r="G18" s="6">
        <v>0.66666666666666663</v>
      </c>
      <c r="H18" s="15">
        <v>3</v>
      </c>
      <c r="I18" s="8">
        <v>341000</v>
      </c>
      <c r="J18" s="8">
        <v>129785</v>
      </c>
    </row>
    <row r="19" spans="1:10" x14ac:dyDescent="0.25">
      <c r="B19" t="s">
        <v>10</v>
      </c>
      <c r="C19" t="s">
        <v>17</v>
      </c>
      <c r="D19" s="1">
        <v>43892</v>
      </c>
      <c r="E19" s="7">
        <v>8</v>
      </c>
      <c r="F19" s="1">
        <v>43903</v>
      </c>
      <c r="G19" s="6">
        <v>0.88888888888888884</v>
      </c>
      <c r="H19" s="15">
        <v>9</v>
      </c>
      <c r="I19" s="8">
        <v>787000</v>
      </c>
      <c r="J19" s="8">
        <v>727188</v>
      </c>
    </row>
    <row r="20" spans="1:10" x14ac:dyDescent="0.25">
      <c r="B20" t="s">
        <v>11</v>
      </c>
      <c r="C20" t="s">
        <v>18</v>
      </c>
      <c r="D20" s="1">
        <v>43892</v>
      </c>
      <c r="E20" s="7">
        <v>2</v>
      </c>
      <c r="F20" s="1">
        <v>43906</v>
      </c>
      <c r="G20" s="6">
        <v>0.2</v>
      </c>
      <c r="H20" s="15">
        <v>10</v>
      </c>
      <c r="I20" s="8">
        <v>228000</v>
      </c>
      <c r="J20" s="8">
        <v>47880</v>
      </c>
    </row>
    <row r="21" spans="1:10" x14ac:dyDescent="0.25">
      <c r="B21" t="s">
        <v>12</v>
      </c>
      <c r="C21" t="s">
        <v>15</v>
      </c>
      <c r="D21" s="1">
        <v>43893</v>
      </c>
      <c r="E21" s="7">
        <v>2</v>
      </c>
      <c r="F21" s="1">
        <v>43900</v>
      </c>
      <c r="G21" s="6">
        <v>0.4</v>
      </c>
      <c r="H21">
        <v>5</v>
      </c>
      <c r="I21" s="8">
        <v>50000</v>
      </c>
      <c r="J21" s="8">
        <v>30000</v>
      </c>
    </row>
    <row r="22" spans="1:10" x14ac:dyDescent="0.25">
      <c r="A22" t="s">
        <v>0</v>
      </c>
      <c r="B22" t="s">
        <v>5</v>
      </c>
      <c r="C22" t="s">
        <v>15</v>
      </c>
      <c r="D22" s="1">
        <v>43878</v>
      </c>
      <c r="E22" s="7">
        <v>2</v>
      </c>
      <c r="F22" s="1">
        <v>43885</v>
      </c>
      <c r="G22" s="6">
        <v>0.4</v>
      </c>
      <c r="H22" s="15">
        <v>5</v>
      </c>
      <c r="I22" s="8">
        <v>218000</v>
      </c>
      <c r="J22" s="8">
        <v>97337</v>
      </c>
    </row>
    <row r="23" spans="1:10" x14ac:dyDescent="0.25">
      <c r="B23" t="s">
        <v>14</v>
      </c>
      <c r="C23" t="s">
        <v>19</v>
      </c>
      <c r="D23" s="1">
        <v>43885</v>
      </c>
      <c r="E23" s="7">
        <v>3</v>
      </c>
      <c r="F23" s="1">
        <v>43893</v>
      </c>
      <c r="G23" s="6">
        <v>0.5</v>
      </c>
      <c r="H23" s="15">
        <v>6</v>
      </c>
      <c r="I23" s="8">
        <v>416000</v>
      </c>
      <c r="J23" s="8">
        <v>175015</v>
      </c>
    </row>
    <row r="24" spans="1:10" x14ac:dyDescent="0.25">
      <c r="B24" t="s">
        <v>6</v>
      </c>
      <c r="C24" t="s">
        <v>16</v>
      </c>
      <c r="D24" s="1">
        <v>43878</v>
      </c>
      <c r="E24" s="7">
        <v>3</v>
      </c>
      <c r="F24" s="1">
        <v>43886</v>
      </c>
      <c r="G24" s="6">
        <v>0.5</v>
      </c>
      <c r="H24" s="15">
        <v>6</v>
      </c>
      <c r="I24" s="8">
        <v>393000</v>
      </c>
      <c r="J24" s="8">
        <v>177440</v>
      </c>
    </row>
    <row r="25" spans="1:10" x14ac:dyDescent="0.25">
      <c r="B25" t="s">
        <v>7</v>
      </c>
      <c r="C25" t="s">
        <v>17</v>
      </c>
      <c r="D25" s="1">
        <v>43879</v>
      </c>
      <c r="E25" s="7">
        <v>4</v>
      </c>
      <c r="F25" s="1">
        <v>43893</v>
      </c>
      <c r="G25" s="6">
        <v>0.4</v>
      </c>
      <c r="H25" s="15">
        <v>10</v>
      </c>
      <c r="I25" s="8">
        <v>86000</v>
      </c>
      <c r="J25" s="8">
        <v>31046</v>
      </c>
    </row>
    <row r="26" spans="1:10" x14ac:dyDescent="0.25">
      <c r="B26" t="s">
        <v>8</v>
      </c>
      <c r="C26" t="s">
        <v>18</v>
      </c>
      <c r="D26" s="1">
        <v>43882</v>
      </c>
      <c r="E26" s="7">
        <v>3</v>
      </c>
      <c r="F26" s="1">
        <v>43895</v>
      </c>
      <c r="G26" s="6">
        <v>0.33333333333333331</v>
      </c>
      <c r="H26" s="15">
        <v>9</v>
      </c>
      <c r="I26" s="8">
        <v>732000</v>
      </c>
      <c r="J26" s="8">
        <v>261324</v>
      </c>
    </row>
    <row r="27" spans="1:10" x14ac:dyDescent="0.25">
      <c r="B27" t="s">
        <v>9</v>
      </c>
      <c r="C27" t="s">
        <v>19</v>
      </c>
      <c r="D27" s="1">
        <v>43878</v>
      </c>
      <c r="E27" s="7">
        <v>1</v>
      </c>
      <c r="F27" s="1">
        <v>43882</v>
      </c>
      <c r="G27" s="6">
        <v>0.25</v>
      </c>
      <c r="H27" s="15">
        <v>4</v>
      </c>
      <c r="I27" s="8">
        <v>492000</v>
      </c>
      <c r="J27" s="8">
        <v>116850</v>
      </c>
    </row>
    <row r="28" spans="1:10" x14ac:dyDescent="0.25">
      <c r="B28" t="s">
        <v>10</v>
      </c>
      <c r="C28" t="s">
        <v>15</v>
      </c>
      <c r="D28" s="1">
        <v>43881</v>
      </c>
      <c r="E28" s="7">
        <v>0</v>
      </c>
      <c r="F28" s="1">
        <v>43889</v>
      </c>
      <c r="G28" s="6">
        <v>0</v>
      </c>
      <c r="H28" s="15">
        <v>6</v>
      </c>
      <c r="I28" s="8">
        <v>188000</v>
      </c>
      <c r="J28" s="8">
        <v>0</v>
      </c>
    </row>
    <row r="29" spans="1:10" x14ac:dyDescent="0.25">
      <c r="B29" t="s">
        <v>11</v>
      </c>
      <c r="C29" t="s">
        <v>16</v>
      </c>
      <c r="D29" s="1">
        <v>43881</v>
      </c>
      <c r="E29" s="7">
        <v>3</v>
      </c>
      <c r="F29" s="1">
        <v>43892</v>
      </c>
      <c r="G29" s="6">
        <v>0.42857142857142855</v>
      </c>
      <c r="H29" s="15">
        <v>7</v>
      </c>
      <c r="I29" s="8">
        <v>180000</v>
      </c>
      <c r="J29" s="8">
        <v>79380</v>
      </c>
    </row>
    <row r="30" spans="1:10" x14ac:dyDescent="0.25">
      <c r="B30" t="s">
        <v>12</v>
      </c>
      <c r="C30" t="s">
        <v>17</v>
      </c>
      <c r="D30" s="1">
        <v>43885</v>
      </c>
      <c r="E30" s="7">
        <v>2</v>
      </c>
      <c r="F30" s="1">
        <v>43892</v>
      </c>
      <c r="G30" s="6">
        <v>0.4</v>
      </c>
      <c r="H30" s="15">
        <v>5</v>
      </c>
      <c r="I30" s="8">
        <v>582000</v>
      </c>
      <c r="J30" s="8">
        <v>195231</v>
      </c>
    </row>
    <row r="31" spans="1:10" x14ac:dyDescent="0.25">
      <c r="B31" t="s">
        <v>13</v>
      </c>
      <c r="C31" t="s">
        <v>18</v>
      </c>
      <c r="D31" s="1">
        <v>43885</v>
      </c>
      <c r="E31" s="7">
        <v>1</v>
      </c>
      <c r="F31" s="1">
        <v>43896</v>
      </c>
      <c r="G31" s="6">
        <v>0.1111111111111111</v>
      </c>
      <c r="H31" s="15">
        <v>9</v>
      </c>
      <c r="I31" s="8">
        <v>562000</v>
      </c>
      <c r="J31" s="8">
        <v>74746</v>
      </c>
    </row>
    <row r="32" spans="1:10" x14ac:dyDescent="0.25">
      <c r="A32" t="s">
        <v>1</v>
      </c>
      <c r="B32" t="s">
        <v>5</v>
      </c>
      <c r="C32" t="s">
        <v>15</v>
      </c>
      <c r="D32" s="1">
        <v>43879</v>
      </c>
      <c r="E32" s="7">
        <v>7</v>
      </c>
      <c r="F32" s="1">
        <v>43888</v>
      </c>
      <c r="G32" s="6">
        <v>1</v>
      </c>
      <c r="H32" s="15">
        <v>7</v>
      </c>
      <c r="I32" s="8">
        <v>293000</v>
      </c>
      <c r="J32" s="8">
        <v>273001</v>
      </c>
    </row>
    <row r="33" spans="1:10" x14ac:dyDescent="0.25">
      <c r="B33" t="s">
        <v>14</v>
      </c>
      <c r="C33" t="s">
        <v>19</v>
      </c>
      <c r="D33" s="1">
        <v>43878</v>
      </c>
      <c r="E33" s="7">
        <v>3</v>
      </c>
      <c r="F33" s="1">
        <v>43881</v>
      </c>
      <c r="G33" s="6">
        <v>1</v>
      </c>
      <c r="H33" s="15">
        <v>3</v>
      </c>
      <c r="I33" s="8">
        <v>68000</v>
      </c>
      <c r="J33" s="8">
        <v>64987</v>
      </c>
    </row>
    <row r="34" spans="1:10" x14ac:dyDescent="0.25">
      <c r="B34" t="s">
        <v>6</v>
      </c>
      <c r="C34" t="s">
        <v>16</v>
      </c>
      <c r="D34" s="1">
        <v>43878</v>
      </c>
      <c r="E34" s="7">
        <v>4</v>
      </c>
      <c r="F34" s="1">
        <v>43889</v>
      </c>
      <c r="G34" s="6">
        <v>0.44444444444444442</v>
      </c>
      <c r="H34" s="15">
        <v>9</v>
      </c>
      <c r="I34" s="8">
        <v>224000</v>
      </c>
      <c r="J34" s="8">
        <v>57910</v>
      </c>
    </row>
    <row r="35" spans="1:10" x14ac:dyDescent="0.25">
      <c r="B35" t="s">
        <v>7</v>
      </c>
      <c r="C35" t="s">
        <v>17</v>
      </c>
      <c r="D35" s="1">
        <v>43879</v>
      </c>
      <c r="E35" s="7">
        <v>0</v>
      </c>
      <c r="F35" s="1">
        <v>43889</v>
      </c>
      <c r="G35" s="6">
        <v>0</v>
      </c>
      <c r="H35" s="15">
        <v>8</v>
      </c>
      <c r="I35" s="8">
        <v>978000</v>
      </c>
      <c r="J35" s="8">
        <v>0</v>
      </c>
    </row>
    <row r="36" spans="1:10" x14ac:dyDescent="0.25">
      <c r="B36" t="s">
        <v>8</v>
      </c>
      <c r="C36" t="s">
        <v>18</v>
      </c>
      <c r="D36" s="1">
        <v>43881</v>
      </c>
      <c r="E36" s="7">
        <v>3</v>
      </c>
      <c r="F36" s="1">
        <v>43892</v>
      </c>
      <c r="G36" s="6">
        <v>0.42857142857142855</v>
      </c>
      <c r="H36" s="15">
        <v>7</v>
      </c>
      <c r="I36" s="8">
        <v>932000</v>
      </c>
      <c r="J36" s="8">
        <v>379157</v>
      </c>
    </row>
    <row r="37" spans="1:10" x14ac:dyDescent="0.25">
      <c r="B37" t="s">
        <v>9</v>
      </c>
      <c r="C37" t="s">
        <v>19</v>
      </c>
      <c r="D37" s="1">
        <v>43882</v>
      </c>
      <c r="E37" s="7">
        <v>1</v>
      </c>
      <c r="F37" s="1">
        <v>43888</v>
      </c>
      <c r="G37" s="6">
        <v>0.25</v>
      </c>
      <c r="H37" s="15">
        <v>4</v>
      </c>
      <c r="I37" s="8">
        <v>854000</v>
      </c>
      <c r="J37" s="8">
        <v>322812</v>
      </c>
    </row>
    <row r="38" spans="1:10" x14ac:dyDescent="0.25">
      <c r="B38" t="s">
        <v>10</v>
      </c>
      <c r="C38" t="s">
        <v>15</v>
      </c>
      <c r="D38" s="1">
        <v>43882</v>
      </c>
      <c r="E38" s="7">
        <v>3</v>
      </c>
      <c r="F38" s="1">
        <v>43892</v>
      </c>
      <c r="G38" s="6">
        <v>0.5</v>
      </c>
      <c r="H38" s="15">
        <v>6</v>
      </c>
      <c r="I38" s="8">
        <v>81000</v>
      </c>
      <c r="J38" s="8">
        <v>38461</v>
      </c>
    </row>
    <row r="39" spans="1:10" x14ac:dyDescent="0.25">
      <c r="B39" t="s">
        <v>11</v>
      </c>
      <c r="C39" t="s">
        <v>16</v>
      </c>
      <c r="D39" s="1">
        <v>43885</v>
      </c>
      <c r="E39" s="7">
        <v>5</v>
      </c>
      <c r="F39" s="1">
        <v>43893</v>
      </c>
      <c r="G39" s="6">
        <v>0.83333333333333337</v>
      </c>
      <c r="H39" s="15">
        <v>6</v>
      </c>
      <c r="I39" s="8">
        <v>169000</v>
      </c>
      <c r="J39" s="8">
        <v>136468</v>
      </c>
    </row>
    <row r="40" spans="1:10" x14ac:dyDescent="0.25">
      <c r="B40" t="s">
        <v>12</v>
      </c>
      <c r="C40" t="s">
        <v>17</v>
      </c>
      <c r="D40" s="1">
        <v>43886</v>
      </c>
      <c r="E40" s="7">
        <v>1</v>
      </c>
      <c r="F40" s="1">
        <v>43892</v>
      </c>
      <c r="G40" s="6">
        <v>0.25</v>
      </c>
      <c r="H40" s="15">
        <v>4</v>
      </c>
      <c r="I40" s="8">
        <v>61000</v>
      </c>
      <c r="J40" s="8">
        <v>12078</v>
      </c>
    </row>
    <row r="41" spans="1:10" x14ac:dyDescent="0.25">
      <c r="B41" t="s">
        <v>13</v>
      </c>
      <c r="C41" t="s">
        <v>18</v>
      </c>
      <c r="D41" s="1">
        <v>43888</v>
      </c>
      <c r="E41" s="7">
        <v>3</v>
      </c>
      <c r="F41" s="1">
        <v>43899</v>
      </c>
      <c r="G41" s="6">
        <v>0.42857142857142855</v>
      </c>
      <c r="H41" s="15">
        <v>7</v>
      </c>
      <c r="I41" s="8">
        <v>645000</v>
      </c>
      <c r="J41" s="8">
        <v>273048</v>
      </c>
    </row>
    <row r="42" spans="1:10" x14ac:dyDescent="0.25">
      <c r="A42" t="s">
        <v>3</v>
      </c>
      <c r="B42" t="s">
        <v>5</v>
      </c>
      <c r="C42" t="s">
        <v>19</v>
      </c>
      <c r="D42" s="1">
        <v>43878</v>
      </c>
      <c r="E42" s="7">
        <v>0</v>
      </c>
      <c r="F42" s="1">
        <v>43882</v>
      </c>
      <c r="G42" s="6">
        <v>0</v>
      </c>
      <c r="H42" s="15">
        <v>4</v>
      </c>
      <c r="I42" s="8">
        <v>147000</v>
      </c>
      <c r="J42" s="8">
        <v>0</v>
      </c>
    </row>
    <row r="43" spans="1:10" x14ac:dyDescent="0.25">
      <c r="B43" t="s">
        <v>6</v>
      </c>
      <c r="C43" t="s">
        <v>15</v>
      </c>
      <c r="D43" s="1">
        <v>43880</v>
      </c>
      <c r="E43" s="7">
        <v>5</v>
      </c>
      <c r="F43" s="1">
        <v>43892</v>
      </c>
      <c r="G43" s="6">
        <v>0.625</v>
      </c>
      <c r="H43" s="15">
        <v>8</v>
      </c>
      <c r="I43" s="8">
        <v>338000</v>
      </c>
      <c r="J43" s="8">
        <v>205123</v>
      </c>
    </row>
    <row r="44" spans="1:10" x14ac:dyDescent="0.25">
      <c r="B44" t="s">
        <v>7</v>
      </c>
      <c r="C44" t="s">
        <v>16</v>
      </c>
      <c r="D44" s="1">
        <v>43885</v>
      </c>
      <c r="E44" s="7">
        <v>3</v>
      </c>
      <c r="F44" s="1">
        <v>43899</v>
      </c>
      <c r="G44" s="6">
        <v>0.3</v>
      </c>
      <c r="H44" s="15">
        <v>10</v>
      </c>
      <c r="I44" s="8">
        <v>857000</v>
      </c>
      <c r="J44" s="8">
        <v>305949</v>
      </c>
    </row>
    <row r="45" spans="1:10" x14ac:dyDescent="0.25">
      <c r="B45" t="s">
        <v>8</v>
      </c>
      <c r="C45" t="s">
        <v>17</v>
      </c>
      <c r="D45" s="1">
        <v>43886</v>
      </c>
      <c r="E45" s="7">
        <v>3</v>
      </c>
      <c r="F45" s="1">
        <v>43894</v>
      </c>
      <c r="G45" s="6">
        <v>0.5</v>
      </c>
      <c r="H45" s="15">
        <v>6</v>
      </c>
      <c r="I45" s="8">
        <v>602000</v>
      </c>
      <c r="J45" s="8">
        <v>322371</v>
      </c>
    </row>
    <row r="46" spans="1:10" x14ac:dyDescent="0.25">
      <c r="B46" t="s">
        <v>9</v>
      </c>
      <c r="C46" t="s">
        <v>18</v>
      </c>
      <c r="D46" s="1">
        <v>43886</v>
      </c>
      <c r="E46" s="7">
        <v>2</v>
      </c>
      <c r="F46" s="1">
        <v>43892</v>
      </c>
      <c r="G46" s="6">
        <v>0.5</v>
      </c>
      <c r="H46" s="15">
        <v>4</v>
      </c>
      <c r="I46" s="8">
        <v>990000</v>
      </c>
      <c r="J46" s="8">
        <v>451440</v>
      </c>
    </row>
    <row r="47" spans="1:10" x14ac:dyDescent="0.25">
      <c r="B47" t="s">
        <v>10</v>
      </c>
      <c r="C47" t="s">
        <v>19</v>
      </c>
      <c r="D47" s="1">
        <v>43889</v>
      </c>
      <c r="E47" s="7">
        <v>3</v>
      </c>
      <c r="F47" s="1">
        <v>43901</v>
      </c>
      <c r="G47" s="6">
        <v>0.375</v>
      </c>
      <c r="H47" s="15">
        <v>8</v>
      </c>
      <c r="I47" s="8">
        <v>96000</v>
      </c>
      <c r="J47" s="8">
        <v>32256</v>
      </c>
    </row>
    <row r="48" spans="1:10" x14ac:dyDescent="0.25">
      <c r="B48" t="s">
        <v>11</v>
      </c>
      <c r="C48" t="s">
        <v>15</v>
      </c>
      <c r="D48" s="1">
        <v>43892</v>
      </c>
      <c r="E48" s="7">
        <v>6</v>
      </c>
      <c r="F48" s="1">
        <v>43903</v>
      </c>
      <c r="G48" s="6">
        <v>0.66666666666666663</v>
      </c>
      <c r="H48">
        <v>9</v>
      </c>
      <c r="I48" s="8">
        <v>513000</v>
      </c>
      <c r="J48" s="8">
        <v>226233</v>
      </c>
    </row>
    <row r="49" spans="1:10" x14ac:dyDescent="0.25">
      <c r="A49" s="20"/>
      <c r="B49" s="20" t="s">
        <v>12</v>
      </c>
      <c r="C49" s="20" t="s">
        <v>16</v>
      </c>
      <c r="D49" s="21">
        <v>43881</v>
      </c>
      <c r="E49" s="24">
        <v>3</v>
      </c>
      <c r="F49" s="21">
        <v>43888</v>
      </c>
      <c r="G49" s="23">
        <v>0.6</v>
      </c>
      <c r="H49" s="22">
        <v>5</v>
      </c>
      <c r="I49" s="8">
        <v>616000</v>
      </c>
      <c r="J49" s="8">
        <v>401579</v>
      </c>
    </row>
    <row r="50" spans="1:10" x14ac:dyDescent="0.25">
      <c r="A50" t="s">
        <v>49</v>
      </c>
      <c r="I50" s="8">
        <v>19815678</v>
      </c>
      <c r="J50" s="8">
        <v>8383291</v>
      </c>
    </row>
  </sheetData>
  <mergeCells count="2">
    <mergeCell ref="A1:E1"/>
    <mergeCell ref="F1:H1"/>
  </mergeCells>
  <conditionalFormatting sqref="G7:G48 G50:G54">
    <cfRule type="dataBar" priority="18">
      <dataBar>
        <cfvo type="min"/>
        <cfvo type="max"/>
        <color rgb="FF638EC6"/>
      </dataBar>
      <extLst>
        <ext xmlns:x14="http://schemas.microsoft.com/office/spreadsheetml/2009/9/main" uri="{B025F937-C7B1-47D3-B67F-A62EFF666E3E}">
          <x14:id>{98A694D2-8848-4AAB-B5C9-52FADA412322}</x14:id>
        </ext>
      </extLst>
    </cfRule>
  </conditionalFormatting>
  <conditionalFormatting sqref="K6:AM6">
    <cfRule type="expression" priority="17">
      <formula>K$6&lt;&gt;""</formula>
    </cfRule>
  </conditionalFormatting>
  <conditionalFormatting sqref="K6:Z6">
    <cfRule type="expression" dxfId="473" priority="16">
      <formula>K$6&lt;&gt;""</formula>
    </cfRule>
  </conditionalFormatting>
  <conditionalFormatting sqref="AA49:XFD49">
    <cfRule type="expression" dxfId="472" priority="11">
      <formula>$A7="GRAND TOTAL"</formula>
    </cfRule>
  </conditionalFormatting>
  <conditionalFormatting sqref="K7:Z60">
    <cfRule type="expression" dxfId="471" priority="5">
      <formula>AND(K$6&gt;=$D7,WORKDAY.INTL($D7,$E7,1)-1&gt;=K$6)</formula>
    </cfRule>
    <cfRule type="expression" dxfId="470" priority="1" stopIfTrue="1">
      <formula>AND(WEEKDAY(K$6,2)&gt;5,$B7&lt;&gt;"")</formula>
    </cfRule>
  </conditionalFormatting>
  <conditionalFormatting sqref="K7:Z55">
    <cfRule type="expression" dxfId="469" priority="7">
      <formula>$A7="Grand Total"</formula>
    </cfRule>
    <cfRule type="expression" dxfId="468" priority="2" stopIfTrue="1">
      <formula>AND(K$6&gt;=WORKDAY.INTL($D7,$E7,1),$G7=0,K$6&lt;=$F7)</formula>
    </cfRule>
    <cfRule type="expression" dxfId="467" priority="3">
      <formula>AND(K$6&gt;=WORKDAY.INTL($D7,$E7,1),$G7&lt;&gt;1,K$6&lt;=$F7)</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8</xdr:col>
                    <xdr:colOff>161925</xdr:colOff>
                    <xdr:row>0</xdr:row>
                    <xdr:rowOff>238125</xdr:rowOff>
                  </from>
                  <to>
                    <xdr:col>10</xdr:col>
                    <xdr:colOff>504825</xdr:colOff>
                    <xdr:row>0</xdr:row>
                    <xdr:rowOff>400050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8A694D2-8848-4AAB-B5C9-52FADA412322}">
            <x14:dataBar minLength="0" maxLength="100" border="1" negativeBarBorderColorSameAsPositive="0">
              <x14:cfvo type="autoMin"/>
              <x14:cfvo type="autoMax"/>
              <x14:borderColor rgb="FF638EC6"/>
              <x14:negativeFillColor rgb="FFFF0000"/>
              <x14:negativeBorderColor rgb="FFFF0000"/>
              <x14:axisColor rgb="FF000000"/>
            </x14:dataBar>
          </x14:cfRule>
          <xm:sqref>G7:G48 G50:G54</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opLeftCell="B1" workbookViewId="0">
      <selection activeCell="N4" sqref="N4"/>
    </sheetView>
  </sheetViews>
  <sheetFormatPr defaultRowHeight="15" x14ac:dyDescent="0.25"/>
  <cols>
    <col min="1" max="1" width="11.85546875" customWidth="1"/>
    <col min="4" max="4" width="22.42578125" bestFit="1" customWidth="1"/>
    <col min="5" max="5" width="4" customWidth="1"/>
    <col min="7" max="7" width="15.140625" customWidth="1"/>
    <col min="10" max="10" width="11.42578125" customWidth="1"/>
    <col min="11" max="11" width="7.7109375" customWidth="1"/>
    <col min="12" max="12" width="7" customWidth="1"/>
  </cols>
  <sheetData>
    <row r="1" spans="1:14" ht="15.75" x14ac:dyDescent="0.25">
      <c r="A1" s="27" t="s">
        <v>30</v>
      </c>
      <c r="B1" s="28"/>
      <c r="D1" s="27" t="s">
        <v>39</v>
      </c>
      <c r="E1" s="27"/>
      <c r="F1" s="27"/>
      <c r="G1" s="27"/>
      <c r="H1" s="27"/>
      <c r="I1" s="3"/>
      <c r="J1" s="3"/>
    </row>
    <row r="3" spans="1:14" x14ac:dyDescent="0.25">
      <c r="A3" t="s">
        <v>31</v>
      </c>
      <c r="B3">
        <f>COUNTIF(Dashboard!G7:G58,"=0")</f>
        <v>5</v>
      </c>
      <c r="D3" s="5" t="s">
        <v>42</v>
      </c>
      <c r="G3" s="9" t="s">
        <v>43</v>
      </c>
      <c r="H3" s="13" t="s">
        <v>45</v>
      </c>
      <c r="I3" s="13"/>
      <c r="K3" t="s">
        <v>37</v>
      </c>
      <c r="L3" t="s">
        <v>38</v>
      </c>
      <c r="N3" t="s">
        <v>48</v>
      </c>
    </row>
    <row r="4" spans="1:14" x14ac:dyDescent="0.25">
      <c r="A4" t="s">
        <v>32</v>
      </c>
      <c r="B4">
        <f>COUNTIFS(Dashboard!G7:G57,"&lt;&gt;0",Dashboard!G7:G57,"&lt;1")</f>
        <v>35</v>
      </c>
      <c r="D4" s="12" t="s">
        <v>41</v>
      </c>
      <c r="E4" s="11">
        <v>119</v>
      </c>
      <c r="G4" t="s">
        <v>44</v>
      </c>
      <c r="H4" s="2">
        <f>GETPIVOTDATA("Sum of Days Completed",$D$3)/GETPIVOTDATA("Sum of Duration",$D$3)</f>
        <v>0.4204946996466431</v>
      </c>
      <c r="I4" s="2"/>
      <c r="J4" t="s">
        <v>47</v>
      </c>
      <c r="K4" s="14">
        <v>19815678</v>
      </c>
      <c r="L4" s="14">
        <v>8383291</v>
      </c>
      <c r="N4">
        <v>0</v>
      </c>
    </row>
    <row r="5" spans="1:14" x14ac:dyDescent="0.25">
      <c r="A5" t="s">
        <v>33</v>
      </c>
      <c r="B5">
        <f>COUNTIF(Dashboard!G7:G56,"="&amp;1)</f>
        <v>3</v>
      </c>
      <c r="D5" s="12" t="s">
        <v>40</v>
      </c>
      <c r="E5" s="11">
        <v>283</v>
      </c>
      <c r="G5" t="s">
        <v>46</v>
      </c>
      <c r="H5" s="6">
        <f>1-H4</f>
        <v>0.5795053003533569</v>
      </c>
      <c r="I5" s="6"/>
      <c r="J5" t="s">
        <v>43</v>
      </c>
      <c r="K5" s="2">
        <f>GETPIVOTDATA("Actual ",$L$3)/GETPIVOTDATA("Budget ",$K$3)</f>
        <v>0.42306354594579099</v>
      </c>
      <c r="L5" s="2">
        <f>1-K5</f>
        <v>0.57693645405420901</v>
      </c>
    </row>
    <row r="6" spans="1:14" ht="15.75" thickBot="1" x14ac:dyDescent="0.3">
      <c r="A6" s="10" t="s">
        <v>34</v>
      </c>
      <c r="B6" s="10">
        <f>SUM(B3,B4)</f>
        <v>40</v>
      </c>
    </row>
    <row r="7" spans="1:14" x14ac:dyDescent="0.25">
      <c r="A7" t="s">
        <v>35</v>
      </c>
      <c r="B7">
        <f>SUM(B5:B6)</f>
        <v>43</v>
      </c>
    </row>
  </sheetData>
  <mergeCells count="2">
    <mergeCell ref="A1:B1"/>
    <mergeCell ref="D1:H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3" workbookViewId="0">
      <selection activeCell="G35" sqref="G35"/>
    </sheetView>
  </sheetViews>
  <sheetFormatPr defaultRowHeight="15" x14ac:dyDescent="0.25"/>
  <cols>
    <col min="1" max="1" width="12.140625" customWidth="1"/>
    <col min="3" max="3" width="10.85546875" customWidth="1"/>
    <col min="4" max="4" width="11.85546875" customWidth="1"/>
    <col min="5" max="5" width="10.85546875" customWidth="1"/>
    <col min="6" max="6" width="12.140625" customWidth="1"/>
    <col min="7" max="7" width="17.5703125" customWidth="1"/>
    <col min="8" max="8" width="10.7109375" customWidth="1"/>
    <col min="9" max="9" width="9.42578125" customWidth="1"/>
  </cols>
  <sheetData>
    <row r="1" spans="1:10" x14ac:dyDescent="0.25">
      <c r="A1" t="s">
        <v>20</v>
      </c>
      <c r="B1" t="s">
        <v>21</v>
      </c>
      <c r="C1" t="s">
        <v>22</v>
      </c>
      <c r="D1" t="s">
        <v>23</v>
      </c>
      <c r="E1" t="s">
        <v>24</v>
      </c>
      <c r="F1" t="s">
        <v>25</v>
      </c>
      <c r="G1" t="s">
        <v>26</v>
      </c>
      <c r="H1" t="s">
        <v>27</v>
      </c>
      <c r="I1" t="s">
        <v>28</v>
      </c>
      <c r="J1" t="s">
        <v>29</v>
      </c>
    </row>
    <row r="2" spans="1:10" x14ac:dyDescent="0.25">
      <c r="A2" t="s">
        <v>0</v>
      </c>
      <c r="B2" t="s">
        <v>5</v>
      </c>
      <c r="C2" t="s">
        <v>15</v>
      </c>
      <c r="D2" s="1">
        <v>43878</v>
      </c>
      <c r="E2">
        <v>5</v>
      </c>
      <c r="F2" s="1">
        <f>WORKDAY.INTL(D2,E2,1,)</f>
        <v>43885</v>
      </c>
      <c r="G2">
        <v>2</v>
      </c>
      <c r="H2" s="2">
        <f>($G2/$E2)</f>
        <v>0.4</v>
      </c>
      <c r="I2">
        <v>218000</v>
      </c>
      <c r="J2">
        <v>97337</v>
      </c>
    </row>
    <row r="3" spans="1:10" x14ac:dyDescent="0.25">
      <c r="A3" t="s">
        <v>0</v>
      </c>
      <c r="B3" t="s">
        <v>6</v>
      </c>
      <c r="C3" t="s">
        <v>16</v>
      </c>
      <c r="D3" s="1">
        <v>43878</v>
      </c>
      <c r="E3">
        <v>6</v>
      </c>
      <c r="F3" s="1">
        <f t="shared" ref="F3:F44" si="0">WORKDAY.INTL(D3,E3,1,)</f>
        <v>43886</v>
      </c>
      <c r="G3">
        <v>3</v>
      </c>
      <c r="H3" s="2">
        <f t="shared" ref="H3:H44" si="1">($G3/$E3)</f>
        <v>0.5</v>
      </c>
      <c r="I3">
        <v>393000</v>
      </c>
      <c r="J3">
        <v>177440</v>
      </c>
    </row>
    <row r="4" spans="1:10" x14ac:dyDescent="0.25">
      <c r="A4" t="s">
        <v>0</v>
      </c>
      <c r="B4" t="s">
        <v>7</v>
      </c>
      <c r="C4" t="s">
        <v>17</v>
      </c>
      <c r="D4" s="1">
        <v>43879</v>
      </c>
      <c r="E4">
        <v>10</v>
      </c>
      <c r="F4" s="1">
        <f t="shared" si="0"/>
        <v>43893</v>
      </c>
      <c r="G4">
        <v>4</v>
      </c>
      <c r="H4" s="2">
        <f t="shared" si="1"/>
        <v>0.4</v>
      </c>
      <c r="I4">
        <v>86000</v>
      </c>
      <c r="J4">
        <v>31046</v>
      </c>
    </row>
    <row r="5" spans="1:10" x14ac:dyDescent="0.25">
      <c r="A5" t="s">
        <v>0</v>
      </c>
      <c r="B5" t="s">
        <v>8</v>
      </c>
      <c r="C5" t="s">
        <v>18</v>
      </c>
      <c r="D5" s="1">
        <v>43882</v>
      </c>
      <c r="E5">
        <v>9</v>
      </c>
      <c r="F5" s="1">
        <f t="shared" si="0"/>
        <v>43895</v>
      </c>
      <c r="G5">
        <v>3</v>
      </c>
      <c r="H5" s="2">
        <f t="shared" si="1"/>
        <v>0.33333333333333331</v>
      </c>
      <c r="I5">
        <v>732000</v>
      </c>
      <c r="J5">
        <v>261324</v>
      </c>
    </row>
    <row r="6" spans="1:10" x14ac:dyDescent="0.25">
      <c r="A6" t="s">
        <v>0</v>
      </c>
      <c r="B6" t="s">
        <v>9</v>
      </c>
      <c r="C6" t="s">
        <v>19</v>
      </c>
      <c r="D6" s="1">
        <v>43878</v>
      </c>
      <c r="E6">
        <v>4</v>
      </c>
      <c r="F6" s="1">
        <f t="shared" si="0"/>
        <v>43882</v>
      </c>
      <c r="G6">
        <v>1</v>
      </c>
      <c r="H6" s="2">
        <f t="shared" si="1"/>
        <v>0.25</v>
      </c>
      <c r="I6">
        <v>492000</v>
      </c>
      <c r="J6">
        <v>116850</v>
      </c>
    </row>
    <row r="7" spans="1:10" x14ac:dyDescent="0.25">
      <c r="A7" t="s">
        <v>0</v>
      </c>
      <c r="B7" t="s">
        <v>10</v>
      </c>
      <c r="C7" t="s">
        <v>15</v>
      </c>
      <c r="D7" s="1">
        <v>43881</v>
      </c>
      <c r="E7">
        <v>6</v>
      </c>
      <c r="F7" s="1">
        <f t="shared" si="0"/>
        <v>43889</v>
      </c>
      <c r="G7">
        <v>0</v>
      </c>
      <c r="H7" s="2">
        <f t="shared" si="1"/>
        <v>0</v>
      </c>
      <c r="I7">
        <v>188000</v>
      </c>
      <c r="J7">
        <v>0</v>
      </c>
    </row>
    <row r="8" spans="1:10" x14ac:dyDescent="0.25">
      <c r="A8" t="s">
        <v>0</v>
      </c>
      <c r="B8" t="s">
        <v>11</v>
      </c>
      <c r="C8" t="s">
        <v>16</v>
      </c>
      <c r="D8" s="1">
        <v>43881</v>
      </c>
      <c r="E8">
        <v>7</v>
      </c>
      <c r="F8" s="1">
        <f t="shared" si="0"/>
        <v>43892</v>
      </c>
      <c r="G8">
        <v>3</v>
      </c>
      <c r="H8" s="2">
        <f t="shared" si="1"/>
        <v>0.42857142857142855</v>
      </c>
      <c r="I8">
        <v>180000</v>
      </c>
      <c r="J8">
        <v>79380</v>
      </c>
    </row>
    <row r="9" spans="1:10" x14ac:dyDescent="0.25">
      <c r="A9" t="s">
        <v>0</v>
      </c>
      <c r="B9" t="s">
        <v>12</v>
      </c>
      <c r="C9" t="s">
        <v>17</v>
      </c>
      <c r="D9" s="1">
        <v>43885</v>
      </c>
      <c r="E9">
        <v>5</v>
      </c>
      <c r="F9" s="1">
        <f t="shared" si="0"/>
        <v>43892</v>
      </c>
      <c r="G9">
        <v>2</v>
      </c>
      <c r="H9" s="2">
        <f t="shared" si="1"/>
        <v>0.4</v>
      </c>
      <c r="I9">
        <v>582000</v>
      </c>
      <c r="J9">
        <v>195231</v>
      </c>
    </row>
    <row r="10" spans="1:10" x14ac:dyDescent="0.25">
      <c r="A10" t="s">
        <v>0</v>
      </c>
      <c r="B10" t="s">
        <v>13</v>
      </c>
      <c r="C10" t="s">
        <v>18</v>
      </c>
      <c r="D10" s="1">
        <v>43885</v>
      </c>
      <c r="E10">
        <v>9</v>
      </c>
      <c r="F10" s="1">
        <f t="shared" si="0"/>
        <v>43896</v>
      </c>
      <c r="G10">
        <v>1</v>
      </c>
      <c r="H10" s="2">
        <f t="shared" si="1"/>
        <v>0.1111111111111111</v>
      </c>
      <c r="I10">
        <v>562000</v>
      </c>
      <c r="J10">
        <v>74746</v>
      </c>
    </row>
    <row r="11" spans="1:10" x14ac:dyDescent="0.25">
      <c r="A11" t="s">
        <v>0</v>
      </c>
      <c r="B11" t="s">
        <v>14</v>
      </c>
      <c r="C11" t="s">
        <v>19</v>
      </c>
      <c r="D11" s="1">
        <v>43885</v>
      </c>
      <c r="E11">
        <v>6</v>
      </c>
      <c r="F11" s="1">
        <f t="shared" si="0"/>
        <v>43893</v>
      </c>
      <c r="G11">
        <v>3</v>
      </c>
      <c r="H11" s="2">
        <f t="shared" si="1"/>
        <v>0.5</v>
      </c>
      <c r="I11">
        <v>416000</v>
      </c>
      <c r="J11">
        <v>175015</v>
      </c>
    </row>
    <row r="12" spans="1:10" x14ac:dyDescent="0.25">
      <c r="A12" t="s">
        <v>1</v>
      </c>
      <c r="B12" t="s">
        <v>5</v>
      </c>
      <c r="C12" t="s">
        <v>15</v>
      </c>
      <c r="D12" s="1">
        <v>43879</v>
      </c>
      <c r="E12">
        <v>7</v>
      </c>
      <c r="F12" s="1">
        <f t="shared" si="0"/>
        <v>43888</v>
      </c>
      <c r="G12">
        <v>7</v>
      </c>
      <c r="H12" s="2">
        <f t="shared" si="1"/>
        <v>1</v>
      </c>
      <c r="I12">
        <v>293000</v>
      </c>
      <c r="J12">
        <v>273001</v>
      </c>
    </row>
    <row r="13" spans="1:10" x14ac:dyDescent="0.25">
      <c r="A13" t="s">
        <v>1</v>
      </c>
      <c r="B13" t="s">
        <v>6</v>
      </c>
      <c r="C13" t="s">
        <v>16</v>
      </c>
      <c r="D13" s="1">
        <v>43878</v>
      </c>
      <c r="E13">
        <v>9</v>
      </c>
      <c r="F13" s="1">
        <f t="shared" si="0"/>
        <v>43889</v>
      </c>
      <c r="G13">
        <v>4</v>
      </c>
      <c r="H13" s="2">
        <f t="shared" si="1"/>
        <v>0.44444444444444442</v>
      </c>
      <c r="I13">
        <v>224000</v>
      </c>
      <c r="J13">
        <v>57910</v>
      </c>
    </row>
    <row r="14" spans="1:10" x14ac:dyDescent="0.25">
      <c r="A14" t="s">
        <v>1</v>
      </c>
      <c r="B14" t="s">
        <v>7</v>
      </c>
      <c r="C14" t="s">
        <v>17</v>
      </c>
      <c r="D14" s="1">
        <v>43879</v>
      </c>
      <c r="E14">
        <v>8</v>
      </c>
      <c r="F14" s="1">
        <f t="shared" si="0"/>
        <v>43889</v>
      </c>
      <c r="G14">
        <v>0</v>
      </c>
      <c r="H14" s="2">
        <f t="shared" si="1"/>
        <v>0</v>
      </c>
      <c r="I14">
        <v>978000</v>
      </c>
      <c r="J14">
        <v>0</v>
      </c>
    </row>
    <row r="15" spans="1:10" x14ac:dyDescent="0.25">
      <c r="A15" t="s">
        <v>1</v>
      </c>
      <c r="B15" t="s">
        <v>8</v>
      </c>
      <c r="C15" t="s">
        <v>18</v>
      </c>
      <c r="D15" s="1">
        <v>43881</v>
      </c>
      <c r="E15">
        <v>7</v>
      </c>
      <c r="F15" s="1">
        <f t="shared" si="0"/>
        <v>43892</v>
      </c>
      <c r="G15">
        <v>3</v>
      </c>
      <c r="H15" s="2">
        <f t="shared" si="1"/>
        <v>0.42857142857142855</v>
      </c>
      <c r="I15">
        <v>932000</v>
      </c>
      <c r="J15">
        <v>379157</v>
      </c>
    </row>
    <row r="16" spans="1:10" x14ac:dyDescent="0.25">
      <c r="A16" t="s">
        <v>1</v>
      </c>
      <c r="B16" t="s">
        <v>9</v>
      </c>
      <c r="C16" t="s">
        <v>19</v>
      </c>
      <c r="D16" s="1">
        <v>43882</v>
      </c>
      <c r="E16">
        <v>4</v>
      </c>
      <c r="F16" s="1">
        <f t="shared" si="0"/>
        <v>43888</v>
      </c>
      <c r="G16">
        <v>1</v>
      </c>
      <c r="H16" s="2">
        <f t="shared" si="1"/>
        <v>0.25</v>
      </c>
      <c r="I16">
        <v>854000</v>
      </c>
      <c r="J16">
        <v>322812</v>
      </c>
    </row>
    <row r="17" spans="1:10" x14ac:dyDescent="0.25">
      <c r="A17" t="s">
        <v>1</v>
      </c>
      <c r="B17" t="s">
        <v>10</v>
      </c>
      <c r="C17" t="s">
        <v>15</v>
      </c>
      <c r="D17" s="1">
        <v>43882</v>
      </c>
      <c r="E17">
        <v>6</v>
      </c>
      <c r="F17" s="1">
        <f t="shared" si="0"/>
        <v>43892</v>
      </c>
      <c r="G17">
        <v>3</v>
      </c>
      <c r="H17" s="2">
        <f t="shared" si="1"/>
        <v>0.5</v>
      </c>
      <c r="I17">
        <v>81000</v>
      </c>
      <c r="J17">
        <v>38461</v>
      </c>
    </row>
    <row r="18" spans="1:10" x14ac:dyDescent="0.25">
      <c r="A18" t="s">
        <v>1</v>
      </c>
      <c r="B18" t="s">
        <v>11</v>
      </c>
      <c r="C18" t="s">
        <v>16</v>
      </c>
      <c r="D18" s="1">
        <v>43885</v>
      </c>
      <c r="E18">
        <v>6</v>
      </c>
      <c r="F18" s="1">
        <f t="shared" si="0"/>
        <v>43893</v>
      </c>
      <c r="G18">
        <v>5</v>
      </c>
      <c r="H18" s="2">
        <f t="shared" si="1"/>
        <v>0.83333333333333337</v>
      </c>
      <c r="I18">
        <v>169000</v>
      </c>
      <c r="J18">
        <v>136468</v>
      </c>
    </row>
    <row r="19" spans="1:10" x14ac:dyDescent="0.25">
      <c r="A19" t="s">
        <v>1</v>
      </c>
      <c r="B19" t="s">
        <v>12</v>
      </c>
      <c r="C19" t="s">
        <v>17</v>
      </c>
      <c r="D19" s="1">
        <v>43886</v>
      </c>
      <c r="E19">
        <v>4</v>
      </c>
      <c r="F19" s="1">
        <f t="shared" si="0"/>
        <v>43892</v>
      </c>
      <c r="G19">
        <v>1</v>
      </c>
      <c r="H19" s="2">
        <f t="shared" si="1"/>
        <v>0.25</v>
      </c>
      <c r="I19">
        <v>61000</v>
      </c>
      <c r="J19">
        <v>12078</v>
      </c>
    </row>
    <row r="20" spans="1:10" x14ac:dyDescent="0.25">
      <c r="A20" t="s">
        <v>1</v>
      </c>
      <c r="B20" t="s">
        <v>13</v>
      </c>
      <c r="C20" t="s">
        <v>18</v>
      </c>
      <c r="D20" s="1">
        <v>43888</v>
      </c>
      <c r="E20">
        <v>7</v>
      </c>
      <c r="F20" s="1">
        <f t="shared" si="0"/>
        <v>43899</v>
      </c>
      <c r="G20">
        <v>3</v>
      </c>
      <c r="H20" s="2">
        <f t="shared" si="1"/>
        <v>0.42857142857142855</v>
      </c>
      <c r="I20">
        <v>645000</v>
      </c>
      <c r="J20">
        <v>273048</v>
      </c>
    </row>
    <row r="21" spans="1:10" x14ac:dyDescent="0.25">
      <c r="A21" t="s">
        <v>1</v>
      </c>
      <c r="B21" t="s">
        <v>14</v>
      </c>
      <c r="C21" t="s">
        <v>19</v>
      </c>
      <c r="D21" s="1">
        <v>43878</v>
      </c>
      <c r="E21">
        <v>3</v>
      </c>
      <c r="F21" s="1">
        <f t="shared" si="0"/>
        <v>43881</v>
      </c>
      <c r="G21">
        <v>3</v>
      </c>
      <c r="H21" s="2">
        <f t="shared" si="1"/>
        <v>1</v>
      </c>
      <c r="I21">
        <v>68000</v>
      </c>
      <c r="J21">
        <v>64987</v>
      </c>
    </row>
    <row r="22" spans="1:10" x14ac:dyDescent="0.25">
      <c r="A22" t="s">
        <v>2</v>
      </c>
      <c r="B22" t="s">
        <v>5</v>
      </c>
      <c r="C22" t="s">
        <v>15</v>
      </c>
      <c r="D22" s="1">
        <v>43878</v>
      </c>
      <c r="E22">
        <v>10</v>
      </c>
      <c r="F22" s="1">
        <f t="shared" si="0"/>
        <v>43892</v>
      </c>
      <c r="G22">
        <v>5</v>
      </c>
      <c r="H22" s="2">
        <f t="shared" si="1"/>
        <v>0.5</v>
      </c>
      <c r="I22">
        <v>839000</v>
      </c>
      <c r="J22">
        <v>406974</v>
      </c>
    </row>
    <row r="23" spans="1:10" x14ac:dyDescent="0.25">
      <c r="A23" t="s">
        <v>2</v>
      </c>
      <c r="B23" t="s">
        <v>6</v>
      </c>
      <c r="C23" t="s">
        <v>16</v>
      </c>
      <c r="D23" s="1">
        <v>43882</v>
      </c>
      <c r="E23">
        <v>5</v>
      </c>
      <c r="F23" s="1">
        <f t="shared" si="0"/>
        <v>43889</v>
      </c>
      <c r="G23">
        <v>4</v>
      </c>
      <c r="H23" s="2">
        <f t="shared" si="1"/>
        <v>0.8</v>
      </c>
      <c r="I23">
        <v>729000</v>
      </c>
      <c r="J23">
        <v>487139</v>
      </c>
    </row>
    <row r="24" spans="1:10" x14ac:dyDescent="0.25">
      <c r="A24" t="s">
        <v>2</v>
      </c>
      <c r="B24" t="s">
        <v>7</v>
      </c>
      <c r="C24" t="s">
        <v>17</v>
      </c>
      <c r="D24" s="1">
        <v>43885</v>
      </c>
      <c r="E24">
        <v>7</v>
      </c>
      <c r="F24" s="1">
        <f t="shared" si="0"/>
        <v>43894</v>
      </c>
      <c r="G24">
        <v>3</v>
      </c>
      <c r="H24" s="2">
        <f t="shared" si="1"/>
        <v>0.42857142857142855</v>
      </c>
      <c r="I24">
        <v>826000</v>
      </c>
      <c r="J24">
        <v>298186</v>
      </c>
    </row>
    <row r="25" spans="1:10" x14ac:dyDescent="0.25">
      <c r="A25" t="s">
        <v>2</v>
      </c>
      <c r="B25" t="s">
        <v>8</v>
      </c>
      <c r="C25" t="s">
        <v>15</v>
      </c>
      <c r="D25" s="1">
        <v>43887</v>
      </c>
      <c r="E25">
        <v>7</v>
      </c>
      <c r="F25" s="1">
        <f t="shared" si="0"/>
        <v>43896</v>
      </c>
      <c r="G25">
        <v>2</v>
      </c>
      <c r="H25" s="2">
        <f t="shared" si="1"/>
        <v>0.2857142857142857</v>
      </c>
      <c r="I25">
        <v>895000</v>
      </c>
      <c r="J25">
        <v>280583</v>
      </c>
    </row>
    <row r="26" spans="1:10" x14ac:dyDescent="0.25">
      <c r="A26" t="s">
        <v>2</v>
      </c>
      <c r="B26" t="s">
        <v>9</v>
      </c>
      <c r="C26" t="s">
        <v>16</v>
      </c>
      <c r="D26" s="1">
        <v>43889</v>
      </c>
      <c r="E26">
        <v>3</v>
      </c>
      <c r="F26" s="1">
        <f t="shared" si="0"/>
        <v>43894</v>
      </c>
      <c r="G26">
        <v>2</v>
      </c>
      <c r="H26" s="2">
        <f t="shared" si="1"/>
        <v>0.66666666666666663</v>
      </c>
      <c r="I26">
        <v>341000</v>
      </c>
      <c r="J26">
        <v>129785</v>
      </c>
    </row>
    <row r="27" spans="1:10" x14ac:dyDescent="0.25">
      <c r="A27" t="s">
        <v>2</v>
      </c>
      <c r="B27" t="s">
        <v>10</v>
      </c>
      <c r="C27" t="s">
        <v>17</v>
      </c>
      <c r="D27" s="1">
        <v>43892</v>
      </c>
      <c r="E27">
        <v>9</v>
      </c>
      <c r="F27" s="1">
        <f t="shared" si="0"/>
        <v>43903</v>
      </c>
      <c r="G27">
        <v>8</v>
      </c>
      <c r="H27" s="2">
        <f t="shared" si="1"/>
        <v>0.88888888888888884</v>
      </c>
      <c r="I27">
        <v>787000</v>
      </c>
      <c r="J27">
        <v>727188</v>
      </c>
    </row>
    <row r="28" spans="1:10" x14ac:dyDescent="0.25">
      <c r="A28" t="s">
        <v>2</v>
      </c>
      <c r="B28" t="s">
        <v>11</v>
      </c>
      <c r="C28" t="s">
        <v>18</v>
      </c>
      <c r="D28" s="1">
        <v>43892</v>
      </c>
      <c r="E28">
        <v>10</v>
      </c>
      <c r="F28" s="1">
        <f t="shared" si="0"/>
        <v>43906</v>
      </c>
      <c r="G28">
        <v>2</v>
      </c>
      <c r="H28" s="2">
        <f t="shared" si="1"/>
        <v>0.2</v>
      </c>
      <c r="I28">
        <v>228000</v>
      </c>
      <c r="J28">
        <v>47880</v>
      </c>
    </row>
    <row r="29" spans="1:10" x14ac:dyDescent="0.25">
      <c r="A29" t="s">
        <v>3</v>
      </c>
      <c r="B29" t="s">
        <v>5</v>
      </c>
      <c r="C29" t="s">
        <v>19</v>
      </c>
      <c r="D29" s="1">
        <v>43878</v>
      </c>
      <c r="E29">
        <v>4</v>
      </c>
      <c r="F29" s="1">
        <f t="shared" si="0"/>
        <v>43882</v>
      </c>
      <c r="G29">
        <v>0</v>
      </c>
      <c r="H29" s="2">
        <f t="shared" si="1"/>
        <v>0</v>
      </c>
      <c r="I29">
        <v>147000</v>
      </c>
      <c r="J29">
        <v>0</v>
      </c>
    </row>
    <row r="30" spans="1:10" x14ac:dyDescent="0.25">
      <c r="A30" t="s">
        <v>3</v>
      </c>
      <c r="B30" t="s">
        <v>6</v>
      </c>
      <c r="C30" t="s">
        <v>15</v>
      </c>
      <c r="D30" s="1">
        <v>43880</v>
      </c>
      <c r="E30">
        <v>8</v>
      </c>
      <c r="F30" s="1">
        <f t="shared" si="0"/>
        <v>43892</v>
      </c>
      <c r="G30">
        <v>5</v>
      </c>
      <c r="H30" s="2">
        <f t="shared" si="1"/>
        <v>0.625</v>
      </c>
      <c r="I30">
        <v>338000</v>
      </c>
      <c r="J30">
        <v>205123</v>
      </c>
    </row>
    <row r="31" spans="1:10" x14ac:dyDescent="0.25">
      <c r="A31" t="s">
        <v>3</v>
      </c>
      <c r="B31" t="s">
        <v>7</v>
      </c>
      <c r="C31" t="s">
        <v>16</v>
      </c>
      <c r="D31" s="1">
        <v>43885</v>
      </c>
      <c r="E31">
        <v>10</v>
      </c>
      <c r="F31" s="1">
        <f t="shared" si="0"/>
        <v>43899</v>
      </c>
      <c r="G31">
        <v>3</v>
      </c>
      <c r="H31" s="2">
        <f t="shared" si="1"/>
        <v>0.3</v>
      </c>
      <c r="I31">
        <v>857000</v>
      </c>
      <c r="J31">
        <v>305949</v>
      </c>
    </row>
    <row r="32" spans="1:10" x14ac:dyDescent="0.25">
      <c r="A32" t="s">
        <v>3</v>
      </c>
      <c r="B32" t="s">
        <v>8</v>
      </c>
      <c r="C32" t="s">
        <v>17</v>
      </c>
      <c r="D32" s="1">
        <v>43886</v>
      </c>
      <c r="E32">
        <v>6</v>
      </c>
      <c r="F32" s="1">
        <f t="shared" si="0"/>
        <v>43894</v>
      </c>
      <c r="G32">
        <v>3</v>
      </c>
      <c r="H32" s="2">
        <f t="shared" si="1"/>
        <v>0.5</v>
      </c>
      <c r="I32">
        <v>602000</v>
      </c>
      <c r="J32">
        <v>322371</v>
      </c>
    </row>
    <row r="33" spans="1:10" x14ac:dyDescent="0.25">
      <c r="A33" t="s">
        <v>3</v>
      </c>
      <c r="B33" t="s">
        <v>9</v>
      </c>
      <c r="C33" t="s">
        <v>18</v>
      </c>
      <c r="D33" s="1">
        <v>43886</v>
      </c>
      <c r="E33">
        <v>4</v>
      </c>
      <c r="F33" s="1">
        <f t="shared" si="0"/>
        <v>43892</v>
      </c>
      <c r="G33">
        <v>2</v>
      </c>
      <c r="H33" s="2">
        <f t="shared" si="1"/>
        <v>0.5</v>
      </c>
      <c r="I33">
        <v>990000</v>
      </c>
      <c r="J33">
        <v>451440</v>
      </c>
    </row>
    <row r="34" spans="1:10" x14ac:dyDescent="0.25">
      <c r="A34" t="s">
        <v>3</v>
      </c>
      <c r="B34" t="s">
        <v>10</v>
      </c>
      <c r="C34" t="s">
        <v>19</v>
      </c>
      <c r="D34" s="1">
        <v>43889</v>
      </c>
      <c r="E34">
        <v>8</v>
      </c>
      <c r="F34" s="1">
        <f t="shared" si="0"/>
        <v>43901</v>
      </c>
      <c r="G34">
        <v>3</v>
      </c>
      <c r="H34" s="2">
        <f t="shared" si="1"/>
        <v>0.375</v>
      </c>
      <c r="I34">
        <v>96000</v>
      </c>
      <c r="J34">
        <v>32256</v>
      </c>
    </row>
    <row r="35" spans="1:10" x14ac:dyDescent="0.25">
      <c r="A35" t="s">
        <v>3</v>
      </c>
      <c r="B35" t="s">
        <v>11</v>
      </c>
      <c r="C35" t="s">
        <v>15</v>
      </c>
      <c r="D35" s="1">
        <v>43892</v>
      </c>
      <c r="E35">
        <v>9</v>
      </c>
      <c r="F35" s="1">
        <f t="shared" si="0"/>
        <v>43903</v>
      </c>
      <c r="G35">
        <v>6</v>
      </c>
      <c r="H35" s="2">
        <f t="shared" si="1"/>
        <v>0.66666666666666663</v>
      </c>
      <c r="I35">
        <v>513000</v>
      </c>
      <c r="J35">
        <v>226233</v>
      </c>
    </row>
    <row r="36" spans="1:10" x14ac:dyDescent="0.25">
      <c r="A36" t="s">
        <v>3</v>
      </c>
      <c r="B36" t="s">
        <v>12</v>
      </c>
      <c r="C36" t="s">
        <v>16</v>
      </c>
      <c r="D36" s="1">
        <v>43881</v>
      </c>
      <c r="E36">
        <v>5</v>
      </c>
      <c r="F36" s="1">
        <f t="shared" si="0"/>
        <v>43888</v>
      </c>
      <c r="G36">
        <v>3</v>
      </c>
      <c r="H36" s="2">
        <f t="shared" si="1"/>
        <v>0.6</v>
      </c>
      <c r="I36">
        <v>616000</v>
      </c>
      <c r="J36">
        <v>401579</v>
      </c>
    </row>
    <row r="37" spans="1:10" x14ac:dyDescent="0.25">
      <c r="A37" t="s">
        <v>4</v>
      </c>
      <c r="B37" t="s">
        <v>5</v>
      </c>
      <c r="C37" t="s">
        <v>17</v>
      </c>
      <c r="D37" s="1">
        <v>43880</v>
      </c>
      <c r="E37">
        <v>3</v>
      </c>
      <c r="F37" s="1">
        <f t="shared" si="0"/>
        <v>43885</v>
      </c>
      <c r="G37">
        <v>3</v>
      </c>
      <c r="H37" s="2">
        <f t="shared" si="1"/>
        <v>1</v>
      </c>
      <c r="I37">
        <v>817000</v>
      </c>
      <c r="J37">
        <v>807069</v>
      </c>
    </row>
    <row r="38" spans="1:10" x14ac:dyDescent="0.25">
      <c r="A38" t="s">
        <v>4</v>
      </c>
      <c r="B38" t="s">
        <v>6</v>
      </c>
      <c r="C38" t="s">
        <v>18</v>
      </c>
      <c r="D38" s="1">
        <v>43882</v>
      </c>
      <c r="E38">
        <v>7</v>
      </c>
      <c r="F38" s="1">
        <f t="shared" si="0"/>
        <v>43893</v>
      </c>
      <c r="G38">
        <v>3</v>
      </c>
      <c r="H38" s="2">
        <f t="shared" si="1"/>
        <v>0.42857142857142855</v>
      </c>
      <c r="I38">
        <v>372000</v>
      </c>
      <c r="J38">
        <v>173166</v>
      </c>
    </row>
    <row r="39" spans="1:10" x14ac:dyDescent="0.25">
      <c r="A39" t="s">
        <v>4</v>
      </c>
      <c r="B39" t="s">
        <v>7</v>
      </c>
      <c r="C39" t="s">
        <v>19</v>
      </c>
      <c r="D39" s="1">
        <v>43885</v>
      </c>
      <c r="E39">
        <v>10</v>
      </c>
      <c r="F39" s="1">
        <f t="shared" si="0"/>
        <v>43899</v>
      </c>
      <c r="G39">
        <v>2</v>
      </c>
      <c r="H39" s="2">
        <f t="shared" si="1"/>
        <v>0.2</v>
      </c>
      <c r="I39">
        <v>50000</v>
      </c>
      <c r="J39">
        <v>8400</v>
      </c>
    </row>
    <row r="40" spans="1:10" x14ac:dyDescent="0.25">
      <c r="A40" t="s">
        <v>4</v>
      </c>
      <c r="B40" t="s">
        <v>8</v>
      </c>
      <c r="C40" t="s">
        <v>15</v>
      </c>
      <c r="D40" s="1">
        <v>43885</v>
      </c>
      <c r="E40">
        <v>10</v>
      </c>
      <c r="F40" s="1">
        <f t="shared" si="0"/>
        <v>43899</v>
      </c>
      <c r="G40">
        <v>3</v>
      </c>
      <c r="H40" s="2">
        <f t="shared" si="1"/>
        <v>0.3</v>
      </c>
      <c r="I40">
        <v>807000</v>
      </c>
      <c r="J40">
        <v>262679</v>
      </c>
    </row>
    <row r="41" spans="1:10" x14ac:dyDescent="0.25">
      <c r="A41" t="s">
        <v>4</v>
      </c>
      <c r="B41" t="s">
        <v>9</v>
      </c>
      <c r="C41" t="s">
        <v>16</v>
      </c>
      <c r="D41" s="1">
        <v>43885</v>
      </c>
      <c r="E41">
        <v>3</v>
      </c>
      <c r="F41" s="1">
        <f t="shared" si="0"/>
        <v>43888</v>
      </c>
      <c r="G41">
        <v>0</v>
      </c>
      <c r="H41" s="2">
        <f t="shared" si="1"/>
        <v>0</v>
      </c>
      <c r="I41">
        <v>691000</v>
      </c>
      <c r="J41">
        <v>0</v>
      </c>
    </row>
    <row r="42" spans="1:10" x14ac:dyDescent="0.25">
      <c r="A42" t="s">
        <v>4</v>
      </c>
      <c r="B42" t="s">
        <v>10</v>
      </c>
      <c r="C42" t="s">
        <v>17</v>
      </c>
      <c r="D42" s="1">
        <v>43886</v>
      </c>
      <c r="E42">
        <v>7</v>
      </c>
      <c r="F42" s="1">
        <f t="shared" si="0"/>
        <v>43895</v>
      </c>
      <c r="G42">
        <v>0</v>
      </c>
      <c r="H42" s="2">
        <f t="shared" si="1"/>
        <v>0</v>
      </c>
      <c r="I42">
        <v>50678</v>
      </c>
      <c r="J42">
        <v>0</v>
      </c>
    </row>
    <row r="43" spans="1:10" x14ac:dyDescent="0.25">
      <c r="A43" t="s">
        <v>4</v>
      </c>
      <c r="B43" t="s">
        <v>11</v>
      </c>
      <c r="C43" t="s">
        <v>18</v>
      </c>
      <c r="D43" s="1">
        <v>43887</v>
      </c>
      <c r="E43">
        <v>5</v>
      </c>
      <c r="F43" s="1">
        <f t="shared" si="0"/>
        <v>43894</v>
      </c>
      <c r="G43">
        <v>3</v>
      </c>
      <c r="H43" s="2">
        <f t="shared" si="1"/>
        <v>0.6</v>
      </c>
      <c r="I43">
        <v>20000</v>
      </c>
      <c r="J43">
        <v>13000</v>
      </c>
    </row>
    <row r="44" spans="1:10" x14ac:dyDescent="0.25">
      <c r="A44" t="s">
        <v>2</v>
      </c>
      <c r="B44" t="s">
        <v>12</v>
      </c>
      <c r="C44" t="s">
        <v>15</v>
      </c>
      <c r="D44" s="1">
        <v>43893</v>
      </c>
      <c r="E44">
        <v>5</v>
      </c>
      <c r="F44" s="1">
        <f t="shared" si="0"/>
        <v>43900</v>
      </c>
      <c r="G44">
        <v>2</v>
      </c>
      <c r="H44" s="2">
        <f t="shared" si="1"/>
        <v>0.4</v>
      </c>
      <c r="I44">
        <v>50000</v>
      </c>
      <c r="J44">
        <v>30000</v>
      </c>
    </row>
    <row r="45" spans="1:10" x14ac:dyDescent="0.25">
      <c r="H45" s="2"/>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2020-11-21T12:34:14Z</dcterms:created>
  <dcterms:modified xsi:type="dcterms:W3CDTF">2020-11-23T17:42:08Z</dcterms:modified>
</cp:coreProperties>
</file>