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5FBB94F930E6EC/Documents/"/>
    </mc:Choice>
  </mc:AlternateContent>
  <xr:revisionPtr revIDLastSave="0" documentId="8_{0B1ED313-75AC-4F2A-971A-2FCA7E2BF4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Q16" i="2"/>
  <c r="M12" i="2"/>
  <c r="Q1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26" i="2"/>
  <c r="M22" i="2"/>
  <c r="M16" i="2"/>
  <c r="M6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<sst xmlns="http://schemas.openxmlformats.org/spreadsheetml/2006/main" count="179" uniqueCount="114">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</sst>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335280</xdr:colOff>
      <xdr:row>53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566E1-20E2-4FCB-EFDA-57F04D58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356080" cy="888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17</xdr:col>
      <xdr:colOff>601980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B64E7-75DB-CFB1-FBA3-F3C59FD2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0760"/>
          <a:ext cx="10965180" cy="5684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213360</xdr:colOff>
      <xdr:row>154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597D4F-DFA3-C146-5994-E96125F1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96360"/>
          <a:ext cx="13624560" cy="924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23</xdr:col>
      <xdr:colOff>335280</xdr:colOff>
      <xdr:row>211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CB4114-7394-B902-8240-9EC2305D2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87120"/>
          <a:ext cx="14356080" cy="888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22</xdr:col>
      <xdr:colOff>571500</xdr:colOff>
      <xdr:row>273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1D5A9B-4FE9-EF0F-0DC3-DAADDAAD7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77880"/>
          <a:ext cx="13982700" cy="940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24</xdr:col>
      <xdr:colOff>160020</xdr:colOff>
      <xdr:row>331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969063-3E8C-38C9-45E2-816D6F6B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71560"/>
          <a:ext cx="14790420" cy="887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28</xdr:col>
      <xdr:colOff>381000</xdr:colOff>
      <xdr:row>391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1764C7-8588-656D-5747-48318D04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62320"/>
          <a:ext cx="17449800" cy="902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29</xdr:col>
      <xdr:colOff>289560</xdr:colOff>
      <xdr:row>449</xdr:row>
      <xdr:rowOff>30480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595FCD-06A0-D716-2962-45142CB1A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53080"/>
          <a:ext cx="17967960" cy="874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29</xdr:col>
      <xdr:colOff>449580</xdr:colOff>
      <xdr:row>506</xdr:row>
      <xdr:rowOff>121920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167D18-4175-FA5C-4720-28546C2E2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76200"/>
          <a:ext cx="18127980" cy="867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29</xdr:col>
      <xdr:colOff>152400</xdr:colOff>
      <xdr:row>564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C1D9FED-0F4D-7129-A5B5-B086F37A0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31680"/>
          <a:ext cx="17830800" cy="8831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29</xdr:col>
      <xdr:colOff>342900</xdr:colOff>
      <xdr:row>629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4347B7-BE41-932C-E3C5-382AA12ED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87160"/>
          <a:ext cx="18021300" cy="1021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7" workbookViewId="0">
      <selection activeCell="C22" sqref="C22:K22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8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8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8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8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8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tabSelected="1" workbookViewId="0">
      <selection activeCell="J2" sqref="J2"/>
    </sheetView>
  </sheetViews>
  <sheetFormatPr defaultColWidth="12.6640625" defaultRowHeight="15" customHeight="1" x14ac:dyDescent="0.25"/>
  <cols>
    <col min="1" max="7" width="12.6640625" customWidth="1"/>
    <col min="8" max="10" width="12.6640625" style="11" customWidth="1"/>
  </cols>
  <sheetData>
    <row r="1" spans="1:29" ht="15.7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110</v>
      </c>
      <c r="H1" s="3" t="s">
        <v>111</v>
      </c>
      <c r="I1" s="3" t="s">
        <v>112</v>
      </c>
      <c r="J1" s="3" t="s">
        <v>113</v>
      </c>
    </row>
    <row r="2" spans="1:29" ht="15.75" customHeight="1" x14ac:dyDescent="0.3">
      <c r="A2" s="2" t="s">
        <v>7</v>
      </c>
      <c r="B2" s="2" t="s">
        <v>8</v>
      </c>
      <c r="C2" s="2" t="s">
        <v>9</v>
      </c>
      <c r="D2" s="4">
        <v>1000</v>
      </c>
      <c r="E2" s="4">
        <v>30</v>
      </c>
      <c r="F2" s="2" t="s">
        <v>11</v>
      </c>
      <c r="G2" s="2" t="str">
        <f>IF(D2&gt;=500,"highest price","standard price")</f>
        <v>highest price</v>
      </c>
      <c r="H2" s="10" t="str">
        <f>LEFT(A2,2)</f>
        <v>28</v>
      </c>
      <c r="I2" s="10" t="str">
        <f>RIGHT(A2,2)</f>
        <v>US</v>
      </c>
      <c r="J2" s="10" t="str">
        <f>MID(A2,4,3)</f>
        <v>JAN</v>
      </c>
      <c r="P2" s="5" t="s">
        <v>75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 x14ac:dyDescent="0.3">
      <c r="A3" s="6" t="s">
        <v>12</v>
      </c>
      <c r="B3" s="6" t="s">
        <v>13</v>
      </c>
      <c r="C3" s="6" t="s">
        <v>14</v>
      </c>
      <c r="D3" s="7">
        <v>80</v>
      </c>
      <c r="E3" s="7">
        <v>15</v>
      </c>
      <c r="F3" s="6" t="s">
        <v>15</v>
      </c>
      <c r="G3" s="2" t="str">
        <f t="shared" ref="G3:G35" si="0">IF(D3&gt;=500,"highest price","standard price")</f>
        <v>standard price</v>
      </c>
      <c r="H3" s="10" t="str">
        <f t="shared" ref="H3:H35" si="1">LEFT(A3,2)</f>
        <v>15</v>
      </c>
      <c r="I3" s="10" t="str">
        <f t="shared" ref="I3:I35" si="2">RIGHT(A3,2)</f>
        <v>US</v>
      </c>
      <c r="J3" s="10" t="str">
        <f t="shared" ref="J3:J35" si="3">MID(A3,4,3)</f>
        <v>FEB</v>
      </c>
      <c r="K3" s="5" t="s">
        <v>10</v>
      </c>
      <c r="L3" s="2"/>
      <c r="M3" s="2"/>
      <c r="N3" s="2"/>
      <c r="O3" s="2"/>
      <c r="P3" s="2"/>
      <c r="Q3" s="8" t="s">
        <v>83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3">
      <c r="A4" s="2" t="s">
        <v>17</v>
      </c>
      <c r="B4" s="2" t="s">
        <v>18</v>
      </c>
      <c r="C4" s="2" t="s">
        <v>19</v>
      </c>
      <c r="D4" s="4">
        <v>130</v>
      </c>
      <c r="E4" s="4">
        <v>40</v>
      </c>
      <c r="F4" s="2" t="s">
        <v>20</v>
      </c>
      <c r="G4" s="2" t="str">
        <f t="shared" si="0"/>
        <v>standard price</v>
      </c>
      <c r="H4" s="10" t="str">
        <f t="shared" si="1"/>
        <v>03</v>
      </c>
      <c r="I4" s="10" t="str">
        <f t="shared" si="2"/>
        <v>US</v>
      </c>
      <c r="J4" s="10" t="str">
        <f t="shared" si="3"/>
        <v>MAR</v>
      </c>
      <c r="K4" s="2"/>
      <c r="L4" s="8" t="s">
        <v>16</v>
      </c>
      <c r="M4" s="2"/>
      <c r="N4" s="2"/>
      <c r="O4" s="2"/>
    </row>
    <row r="5" spans="1:29" ht="15.75" customHeight="1" x14ac:dyDescent="0.3">
      <c r="A5" s="6" t="s">
        <v>21</v>
      </c>
      <c r="B5" s="6" t="s">
        <v>22</v>
      </c>
      <c r="C5" s="6" t="s">
        <v>23</v>
      </c>
      <c r="D5" s="7">
        <v>900</v>
      </c>
      <c r="E5" s="7">
        <v>25</v>
      </c>
      <c r="F5" s="6" t="s">
        <v>11</v>
      </c>
      <c r="G5" s="2" t="str">
        <f t="shared" si="0"/>
        <v>highest price</v>
      </c>
      <c r="H5" s="10" t="str">
        <f t="shared" si="1"/>
        <v>11</v>
      </c>
      <c r="I5" s="10" t="str">
        <f t="shared" si="2"/>
        <v>US</v>
      </c>
      <c r="J5" s="10" t="str">
        <f t="shared" si="3"/>
        <v>APR</v>
      </c>
      <c r="K5" s="8"/>
    </row>
    <row r="6" spans="1:29" ht="15.75" customHeight="1" x14ac:dyDescent="0.25">
      <c r="A6" s="2" t="s">
        <v>25</v>
      </c>
      <c r="B6" s="2" t="s">
        <v>26</v>
      </c>
      <c r="C6" s="2" t="s">
        <v>27</v>
      </c>
      <c r="D6" s="4">
        <v>70</v>
      </c>
      <c r="E6" s="4">
        <v>20</v>
      </c>
      <c r="F6" s="2" t="s">
        <v>28</v>
      </c>
      <c r="G6" s="2" t="str">
        <f t="shared" si="0"/>
        <v>standard price</v>
      </c>
      <c r="H6" s="10" t="str">
        <f t="shared" si="1"/>
        <v>22</v>
      </c>
      <c r="I6" s="10" t="str">
        <f t="shared" si="2"/>
        <v>US</v>
      </c>
      <c r="J6" s="10" t="str">
        <f t="shared" si="3"/>
        <v>MAY</v>
      </c>
      <c r="L6" s="9"/>
      <c r="M6">
        <f>SUM(D2:D35)</f>
        <v>10100</v>
      </c>
    </row>
    <row r="7" spans="1:29" ht="15.75" customHeight="1" x14ac:dyDescent="0.25">
      <c r="A7" s="6" t="s">
        <v>30</v>
      </c>
      <c r="B7" s="6" t="s">
        <v>31</v>
      </c>
      <c r="C7" s="6" t="s">
        <v>32</v>
      </c>
      <c r="D7" s="7">
        <v>200</v>
      </c>
      <c r="E7" s="7">
        <v>45</v>
      </c>
      <c r="F7" s="6" t="s">
        <v>11</v>
      </c>
      <c r="G7" s="2" t="str">
        <f t="shared" si="0"/>
        <v>standard price</v>
      </c>
      <c r="H7" s="10" t="str">
        <f t="shared" si="1"/>
        <v>07</v>
      </c>
      <c r="I7" s="10" t="str">
        <f t="shared" si="2"/>
        <v>UK</v>
      </c>
      <c r="J7" s="10" t="str">
        <f t="shared" si="3"/>
        <v>JUN</v>
      </c>
    </row>
    <row r="8" spans="1:29" ht="15.75" customHeight="1" x14ac:dyDescent="0.3">
      <c r="A8" s="2" t="s">
        <v>33</v>
      </c>
      <c r="B8" s="2" t="s">
        <v>34</v>
      </c>
      <c r="C8" s="2" t="s">
        <v>35</v>
      </c>
      <c r="D8" s="4">
        <v>30</v>
      </c>
      <c r="E8" s="4">
        <v>5</v>
      </c>
      <c r="F8" s="2" t="s">
        <v>15</v>
      </c>
      <c r="G8" s="2" t="str">
        <f t="shared" si="0"/>
        <v>standard price</v>
      </c>
      <c r="H8" s="10" t="str">
        <f t="shared" si="1"/>
        <v>19</v>
      </c>
      <c r="I8" s="10" t="str">
        <f t="shared" si="2"/>
        <v>UK</v>
      </c>
      <c r="J8" s="10" t="str">
        <f t="shared" si="3"/>
        <v>JUL</v>
      </c>
      <c r="P8" s="5" t="s">
        <v>97</v>
      </c>
      <c r="Q8" s="2"/>
      <c r="R8" s="2"/>
      <c r="S8" s="2"/>
      <c r="T8" s="2"/>
      <c r="U8" s="2"/>
      <c r="V8" s="2"/>
      <c r="W8" s="2"/>
      <c r="X8" s="2"/>
    </row>
    <row r="9" spans="1:29" ht="15.75" customHeight="1" x14ac:dyDescent="0.3">
      <c r="A9" s="6" t="s">
        <v>36</v>
      </c>
      <c r="B9" s="6" t="s">
        <v>37</v>
      </c>
      <c r="C9" s="6" t="s">
        <v>39</v>
      </c>
      <c r="D9" s="7">
        <v>90</v>
      </c>
      <c r="E9" s="7">
        <v>35</v>
      </c>
      <c r="F9" s="6" t="s">
        <v>20</v>
      </c>
      <c r="G9" s="2" t="str">
        <f t="shared" si="0"/>
        <v>standard price</v>
      </c>
      <c r="H9" s="10" t="str">
        <f t="shared" si="1"/>
        <v>23</v>
      </c>
      <c r="I9" s="10" t="str">
        <f t="shared" si="2"/>
        <v>UK</v>
      </c>
      <c r="J9" s="10" t="str">
        <f t="shared" si="3"/>
        <v>AUG</v>
      </c>
      <c r="P9" s="2"/>
      <c r="Q9" s="8" t="s">
        <v>104</v>
      </c>
      <c r="R9" s="2"/>
      <c r="S9" s="2"/>
      <c r="T9" s="2"/>
      <c r="U9" s="2"/>
      <c r="V9" s="2"/>
      <c r="W9" s="2"/>
      <c r="X9" s="2"/>
    </row>
    <row r="10" spans="1:29" ht="15.75" customHeight="1" x14ac:dyDescent="0.3">
      <c r="A10" s="2" t="s">
        <v>40</v>
      </c>
      <c r="B10" s="2" t="s">
        <v>41</v>
      </c>
      <c r="C10" s="2" t="s">
        <v>42</v>
      </c>
      <c r="D10" s="4">
        <v>500</v>
      </c>
      <c r="E10" s="4">
        <v>50</v>
      </c>
      <c r="F10" s="2" t="s">
        <v>11</v>
      </c>
      <c r="G10" s="2" t="str">
        <f t="shared" si="0"/>
        <v>highest price</v>
      </c>
      <c r="H10" s="10" t="str">
        <f t="shared" si="1"/>
        <v>05</v>
      </c>
      <c r="I10" s="10" t="str">
        <f t="shared" si="2"/>
        <v>UK</v>
      </c>
      <c r="J10" s="10" t="str">
        <f t="shared" si="3"/>
        <v>SEP</v>
      </c>
      <c r="L10" s="8" t="s">
        <v>24</v>
      </c>
    </row>
    <row r="11" spans="1:29" ht="15.75" customHeight="1" x14ac:dyDescent="0.25">
      <c r="A11" s="6" t="s">
        <v>43</v>
      </c>
      <c r="B11" s="6" t="s">
        <v>44</v>
      </c>
      <c r="C11" s="6" t="s">
        <v>45</v>
      </c>
      <c r="D11" s="7">
        <v>130</v>
      </c>
      <c r="E11" s="7">
        <v>10</v>
      </c>
      <c r="F11" s="6" t="s">
        <v>28</v>
      </c>
      <c r="G11" s="2" t="str">
        <f t="shared" si="0"/>
        <v>standard price</v>
      </c>
      <c r="H11" s="10" t="str">
        <f t="shared" si="1"/>
        <v>14</v>
      </c>
      <c r="I11" s="10" t="str">
        <f t="shared" si="2"/>
        <v>UK</v>
      </c>
      <c r="J11" s="10" t="str">
        <f t="shared" si="3"/>
        <v>OCT</v>
      </c>
      <c r="Q11">
        <f>SUMIF(F2:F35,"Electronics",D2:D35)</f>
        <v>8050</v>
      </c>
    </row>
    <row r="12" spans="1:29" ht="15.75" customHeight="1" x14ac:dyDescent="0.25">
      <c r="A12" s="2" t="s">
        <v>46</v>
      </c>
      <c r="B12" s="2" t="s">
        <v>8</v>
      </c>
      <c r="C12" s="2" t="s">
        <v>47</v>
      </c>
      <c r="D12" s="4">
        <v>950</v>
      </c>
      <c r="E12" s="4">
        <v>25</v>
      </c>
      <c r="F12" s="2" t="s">
        <v>11</v>
      </c>
      <c r="G12" s="2" t="str">
        <f t="shared" si="0"/>
        <v>highest price</v>
      </c>
      <c r="H12" s="10" t="str">
        <f t="shared" si="1"/>
        <v>17</v>
      </c>
      <c r="I12" s="10" t="str">
        <f t="shared" si="2"/>
        <v>IN</v>
      </c>
      <c r="J12" s="10" t="str">
        <f t="shared" si="3"/>
        <v>JUN</v>
      </c>
      <c r="M12">
        <f>COUNT(D2:D35)</f>
        <v>34</v>
      </c>
    </row>
    <row r="13" spans="1:29" ht="15.75" customHeight="1" x14ac:dyDescent="0.25">
      <c r="A13" s="6" t="s">
        <v>49</v>
      </c>
      <c r="B13" s="6" t="s">
        <v>13</v>
      </c>
      <c r="C13" s="6" t="s">
        <v>35</v>
      </c>
      <c r="D13" s="7">
        <v>90</v>
      </c>
      <c r="E13" s="7">
        <v>40</v>
      </c>
      <c r="F13" s="6" t="s">
        <v>15</v>
      </c>
      <c r="G13" s="2" t="str">
        <f t="shared" si="0"/>
        <v>standard price</v>
      </c>
      <c r="H13" s="10" t="str">
        <f t="shared" si="1"/>
        <v>25</v>
      </c>
      <c r="I13" s="10" t="str">
        <f t="shared" si="2"/>
        <v>AU</v>
      </c>
      <c r="J13" s="10" t="str">
        <f t="shared" si="3"/>
        <v>NOV</v>
      </c>
    </row>
    <row r="14" spans="1:29" ht="15.75" customHeight="1" x14ac:dyDescent="0.3">
      <c r="A14" s="2" t="s">
        <v>50</v>
      </c>
      <c r="B14" s="2" t="s">
        <v>18</v>
      </c>
      <c r="C14" s="2" t="s">
        <v>51</v>
      </c>
      <c r="D14" s="4">
        <v>120</v>
      </c>
      <c r="E14" s="4">
        <v>35</v>
      </c>
      <c r="F14" s="2" t="s">
        <v>20</v>
      </c>
      <c r="G14" s="2" t="str">
        <f t="shared" si="0"/>
        <v>standard price</v>
      </c>
      <c r="H14" s="10" t="str">
        <f t="shared" si="1"/>
        <v>08</v>
      </c>
      <c r="I14" s="10" t="str">
        <f t="shared" si="2"/>
        <v>DE</v>
      </c>
      <c r="J14" s="10" t="str">
        <f t="shared" si="3"/>
        <v>DEC</v>
      </c>
      <c r="L14" s="8" t="s">
        <v>29</v>
      </c>
      <c r="M14" s="2"/>
      <c r="N14" s="2"/>
      <c r="O14" s="2"/>
      <c r="Q14" s="8" t="s">
        <v>105</v>
      </c>
      <c r="R14" s="2"/>
      <c r="S14" s="2"/>
      <c r="T14" s="2"/>
      <c r="U14" s="2"/>
      <c r="V14" s="2"/>
      <c r="W14" s="2"/>
    </row>
    <row r="15" spans="1:29" ht="15.75" customHeight="1" x14ac:dyDescent="0.25">
      <c r="A15" s="6" t="s">
        <v>52</v>
      </c>
      <c r="B15" s="6" t="s">
        <v>53</v>
      </c>
      <c r="C15" s="6" t="s">
        <v>54</v>
      </c>
      <c r="D15" s="7">
        <v>150</v>
      </c>
      <c r="E15" s="7">
        <v>15</v>
      </c>
      <c r="F15" s="6" t="s">
        <v>11</v>
      </c>
      <c r="G15" s="2" t="str">
        <f t="shared" si="0"/>
        <v>standard price</v>
      </c>
      <c r="H15" s="10" t="str">
        <f t="shared" si="1"/>
        <v>18</v>
      </c>
      <c r="I15" s="10" t="str">
        <f t="shared" si="2"/>
        <v>CA</v>
      </c>
      <c r="J15" s="10" t="str">
        <f t="shared" si="3"/>
        <v>FEB</v>
      </c>
    </row>
    <row r="16" spans="1:29" ht="15.75" customHeight="1" x14ac:dyDescent="0.25">
      <c r="A16" s="2" t="s">
        <v>56</v>
      </c>
      <c r="B16" s="2" t="s">
        <v>31</v>
      </c>
      <c r="C16" s="2" t="s">
        <v>57</v>
      </c>
      <c r="D16" s="4">
        <v>250</v>
      </c>
      <c r="E16" s="4">
        <v>20</v>
      </c>
      <c r="F16" s="2" t="s">
        <v>11</v>
      </c>
      <c r="G16" s="2" t="str">
        <f t="shared" si="0"/>
        <v>standard price</v>
      </c>
      <c r="H16" s="10" t="str">
        <f t="shared" si="1"/>
        <v>16</v>
      </c>
      <c r="I16" s="10" t="str">
        <f t="shared" si="2"/>
        <v>ES</v>
      </c>
      <c r="J16" s="10" t="str">
        <f t="shared" si="3"/>
        <v>APR</v>
      </c>
      <c r="M16">
        <f>AVERAGE(D2:D35)</f>
        <v>297.05882352941177</v>
      </c>
      <c r="Q16">
        <f>COUNTIF(D2:D35,"&lt;100")</f>
        <v>11</v>
      </c>
    </row>
    <row r="17" spans="1:26" ht="15.75" customHeight="1" x14ac:dyDescent="0.25">
      <c r="A17" s="6" t="s">
        <v>58</v>
      </c>
      <c r="B17" s="6" t="s">
        <v>59</v>
      </c>
      <c r="C17" s="6" t="s">
        <v>60</v>
      </c>
      <c r="D17" s="7">
        <v>50</v>
      </c>
      <c r="E17" s="7">
        <v>35</v>
      </c>
      <c r="F17" s="6" t="s">
        <v>61</v>
      </c>
      <c r="G17" s="2" t="str">
        <f t="shared" si="0"/>
        <v>standard price</v>
      </c>
      <c r="H17" s="10" t="str">
        <f t="shared" si="1"/>
        <v>21</v>
      </c>
      <c r="I17" s="10" t="str">
        <f t="shared" si="2"/>
        <v>CA</v>
      </c>
      <c r="J17" s="10" t="str">
        <f t="shared" si="3"/>
        <v>AUG</v>
      </c>
    </row>
    <row r="18" spans="1:26" ht="15.75" customHeight="1" x14ac:dyDescent="0.3">
      <c r="A18" s="2" t="s">
        <v>62</v>
      </c>
      <c r="B18" s="2" t="s">
        <v>53</v>
      </c>
      <c r="C18" s="2" t="s">
        <v>63</v>
      </c>
      <c r="D18" s="4">
        <v>160</v>
      </c>
      <c r="E18" s="4">
        <v>15</v>
      </c>
      <c r="F18" s="2" t="s">
        <v>11</v>
      </c>
      <c r="G18" s="2" t="str">
        <f t="shared" si="0"/>
        <v>standard price</v>
      </c>
      <c r="H18" s="10" t="str">
        <f t="shared" si="1"/>
        <v>20</v>
      </c>
      <c r="I18" s="10" t="str">
        <f t="shared" si="2"/>
        <v>CN</v>
      </c>
      <c r="J18" s="10" t="str">
        <f t="shared" si="3"/>
        <v>AUG</v>
      </c>
      <c r="P18" s="5" t="s">
        <v>106</v>
      </c>
      <c r="Q18" s="2"/>
      <c r="R18" s="2"/>
      <c r="S18" s="2"/>
      <c r="T18" s="2"/>
      <c r="U18" s="2"/>
      <c r="V18" s="2"/>
      <c r="W18" s="2"/>
      <c r="X18" s="2"/>
    </row>
    <row r="19" spans="1:26" ht="15.75" customHeight="1" x14ac:dyDescent="0.3">
      <c r="A19" s="6" t="s">
        <v>64</v>
      </c>
      <c r="B19" s="6" t="s">
        <v>8</v>
      </c>
      <c r="C19" s="6" t="s">
        <v>65</v>
      </c>
      <c r="D19" s="7">
        <v>980</v>
      </c>
      <c r="E19" s="7">
        <v>10</v>
      </c>
      <c r="F19" s="6" t="s">
        <v>11</v>
      </c>
      <c r="G19" s="2" t="str">
        <f t="shared" si="0"/>
        <v>highest price</v>
      </c>
      <c r="H19" s="10" t="str">
        <f t="shared" si="1"/>
        <v>27</v>
      </c>
      <c r="I19" s="10" t="str">
        <f t="shared" si="2"/>
        <v>IT</v>
      </c>
      <c r="J19" s="10" t="str">
        <f t="shared" si="3"/>
        <v>JAN</v>
      </c>
      <c r="K19" s="5" t="s">
        <v>38</v>
      </c>
      <c r="L19" s="2"/>
      <c r="M19" s="2"/>
      <c r="N19" s="2"/>
      <c r="O19" s="2"/>
      <c r="P19" s="2"/>
      <c r="Q19" s="8" t="s">
        <v>107</v>
      </c>
      <c r="R19" s="2"/>
      <c r="S19" s="2"/>
      <c r="T19" s="2"/>
      <c r="U19" s="2"/>
      <c r="V19" s="2"/>
      <c r="W19" s="2"/>
      <c r="X19" s="2"/>
    </row>
    <row r="20" spans="1:26" ht="15.75" customHeight="1" x14ac:dyDescent="0.3">
      <c r="A20" s="2" t="s">
        <v>66</v>
      </c>
      <c r="B20" s="2" t="s">
        <v>67</v>
      </c>
      <c r="C20" s="2" t="s">
        <v>68</v>
      </c>
      <c r="D20" s="4">
        <v>150</v>
      </c>
      <c r="E20" s="4">
        <v>15</v>
      </c>
      <c r="F20" s="2" t="s">
        <v>15</v>
      </c>
      <c r="G20" s="2" t="str">
        <f t="shared" si="0"/>
        <v>standard price</v>
      </c>
      <c r="H20" s="10" t="str">
        <f t="shared" si="1"/>
        <v>01</v>
      </c>
      <c r="I20" s="10" t="str">
        <f t="shared" si="2"/>
        <v>UK</v>
      </c>
      <c r="J20" s="10" t="str">
        <f t="shared" si="3"/>
        <v>MAR</v>
      </c>
      <c r="K20" s="2"/>
      <c r="L20" s="8" t="s">
        <v>48</v>
      </c>
      <c r="M20" s="2"/>
      <c r="N20" s="2"/>
      <c r="O20" s="2"/>
    </row>
    <row r="21" spans="1:26" ht="15.75" customHeight="1" x14ac:dyDescent="0.25">
      <c r="A21" s="6" t="s">
        <v>69</v>
      </c>
      <c r="B21" s="6" t="s">
        <v>70</v>
      </c>
      <c r="C21" s="6" t="s">
        <v>71</v>
      </c>
      <c r="D21" s="7">
        <v>200</v>
      </c>
      <c r="E21" s="7">
        <v>10</v>
      </c>
      <c r="F21" s="6" t="s">
        <v>28</v>
      </c>
      <c r="G21" s="2" t="str">
        <f t="shared" si="0"/>
        <v>standard price</v>
      </c>
      <c r="H21" s="10" t="str">
        <f t="shared" si="1"/>
        <v>14</v>
      </c>
      <c r="I21" s="10" t="str">
        <f t="shared" si="2"/>
        <v>US</v>
      </c>
      <c r="J21" s="10" t="str">
        <f t="shared" si="3"/>
        <v>AUG</v>
      </c>
    </row>
    <row r="22" spans="1:26" ht="15.75" customHeight="1" x14ac:dyDescent="0.3">
      <c r="A22" s="2" t="s">
        <v>72</v>
      </c>
      <c r="B22" s="2" t="s">
        <v>73</v>
      </c>
      <c r="C22" s="2" t="s">
        <v>74</v>
      </c>
      <c r="D22" s="4">
        <v>700</v>
      </c>
      <c r="E22" s="4">
        <v>50</v>
      </c>
      <c r="F22" s="2" t="s">
        <v>11</v>
      </c>
      <c r="G22" s="2" t="str">
        <f t="shared" si="0"/>
        <v>highest price</v>
      </c>
      <c r="H22" s="10" t="str">
        <f t="shared" si="1"/>
        <v>14</v>
      </c>
      <c r="I22" s="10" t="str">
        <f t="shared" si="2"/>
        <v>RU</v>
      </c>
      <c r="J22" s="10" t="str">
        <f t="shared" si="3"/>
        <v>MAY</v>
      </c>
      <c r="M22">
        <f>MIN(D2:D35)</f>
        <v>30</v>
      </c>
      <c r="Q22" s="8" t="s">
        <v>108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 t="s">
        <v>76</v>
      </c>
      <c r="B23" s="6" t="s">
        <v>77</v>
      </c>
      <c r="C23" s="6" t="s">
        <v>78</v>
      </c>
      <c r="D23" s="7">
        <v>80</v>
      </c>
      <c r="E23" s="7">
        <v>20</v>
      </c>
      <c r="F23" s="6" t="s">
        <v>20</v>
      </c>
      <c r="G23" s="2" t="str">
        <f t="shared" si="0"/>
        <v>standard price</v>
      </c>
      <c r="H23" s="10" t="str">
        <f t="shared" si="1"/>
        <v>09</v>
      </c>
      <c r="I23" s="10" t="str">
        <f t="shared" si="2"/>
        <v>CA</v>
      </c>
      <c r="J23" s="10" t="str">
        <f t="shared" si="3"/>
        <v>JAN</v>
      </c>
    </row>
    <row r="24" spans="1:26" ht="15.75" customHeight="1" x14ac:dyDescent="0.3">
      <c r="A24" s="2" t="s">
        <v>79</v>
      </c>
      <c r="B24" s="2" t="s">
        <v>80</v>
      </c>
      <c r="C24" s="2" t="s">
        <v>81</v>
      </c>
      <c r="D24" s="4">
        <v>150</v>
      </c>
      <c r="E24" s="4">
        <v>30</v>
      </c>
      <c r="F24" s="2" t="s">
        <v>11</v>
      </c>
      <c r="G24" s="2" t="str">
        <f t="shared" si="0"/>
        <v>standard price</v>
      </c>
      <c r="H24" s="10" t="str">
        <f t="shared" si="1"/>
        <v>19</v>
      </c>
      <c r="I24" s="10" t="str">
        <f t="shared" si="2"/>
        <v>BR</v>
      </c>
      <c r="J24" s="10" t="str">
        <f t="shared" si="3"/>
        <v>JUL</v>
      </c>
      <c r="L24" s="8" t="s">
        <v>55</v>
      </c>
      <c r="M24" s="2"/>
      <c r="N24" s="2"/>
      <c r="O24" s="2"/>
    </row>
    <row r="25" spans="1:26" ht="15.75" customHeight="1" x14ac:dyDescent="0.3">
      <c r="A25" s="6" t="s">
        <v>58</v>
      </c>
      <c r="B25" s="6" t="s">
        <v>59</v>
      </c>
      <c r="C25" s="6" t="s">
        <v>60</v>
      </c>
      <c r="D25" s="7">
        <v>50</v>
      </c>
      <c r="E25" s="7">
        <v>35</v>
      </c>
      <c r="F25" s="6" t="s">
        <v>61</v>
      </c>
      <c r="G25" s="2" t="str">
        <f t="shared" si="0"/>
        <v>standard price</v>
      </c>
      <c r="H25" s="10" t="str">
        <f t="shared" si="1"/>
        <v>21</v>
      </c>
      <c r="I25" s="10" t="str">
        <f t="shared" si="2"/>
        <v>CA</v>
      </c>
      <c r="J25" s="10" t="str">
        <f t="shared" si="3"/>
        <v>AUG</v>
      </c>
      <c r="Q25" s="8" t="s">
        <v>109</v>
      </c>
      <c r="R25" s="2"/>
      <c r="S25" s="2"/>
      <c r="T25" s="2"/>
      <c r="U25" s="2"/>
      <c r="V25" s="2"/>
      <c r="W25" s="2"/>
      <c r="X25" s="2"/>
      <c r="Y25" s="2"/>
    </row>
    <row r="26" spans="1:26" ht="15.75" customHeight="1" x14ac:dyDescent="0.25">
      <c r="A26" s="2" t="s">
        <v>82</v>
      </c>
      <c r="B26" s="2" t="s">
        <v>22</v>
      </c>
      <c r="C26" s="2" t="s">
        <v>84</v>
      </c>
      <c r="D26" s="4">
        <v>800</v>
      </c>
      <c r="E26" s="4">
        <v>45</v>
      </c>
      <c r="F26" s="2" t="s">
        <v>11</v>
      </c>
      <c r="G26" s="2" t="str">
        <f t="shared" si="0"/>
        <v>highest price</v>
      </c>
      <c r="H26" s="10" t="str">
        <f t="shared" si="1"/>
        <v>29</v>
      </c>
      <c r="I26" s="10" t="str">
        <f t="shared" si="2"/>
        <v>CA</v>
      </c>
      <c r="J26" s="10" t="str">
        <f t="shared" si="3"/>
        <v>SEP</v>
      </c>
      <c r="M26">
        <f>MAX(D2:D35)</f>
        <v>1000</v>
      </c>
    </row>
    <row r="27" spans="1:26" ht="15.75" customHeight="1" x14ac:dyDescent="0.25">
      <c r="A27" s="6" t="s">
        <v>85</v>
      </c>
      <c r="B27" s="6" t="s">
        <v>67</v>
      </c>
      <c r="C27" s="6" t="s">
        <v>86</v>
      </c>
      <c r="D27" s="7">
        <v>130</v>
      </c>
      <c r="E27" s="7">
        <v>25</v>
      </c>
      <c r="F27" s="6" t="s">
        <v>15</v>
      </c>
      <c r="G27" s="2" t="str">
        <f t="shared" si="0"/>
        <v>standard price</v>
      </c>
      <c r="H27" s="10" t="str">
        <f t="shared" si="1"/>
        <v>03</v>
      </c>
      <c r="I27" s="10" t="str">
        <f t="shared" si="2"/>
        <v>CA</v>
      </c>
      <c r="J27" s="10" t="str">
        <f t="shared" si="3"/>
        <v>JUN</v>
      </c>
    </row>
    <row r="28" spans="1:26" ht="15.75" customHeight="1" x14ac:dyDescent="0.25">
      <c r="A28" s="2" t="s">
        <v>87</v>
      </c>
      <c r="B28" s="2" t="s">
        <v>37</v>
      </c>
      <c r="C28" s="2" t="s">
        <v>88</v>
      </c>
      <c r="D28" s="4">
        <v>400</v>
      </c>
      <c r="E28" s="4">
        <v>40</v>
      </c>
      <c r="F28" s="2" t="s">
        <v>20</v>
      </c>
      <c r="G28" s="2" t="str">
        <f t="shared" si="0"/>
        <v>standard price</v>
      </c>
      <c r="H28" s="10" t="str">
        <f t="shared" si="1"/>
        <v>11</v>
      </c>
      <c r="I28" s="10" t="str">
        <f t="shared" si="2"/>
        <v>CA</v>
      </c>
      <c r="J28" s="10" t="str">
        <f t="shared" si="3"/>
        <v>JUL</v>
      </c>
    </row>
    <row r="29" spans="1:26" ht="15.75" customHeight="1" x14ac:dyDescent="0.25">
      <c r="A29" s="6" t="s">
        <v>56</v>
      </c>
      <c r="B29" s="6" t="s">
        <v>31</v>
      </c>
      <c r="C29" s="6" t="s">
        <v>57</v>
      </c>
      <c r="D29" s="7">
        <v>230</v>
      </c>
      <c r="E29" s="7">
        <v>20</v>
      </c>
      <c r="F29" s="6" t="s">
        <v>11</v>
      </c>
      <c r="G29" s="2" t="str">
        <f t="shared" si="0"/>
        <v>standard price</v>
      </c>
      <c r="H29" s="10" t="str">
        <f t="shared" si="1"/>
        <v>16</v>
      </c>
      <c r="I29" s="10" t="str">
        <f t="shared" si="2"/>
        <v>ES</v>
      </c>
      <c r="J29" s="10" t="str">
        <f t="shared" si="3"/>
        <v>APR</v>
      </c>
    </row>
    <row r="30" spans="1:26" ht="15.75" customHeight="1" x14ac:dyDescent="0.25">
      <c r="A30" s="2" t="s">
        <v>89</v>
      </c>
      <c r="B30" s="2" t="s">
        <v>90</v>
      </c>
      <c r="C30" s="2" t="s">
        <v>91</v>
      </c>
      <c r="D30" s="4">
        <v>60</v>
      </c>
      <c r="E30" s="4">
        <v>30</v>
      </c>
      <c r="F30" s="2" t="s">
        <v>15</v>
      </c>
      <c r="G30" s="2" t="str">
        <f t="shared" si="0"/>
        <v>standard price</v>
      </c>
      <c r="H30" s="10" t="str">
        <f t="shared" si="1"/>
        <v>07</v>
      </c>
      <c r="I30" s="10" t="str">
        <f t="shared" si="2"/>
        <v>CA</v>
      </c>
      <c r="J30" s="10" t="str">
        <f t="shared" si="3"/>
        <v>MAR</v>
      </c>
    </row>
    <row r="31" spans="1:26" ht="15.75" customHeight="1" x14ac:dyDescent="0.25">
      <c r="A31" s="6" t="s">
        <v>92</v>
      </c>
      <c r="B31" s="6" t="s">
        <v>93</v>
      </c>
      <c r="C31" s="6" t="s">
        <v>94</v>
      </c>
      <c r="D31" s="7">
        <v>40</v>
      </c>
      <c r="E31" s="7">
        <v>10</v>
      </c>
      <c r="F31" s="6" t="s">
        <v>20</v>
      </c>
      <c r="G31" s="2" t="str">
        <f t="shared" si="0"/>
        <v>standard price</v>
      </c>
      <c r="H31" s="10" t="str">
        <f t="shared" si="1"/>
        <v>13</v>
      </c>
      <c r="I31" s="10" t="str">
        <f t="shared" si="2"/>
        <v>CA</v>
      </c>
      <c r="J31" s="10" t="str">
        <f t="shared" si="3"/>
        <v>APR</v>
      </c>
    </row>
    <row r="32" spans="1:26" ht="15.75" customHeight="1" x14ac:dyDescent="0.25">
      <c r="A32" s="2" t="s">
        <v>95</v>
      </c>
      <c r="B32" s="2" t="s">
        <v>80</v>
      </c>
      <c r="C32" s="2" t="s">
        <v>96</v>
      </c>
      <c r="D32" s="4">
        <v>130</v>
      </c>
      <c r="E32" s="4">
        <v>5</v>
      </c>
      <c r="F32" s="2" t="s">
        <v>11</v>
      </c>
      <c r="G32" s="2" t="str">
        <f t="shared" si="0"/>
        <v>standard price</v>
      </c>
      <c r="H32" s="10" t="str">
        <f t="shared" si="1"/>
        <v>24</v>
      </c>
      <c r="I32" s="10" t="str">
        <f t="shared" si="2"/>
        <v>CA</v>
      </c>
      <c r="J32" s="10" t="str">
        <f t="shared" si="3"/>
        <v>MAY</v>
      </c>
    </row>
    <row r="33" spans="1:10" ht="15.75" customHeight="1" x14ac:dyDescent="0.25">
      <c r="A33" s="6" t="s">
        <v>98</v>
      </c>
      <c r="B33" s="6" t="s">
        <v>99</v>
      </c>
      <c r="C33" s="6" t="s">
        <v>100</v>
      </c>
      <c r="D33" s="7">
        <v>50</v>
      </c>
      <c r="E33" s="7">
        <v>50</v>
      </c>
      <c r="F33" s="6" t="s">
        <v>15</v>
      </c>
      <c r="G33" s="2" t="str">
        <f t="shared" si="0"/>
        <v>standard price</v>
      </c>
      <c r="H33" s="10" t="str">
        <f t="shared" si="1"/>
        <v>02</v>
      </c>
      <c r="I33" s="10" t="str">
        <f t="shared" si="2"/>
        <v>CA</v>
      </c>
      <c r="J33" s="10" t="str">
        <f t="shared" si="3"/>
        <v>DEC</v>
      </c>
    </row>
    <row r="34" spans="1:10" ht="15.75" customHeight="1" x14ac:dyDescent="0.25">
      <c r="A34" s="2" t="s">
        <v>46</v>
      </c>
      <c r="B34" s="2" t="s">
        <v>8</v>
      </c>
      <c r="C34" s="2" t="s">
        <v>47</v>
      </c>
      <c r="D34" s="4">
        <v>950</v>
      </c>
      <c r="E34" s="4">
        <v>25</v>
      </c>
      <c r="F34" s="2" t="s">
        <v>11</v>
      </c>
      <c r="G34" s="2" t="str">
        <f t="shared" si="0"/>
        <v>highest price</v>
      </c>
      <c r="H34" s="10" t="str">
        <f t="shared" si="1"/>
        <v>17</v>
      </c>
      <c r="I34" s="10" t="str">
        <f t="shared" si="2"/>
        <v>IN</v>
      </c>
      <c r="J34" s="10" t="str">
        <f t="shared" si="3"/>
        <v>JUN</v>
      </c>
    </row>
    <row r="35" spans="1:10" ht="15.75" customHeight="1" x14ac:dyDescent="0.25">
      <c r="A35" s="6" t="s">
        <v>101</v>
      </c>
      <c r="B35" s="6" t="s">
        <v>102</v>
      </c>
      <c r="C35" s="6" t="s">
        <v>103</v>
      </c>
      <c r="D35" s="7">
        <v>100</v>
      </c>
      <c r="E35" s="7">
        <v>20</v>
      </c>
      <c r="F35" s="6" t="s">
        <v>61</v>
      </c>
      <c r="G35" s="2" t="str">
        <f t="shared" si="0"/>
        <v>standard price</v>
      </c>
      <c r="H35" s="10" t="str">
        <f t="shared" si="1"/>
        <v>09</v>
      </c>
      <c r="I35" s="10" t="str">
        <f t="shared" si="2"/>
        <v>FR</v>
      </c>
      <c r="J35" s="10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1B87-AAD5-4E10-8968-0F01F05137C7}">
  <dimension ref="A1"/>
  <sheetViews>
    <sheetView workbookViewId="0">
      <selection activeCell="A570" sqref="A570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JAMAL</dc:creator>
  <cp:lastModifiedBy>Patan Akthar Zamal</cp:lastModifiedBy>
  <dcterms:created xsi:type="dcterms:W3CDTF">2026-08-10T05:26:27Z</dcterms:created>
  <dcterms:modified xsi:type="dcterms:W3CDTF">2026-08-10T06:37:08Z</dcterms:modified>
</cp:coreProperties>
</file>