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Rene\Downloads\"/>
    </mc:Choice>
  </mc:AlternateContent>
  <xr:revisionPtr revIDLastSave="0" documentId="8_{BEECD9E2-D59B-4FD3-B902-BCC2C0D0BD62}" xr6:coauthVersionLast="47" xr6:coauthVersionMax="47" xr10:uidLastSave="{00000000-0000-0000-0000-000000000000}"/>
  <bookViews>
    <workbookView xWindow="-120" yWindow="-120" windowWidth="20730" windowHeight="11760" activeTab="4" xr2:uid="{EF77B79A-559D-41E9-9428-23C13559B9DF}"/>
  </bookViews>
  <sheets>
    <sheet name="Summary" sheetId="5" r:id="rId1"/>
    <sheet name="Sales - Trend" sheetId="2" r:id="rId2"/>
    <sheet name="Product sales" sheetId="4" r:id="rId3"/>
    <sheet name="Retail_sales_dataset" sheetId="1" r:id="rId4"/>
    <sheet name="Monthly_ sales_ dataset" sheetId="3" r:id="rId5"/>
  </sheets>
  <definedNames>
    <definedName name="_xlnm._FilterDatabase" localSheetId="3" hidden="1">Retail_sales_dataset!$A$1:$I$100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5" l="1"/>
  <c r="E102" i="1"/>
  <c r="C22" i="4"/>
  <c r="C21" i="4"/>
  <c r="C18" i="4"/>
  <c r="E15" i="4"/>
  <c r="D15" i="4"/>
  <c r="C15" i="4"/>
  <c r="B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M112" i="3" l="1"/>
  <c r="D14" i="2" s="1"/>
  <c r="L112" i="3"/>
  <c r="C14" i="2" s="1"/>
  <c r="K112" i="3"/>
  <c r="B14" i="2" s="1"/>
  <c r="K101" i="3"/>
  <c r="B13" i="2" s="1"/>
  <c r="K89" i="3"/>
  <c r="B12" i="2" s="1"/>
  <c r="K78" i="3"/>
  <c r="B11" i="2" s="1"/>
  <c r="K76" i="3"/>
  <c r="B10" i="2" s="1"/>
  <c r="K68" i="3"/>
  <c r="B9" i="2" s="1"/>
  <c r="B20" i="2" s="1"/>
  <c r="K58" i="3"/>
  <c r="B8" i="2" s="1"/>
  <c r="K54" i="3"/>
  <c r="B7" i="2" s="1"/>
  <c r="K42" i="3"/>
  <c r="B6" i="2" s="1"/>
  <c r="K30" i="3"/>
  <c r="B5" i="2" s="1"/>
  <c r="K22" i="3"/>
  <c r="B4" i="2" s="1"/>
  <c r="K9" i="3"/>
  <c r="B3" i="2" s="1"/>
  <c r="L101" i="3"/>
  <c r="C13" i="2" s="1"/>
  <c r="L89" i="3"/>
  <c r="C12" i="2" s="1"/>
  <c r="L78" i="3"/>
  <c r="C11" i="2" s="1"/>
  <c r="L76" i="3"/>
  <c r="C10" i="2" s="1"/>
  <c r="L68" i="3"/>
  <c r="C9" i="2" s="1"/>
  <c r="L58" i="3"/>
  <c r="C8" i="2" s="1"/>
  <c r="L54" i="3"/>
  <c r="C7" i="2" s="1"/>
  <c r="L42" i="3"/>
  <c r="C6" i="2" s="1"/>
  <c r="L30" i="3"/>
  <c r="C5" i="2" s="1"/>
  <c r="L22" i="3"/>
  <c r="C4" i="2" s="1"/>
  <c r="L9" i="3"/>
  <c r="C3" i="2" s="1"/>
  <c r="M101" i="3"/>
  <c r="D13" i="2" s="1"/>
  <c r="M89" i="3"/>
  <c r="D12" i="2" s="1"/>
  <c r="M78" i="3"/>
  <c r="D11" i="2" s="1"/>
  <c r="M76" i="3"/>
  <c r="D10" i="2" s="1"/>
  <c r="M68" i="3"/>
  <c r="D9" i="2" s="1"/>
  <c r="M58" i="3"/>
  <c r="D8" i="2" s="1"/>
  <c r="M54" i="3"/>
  <c r="D7" i="2" s="1"/>
  <c r="M42" i="3"/>
  <c r="D6" i="2" s="1"/>
  <c r="M30" i="3"/>
  <c r="D5" i="2" s="1"/>
  <c r="M22" i="3"/>
  <c r="D4" i="2" s="1"/>
  <c r="M9" i="3"/>
  <c r="D3" i="2" s="1"/>
  <c r="D15" i="2" l="1"/>
  <c r="B21" i="2"/>
  <c r="B22" i="2"/>
  <c r="B15" i="2"/>
  <c r="C15" i="2"/>
  <c r="L115" i="3"/>
  <c r="K115" i="3"/>
  <c r="M115" i="3"/>
</calcChain>
</file>

<file path=xl/sharedStrings.xml><?xml version="1.0" encoding="utf-8"?>
<sst xmlns="http://schemas.openxmlformats.org/spreadsheetml/2006/main" count="748" uniqueCount="152">
  <si>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</si>
  <si>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</si>
  <si>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</si>
  <si>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</si>
  <si>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</si>
  <si>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</si>
  <si>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</si>
  <si>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</si>
  <si>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</si>
  <si>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</si>
  <si>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</si>
  <si>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</si>
  <si>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</si>
  <si>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</si>
  <si>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</si>
  <si>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</si>
  <si>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</si>
  <si>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</si>
  <si>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</si>
  <si>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</si>
  <si>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</si>
  <si>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</si>
  <si>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</si>
  <si>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</si>
  <si>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</si>
  <si>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</si>
  <si>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</si>
  <si>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</si>
  <si>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</si>
  <si>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</si>
  <si>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</si>
  <si>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</si>
  <si>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</si>
  <si>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</si>
  <si>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</si>
  <si>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</si>
  <si>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</si>
  <si>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</si>
  <si>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</si>
  <si>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</si>
  <si>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</si>
  <si>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</si>
  <si>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</si>
  <si>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</si>
  <si>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</si>
  <si>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</si>
  <si>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</si>
  <si>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</si>
  <si>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</si>
  <si>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</si>
  <si>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</si>
  <si>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</si>
  <si>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</si>
  <si>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</si>
  <si>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</si>
  <si>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</si>
  <si>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</si>
  <si>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</si>
  <si>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</si>
  <si>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</si>
  <si>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</si>
  <si>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</si>
  <si>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</si>
  <si>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</si>
  <si>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</si>
  <si>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</si>
  <si>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</si>
  <si>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</si>
  <si>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</si>
  <si>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</si>
  <si>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</si>
  <si>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</si>
  <si>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</si>
  <si>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</si>
  <si>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</si>
  <si>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</si>
  <si>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</si>
  <si>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</si>
  <si>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</si>
  <si>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</si>
  <si>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</si>
  <si>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</si>
  <si>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</si>
  <si>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</si>
  <si>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</si>
  <si>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</si>
  <si>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</si>
  <si>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</si>
  <si>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</si>
  <si>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</si>
  <si>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</si>
  <si>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</si>
  <si>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</si>
  <si>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</si>
  <si>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</si>
  <si>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</si>
  <si>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</si>
  <si>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</si>
  <si>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</si>
  <si>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</si>
  <si>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</si>
  <si>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</si>
  <si>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</si>
  <si>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</si>
  <si>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</si>
  <si>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</si>
  <si>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</si>
  <si>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</si>
  <si>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</si>
  <si>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</si>
  <si>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</si>
  <si>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</si>
  <si>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</si>
  <si>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</si>
  <si>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</si>
  <si>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</si>
  <si>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</si>
  <si>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</si>
  <si>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</si>
  <si>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</si>
  <si>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</si>
  <si>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</si>
  <si>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</si>
  <si>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</si>
  <si>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</si>
  <si>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total</t>
  </si>
  <si>
    <t>Total Quantity</t>
  </si>
  <si>
    <t>Total</t>
  </si>
  <si>
    <t>Total Customer</t>
  </si>
  <si>
    <t>Yearly Sales</t>
  </si>
  <si>
    <t>Months</t>
  </si>
  <si>
    <t>Total Sales</t>
  </si>
  <si>
    <t>January</t>
  </si>
  <si>
    <t>Total Customers</t>
  </si>
  <si>
    <t>Select month below</t>
  </si>
  <si>
    <t xml:space="preserve">Category </t>
  </si>
  <si>
    <t>Max Product</t>
  </si>
  <si>
    <t>Min product</t>
  </si>
  <si>
    <t>Average quantity produced per months</t>
  </si>
  <si>
    <t>No of months that produced below average</t>
  </si>
  <si>
    <t>No of months that produced above average</t>
  </si>
  <si>
    <t>Least patronized product</t>
  </si>
  <si>
    <t>Highest patronized product</t>
  </si>
  <si>
    <t>Yearly sales summary</t>
  </si>
  <si>
    <t>Best selling month</t>
  </si>
  <si>
    <t>Best selling product</t>
  </si>
  <si>
    <t>Least selling month</t>
  </si>
  <si>
    <t>Least selling product</t>
  </si>
  <si>
    <t>Average sales per month</t>
  </si>
  <si>
    <t>Top 10 sales by amount</t>
  </si>
  <si>
    <t>Least 10 Sales by amount</t>
  </si>
  <si>
    <t>Highest number of  customer's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</si>
</sst>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0"/>
      <color theme="3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3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2060"/>
      <name val="Arial"/>
      <family val="2"/>
    </font>
    <font>
      <b/>
      <sz val="11"/>
      <color rgb="FF002060"/>
      <name val="Aptos Narrow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0" fillId="0" borderId="3" applyNumberFormat="0" applyFill="0" applyAlignment="0" applyProtection="0"/>
    <xf numFmtId="0" fontId="16" fillId="13" borderId="0" applyNumberFormat="0" applyBorder="0" applyAlignment="0" applyProtection="0"/>
  </cellStyleXfs>
  <cellXfs count="84">
    <xf numFmtId="0" fontId="0" fillId="0" borderId="0" xfId="0"/>
    <xf numFmtId="0" fontId="2" fillId="0" borderId="1" xfId="1" applyFont="1"/>
    <xf numFmtId="0" fontId="3" fillId="0" borderId="0" xfId="0" applyFont="1"/>
    <xf numFmtId="0" fontId="4" fillId="0" borderId="1" xfId="1" applyFont="1"/>
    <xf numFmtId="0" fontId="5" fillId="0" borderId="0" xfId="0" applyFont="1"/>
    <xf numFmtId="0" fontId="6" fillId="0" borderId="2" xfId="0" applyFont="1" applyBorder="1"/>
    <xf numFmtId="164" fontId="6" fillId="0" borderId="2" xfId="0" applyNumberFormat="1" applyFont="1" applyBorder="1"/>
    <xf numFmtId="4" fontId="6" fillId="0" borderId="2" xfId="0" applyNumberFormat="1" applyFont="1" applyBorder="1"/>
    <xf numFmtId="0" fontId="5" fillId="0" borderId="0" xfId="0" applyFont="1" applyAlignment="1">
      <alignment horizontal="centerContinuous"/>
    </xf>
    <xf numFmtId="4" fontId="5" fillId="0" borderId="0" xfId="0" applyNumberFormat="1" applyFont="1"/>
    <xf numFmtId="0" fontId="8" fillId="0" borderId="0" xfId="0" applyFont="1" applyAlignment="1">
      <alignment horizontal="centerContinuous"/>
    </xf>
    <xf numFmtId="0" fontId="6" fillId="2" borderId="2" xfId="0" applyFont="1" applyFill="1" applyBorder="1"/>
    <xf numFmtId="164" fontId="6" fillId="2" borderId="2" xfId="0" applyNumberFormat="1" applyFont="1" applyFill="1" applyBorder="1"/>
    <xf numFmtId="4" fontId="6" fillId="2" borderId="2" xfId="0" applyNumberFormat="1" applyFont="1" applyFill="1" applyBorder="1"/>
    <xf numFmtId="0" fontId="6" fillId="3" borderId="2" xfId="0" applyFont="1" applyFill="1" applyBorder="1"/>
    <xf numFmtId="164" fontId="6" fillId="3" borderId="2" xfId="0" applyNumberFormat="1" applyFont="1" applyFill="1" applyBorder="1"/>
    <xf numFmtId="4" fontId="6" fillId="3" borderId="2" xfId="0" applyNumberFormat="1" applyFont="1" applyFill="1" applyBorder="1"/>
    <xf numFmtId="0" fontId="6" fillId="4" borderId="2" xfId="0" applyFont="1" applyFill="1" applyBorder="1"/>
    <xf numFmtId="164" fontId="6" fillId="4" borderId="2" xfId="0" applyNumberFormat="1" applyFont="1" applyFill="1" applyBorder="1"/>
    <xf numFmtId="4" fontId="6" fillId="4" borderId="2" xfId="0" applyNumberFormat="1" applyFont="1" applyFill="1" applyBorder="1"/>
    <xf numFmtId="0" fontId="6" fillId="5" borderId="2" xfId="0" applyFont="1" applyFill="1" applyBorder="1"/>
    <xf numFmtId="164" fontId="6" fillId="5" borderId="2" xfId="0" applyNumberFormat="1" applyFont="1" applyFill="1" applyBorder="1"/>
    <xf numFmtId="4" fontId="6" fillId="5" borderId="2" xfId="0" applyNumberFormat="1" applyFont="1" applyFill="1" applyBorder="1"/>
    <xf numFmtId="0" fontId="6" fillId="6" borderId="2" xfId="0" applyFont="1" applyFill="1" applyBorder="1"/>
    <xf numFmtId="164" fontId="6" fillId="6" borderId="2" xfId="0" applyNumberFormat="1" applyFont="1" applyFill="1" applyBorder="1"/>
    <xf numFmtId="4" fontId="6" fillId="6" borderId="2" xfId="0" applyNumberFormat="1" applyFont="1" applyFill="1" applyBorder="1"/>
    <xf numFmtId="0" fontId="6" fillId="7" borderId="2" xfId="0" applyFont="1" applyFill="1" applyBorder="1"/>
    <xf numFmtId="164" fontId="6" fillId="7" borderId="2" xfId="0" applyNumberFormat="1" applyFont="1" applyFill="1" applyBorder="1"/>
    <xf numFmtId="4" fontId="6" fillId="7" borderId="2" xfId="0" applyNumberFormat="1" applyFont="1" applyFill="1" applyBorder="1"/>
    <xf numFmtId="0" fontId="6" fillId="8" borderId="2" xfId="0" applyFont="1" applyFill="1" applyBorder="1"/>
    <xf numFmtId="164" fontId="6" fillId="8" borderId="2" xfId="0" applyNumberFormat="1" applyFont="1" applyFill="1" applyBorder="1"/>
    <xf numFmtId="4" fontId="6" fillId="8" borderId="2" xfId="0" applyNumberFormat="1" applyFont="1" applyFill="1" applyBorder="1"/>
    <xf numFmtId="0" fontId="6" fillId="9" borderId="2" xfId="0" applyFont="1" applyFill="1" applyBorder="1"/>
    <xf numFmtId="164" fontId="6" fillId="9" borderId="2" xfId="0" applyNumberFormat="1" applyFont="1" applyFill="1" applyBorder="1"/>
    <xf numFmtId="4" fontId="6" fillId="9" borderId="2" xfId="0" applyNumberFormat="1" applyFont="1" applyFill="1" applyBorder="1"/>
    <xf numFmtId="0" fontId="6" fillId="10" borderId="2" xfId="0" applyFont="1" applyFill="1" applyBorder="1"/>
    <xf numFmtId="164" fontId="6" fillId="10" borderId="2" xfId="0" applyNumberFormat="1" applyFont="1" applyFill="1" applyBorder="1"/>
    <xf numFmtId="4" fontId="6" fillId="10" borderId="2" xfId="0" applyNumberFormat="1" applyFont="1" applyFill="1" applyBorder="1"/>
    <xf numFmtId="0" fontId="6" fillId="11" borderId="2" xfId="0" applyFont="1" applyFill="1" applyBorder="1"/>
    <xf numFmtId="164" fontId="6" fillId="11" borderId="2" xfId="0" applyNumberFormat="1" applyFont="1" applyFill="1" applyBorder="1"/>
    <xf numFmtId="4" fontId="6" fillId="11" borderId="2" xfId="0" applyNumberFormat="1" applyFont="1" applyFill="1" applyBorder="1"/>
    <xf numFmtId="4" fontId="7" fillId="0" borderId="0" xfId="0" applyNumberFormat="1" applyFont="1"/>
    <xf numFmtId="0" fontId="7" fillId="0" borderId="0" xfId="0" applyFont="1"/>
    <xf numFmtId="0" fontId="11" fillId="12" borderId="2" xfId="0" applyFont="1" applyFill="1" applyBorder="1"/>
    <xf numFmtId="164" fontId="11" fillId="12" borderId="2" xfId="0" applyNumberFormat="1" applyFont="1" applyFill="1" applyBorder="1"/>
    <xf numFmtId="0" fontId="3" fillId="0" borderId="2" xfId="0" applyFont="1" applyBorder="1"/>
    <xf numFmtId="4" fontId="3" fillId="0" borderId="2" xfId="0" applyNumberFormat="1" applyFont="1" applyBorder="1"/>
    <xf numFmtId="0" fontId="13" fillId="0" borderId="0" xfId="0" applyFont="1" applyAlignment="1">
      <alignment horizontal="left"/>
    </xf>
    <xf numFmtId="0" fontId="14" fillId="0" borderId="0" xfId="0" applyFont="1"/>
    <xf numFmtId="4" fontId="0" fillId="0" borderId="2" xfId="0" applyNumberFormat="1" applyBorder="1"/>
    <xf numFmtId="0" fontId="15" fillId="0" borderId="3" xfId="2" applyFont="1"/>
    <xf numFmtId="4" fontId="15" fillId="0" borderId="3" xfId="2" applyNumberFormat="1" applyFont="1"/>
    <xf numFmtId="0" fontId="14" fillId="0" borderId="2" xfId="0" applyFont="1" applyBorder="1" applyAlignment="1">
      <alignment horizontal="center"/>
    </xf>
    <xf numFmtId="0" fontId="9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6" fillId="0" borderId="4" xfId="0" applyFont="1" applyBorder="1"/>
    <xf numFmtId="164" fontId="6" fillId="0" borderId="4" xfId="0" applyNumberFormat="1" applyFont="1" applyBorder="1"/>
    <xf numFmtId="4" fontId="6" fillId="0" borderId="4" xfId="0" applyNumberFormat="1" applyFont="1" applyBorder="1"/>
    <xf numFmtId="0" fontId="14" fillId="2" borderId="2" xfId="0" applyFont="1" applyFill="1" applyBorder="1"/>
    <xf numFmtId="4" fontId="3" fillId="2" borderId="2" xfId="0" applyNumberFormat="1" applyFont="1" applyFill="1" applyBorder="1"/>
    <xf numFmtId="0" fontId="3" fillId="2" borderId="2" xfId="0" applyFont="1" applyFill="1" applyBorder="1"/>
    <xf numFmtId="0" fontId="14" fillId="0" borderId="0" xfId="0" applyFont="1" applyAlignment="1">
      <alignment horizontal="left"/>
    </xf>
    <xf numFmtId="0" fontId="14" fillId="2" borderId="2" xfId="0" applyFont="1" applyFill="1" applyBorder="1" applyAlignment="1">
      <alignment wrapText="1"/>
    </xf>
    <xf numFmtId="0" fontId="14" fillId="12" borderId="0" xfId="0" applyFont="1" applyFill="1"/>
    <xf numFmtId="0" fontId="3" fillId="0" borderId="0" xfId="0" applyFont="1" applyBorder="1"/>
    <xf numFmtId="0" fontId="16" fillId="13" borderId="2" xfId="3" applyBorder="1"/>
    <xf numFmtId="0" fontId="10" fillId="0" borderId="3" xfId="2"/>
    <xf numFmtId="0" fontId="0" fillId="0" borderId="2" xfId="0" applyBorder="1"/>
    <xf numFmtId="0" fontId="10" fillId="0" borderId="0" xfId="0" applyFont="1"/>
    <xf numFmtId="0" fontId="15" fillId="3" borderId="2" xfId="0" applyFont="1" applyFill="1" applyBorder="1" applyAlignment="1">
      <alignment horizontal="centerContinuous"/>
    </xf>
    <xf numFmtId="1" fontId="0" fillId="3" borderId="2" xfId="0" applyNumberFormat="1" applyFill="1" applyBorder="1"/>
    <xf numFmtId="4" fontId="0" fillId="3" borderId="2" xfId="0" applyNumberFormat="1" applyFill="1" applyBorder="1" applyAlignment="1">
      <alignment horizontal="centerContinuous"/>
    </xf>
    <xf numFmtId="0" fontId="0" fillId="3" borderId="2" xfId="0" applyFill="1" applyBorder="1"/>
    <xf numFmtId="0" fontId="3" fillId="3" borderId="2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centerContinuous"/>
    </xf>
    <xf numFmtId="0" fontId="6" fillId="14" borderId="2" xfId="0" applyFont="1" applyFill="1" applyBorder="1"/>
    <xf numFmtId="164" fontId="6" fillId="14" borderId="2" xfId="0" applyNumberFormat="1" applyFont="1" applyFill="1" applyBorder="1"/>
    <xf numFmtId="4" fontId="6" fillId="14" borderId="2" xfId="0" applyNumberFormat="1" applyFont="1" applyFill="1" applyBorder="1"/>
    <xf numFmtId="0" fontId="6" fillId="14" borderId="5" xfId="0" applyFont="1" applyFill="1" applyBorder="1"/>
    <xf numFmtId="164" fontId="6" fillId="14" borderId="5" xfId="0" applyNumberFormat="1" applyFont="1" applyFill="1" applyBorder="1"/>
    <xf numFmtId="4" fontId="6" fillId="14" borderId="5" xfId="0" applyNumberFormat="1" applyFont="1" applyFill="1" applyBorder="1"/>
    <xf numFmtId="0" fontId="4" fillId="15" borderId="0" xfId="1" applyFont="1" applyFill="1" applyBorder="1" applyAlignment="1">
      <alignment horizontal="center"/>
    </xf>
    <xf numFmtId="0" fontId="4" fillId="15" borderId="6" xfId="1" applyFont="1" applyFill="1" applyBorder="1"/>
    <xf numFmtId="0" fontId="0" fillId="0" borderId="2" xfId="0" applyBorder="1" applyAlignment="1">
      <alignment horizontal="right"/>
    </xf>
  </cellXfs>
  <cellStyles count="4">
    <cellStyle name="40% - Accent1" xfId="3" builtinId="31"/>
    <cellStyle name="Heading 3" xfId="1" builtinId="18"/>
    <cellStyle name="Normal" xfId="0" builtinId="0"/>
    <cellStyle name="Total" xfId="2" builtinId="25"/>
  </cellStyles>
  <dxfs count="24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yyyy\-mm\-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yyyy\-mm\-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Amount-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'Sales - Trend'!$D$2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- Trend'!$A$3:$A$14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- Trend'!$D$3:$D$14</c:f>
              <c:numCache>
                <c:formatCode>#,##0.00</c:formatCode>
                <c:ptCount val="12"/>
                <c:pt idx="0">
                  <c:v>3840</c:v>
                </c:pt>
                <c:pt idx="1">
                  <c:v>5975</c:v>
                </c:pt>
                <c:pt idx="2">
                  <c:v>1750</c:v>
                </c:pt>
                <c:pt idx="3">
                  <c:v>1625</c:v>
                </c:pt>
                <c:pt idx="4">
                  <c:v>7955</c:v>
                </c:pt>
                <c:pt idx="5">
                  <c:v>2150</c:v>
                </c:pt>
                <c:pt idx="6">
                  <c:v>4380</c:v>
                </c:pt>
                <c:pt idx="7">
                  <c:v>2765</c:v>
                </c:pt>
                <c:pt idx="8">
                  <c:v>50</c:v>
                </c:pt>
                <c:pt idx="9">
                  <c:v>5620</c:v>
                </c:pt>
                <c:pt idx="10">
                  <c:v>6420</c:v>
                </c:pt>
                <c:pt idx="11">
                  <c:v>5060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54-469A-AEFF-DB009CE5D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83933055"/>
        <c:axId val="1159194175"/>
      </c:barChart>
      <c:catAx>
        <c:axId val="108393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94175"/>
        <c:crosses val="autoZero"/>
        <c:auto val="1"/>
        <c:lblAlgn val="ctr"/>
        <c:lblOffset val="100"/>
        <c:noMultiLvlLbl val="0"/>
      </c:catAx>
      <c:valAx>
        <c:axId val="115919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3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category trend -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sales'!$B$2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sales'!$A$3:$A$14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'Product sales'!$B$3:$B$14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5</c:v>
                </c:pt>
                <c:pt idx="3">
                  <c:v>3</c:v>
                </c:pt>
                <c:pt idx="4">
                  <c:v>13</c:v>
                </c:pt>
                <c:pt idx="5">
                  <c:v>4</c:v>
                </c:pt>
                <c:pt idx="6">
                  <c:v>12</c:v>
                </c:pt>
                <c:pt idx="7">
                  <c:v>11</c:v>
                </c:pt>
                <c:pt idx="8">
                  <c:v>0</c:v>
                </c:pt>
                <c:pt idx="9">
                  <c:v>6</c:v>
                </c:pt>
                <c:pt idx="10">
                  <c:v>3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6-4FFE-A9BE-9C055B91ACBC}"/>
            </c:ext>
          </c:extLst>
        </c:ser>
        <c:ser>
          <c:idx val="1"/>
          <c:order val="1"/>
          <c:tx>
            <c:strRef>
              <c:f>'Product sales'!$C$2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sales'!$A$3:$A$14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'Product sales'!$C$3:$C$14</c:f>
              <c:numCache>
                <c:formatCode>General</c:formatCode>
                <c:ptCount val="12"/>
                <c:pt idx="0">
                  <c:v>8</c:v>
                </c:pt>
                <c:pt idx="1">
                  <c:v>17</c:v>
                </c:pt>
                <c:pt idx="2">
                  <c:v>3</c:v>
                </c:pt>
                <c:pt idx="3">
                  <c:v>12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0</c:v>
                </c:pt>
                <c:pt idx="8">
                  <c:v>2</c:v>
                </c:pt>
                <c:pt idx="9">
                  <c:v>6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6-4FFE-A9BE-9C055B91ACBC}"/>
            </c:ext>
          </c:extLst>
        </c:ser>
        <c:ser>
          <c:idx val="2"/>
          <c:order val="2"/>
          <c:tx>
            <c:strRef>
              <c:f>'Product sales'!$D$2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sales'!$A$3:$A$14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'Product sales'!$D$3:$D$14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5</c:v>
                </c:pt>
                <c:pt idx="3">
                  <c:v>12</c:v>
                </c:pt>
                <c:pt idx="4">
                  <c:v>11</c:v>
                </c:pt>
                <c:pt idx="5">
                  <c:v>0</c:v>
                </c:pt>
                <c:pt idx="6">
                  <c:v>12</c:v>
                </c:pt>
                <c:pt idx="7">
                  <c:v>8</c:v>
                </c:pt>
                <c:pt idx="8">
                  <c:v>0</c:v>
                </c:pt>
                <c:pt idx="9">
                  <c:v>18</c:v>
                </c:pt>
                <c:pt idx="10">
                  <c:v>16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16-4FFE-A9BE-9C055B91AC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46485200"/>
        <c:axId val="1446488528"/>
      </c:barChart>
      <c:catAx>
        <c:axId val="14464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88528"/>
        <c:crosses val="autoZero"/>
        <c:auto val="1"/>
        <c:lblAlgn val="ctr"/>
        <c:lblOffset val="100"/>
        <c:noMultiLvlLbl val="0"/>
      </c:catAx>
      <c:valAx>
        <c:axId val="1446488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4648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0</xdr:rowOff>
    </xdr:from>
    <xdr:to>
      <xdr:col>12</xdr:col>
      <xdr:colOff>514350</xdr:colOff>
      <xdr:row>24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C2FA4-5F20-5F36-E7C6-E11076E64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0</xdr:row>
      <xdr:rowOff>114300</xdr:rowOff>
    </xdr:from>
    <xdr:to>
      <xdr:col>18</xdr:col>
      <xdr:colOff>219074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A921C-33F8-409B-848B-3478060CD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60E41-BEDA-4915-AF75-C6F0478BD8D1}" name="Table1" displayName="Table1" ref="A1:I101" totalsRowCount="1" headerRowDxfId="23" dataDxfId="21" headerRowBorderDxfId="22" tableBorderDxfId="20" totalsRowBorderDxfId="19" headerRowCellStyle="Heading 3">
  <autoFilter ref="A1:I100" xr:uid="{A5E60E41-BEDA-4915-AF75-C6F0478BD8D1}"/>
  <sortState xmlns:xlrd2="http://schemas.microsoft.com/office/spreadsheetml/2017/richdata2" ref="A2:I100">
    <sortCondition descending="1" ref="I2:I100"/>
  </sortState>
  <tableColumns count="9">
    <tableColumn id="1" xr3:uid="{71B409FF-0420-48EC-BF98-F3159C65AED0}" name="Transaction ID" dataDxfId="18" totalsRowDxfId="17"/>
    <tableColumn id="2" xr3:uid="{6A742DE2-EC27-41D5-9BC6-0BCDB91E2220}" name="Date" dataDxfId="16" totalsRowDxfId="15"/>
    <tableColumn id="3" xr3:uid="{102A3AF0-8B8D-479C-9954-B5227C449239}" name="Customer ID" dataDxfId="14" totalsRowDxfId="13"/>
    <tableColumn id="4" xr3:uid="{EF84B5CA-36F9-4340-A8D9-7B837738C1F9}" name="Gender" dataDxfId="12" totalsRowDxfId="11"/>
    <tableColumn id="5" xr3:uid="{8BADC430-67CB-4A34-9E11-6C1873560010}" name="Age" dataDxfId="10" totalsRowDxfId="9"/>
    <tableColumn id="6" xr3:uid="{4CE75D95-A0BB-4298-862B-324FEBA5B95B}" name="Product Category" dataDxfId="8" totalsRowDxfId="7"/>
    <tableColumn id="7" xr3:uid="{202C01BD-0FAC-4DA0-BBD3-35D84E21F5D6}" name="Quantity" dataDxfId="6" totalsRowDxfId="5"/>
    <tableColumn id="8" xr3:uid="{C6A32480-4608-4DF1-8A12-F84B1B60382D}" name="Price per Unit" dataDxfId="4" totalsRowDxfId="3"/>
    <tableColumn id="9" xr3:uid="{70D05651-935D-4CBB-9F9B-0EBECA0BD5EF}" name="Total Amount" dataDxfId="2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8F99-0584-4E01-9FE8-7AA3EDB028B4}">
  <dimension ref="A3:B9"/>
  <sheetViews>
    <sheetView showGridLines="0" zoomScale="130" zoomScaleNormal="130" workbookViewId="0">
      <selection activeCell="C9" sqref="C9"/>
    </sheetView>
  </sheetViews>
  <sheetFormatPr defaultRowHeight="15" x14ac:dyDescent="0.25"/>
  <cols>
    <col min="1" max="1" width="32" bestFit="1" customWidth="1"/>
    <col min="2" max="2" width="10.42578125" bestFit="1" customWidth="1"/>
  </cols>
  <sheetData>
    <row r="3" spans="1:2" x14ac:dyDescent="0.25">
      <c r="A3" s="68" t="s">
        <v>143</v>
      </c>
    </row>
    <row r="4" spans="1:2" x14ac:dyDescent="0.25">
      <c r="A4" s="67" t="s">
        <v>144</v>
      </c>
      <c r="B4" s="83" t="s">
        <v>117</v>
      </c>
    </row>
    <row r="5" spans="1:2" x14ac:dyDescent="0.25">
      <c r="A5" s="67" t="s">
        <v>145</v>
      </c>
      <c r="B5" s="83" t="s">
        <v>11</v>
      </c>
    </row>
    <row r="6" spans="1:2" x14ac:dyDescent="0.25">
      <c r="A6" s="67" t="s">
        <v>146</v>
      </c>
      <c r="B6" s="83" t="s">
        <v>121</v>
      </c>
    </row>
    <row r="7" spans="1:2" x14ac:dyDescent="0.25">
      <c r="A7" s="67" t="s">
        <v>147</v>
      </c>
      <c r="B7" s="83" t="s">
        <v>14</v>
      </c>
    </row>
    <row r="8" spans="1:2" x14ac:dyDescent="0.25">
      <c r="A8" s="67" t="s">
        <v>148</v>
      </c>
      <c r="B8" s="67">
        <v>22</v>
      </c>
    </row>
    <row r="9" spans="1:2" x14ac:dyDescent="0.25">
      <c r="A9" s="67" t="s">
        <v>151</v>
      </c>
      <c r="B9" s="67">
        <f>Retail_sales_dataset!E102</f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CBB9A-0EB5-4D79-A88D-2368F7ADEEAB}">
  <dimension ref="A1:J22"/>
  <sheetViews>
    <sheetView showGridLines="0" workbookViewId="0">
      <selection activeCell="D18" sqref="D18"/>
    </sheetView>
  </sheetViews>
  <sheetFormatPr defaultColWidth="9" defaultRowHeight="13.5" x14ac:dyDescent="0.25"/>
  <cols>
    <col min="1" max="1" width="13.42578125" style="2" bestFit="1" customWidth="1"/>
    <col min="2" max="2" width="16.5703125" style="2" bestFit="1" customWidth="1"/>
    <col min="3" max="3" width="10.7109375" style="2" bestFit="1" customWidth="1"/>
    <col min="4" max="4" width="12.7109375" style="2" bestFit="1" customWidth="1"/>
    <col min="5" max="5" width="7.42578125" style="2" customWidth="1"/>
    <col min="6" max="6" width="19.7109375" style="2" bestFit="1" customWidth="1"/>
    <col min="7" max="7" width="16.85546875" style="2" bestFit="1" customWidth="1"/>
    <col min="8" max="8" width="17.5703125" style="2" bestFit="1" customWidth="1"/>
    <col min="9" max="9" width="15.28515625" style="2" bestFit="1" customWidth="1"/>
    <col min="10" max="10" width="18.42578125" style="2" bestFit="1" customWidth="1"/>
    <col min="11" max="16384" width="9" style="2"/>
  </cols>
  <sheetData>
    <row r="1" spans="1:10" ht="15.75" x14ac:dyDescent="0.25">
      <c r="A1" s="61" t="s">
        <v>129</v>
      </c>
      <c r="B1" s="47"/>
      <c r="D1" s="47"/>
      <c r="J1"/>
    </row>
    <row r="2" spans="1:10" ht="15" x14ac:dyDescent="0.25">
      <c r="A2" s="65" t="s">
        <v>130</v>
      </c>
      <c r="B2" s="65" t="s">
        <v>133</v>
      </c>
      <c r="C2" s="65" t="s">
        <v>131</v>
      </c>
      <c r="D2" s="65" t="s">
        <v>8</v>
      </c>
    </row>
    <row r="3" spans="1:10" x14ac:dyDescent="0.25">
      <c r="A3" s="46" t="s">
        <v>132</v>
      </c>
      <c r="B3" s="45">
        <f>'Monthly_ sales_ dataset'!K9</f>
        <v>7</v>
      </c>
      <c r="C3" s="45">
        <f>'Monthly_ sales_ dataset'!L9</f>
        <v>19</v>
      </c>
      <c r="D3" s="46">
        <f>'Monthly_ sales_ dataset'!M9</f>
        <v>3840</v>
      </c>
    </row>
    <row r="4" spans="1:10" x14ac:dyDescent="0.25">
      <c r="A4" s="45" t="s">
        <v>114</v>
      </c>
      <c r="B4" s="45">
        <f>'Monthly_ sales_ dataset'!K22</f>
        <v>12</v>
      </c>
      <c r="C4" s="45">
        <f>'Monthly_ sales_ dataset'!L22</f>
        <v>27</v>
      </c>
      <c r="D4" s="46">
        <f>'Monthly_ sales_ dataset'!M22</f>
        <v>5975</v>
      </c>
    </row>
    <row r="5" spans="1:10" x14ac:dyDescent="0.25">
      <c r="A5" s="46" t="s">
        <v>115</v>
      </c>
      <c r="B5" s="45">
        <f>'Monthly_ sales_ dataset'!K30</f>
        <v>7</v>
      </c>
      <c r="C5" s="45">
        <f>'Monthly_ sales_ dataset'!L30</f>
        <v>13</v>
      </c>
      <c r="D5" s="46">
        <f>'Monthly_ sales_ dataset'!M30</f>
        <v>1750</v>
      </c>
    </row>
    <row r="6" spans="1:10" x14ac:dyDescent="0.25">
      <c r="A6" s="45" t="s">
        <v>116</v>
      </c>
      <c r="B6" s="45">
        <f>'Monthly_ sales_ dataset'!K42</f>
        <v>11</v>
      </c>
      <c r="C6" s="45">
        <f>'Monthly_ sales_ dataset'!L42</f>
        <v>27</v>
      </c>
      <c r="D6" s="46">
        <f>'Monthly_ sales_ dataset'!M42</f>
        <v>1625</v>
      </c>
    </row>
    <row r="7" spans="1:10" ht="15" x14ac:dyDescent="0.25">
      <c r="A7" s="46" t="s">
        <v>117</v>
      </c>
      <c r="B7" s="45">
        <f>'Monthly_ sales_ dataset'!K54</f>
        <v>11</v>
      </c>
      <c r="C7" s="45">
        <f>'Monthly_ sales_ dataset'!L54</f>
        <v>28</v>
      </c>
      <c r="D7" s="46">
        <f>'Monthly_ sales_ dataset'!M54</f>
        <v>7955</v>
      </c>
      <c r="F7"/>
      <c r="G7"/>
    </row>
    <row r="8" spans="1:10" ht="15" x14ac:dyDescent="0.25">
      <c r="A8" s="45" t="s">
        <v>118</v>
      </c>
      <c r="B8" s="45">
        <f>'Monthly_ sales_ dataset'!K58</f>
        <v>3</v>
      </c>
      <c r="C8" s="45">
        <f>'Monthly_ sales_ dataset'!L58</f>
        <v>8</v>
      </c>
      <c r="D8" s="46">
        <f>'Monthly_ sales_ dataset'!M58</f>
        <v>2150</v>
      </c>
      <c r="F8"/>
      <c r="G8"/>
    </row>
    <row r="9" spans="1:10" ht="15" x14ac:dyDescent="0.25">
      <c r="A9" s="46" t="s">
        <v>119</v>
      </c>
      <c r="B9" s="45">
        <f>'Monthly_ sales_ dataset'!K68</f>
        <v>9</v>
      </c>
      <c r="C9" s="45">
        <f>'Monthly_ sales_ dataset'!L68</f>
        <v>22</v>
      </c>
      <c r="D9" s="46">
        <f>'Monthly_ sales_ dataset'!M68</f>
        <v>4380</v>
      </c>
      <c r="F9"/>
      <c r="G9"/>
    </row>
    <row r="10" spans="1:10" ht="15" x14ac:dyDescent="0.25">
      <c r="A10" s="45" t="s">
        <v>120</v>
      </c>
      <c r="B10" s="45">
        <f>'Monthly_ sales_ dataset'!K76</f>
        <v>7</v>
      </c>
      <c r="C10" s="45">
        <f>'Monthly_ sales_ dataset'!L76</f>
        <v>19</v>
      </c>
      <c r="D10" s="46">
        <f>'Monthly_ sales_ dataset'!M76</f>
        <v>2765</v>
      </c>
      <c r="F10"/>
      <c r="G10"/>
    </row>
    <row r="11" spans="1:10" ht="15" x14ac:dyDescent="0.25">
      <c r="A11" s="46" t="s">
        <v>121</v>
      </c>
      <c r="B11" s="45">
        <f>'Monthly_ sales_ dataset'!K78</f>
        <v>1</v>
      </c>
      <c r="C11" s="45">
        <f>'Monthly_ sales_ dataset'!L78</f>
        <v>2</v>
      </c>
      <c r="D11" s="46">
        <f>'Monthly_ sales_ dataset'!M78</f>
        <v>50</v>
      </c>
      <c r="F11"/>
      <c r="G11"/>
    </row>
    <row r="12" spans="1:10" ht="15" x14ac:dyDescent="0.25">
      <c r="A12" s="45" t="s">
        <v>122</v>
      </c>
      <c r="B12" s="45">
        <f>'Monthly_ sales_ dataset'!K89</f>
        <v>10</v>
      </c>
      <c r="C12" s="45">
        <f>'Monthly_ sales_ dataset'!L89</f>
        <v>30</v>
      </c>
      <c r="D12" s="46">
        <f>'Monthly_ sales_ dataset'!M89</f>
        <v>5620</v>
      </c>
      <c r="F12"/>
      <c r="G12"/>
    </row>
    <row r="13" spans="1:10" ht="15" x14ac:dyDescent="0.25">
      <c r="A13" s="46" t="s">
        <v>123</v>
      </c>
      <c r="B13" s="45">
        <f>'Monthly_ sales_ dataset'!K101</f>
        <v>11</v>
      </c>
      <c r="C13" s="45">
        <f>'Monthly_ sales_ dataset'!L101</f>
        <v>29</v>
      </c>
      <c r="D13" s="46">
        <f>'Monthly_ sales_ dataset'!M101</f>
        <v>6420</v>
      </c>
      <c r="F13"/>
      <c r="G13"/>
    </row>
    <row r="14" spans="1:10" ht="15" x14ac:dyDescent="0.25">
      <c r="A14" s="45" t="s">
        <v>124</v>
      </c>
      <c r="B14" s="45">
        <f>'Monthly_ sales_ dataset'!K112</f>
        <v>10</v>
      </c>
      <c r="C14" s="45">
        <f>'Monthly_ sales_ dataset'!L112</f>
        <v>26</v>
      </c>
      <c r="D14" s="46">
        <f>'Monthly_ sales_ dataset'!M112</f>
        <v>5060</v>
      </c>
      <c r="F14"/>
      <c r="G14"/>
    </row>
    <row r="15" spans="1:10" ht="15.75" thickBot="1" x14ac:dyDescent="0.3">
      <c r="B15" s="50">
        <f>SUM(B3:B14)</f>
        <v>99</v>
      </c>
      <c r="C15" s="50">
        <f>SUM(C3:C14)</f>
        <v>250</v>
      </c>
      <c r="D15" s="51">
        <f>SUM(D3:D14)</f>
        <v>47590</v>
      </c>
      <c r="F15"/>
      <c r="G15"/>
    </row>
    <row r="16" spans="1:10" ht="15.75" thickTop="1" x14ac:dyDescent="0.25">
      <c r="F16"/>
      <c r="G16"/>
    </row>
    <row r="17" spans="1:7" ht="15" x14ac:dyDescent="0.25">
      <c r="F17"/>
      <c r="G17"/>
    </row>
    <row r="18" spans="1:7" ht="15" x14ac:dyDescent="0.25">
      <c r="B18" s="63" t="s">
        <v>134</v>
      </c>
      <c r="F18"/>
      <c r="G18"/>
    </row>
    <row r="19" spans="1:7" ht="15" x14ac:dyDescent="0.25">
      <c r="B19" s="52" t="s">
        <v>120</v>
      </c>
      <c r="F19"/>
      <c r="G19"/>
    </row>
    <row r="20" spans="1:7" ht="15" x14ac:dyDescent="0.25">
      <c r="A20" s="45" t="s">
        <v>133</v>
      </c>
      <c r="B20" s="49">
        <f>VLOOKUP($B$19,A3:D14,2,0)</f>
        <v>7</v>
      </c>
      <c r="F20"/>
      <c r="G20"/>
    </row>
    <row r="21" spans="1:7" ht="15" x14ac:dyDescent="0.25">
      <c r="A21" s="45" t="s">
        <v>131</v>
      </c>
      <c r="B21" s="49">
        <f>VLOOKUP($B$19,A3:D14,3,0)</f>
        <v>19</v>
      </c>
    </row>
    <row r="22" spans="1:7" ht="15" x14ac:dyDescent="0.25">
      <c r="A22" s="45" t="s">
        <v>8</v>
      </c>
      <c r="B22" s="49">
        <f>VLOOKUP($B$19,A3:D14,4,0)</f>
        <v>2765</v>
      </c>
    </row>
  </sheetData>
  <phoneticPr fontId="12" type="noConversion"/>
  <dataValidations count="1">
    <dataValidation type="list" allowBlank="1" showInputMessage="1" showErrorMessage="1" sqref="B19" xr:uid="{1A55D2CC-49D7-4CC0-92B4-8511097EA49D}">
      <formula1>$A$3:$A$14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31A7-1155-4379-ADE6-01E6E4B077CB}">
  <dimension ref="A1:G22"/>
  <sheetViews>
    <sheetView showGridLines="0" workbookViewId="0">
      <selection activeCell="G19" sqref="G19"/>
    </sheetView>
  </sheetViews>
  <sheetFormatPr defaultRowHeight="15" x14ac:dyDescent="0.25"/>
  <cols>
    <col min="1" max="1" width="17.5703125" bestFit="1" customWidth="1"/>
    <col min="2" max="2" width="16.85546875" bestFit="1" customWidth="1"/>
  </cols>
  <sheetData>
    <row r="1" spans="1:7" x14ac:dyDescent="0.25">
      <c r="A1" s="48" t="s">
        <v>135</v>
      </c>
      <c r="B1" s="2"/>
      <c r="C1" s="2"/>
      <c r="D1" s="2"/>
      <c r="E1" s="2"/>
      <c r="F1" s="2"/>
      <c r="G1" s="2"/>
    </row>
    <row r="2" spans="1:7" ht="27" x14ac:dyDescent="0.25">
      <c r="A2" s="58" t="s">
        <v>130</v>
      </c>
      <c r="B2" s="58" t="s">
        <v>16</v>
      </c>
      <c r="C2" s="58" t="s">
        <v>14</v>
      </c>
      <c r="D2" s="58" t="s">
        <v>11</v>
      </c>
      <c r="E2" s="62" t="s">
        <v>126</v>
      </c>
      <c r="F2" s="62" t="s">
        <v>136</v>
      </c>
      <c r="G2" s="62" t="s">
        <v>137</v>
      </c>
    </row>
    <row r="3" spans="1:7" x14ac:dyDescent="0.25">
      <c r="A3" s="59" t="s">
        <v>132</v>
      </c>
      <c r="B3" s="60">
        <v>7</v>
      </c>
      <c r="C3" s="60">
        <v>8</v>
      </c>
      <c r="D3" s="60">
        <v>4</v>
      </c>
      <c r="E3" s="60">
        <f t="shared" ref="E3:E14" si="0">SUM(B3:D3)</f>
        <v>19</v>
      </c>
      <c r="F3" s="60" t="str">
        <f t="shared" ref="F3:F14" si="1">IF(B3=MAX(B3:D3),"Electronics",IF(C3=MAX(B3:D3),"Clothing",IF(D3=MAX(B3:D3),"Beauty")))</f>
        <v>Clothing</v>
      </c>
      <c r="G3" s="60" t="str">
        <f t="shared" ref="G3:G14" si="2">IF(B3=MIN(B3:D3),"Electronics",IF(C3=MIN(B3:D3),"Clothing",IF(D3=MIN(B3:D3),"Beauty")))</f>
        <v>Beauty</v>
      </c>
    </row>
    <row r="4" spans="1:7" x14ac:dyDescent="0.25">
      <c r="A4" s="60" t="s">
        <v>114</v>
      </c>
      <c r="B4" s="60">
        <v>10</v>
      </c>
      <c r="C4" s="60">
        <v>17</v>
      </c>
      <c r="D4" s="60">
        <v>0</v>
      </c>
      <c r="E4" s="60">
        <f t="shared" si="0"/>
        <v>27</v>
      </c>
      <c r="F4" s="60" t="str">
        <f t="shared" si="1"/>
        <v>Clothing</v>
      </c>
      <c r="G4" s="60" t="str">
        <f t="shared" si="2"/>
        <v>Beauty</v>
      </c>
    </row>
    <row r="5" spans="1:7" x14ac:dyDescent="0.25">
      <c r="A5" s="59" t="s">
        <v>115</v>
      </c>
      <c r="B5" s="60">
        <v>5</v>
      </c>
      <c r="C5" s="60">
        <v>3</v>
      </c>
      <c r="D5" s="60">
        <v>5</v>
      </c>
      <c r="E5" s="60">
        <f t="shared" si="0"/>
        <v>13</v>
      </c>
      <c r="F5" s="60" t="str">
        <f t="shared" si="1"/>
        <v>Electronics</v>
      </c>
      <c r="G5" s="60" t="str">
        <f t="shared" si="2"/>
        <v>Clothing</v>
      </c>
    </row>
    <row r="6" spans="1:7" x14ac:dyDescent="0.25">
      <c r="A6" s="60" t="s">
        <v>116</v>
      </c>
      <c r="B6" s="60">
        <v>3</v>
      </c>
      <c r="C6" s="60">
        <v>12</v>
      </c>
      <c r="D6" s="60">
        <v>12</v>
      </c>
      <c r="E6" s="60">
        <f t="shared" si="0"/>
        <v>27</v>
      </c>
      <c r="F6" s="60" t="str">
        <f t="shared" si="1"/>
        <v>Clothing</v>
      </c>
      <c r="G6" s="60" t="str">
        <f t="shared" si="2"/>
        <v>Electronics</v>
      </c>
    </row>
    <row r="7" spans="1:7" x14ac:dyDescent="0.25">
      <c r="A7" s="59" t="s">
        <v>117</v>
      </c>
      <c r="B7" s="60">
        <v>13</v>
      </c>
      <c r="C7" s="60">
        <v>4</v>
      </c>
      <c r="D7" s="60">
        <v>11</v>
      </c>
      <c r="E7" s="60">
        <f t="shared" si="0"/>
        <v>28</v>
      </c>
      <c r="F7" s="60" t="str">
        <f t="shared" si="1"/>
        <v>Electronics</v>
      </c>
      <c r="G7" s="60" t="str">
        <f t="shared" si="2"/>
        <v>Clothing</v>
      </c>
    </row>
    <row r="8" spans="1:7" x14ac:dyDescent="0.25">
      <c r="A8" s="60" t="s">
        <v>118</v>
      </c>
      <c r="B8" s="60">
        <v>4</v>
      </c>
      <c r="C8" s="60">
        <v>4</v>
      </c>
      <c r="D8" s="60">
        <v>0</v>
      </c>
      <c r="E8" s="60">
        <f t="shared" si="0"/>
        <v>8</v>
      </c>
      <c r="F8" s="60" t="str">
        <f t="shared" si="1"/>
        <v>Electronics</v>
      </c>
      <c r="G8" s="60" t="str">
        <f t="shared" si="2"/>
        <v>Beauty</v>
      </c>
    </row>
    <row r="9" spans="1:7" x14ac:dyDescent="0.25">
      <c r="A9" s="59" t="s">
        <v>119</v>
      </c>
      <c r="B9" s="60">
        <v>12</v>
      </c>
      <c r="C9" s="60">
        <v>7</v>
      </c>
      <c r="D9" s="60">
        <v>12</v>
      </c>
      <c r="E9" s="60">
        <f t="shared" si="0"/>
        <v>31</v>
      </c>
      <c r="F9" s="60" t="str">
        <f t="shared" si="1"/>
        <v>Electronics</v>
      </c>
      <c r="G9" s="60" t="str">
        <f t="shared" si="2"/>
        <v>Clothing</v>
      </c>
    </row>
    <row r="10" spans="1:7" x14ac:dyDescent="0.25">
      <c r="A10" s="60" t="s">
        <v>120</v>
      </c>
      <c r="B10" s="60">
        <v>11</v>
      </c>
      <c r="C10" s="60">
        <v>0</v>
      </c>
      <c r="D10" s="60">
        <v>8</v>
      </c>
      <c r="E10" s="60">
        <f t="shared" si="0"/>
        <v>19</v>
      </c>
      <c r="F10" s="60" t="str">
        <f t="shared" si="1"/>
        <v>Electronics</v>
      </c>
      <c r="G10" s="60" t="str">
        <f t="shared" si="2"/>
        <v>Clothing</v>
      </c>
    </row>
    <row r="11" spans="1:7" x14ac:dyDescent="0.25">
      <c r="A11" s="59" t="s">
        <v>121</v>
      </c>
      <c r="B11" s="60">
        <v>0</v>
      </c>
      <c r="C11" s="60">
        <v>2</v>
      </c>
      <c r="D11" s="60">
        <v>0</v>
      </c>
      <c r="E11" s="60">
        <f t="shared" si="0"/>
        <v>2</v>
      </c>
      <c r="F11" s="60" t="str">
        <f t="shared" si="1"/>
        <v>Clothing</v>
      </c>
      <c r="G11" s="60" t="str">
        <f t="shared" si="2"/>
        <v>Electronics</v>
      </c>
    </row>
    <row r="12" spans="1:7" x14ac:dyDescent="0.25">
      <c r="A12" s="60" t="s">
        <v>122</v>
      </c>
      <c r="B12" s="60">
        <v>6</v>
      </c>
      <c r="C12" s="60">
        <v>6</v>
      </c>
      <c r="D12" s="60">
        <v>18</v>
      </c>
      <c r="E12" s="60">
        <f t="shared" si="0"/>
        <v>30</v>
      </c>
      <c r="F12" s="60" t="str">
        <f t="shared" si="1"/>
        <v>Beauty</v>
      </c>
      <c r="G12" s="60" t="str">
        <f t="shared" si="2"/>
        <v>Electronics</v>
      </c>
    </row>
    <row r="13" spans="1:7" x14ac:dyDescent="0.25">
      <c r="A13" s="59" t="s">
        <v>123</v>
      </c>
      <c r="B13" s="60">
        <v>3</v>
      </c>
      <c r="C13" s="60">
        <v>10</v>
      </c>
      <c r="D13" s="60">
        <v>16</v>
      </c>
      <c r="E13" s="60">
        <f t="shared" si="0"/>
        <v>29</v>
      </c>
      <c r="F13" s="60" t="str">
        <f t="shared" si="1"/>
        <v>Beauty</v>
      </c>
      <c r="G13" s="60" t="str">
        <f t="shared" si="2"/>
        <v>Electronics</v>
      </c>
    </row>
    <row r="14" spans="1:7" x14ac:dyDescent="0.25">
      <c r="A14" s="60" t="s">
        <v>124</v>
      </c>
      <c r="B14" s="60">
        <v>12</v>
      </c>
      <c r="C14" s="60">
        <v>7</v>
      </c>
      <c r="D14" s="60">
        <v>7</v>
      </c>
      <c r="E14" s="60">
        <f t="shared" si="0"/>
        <v>26</v>
      </c>
      <c r="F14" s="60" t="str">
        <f t="shared" si="1"/>
        <v>Electronics</v>
      </c>
      <c r="G14" s="60" t="str">
        <f t="shared" si="2"/>
        <v>Clothing</v>
      </c>
    </row>
    <row r="15" spans="1:7" ht="15.75" thickBot="1" x14ac:dyDescent="0.3">
      <c r="B15" s="66">
        <f>SUM(B3:B14)</f>
        <v>86</v>
      </c>
      <c r="C15" s="66">
        <f>SUM(C3:C14)</f>
        <v>80</v>
      </c>
      <c r="D15" s="66">
        <f>SUM(D3:D14)</f>
        <v>93</v>
      </c>
      <c r="E15" s="66">
        <f>SUM(E3:E14)</f>
        <v>259</v>
      </c>
    </row>
    <row r="16" spans="1:7" ht="15.75" thickTop="1" x14ac:dyDescent="0.25"/>
    <row r="17" spans="1:3" x14ac:dyDescent="0.25">
      <c r="A17" s="64"/>
    </row>
    <row r="18" spans="1:3" x14ac:dyDescent="0.25">
      <c r="A18" s="69" t="s">
        <v>138</v>
      </c>
      <c r="B18" s="69"/>
      <c r="C18" s="70">
        <f>AVERAGE(E3:E14)</f>
        <v>21.583333333333332</v>
      </c>
    </row>
    <row r="19" spans="1:3" x14ac:dyDescent="0.25">
      <c r="A19" s="69" t="s">
        <v>139</v>
      </c>
      <c r="B19" s="71"/>
      <c r="C19" s="72">
        <v>5</v>
      </c>
    </row>
    <row r="20" spans="1:3" x14ac:dyDescent="0.25">
      <c r="A20" s="69" t="s">
        <v>140</v>
      </c>
      <c r="B20" s="71"/>
      <c r="C20" s="72">
        <v>7</v>
      </c>
    </row>
    <row r="21" spans="1:3" x14ac:dyDescent="0.25">
      <c r="A21" s="69" t="s">
        <v>141</v>
      </c>
      <c r="B21" s="71"/>
      <c r="C21" s="73" t="str">
        <f>INDEX({"Electronic","Clothing","Beauty"},MATCH(MIN(B15:D15),B15:D15,0))</f>
        <v>Clothing</v>
      </c>
    </row>
    <row r="22" spans="1:3" x14ac:dyDescent="0.25">
      <c r="A22" s="69" t="s">
        <v>142</v>
      </c>
      <c r="B22" s="74"/>
      <c r="C22" s="73" t="str">
        <f>INDEX({"Electronic","Clothing","Beauty"},MATCH(MAX(B15:D15),B15:D15,0))</f>
        <v>Beauty</v>
      </c>
    </row>
  </sheetData>
  <conditionalFormatting sqref="E3:E14">
    <cfRule type="cellIs" dxfId="0" priority="1" operator="lessThan">
      <formula>$C$18</formula>
    </cfRule>
  </conditionalFormatting>
  <dataValidations count="1">
    <dataValidation type="list" allowBlank="1" showInputMessage="1" showErrorMessage="1" sqref="B18" xr:uid="{EDF51F27-A774-46F4-BED1-724D2251A23F}">
      <formula1>$A$4:$A$15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80E34-763F-4C0E-B593-8B8E364694B8}">
  <dimension ref="A1:S102"/>
  <sheetViews>
    <sheetView workbookViewId="0">
      <selection activeCell="E103" sqref="E103"/>
    </sheetView>
  </sheetViews>
  <sheetFormatPr defaultColWidth="9" defaultRowHeight="14.25" x14ac:dyDescent="0.2"/>
  <cols>
    <col min="1" max="1" width="14.140625" style="4" customWidth="1"/>
    <col min="2" max="2" width="10.140625" style="4" bestFit="1" customWidth="1"/>
    <col min="3" max="3" width="12.42578125" style="4" customWidth="1"/>
    <col min="4" max="4" width="8.5703125" style="4" customWidth="1"/>
    <col min="5" max="5" width="5.85546875" style="4" customWidth="1"/>
    <col min="6" max="6" width="16.42578125" style="4" customWidth="1"/>
    <col min="7" max="7" width="9.42578125" style="4" customWidth="1"/>
    <col min="8" max="8" width="13.5703125" style="4" customWidth="1"/>
    <col min="9" max="9" width="13.42578125" style="4" customWidth="1"/>
    <col min="10" max="10" width="9" style="4"/>
    <col min="11" max="11" width="14.140625" style="4" bestFit="1" customWidth="1"/>
    <col min="12" max="12" width="10.140625" style="4" bestFit="1" customWidth="1"/>
    <col min="13" max="13" width="8.85546875" style="4" bestFit="1" customWidth="1"/>
    <col min="14" max="14" width="7.140625" style="4" bestFit="1" customWidth="1"/>
    <col min="15" max="15" width="3" style="4" bestFit="1" customWidth="1"/>
    <col min="16" max="16" width="10.28515625" style="4" bestFit="1" customWidth="1"/>
    <col min="17" max="17" width="2" style="4" bestFit="1" customWidth="1"/>
    <col min="18" max="18" width="4" style="4" bestFit="1" customWidth="1"/>
    <col min="19" max="19" width="8.140625" style="4" bestFit="1" customWidth="1"/>
    <col min="20" max="16384" width="9" style="4"/>
  </cols>
  <sheetData>
    <row r="1" spans="1:19" ht="15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81" t="s">
        <v>149</v>
      </c>
      <c r="L1" s="81"/>
    </row>
    <row r="2" spans="1:19" x14ac:dyDescent="0.2">
      <c r="A2" s="5">
        <v>15</v>
      </c>
      <c r="B2" s="6">
        <v>44942</v>
      </c>
      <c r="C2" s="5" t="s">
        <v>28</v>
      </c>
      <c r="D2" s="5" t="s">
        <v>13</v>
      </c>
      <c r="E2" s="5">
        <v>42</v>
      </c>
      <c r="F2" s="5" t="s">
        <v>16</v>
      </c>
      <c r="G2" s="5">
        <v>4</v>
      </c>
      <c r="H2" s="5">
        <v>500</v>
      </c>
      <c r="I2" s="7">
        <v>2000</v>
      </c>
      <c r="K2" s="75">
        <v>15</v>
      </c>
      <c r="L2" s="76">
        <v>44942</v>
      </c>
      <c r="M2" s="75" t="s">
        <v>28</v>
      </c>
      <c r="N2" s="75" t="s">
        <v>13</v>
      </c>
      <c r="O2" s="75">
        <v>42</v>
      </c>
      <c r="P2" s="75" t="s">
        <v>16</v>
      </c>
      <c r="Q2" s="75">
        <v>4</v>
      </c>
      <c r="R2" s="75">
        <v>500</v>
      </c>
      <c r="S2" s="77">
        <v>2000</v>
      </c>
    </row>
    <row r="3" spans="1:19" x14ac:dyDescent="0.2">
      <c r="A3" s="5">
        <v>65</v>
      </c>
      <c r="B3" s="6">
        <v>45265</v>
      </c>
      <c r="C3" s="5" t="s">
        <v>78</v>
      </c>
      <c r="D3" s="5" t="s">
        <v>10</v>
      </c>
      <c r="E3" s="5">
        <v>51</v>
      </c>
      <c r="F3" s="5" t="s">
        <v>16</v>
      </c>
      <c r="G3" s="5">
        <v>4</v>
      </c>
      <c r="H3" s="5">
        <v>500</v>
      </c>
      <c r="I3" s="7">
        <v>2000</v>
      </c>
      <c r="K3" s="5">
        <v>65</v>
      </c>
      <c r="L3" s="6">
        <v>45265</v>
      </c>
      <c r="M3" s="5" t="s">
        <v>78</v>
      </c>
      <c r="N3" s="5" t="s">
        <v>10</v>
      </c>
      <c r="O3" s="5">
        <v>51</v>
      </c>
      <c r="P3" s="5" t="s">
        <v>16</v>
      </c>
      <c r="Q3" s="5">
        <v>4</v>
      </c>
      <c r="R3" s="5">
        <v>500</v>
      </c>
      <c r="S3" s="7">
        <v>2000</v>
      </c>
    </row>
    <row r="4" spans="1:19" x14ac:dyDescent="0.2">
      <c r="A4" s="5">
        <v>72</v>
      </c>
      <c r="B4" s="6">
        <v>45069</v>
      </c>
      <c r="C4" s="5" t="s">
        <v>85</v>
      </c>
      <c r="D4" s="5" t="s">
        <v>13</v>
      </c>
      <c r="E4" s="5">
        <v>20</v>
      </c>
      <c r="F4" s="5" t="s">
        <v>16</v>
      </c>
      <c r="G4" s="5">
        <v>4</v>
      </c>
      <c r="H4" s="5">
        <v>500</v>
      </c>
      <c r="I4" s="7">
        <v>2000</v>
      </c>
      <c r="K4" s="75">
        <v>72</v>
      </c>
      <c r="L4" s="76">
        <v>45069</v>
      </c>
      <c r="M4" s="75" t="s">
        <v>85</v>
      </c>
      <c r="N4" s="75" t="s">
        <v>13</v>
      </c>
      <c r="O4" s="75">
        <v>20</v>
      </c>
      <c r="P4" s="75" t="s">
        <v>16</v>
      </c>
      <c r="Q4" s="75">
        <v>4</v>
      </c>
      <c r="R4" s="75">
        <v>500</v>
      </c>
      <c r="S4" s="77">
        <v>2000</v>
      </c>
    </row>
    <row r="5" spans="1:19" x14ac:dyDescent="0.2">
      <c r="A5" s="5">
        <v>74</v>
      </c>
      <c r="B5" s="6">
        <v>45252</v>
      </c>
      <c r="C5" s="5" t="s">
        <v>87</v>
      </c>
      <c r="D5" s="5" t="s">
        <v>13</v>
      </c>
      <c r="E5" s="5">
        <v>18</v>
      </c>
      <c r="F5" s="5" t="s">
        <v>11</v>
      </c>
      <c r="G5" s="5">
        <v>4</v>
      </c>
      <c r="H5" s="5">
        <v>500</v>
      </c>
      <c r="I5" s="7">
        <v>2000</v>
      </c>
      <c r="K5" s="5">
        <v>74</v>
      </c>
      <c r="L5" s="6">
        <v>45252</v>
      </c>
      <c r="M5" s="5" t="s">
        <v>87</v>
      </c>
      <c r="N5" s="5" t="s">
        <v>13</v>
      </c>
      <c r="O5" s="5">
        <v>18</v>
      </c>
      <c r="P5" s="5" t="s">
        <v>11</v>
      </c>
      <c r="Q5" s="5">
        <v>4</v>
      </c>
      <c r="R5" s="5">
        <v>500</v>
      </c>
      <c r="S5" s="7">
        <v>2000</v>
      </c>
    </row>
    <row r="6" spans="1:19" x14ac:dyDescent="0.2">
      <c r="A6" s="5">
        <v>89</v>
      </c>
      <c r="B6" s="6">
        <v>45200</v>
      </c>
      <c r="C6" s="5" t="s">
        <v>102</v>
      </c>
      <c r="D6" s="5" t="s">
        <v>13</v>
      </c>
      <c r="E6" s="5">
        <v>55</v>
      </c>
      <c r="F6" s="5" t="s">
        <v>16</v>
      </c>
      <c r="G6" s="5">
        <v>4</v>
      </c>
      <c r="H6" s="5">
        <v>500</v>
      </c>
      <c r="I6" s="7">
        <v>2000</v>
      </c>
      <c r="K6" s="75">
        <v>89</v>
      </c>
      <c r="L6" s="76">
        <v>45200</v>
      </c>
      <c r="M6" s="75" t="s">
        <v>102</v>
      </c>
      <c r="N6" s="75" t="s">
        <v>13</v>
      </c>
      <c r="O6" s="75">
        <v>55</v>
      </c>
      <c r="P6" s="75" t="s">
        <v>16</v>
      </c>
      <c r="Q6" s="75">
        <v>4</v>
      </c>
      <c r="R6" s="75">
        <v>500</v>
      </c>
      <c r="S6" s="77">
        <v>2000</v>
      </c>
    </row>
    <row r="7" spans="1:19" x14ac:dyDescent="0.2">
      <c r="A7" s="5">
        <v>93</v>
      </c>
      <c r="B7" s="6">
        <v>45121</v>
      </c>
      <c r="C7" s="5" t="s">
        <v>106</v>
      </c>
      <c r="D7" s="5" t="s">
        <v>13</v>
      </c>
      <c r="E7" s="5">
        <v>35</v>
      </c>
      <c r="F7" s="5" t="s">
        <v>11</v>
      </c>
      <c r="G7" s="5">
        <v>4</v>
      </c>
      <c r="H7" s="5">
        <v>500</v>
      </c>
      <c r="I7" s="7">
        <v>2000</v>
      </c>
      <c r="K7" s="5">
        <v>93</v>
      </c>
      <c r="L7" s="6">
        <v>45121</v>
      </c>
      <c r="M7" s="5" t="s">
        <v>106</v>
      </c>
      <c r="N7" s="5" t="s">
        <v>13</v>
      </c>
      <c r="O7" s="5">
        <v>35</v>
      </c>
      <c r="P7" s="5" t="s">
        <v>11</v>
      </c>
      <c r="Q7" s="5">
        <v>4</v>
      </c>
      <c r="R7" s="5">
        <v>500</v>
      </c>
      <c r="S7" s="7">
        <v>2000</v>
      </c>
    </row>
    <row r="8" spans="1:19" x14ac:dyDescent="0.2">
      <c r="A8" s="5">
        <v>13</v>
      </c>
      <c r="B8" s="6">
        <v>45143</v>
      </c>
      <c r="C8" s="5" t="s">
        <v>26</v>
      </c>
      <c r="D8" s="5" t="s">
        <v>10</v>
      </c>
      <c r="E8" s="5">
        <v>22</v>
      </c>
      <c r="F8" s="5" t="s">
        <v>16</v>
      </c>
      <c r="G8" s="5">
        <v>3</v>
      </c>
      <c r="H8" s="5">
        <v>500</v>
      </c>
      <c r="I8" s="7">
        <v>1500</v>
      </c>
      <c r="K8" s="75">
        <v>13</v>
      </c>
      <c r="L8" s="76">
        <v>45143</v>
      </c>
      <c r="M8" s="75" t="s">
        <v>26</v>
      </c>
      <c r="N8" s="75" t="s">
        <v>10</v>
      </c>
      <c r="O8" s="75">
        <v>22</v>
      </c>
      <c r="P8" s="75" t="s">
        <v>16</v>
      </c>
      <c r="Q8" s="75">
        <v>3</v>
      </c>
      <c r="R8" s="75">
        <v>500</v>
      </c>
      <c r="S8" s="77">
        <v>1500</v>
      </c>
    </row>
    <row r="9" spans="1:19" x14ac:dyDescent="0.2">
      <c r="A9" s="5">
        <v>16</v>
      </c>
      <c r="B9" s="6">
        <v>44974</v>
      </c>
      <c r="C9" s="5" t="s">
        <v>29</v>
      </c>
      <c r="D9" s="5" t="s">
        <v>10</v>
      </c>
      <c r="E9" s="5">
        <v>19</v>
      </c>
      <c r="F9" s="5" t="s">
        <v>14</v>
      </c>
      <c r="G9" s="5">
        <v>3</v>
      </c>
      <c r="H9" s="5">
        <v>500</v>
      </c>
      <c r="I9" s="7">
        <v>1500</v>
      </c>
      <c r="K9" s="5">
        <v>16</v>
      </c>
      <c r="L9" s="6">
        <v>44974</v>
      </c>
      <c r="M9" s="5" t="s">
        <v>29</v>
      </c>
      <c r="N9" s="5" t="s">
        <v>10</v>
      </c>
      <c r="O9" s="5">
        <v>19</v>
      </c>
      <c r="P9" s="5" t="s">
        <v>14</v>
      </c>
      <c r="Q9" s="5">
        <v>3</v>
      </c>
      <c r="R9" s="5">
        <v>500</v>
      </c>
      <c r="S9" s="7">
        <v>1500</v>
      </c>
    </row>
    <row r="10" spans="1:19" x14ac:dyDescent="0.2">
      <c r="A10" s="5">
        <v>47</v>
      </c>
      <c r="B10" s="6">
        <v>45236</v>
      </c>
      <c r="C10" s="5" t="s">
        <v>60</v>
      </c>
      <c r="D10" s="5" t="s">
        <v>13</v>
      </c>
      <c r="E10" s="5">
        <v>40</v>
      </c>
      <c r="F10" s="5" t="s">
        <v>11</v>
      </c>
      <c r="G10" s="5">
        <v>3</v>
      </c>
      <c r="H10" s="5">
        <v>500</v>
      </c>
      <c r="I10" s="7">
        <v>1500</v>
      </c>
      <c r="K10" s="75">
        <v>47</v>
      </c>
      <c r="L10" s="76">
        <v>45236</v>
      </c>
      <c r="M10" s="75" t="s">
        <v>60</v>
      </c>
      <c r="N10" s="75" t="s">
        <v>13</v>
      </c>
      <c r="O10" s="75">
        <v>40</v>
      </c>
      <c r="P10" s="75" t="s">
        <v>11</v>
      </c>
      <c r="Q10" s="75">
        <v>3</v>
      </c>
      <c r="R10" s="75">
        <v>500</v>
      </c>
      <c r="S10" s="77">
        <v>1500</v>
      </c>
    </row>
    <row r="11" spans="1:19" x14ac:dyDescent="0.2">
      <c r="A11" s="5">
        <v>54</v>
      </c>
      <c r="B11" s="6">
        <v>44967</v>
      </c>
      <c r="C11" s="5" t="s">
        <v>67</v>
      </c>
      <c r="D11" s="5" t="s">
        <v>13</v>
      </c>
      <c r="E11" s="5">
        <v>38</v>
      </c>
      <c r="F11" s="5" t="s">
        <v>16</v>
      </c>
      <c r="G11" s="5">
        <v>3</v>
      </c>
      <c r="H11" s="5">
        <v>500</v>
      </c>
      <c r="I11" s="7">
        <v>1500</v>
      </c>
      <c r="K11" s="5">
        <v>54</v>
      </c>
      <c r="L11" s="6">
        <v>44967</v>
      </c>
      <c r="M11" s="5" t="s">
        <v>67</v>
      </c>
      <c r="N11" s="5" t="s">
        <v>13</v>
      </c>
      <c r="O11" s="5">
        <v>38</v>
      </c>
      <c r="P11" s="5" t="s">
        <v>16</v>
      </c>
      <c r="Q11" s="5">
        <v>3</v>
      </c>
      <c r="R11" s="5">
        <v>500</v>
      </c>
      <c r="S11" s="7">
        <v>1500</v>
      </c>
    </row>
    <row r="12" spans="1:19" x14ac:dyDescent="0.2">
      <c r="A12" s="5">
        <v>78</v>
      </c>
      <c r="B12" s="6">
        <v>45108</v>
      </c>
      <c r="C12" s="5" t="s">
        <v>91</v>
      </c>
      <c r="D12" s="5" t="s">
        <v>13</v>
      </c>
      <c r="E12" s="5">
        <v>47</v>
      </c>
      <c r="F12" s="5" t="s">
        <v>14</v>
      </c>
      <c r="G12" s="5">
        <v>3</v>
      </c>
      <c r="H12" s="5">
        <v>500</v>
      </c>
      <c r="I12" s="7">
        <v>1500</v>
      </c>
    </row>
    <row r="13" spans="1:19" x14ac:dyDescent="0.2">
      <c r="A13" s="5">
        <v>31</v>
      </c>
      <c r="B13" s="6">
        <v>45069</v>
      </c>
      <c r="C13" s="5" t="s">
        <v>44</v>
      </c>
      <c r="D13" s="5" t="s">
        <v>10</v>
      </c>
      <c r="E13" s="5">
        <v>44</v>
      </c>
      <c r="F13" s="5" t="s">
        <v>16</v>
      </c>
      <c r="G13" s="5">
        <v>4</v>
      </c>
      <c r="H13" s="5">
        <v>300</v>
      </c>
      <c r="I13" s="7">
        <v>1200</v>
      </c>
    </row>
    <row r="14" spans="1:19" x14ac:dyDescent="0.2">
      <c r="A14" s="5">
        <v>46</v>
      </c>
      <c r="B14" s="6">
        <v>45103</v>
      </c>
      <c r="C14" s="5" t="s">
        <v>59</v>
      </c>
      <c r="D14" s="5" t="s">
        <v>13</v>
      </c>
      <c r="E14" s="5">
        <v>20</v>
      </c>
      <c r="F14" s="5" t="s">
        <v>16</v>
      </c>
      <c r="G14" s="5">
        <v>4</v>
      </c>
      <c r="H14" s="5">
        <v>300</v>
      </c>
      <c r="I14" s="7">
        <v>1200</v>
      </c>
      <c r="K14" s="82" t="s">
        <v>150</v>
      </c>
      <c r="L14" s="82"/>
    </row>
    <row r="15" spans="1:19" x14ac:dyDescent="0.2">
      <c r="A15" s="5">
        <v>58</v>
      </c>
      <c r="B15" s="6">
        <v>45243</v>
      </c>
      <c r="C15" s="5" t="s">
        <v>71</v>
      </c>
      <c r="D15" s="5" t="s">
        <v>10</v>
      </c>
      <c r="E15" s="5">
        <v>18</v>
      </c>
      <c r="F15" s="5" t="s">
        <v>14</v>
      </c>
      <c r="G15" s="5">
        <v>4</v>
      </c>
      <c r="H15" s="5">
        <v>300</v>
      </c>
      <c r="I15" s="7">
        <v>1200</v>
      </c>
      <c r="K15" s="5">
        <v>63</v>
      </c>
      <c r="L15" s="6">
        <v>44962</v>
      </c>
      <c r="M15" s="5" t="s">
        <v>76</v>
      </c>
      <c r="N15" s="5" t="s">
        <v>10</v>
      </c>
      <c r="O15" s="5">
        <v>57</v>
      </c>
      <c r="P15" s="5" t="s">
        <v>16</v>
      </c>
      <c r="Q15" s="5">
        <v>2</v>
      </c>
      <c r="R15" s="5">
        <v>25</v>
      </c>
      <c r="S15" s="7">
        <v>50</v>
      </c>
    </row>
    <row r="16" spans="1:19" x14ac:dyDescent="0.2">
      <c r="A16" s="5">
        <v>67</v>
      </c>
      <c r="B16" s="6">
        <v>45075</v>
      </c>
      <c r="C16" s="5" t="s">
        <v>80</v>
      </c>
      <c r="D16" s="5" t="s">
        <v>13</v>
      </c>
      <c r="E16" s="5">
        <v>48</v>
      </c>
      <c r="F16" s="5" t="s">
        <v>11</v>
      </c>
      <c r="G16" s="5">
        <v>4</v>
      </c>
      <c r="H16" s="5">
        <v>300</v>
      </c>
      <c r="I16" s="7">
        <v>1200</v>
      </c>
      <c r="K16" s="75">
        <v>81</v>
      </c>
      <c r="L16" s="76">
        <v>45063</v>
      </c>
      <c r="M16" s="75" t="s">
        <v>94</v>
      </c>
      <c r="N16" s="75" t="s">
        <v>10</v>
      </c>
      <c r="O16" s="75">
        <v>40</v>
      </c>
      <c r="P16" s="75" t="s">
        <v>16</v>
      </c>
      <c r="Q16" s="75">
        <v>1</v>
      </c>
      <c r="R16" s="75">
        <v>50</v>
      </c>
      <c r="S16" s="77">
        <v>50</v>
      </c>
    </row>
    <row r="17" spans="1:19" x14ac:dyDescent="0.2">
      <c r="A17" s="5">
        <v>99</v>
      </c>
      <c r="B17" s="6">
        <v>45277</v>
      </c>
      <c r="C17" s="5" t="s">
        <v>112</v>
      </c>
      <c r="D17" s="5" t="s">
        <v>13</v>
      </c>
      <c r="E17" s="5">
        <v>50</v>
      </c>
      <c r="F17" s="5" t="s">
        <v>16</v>
      </c>
      <c r="G17" s="5">
        <v>4</v>
      </c>
      <c r="H17" s="5">
        <v>300</v>
      </c>
      <c r="I17" s="7">
        <v>1200</v>
      </c>
      <c r="K17" s="5">
        <v>3</v>
      </c>
      <c r="L17" s="6">
        <v>44939</v>
      </c>
      <c r="M17" s="5" t="s">
        <v>15</v>
      </c>
      <c r="N17" s="5" t="s">
        <v>10</v>
      </c>
      <c r="O17" s="5">
        <v>50</v>
      </c>
      <c r="P17" s="5" t="s">
        <v>16</v>
      </c>
      <c r="Q17" s="5">
        <v>1</v>
      </c>
      <c r="R17" s="5">
        <v>30</v>
      </c>
      <c r="S17" s="7">
        <v>30</v>
      </c>
    </row>
    <row r="18" spans="1:19" x14ac:dyDescent="0.2">
      <c r="A18" s="5">
        <v>2</v>
      </c>
      <c r="B18" s="6">
        <v>44984</v>
      </c>
      <c r="C18" s="5" t="s">
        <v>12</v>
      </c>
      <c r="D18" s="5" t="s">
        <v>13</v>
      </c>
      <c r="E18" s="5">
        <v>26</v>
      </c>
      <c r="F18" s="5" t="s">
        <v>14</v>
      </c>
      <c r="G18" s="5">
        <v>2</v>
      </c>
      <c r="H18" s="5">
        <v>500</v>
      </c>
      <c r="I18" s="7">
        <v>1000</v>
      </c>
      <c r="K18" s="75">
        <v>6</v>
      </c>
      <c r="L18" s="76">
        <v>45041</v>
      </c>
      <c r="M18" s="75" t="s">
        <v>19</v>
      </c>
      <c r="N18" s="75" t="s">
        <v>13</v>
      </c>
      <c r="O18" s="75">
        <v>45</v>
      </c>
      <c r="P18" s="75" t="s">
        <v>11</v>
      </c>
      <c r="Q18" s="75">
        <v>1</v>
      </c>
      <c r="R18" s="75">
        <v>30</v>
      </c>
      <c r="S18" s="77">
        <v>30</v>
      </c>
    </row>
    <row r="19" spans="1:19" x14ac:dyDescent="0.2">
      <c r="A19" s="5">
        <v>26</v>
      </c>
      <c r="B19" s="6">
        <v>45206</v>
      </c>
      <c r="C19" s="5" t="s">
        <v>39</v>
      </c>
      <c r="D19" s="5" t="s">
        <v>13</v>
      </c>
      <c r="E19" s="5">
        <v>28</v>
      </c>
      <c r="F19" s="5" t="s">
        <v>16</v>
      </c>
      <c r="G19" s="5">
        <v>2</v>
      </c>
      <c r="H19" s="5">
        <v>500</v>
      </c>
      <c r="I19" s="7">
        <v>1000</v>
      </c>
      <c r="K19" s="5">
        <v>29</v>
      </c>
      <c r="L19" s="6">
        <v>45156</v>
      </c>
      <c r="M19" s="5" t="s">
        <v>42</v>
      </c>
      <c r="N19" s="5" t="s">
        <v>13</v>
      </c>
      <c r="O19" s="5">
        <v>42</v>
      </c>
      <c r="P19" s="5" t="s">
        <v>16</v>
      </c>
      <c r="Q19" s="5">
        <v>1</v>
      </c>
      <c r="R19" s="5">
        <v>30</v>
      </c>
      <c r="S19" s="7">
        <v>30</v>
      </c>
    </row>
    <row r="20" spans="1:19" x14ac:dyDescent="0.2">
      <c r="A20" s="5">
        <v>49</v>
      </c>
      <c r="B20" s="6">
        <v>44949</v>
      </c>
      <c r="C20" s="5" t="s">
        <v>62</v>
      </c>
      <c r="D20" s="5" t="s">
        <v>13</v>
      </c>
      <c r="E20" s="5">
        <v>54</v>
      </c>
      <c r="F20" s="5" t="s">
        <v>16</v>
      </c>
      <c r="G20" s="5">
        <v>2</v>
      </c>
      <c r="H20" s="5">
        <v>500</v>
      </c>
      <c r="I20" s="7">
        <v>1000</v>
      </c>
      <c r="K20" s="75">
        <v>45</v>
      </c>
      <c r="L20" s="76">
        <v>45110</v>
      </c>
      <c r="M20" s="75" t="s">
        <v>58</v>
      </c>
      <c r="N20" s="75" t="s">
        <v>13</v>
      </c>
      <c r="O20" s="75">
        <v>55</v>
      </c>
      <c r="P20" s="75" t="s">
        <v>16</v>
      </c>
      <c r="Q20" s="75">
        <v>1</v>
      </c>
      <c r="R20" s="75">
        <v>30</v>
      </c>
      <c r="S20" s="77">
        <v>30</v>
      </c>
    </row>
    <row r="21" spans="1:19" x14ac:dyDescent="0.2">
      <c r="A21" s="5">
        <v>94</v>
      </c>
      <c r="B21" s="6">
        <v>45065</v>
      </c>
      <c r="C21" s="5" t="s">
        <v>107</v>
      </c>
      <c r="D21" s="5" t="s">
        <v>13</v>
      </c>
      <c r="E21" s="5">
        <v>47</v>
      </c>
      <c r="F21" s="5" t="s">
        <v>11</v>
      </c>
      <c r="G21" s="5">
        <v>2</v>
      </c>
      <c r="H21" s="5">
        <v>500</v>
      </c>
      <c r="I21" s="7">
        <v>1000</v>
      </c>
      <c r="K21" s="5">
        <v>57</v>
      </c>
      <c r="L21" s="6">
        <v>45248</v>
      </c>
      <c r="M21" s="5" t="s">
        <v>70</v>
      </c>
      <c r="N21" s="5" t="s">
        <v>13</v>
      </c>
      <c r="O21" s="5">
        <v>63</v>
      </c>
      <c r="P21" s="5" t="s">
        <v>11</v>
      </c>
      <c r="Q21" s="5">
        <v>1</v>
      </c>
      <c r="R21" s="5">
        <v>30</v>
      </c>
      <c r="S21" s="7">
        <v>30</v>
      </c>
    </row>
    <row r="22" spans="1:19" x14ac:dyDescent="0.2">
      <c r="A22" s="5">
        <v>97</v>
      </c>
      <c r="B22" s="6">
        <v>45212</v>
      </c>
      <c r="C22" s="5" t="s">
        <v>110</v>
      </c>
      <c r="D22" s="5" t="s">
        <v>13</v>
      </c>
      <c r="E22" s="5">
        <v>51</v>
      </c>
      <c r="F22" s="5" t="s">
        <v>11</v>
      </c>
      <c r="G22" s="5">
        <v>2</v>
      </c>
      <c r="H22" s="5">
        <v>500</v>
      </c>
      <c r="I22" s="7">
        <v>1000</v>
      </c>
      <c r="K22" s="75">
        <v>66</v>
      </c>
      <c r="L22" s="76">
        <v>45043</v>
      </c>
      <c r="M22" s="75" t="s">
        <v>79</v>
      </c>
      <c r="N22" s="75" t="s">
        <v>13</v>
      </c>
      <c r="O22" s="75">
        <v>45</v>
      </c>
      <c r="P22" s="75" t="s">
        <v>16</v>
      </c>
      <c r="Q22" s="75">
        <v>1</v>
      </c>
      <c r="R22" s="75">
        <v>30</v>
      </c>
      <c r="S22" s="77">
        <v>30</v>
      </c>
    </row>
    <row r="23" spans="1:19" x14ac:dyDescent="0.2">
      <c r="A23" s="5">
        <v>20</v>
      </c>
      <c r="B23" s="6">
        <v>45235</v>
      </c>
      <c r="C23" s="5" t="s">
        <v>33</v>
      </c>
      <c r="D23" s="5" t="s">
        <v>10</v>
      </c>
      <c r="E23" s="5">
        <v>22</v>
      </c>
      <c r="F23" s="5" t="s">
        <v>14</v>
      </c>
      <c r="G23" s="5">
        <v>3</v>
      </c>
      <c r="H23" s="5">
        <v>300</v>
      </c>
      <c r="I23" s="7">
        <v>900</v>
      </c>
      <c r="K23" s="5">
        <v>90</v>
      </c>
      <c r="L23" s="6">
        <v>45052</v>
      </c>
      <c r="M23" s="5" t="s">
        <v>103</v>
      </c>
      <c r="N23" s="5" t="s">
        <v>13</v>
      </c>
      <c r="O23" s="5">
        <v>51</v>
      </c>
      <c r="P23" s="5" t="s">
        <v>16</v>
      </c>
      <c r="Q23" s="5">
        <v>1</v>
      </c>
      <c r="R23" s="5">
        <v>30</v>
      </c>
      <c r="S23" s="7">
        <v>30</v>
      </c>
    </row>
    <row r="24" spans="1:19" x14ac:dyDescent="0.2">
      <c r="A24" s="5">
        <v>30</v>
      </c>
      <c r="B24" s="6">
        <v>45228</v>
      </c>
      <c r="C24" s="5" t="s">
        <v>43</v>
      </c>
      <c r="D24" s="5" t="s">
        <v>13</v>
      </c>
      <c r="E24" s="5">
        <v>39</v>
      </c>
      <c r="F24" s="5" t="s">
        <v>11</v>
      </c>
      <c r="G24" s="5">
        <v>3</v>
      </c>
      <c r="H24" s="5">
        <v>300</v>
      </c>
      <c r="I24" s="7">
        <v>900</v>
      </c>
      <c r="K24" s="78">
        <v>44</v>
      </c>
      <c r="L24" s="79">
        <v>44976</v>
      </c>
      <c r="M24" s="78" t="s">
        <v>57</v>
      </c>
      <c r="N24" s="78" t="s">
        <v>13</v>
      </c>
      <c r="O24" s="78">
        <v>22</v>
      </c>
      <c r="P24" s="78" t="s">
        <v>14</v>
      </c>
      <c r="Q24" s="78">
        <v>1</v>
      </c>
      <c r="R24" s="78">
        <v>25</v>
      </c>
      <c r="S24" s="80">
        <v>25</v>
      </c>
    </row>
    <row r="25" spans="1:19" x14ac:dyDescent="0.2">
      <c r="A25" s="5">
        <v>35</v>
      </c>
      <c r="B25" s="6">
        <v>45143</v>
      </c>
      <c r="C25" s="5" t="s">
        <v>48</v>
      </c>
      <c r="D25" s="5" t="s">
        <v>13</v>
      </c>
      <c r="E25" s="5">
        <v>58</v>
      </c>
      <c r="F25" s="5" t="s">
        <v>11</v>
      </c>
      <c r="G25" s="5">
        <v>3</v>
      </c>
      <c r="H25" s="5">
        <v>300</v>
      </c>
      <c r="I25" s="7">
        <v>900</v>
      </c>
    </row>
    <row r="26" spans="1:19" x14ac:dyDescent="0.2">
      <c r="A26" s="5">
        <v>36</v>
      </c>
      <c r="B26" s="6">
        <v>45101</v>
      </c>
      <c r="C26" s="5" t="s">
        <v>49</v>
      </c>
      <c r="D26" s="5" t="s">
        <v>10</v>
      </c>
      <c r="E26" s="5">
        <v>52</v>
      </c>
      <c r="F26" s="5" t="s">
        <v>11</v>
      </c>
      <c r="G26" s="5">
        <v>3</v>
      </c>
      <c r="H26" s="5">
        <v>300</v>
      </c>
      <c r="I26" s="7">
        <v>900</v>
      </c>
    </row>
    <row r="27" spans="1:19" x14ac:dyDescent="0.2">
      <c r="A27" s="5">
        <v>42</v>
      </c>
      <c r="B27" s="6">
        <v>44974</v>
      </c>
      <c r="C27" s="5" t="s">
        <v>55</v>
      </c>
      <c r="D27" s="5" t="s">
        <v>10</v>
      </c>
      <c r="E27" s="5">
        <v>22</v>
      </c>
      <c r="F27" s="5" t="s">
        <v>14</v>
      </c>
      <c r="G27" s="5">
        <v>3</v>
      </c>
      <c r="H27" s="5">
        <v>300</v>
      </c>
      <c r="I27" s="7">
        <v>900</v>
      </c>
    </row>
    <row r="28" spans="1:19" x14ac:dyDescent="0.2">
      <c r="A28" s="5">
        <v>48</v>
      </c>
      <c r="B28" s="6">
        <v>45062</v>
      </c>
      <c r="C28" s="5" t="s">
        <v>61</v>
      </c>
      <c r="D28" s="5" t="s">
        <v>10</v>
      </c>
      <c r="E28" s="5">
        <v>54</v>
      </c>
      <c r="F28" s="5" t="s">
        <v>16</v>
      </c>
      <c r="G28" s="5">
        <v>3</v>
      </c>
      <c r="H28" s="5">
        <v>300</v>
      </c>
      <c r="I28" s="7">
        <v>900</v>
      </c>
    </row>
    <row r="29" spans="1:19" x14ac:dyDescent="0.2">
      <c r="A29" s="5">
        <v>56</v>
      </c>
      <c r="B29" s="6">
        <v>45077</v>
      </c>
      <c r="C29" s="5" t="s">
        <v>69</v>
      </c>
      <c r="D29" s="5" t="s">
        <v>13</v>
      </c>
      <c r="E29" s="5">
        <v>26</v>
      </c>
      <c r="F29" s="5" t="s">
        <v>14</v>
      </c>
      <c r="G29" s="5">
        <v>3</v>
      </c>
      <c r="H29" s="5">
        <v>300</v>
      </c>
      <c r="I29" s="7">
        <v>900</v>
      </c>
    </row>
    <row r="30" spans="1:19" x14ac:dyDescent="0.2">
      <c r="A30" s="5">
        <v>9</v>
      </c>
      <c r="B30" s="6">
        <v>45273</v>
      </c>
      <c r="C30" s="5" t="s">
        <v>22</v>
      </c>
      <c r="D30" s="5" t="s">
        <v>10</v>
      </c>
      <c r="E30" s="5">
        <v>63</v>
      </c>
      <c r="F30" s="5" t="s">
        <v>16</v>
      </c>
      <c r="G30" s="5">
        <v>2</v>
      </c>
      <c r="H30" s="5">
        <v>300</v>
      </c>
      <c r="I30" s="7">
        <v>600</v>
      </c>
    </row>
    <row r="31" spans="1:19" x14ac:dyDescent="0.2">
      <c r="A31" s="5">
        <v>96</v>
      </c>
      <c r="B31" s="6">
        <v>45279</v>
      </c>
      <c r="C31" s="5" t="s">
        <v>109</v>
      </c>
      <c r="D31" s="5" t="s">
        <v>13</v>
      </c>
      <c r="E31" s="5">
        <v>44</v>
      </c>
      <c r="F31" s="5" t="s">
        <v>14</v>
      </c>
      <c r="G31" s="5">
        <v>2</v>
      </c>
      <c r="H31" s="5">
        <v>300</v>
      </c>
      <c r="I31" s="7">
        <v>600</v>
      </c>
    </row>
    <row r="32" spans="1:19" x14ac:dyDescent="0.2">
      <c r="A32" s="5">
        <v>4</v>
      </c>
      <c r="B32" s="6">
        <v>45067</v>
      </c>
      <c r="C32" s="5" t="s">
        <v>17</v>
      </c>
      <c r="D32" s="5" t="s">
        <v>10</v>
      </c>
      <c r="E32" s="5">
        <v>37</v>
      </c>
      <c r="F32" s="5" t="s">
        <v>14</v>
      </c>
      <c r="G32" s="5">
        <v>1</v>
      </c>
      <c r="H32" s="5">
        <v>500</v>
      </c>
      <c r="I32" s="7">
        <v>500</v>
      </c>
    </row>
    <row r="33" spans="1:9" x14ac:dyDescent="0.2">
      <c r="A33" s="5">
        <v>21</v>
      </c>
      <c r="B33" s="6">
        <v>44940</v>
      </c>
      <c r="C33" s="5" t="s">
        <v>34</v>
      </c>
      <c r="D33" s="5" t="s">
        <v>13</v>
      </c>
      <c r="E33" s="5">
        <v>50</v>
      </c>
      <c r="F33" s="5" t="s">
        <v>11</v>
      </c>
      <c r="G33" s="5">
        <v>1</v>
      </c>
      <c r="H33" s="5">
        <v>500</v>
      </c>
      <c r="I33" s="7">
        <v>500</v>
      </c>
    </row>
    <row r="34" spans="1:9" x14ac:dyDescent="0.2">
      <c r="A34" s="5">
        <v>28</v>
      </c>
      <c r="B34" s="6">
        <v>45039</v>
      </c>
      <c r="C34" s="5" t="s">
        <v>41</v>
      </c>
      <c r="D34" s="5" t="s">
        <v>13</v>
      </c>
      <c r="E34" s="5">
        <v>43</v>
      </c>
      <c r="F34" s="5" t="s">
        <v>11</v>
      </c>
      <c r="G34" s="5">
        <v>1</v>
      </c>
      <c r="H34" s="5">
        <v>500</v>
      </c>
      <c r="I34" s="7">
        <v>500</v>
      </c>
    </row>
    <row r="35" spans="1:9" x14ac:dyDescent="0.2">
      <c r="A35" s="5">
        <v>88</v>
      </c>
      <c r="B35" s="6">
        <v>45014</v>
      </c>
      <c r="C35" s="5" t="s">
        <v>101</v>
      </c>
      <c r="D35" s="5" t="s">
        <v>10</v>
      </c>
      <c r="E35" s="5">
        <v>56</v>
      </c>
      <c r="F35" s="5" t="s">
        <v>14</v>
      </c>
      <c r="G35" s="5">
        <v>1</v>
      </c>
      <c r="H35" s="5">
        <v>500</v>
      </c>
      <c r="I35" s="7">
        <v>500</v>
      </c>
    </row>
    <row r="36" spans="1:9" x14ac:dyDescent="0.2">
      <c r="A36" s="5">
        <v>91</v>
      </c>
      <c r="B36" s="6">
        <v>45010</v>
      </c>
      <c r="C36" s="5" t="s">
        <v>104</v>
      </c>
      <c r="D36" s="5" t="s">
        <v>13</v>
      </c>
      <c r="E36" s="5">
        <v>55</v>
      </c>
      <c r="F36" s="5" t="s">
        <v>16</v>
      </c>
      <c r="G36" s="5">
        <v>1</v>
      </c>
      <c r="H36" s="5">
        <v>500</v>
      </c>
      <c r="I36" s="7">
        <v>500</v>
      </c>
    </row>
    <row r="37" spans="1:9" x14ac:dyDescent="0.2">
      <c r="A37" s="5">
        <v>24</v>
      </c>
      <c r="B37" s="6">
        <v>45259</v>
      </c>
      <c r="C37" s="5" t="s">
        <v>37</v>
      </c>
      <c r="D37" s="5" t="s">
        <v>13</v>
      </c>
      <c r="E37" s="5">
        <v>49</v>
      </c>
      <c r="F37" s="5" t="s">
        <v>14</v>
      </c>
      <c r="G37" s="5">
        <v>1</v>
      </c>
      <c r="H37" s="5">
        <v>300</v>
      </c>
      <c r="I37" s="7">
        <v>300</v>
      </c>
    </row>
    <row r="38" spans="1:9" x14ac:dyDescent="0.2">
      <c r="A38" s="5">
        <v>43</v>
      </c>
      <c r="B38" s="6">
        <v>45121</v>
      </c>
      <c r="C38" s="5" t="s">
        <v>56</v>
      </c>
      <c r="D38" s="5" t="s">
        <v>13</v>
      </c>
      <c r="E38" s="5">
        <v>48</v>
      </c>
      <c r="F38" s="5" t="s">
        <v>14</v>
      </c>
      <c r="G38" s="5">
        <v>1</v>
      </c>
      <c r="H38" s="5">
        <v>300</v>
      </c>
      <c r="I38" s="7">
        <v>300</v>
      </c>
    </row>
    <row r="39" spans="1:9" x14ac:dyDescent="0.2">
      <c r="A39" s="5">
        <v>52</v>
      </c>
      <c r="B39" s="6">
        <v>44990</v>
      </c>
      <c r="C39" s="5" t="s">
        <v>65</v>
      </c>
      <c r="D39" s="5" t="s">
        <v>13</v>
      </c>
      <c r="E39" s="5">
        <v>36</v>
      </c>
      <c r="F39" s="5" t="s">
        <v>11</v>
      </c>
      <c r="G39" s="5">
        <v>1</v>
      </c>
      <c r="H39" s="5">
        <v>300</v>
      </c>
      <c r="I39" s="7">
        <v>300</v>
      </c>
    </row>
    <row r="40" spans="1:9" x14ac:dyDescent="0.2">
      <c r="A40" s="5">
        <v>68</v>
      </c>
      <c r="B40" s="6">
        <v>44967</v>
      </c>
      <c r="C40" s="5" t="s">
        <v>81</v>
      </c>
      <c r="D40" s="5" t="s">
        <v>10</v>
      </c>
      <c r="E40" s="5">
        <v>25</v>
      </c>
      <c r="F40" s="5" t="s">
        <v>16</v>
      </c>
      <c r="G40" s="5">
        <v>1</v>
      </c>
      <c r="H40" s="5">
        <v>300</v>
      </c>
      <c r="I40" s="7">
        <v>300</v>
      </c>
    </row>
    <row r="41" spans="1:9" x14ac:dyDescent="0.2">
      <c r="A41" s="5">
        <v>70</v>
      </c>
      <c r="B41" s="6">
        <v>44978</v>
      </c>
      <c r="C41" s="5" t="s">
        <v>83</v>
      </c>
      <c r="D41" s="5" t="s">
        <v>13</v>
      </c>
      <c r="E41" s="5">
        <v>43</v>
      </c>
      <c r="F41" s="5" t="s">
        <v>14</v>
      </c>
      <c r="G41" s="5">
        <v>1</v>
      </c>
      <c r="H41" s="5">
        <v>300</v>
      </c>
      <c r="I41" s="7">
        <v>300</v>
      </c>
    </row>
    <row r="42" spans="1:9" x14ac:dyDescent="0.2">
      <c r="A42" s="5">
        <v>79</v>
      </c>
      <c r="B42" s="6">
        <v>45034</v>
      </c>
      <c r="C42" s="5" t="s">
        <v>92</v>
      </c>
      <c r="D42" s="5" t="s">
        <v>10</v>
      </c>
      <c r="E42" s="5">
        <v>34</v>
      </c>
      <c r="F42" s="5" t="s">
        <v>11</v>
      </c>
      <c r="G42" s="5">
        <v>1</v>
      </c>
      <c r="H42" s="5">
        <v>300</v>
      </c>
      <c r="I42" s="7">
        <v>300</v>
      </c>
    </row>
    <row r="43" spans="1:9" x14ac:dyDescent="0.2">
      <c r="A43" s="5">
        <v>10</v>
      </c>
      <c r="B43" s="6">
        <v>45206</v>
      </c>
      <c r="C43" s="5" t="s">
        <v>23</v>
      </c>
      <c r="D43" s="5" t="s">
        <v>13</v>
      </c>
      <c r="E43" s="5">
        <v>52</v>
      </c>
      <c r="F43" s="5" t="s">
        <v>14</v>
      </c>
      <c r="G43" s="5">
        <v>4</v>
      </c>
      <c r="H43" s="5">
        <v>50</v>
      </c>
      <c r="I43" s="7">
        <v>200</v>
      </c>
    </row>
    <row r="44" spans="1:9" x14ac:dyDescent="0.2">
      <c r="A44" s="5">
        <v>38</v>
      </c>
      <c r="B44" s="6">
        <v>45006</v>
      </c>
      <c r="C44" s="5" t="s">
        <v>51</v>
      </c>
      <c r="D44" s="5" t="s">
        <v>10</v>
      </c>
      <c r="E44" s="5">
        <v>38</v>
      </c>
      <c r="F44" s="5" t="s">
        <v>11</v>
      </c>
      <c r="G44" s="5">
        <v>4</v>
      </c>
      <c r="H44" s="5">
        <v>50</v>
      </c>
      <c r="I44" s="7">
        <v>200</v>
      </c>
    </row>
    <row r="45" spans="1:9" x14ac:dyDescent="0.2">
      <c r="A45" s="5">
        <v>61</v>
      </c>
      <c r="B45" s="6">
        <v>45025</v>
      </c>
      <c r="C45" s="5" t="s">
        <v>74</v>
      </c>
      <c r="D45" s="5" t="s">
        <v>10</v>
      </c>
      <c r="E45" s="5">
        <v>21</v>
      </c>
      <c r="F45" s="5" t="s">
        <v>11</v>
      </c>
      <c r="G45" s="5">
        <v>4</v>
      </c>
      <c r="H45" s="5">
        <v>50</v>
      </c>
      <c r="I45" s="7">
        <v>200</v>
      </c>
    </row>
    <row r="46" spans="1:9" x14ac:dyDescent="0.2">
      <c r="A46" s="5">
        <v>75</v>
      </c>
      <c r="B46" s="6">
        <v>45113</v>
      </c>
      <c r="C46" s="5" t="s">
        <v>88</v>
      </c>
      <c r="D46" s="5" t="s">
        <v>10</v>
      </c>
      <c r="E46" s="5">
        <v>61</v>
      </c>
      <c r="F46" s="5" t="s">
        <v>11</v>
      </c>
      <c r="G46" s="5">
        <v>4</v>
      </c>
      <c r="H46" s="5">
        <v>50</v>
      </c>
      <c r="I46" s="7">
        <v>200</v>
      </c>
    </row>
    <row r="47" spans="1:9" x14ac:dyDescent="0.2">
      <c r="A47" s="5">
        <v>82</v>
      </c>
      <c r="B47" s="6">
        <v>45286</v>
      </c>
      <c r="C47" s="5" t="s">
        <v>95</v>
      </c>
      <c r="D47" s="5" t="s">
        <v>13</v>
      </c>
      <c r="E47" s="5">
        <v>32</v>
      </c>
      <c r="F47" s="5" t="s">
        <v>11</v>
      </c>
      <c r="G47" s="5">
        <v>4</v>
      </c>
      <c r="H47" s="5">
        <v>50</v>
      </c>
      <c r="I47" s="7">
        <v>200</v>
      </c>
    </row>
    <row r="48" spans="1:9" x14ac:dyDescent="0.2">
      <c r="A48" s="5">
        <v>1</v>
      </c>
      <c r="B48" s="6">
        <v>45254</v>
      </c>
      <c r="C48" s="5" t="s">
        <v>9</v>
      </c>
      <c r="D48" s="5" t="s">
        <v>10</v>
      </c>
      <c r="E48" s="5">
        <v>34</v>
      </c>
      <c r="F48" s="5" t="s">
        <v>11</v>
      </c>
      <c r="G48" s="5">
        <v>3</v>
      </c>
      <c r="H48" s="5">
        <v>50</v>
      </c>
      <c r="I48" s="7">
        <v>150</v>
      </c>
    </row>
    <row r="49" spans="1:9" x14ac:dyDescent="0.2">
      <c r="A49" s="5">
        <v>34</v>
      </c>
      <c r="B49" s="6">
        <v>45284</v>
      </c>
      <c r="C49" s="5" t="s">
        <v>47</v>
      </c>
      <c r="D49" s="5" t="s">
        <v>13</v>
      </c>
      <c r="E49" s="5">
        <v>51</v>
      </c>
      <c r="F49" s="5" t="s">
        <v>14</v>
      </c>
      <c r="G49" s="5">
        <v>3</v>
      </c>
      <c r="H49" s="5">
        <v>50</v>
      </c>
      <c r="I49" s="7">
        <v>150</v>
      </c>
    </row>
    <row r="50" spans="1:9" x14ac:dyDescent="0.2">
      <c r="A50" s="5">
        <v>60</v>
      </c>
      <c r="B50" s="6">
        <v>45222</v>
      </c>
      <c r="C50" s="5" t="s">
        <v>73</v>
      </c>
      <c r="D50" s="5" t="s">
        <v>10</v>
      </c>
      <c r="E50" s="5">
        <v>30</v>
      </c>
      <c r="F50" s="5" t="s">
        <v>11</v>
      </c>
      <c r="G50" s="5">
        <v>3</v>
      </c>
      <c r="H50" s="5">
        <v>50</v>
      </c>
      <c r="I50" s="7">
        <v>150</v>
      </c>
    </row>
    <row r="51" spans="1:9" x14ac:dyDescent="0.2">
      <c r="A51" s="5">
        <v>85</v>
      </c>
      <c r="B51" s="6">
        <v>44963</v>
      </c>
      <c r="C51" s="5" t="s">
        <v>98</v>
      </c>
      <c r="D51" s="5" t="s">
        <v>10</v>
      </c>
      <c r="E51" s="5">
        <v>31</v>
      </c>
      <c r="F51" s="5" t="s">
        <v>14</v>
      </c>
      <c r="G51" s="5">
        <v>3</v>
      </c>
      <c r="H51" s="5">
        <v>50</v>
      </c>
      <c r="I51" s="7">
        <v>150</v>
      </c>
    </row>
    <row r="52" spans="1:9" x14ac:dyDescent="0.2">
      <c r="A52" s="5">
        <v>14</v>
      </c>
      <c r="B52" s="6">
        <v>44943</v>
      </c>
      <c r="C52" s="5" t="s">
        <v>27</v>
      </c>
      <c r="D52" s="5" t="s">
        <v>10</v>
      </c>
      <c r="E52" s="5">
        <v>64</v>
      </c>
      <c r="F52" s="5" t="s">
        <v>14</v>
      </c>
      <c r="G52" s="5">
        <v>4</v>
      </c>
      <c r="H52" s="5">
        <v>30</v>
      </c>
      <c r="I52" s="7">
        <v>120</v>
      </c>
    </row>
    <row r="53" spans="1:9" x14ac:dyDescent="0.2">
      <c r="A53" s="5">
        <v>23</v>
      </c>
      <c r="B53" s="6">
        <v>45028</v>
      </c>
      <c r="C53" s="5" t="s">
        <v>36</v>
      </c>
      <c r="D53" s="5" t="s">
        <v>13</v>
      </c>
      <c r="E53" s="5">
        <v>35</v>
      </c>
      <c r="F53" s="5" t="s">
        <v>14</v>
      </c>
      <c r="G53" s="5">
        <v>4</v>
      </c>
      <c r="H53" s="5">
        <v>30</v>
      </c>
      <c r="I53" s="7">
        <v>120</v>
      </c>
    </row>
    <row r="54" spans="1:9" x14ac:dyDescent="0.2">
      <c r="A54" s="5">
        <v>39</v>
      </c>
      <c r="B54" s="6">
        <v>45037</v>
      </c>
      <c r="C54" s="5" t="s">
        <v>52</v>
      </c>
      <c r="D54" s="5" t="s">
        <v>10</v>
      </c>
      <c r="E54" s="5">
        <v>23</v>
      </c>
      <c r="F54" s="5" t="s">
        <v>14</v>
      </c>
      <c r="G54" s="5">
        <v>4</v>
      </c>
      <c r="H54" s="5">
        <v>30</v>
      </c>
      <c r="I54" s="7">
        <v>120</v>
      </c>
    </row>
    <row r="55" spans="1:9" x14ac:dyDescent="0.2">
      <c r="A55" s="5">
        <v>55</v>
      </c>
      <c r="B55" s="6">
        <v>45209</v>
      </c>
      <c r="C55" s="5" t="s">
        <v>68</v>
      </c>
      <c r="D55" s="5" t="s">
        <v>10</v>
      </c>
      <c r="E55" s="5">
        <v>31</v>
      </c>
      <c r="F55" s="5" t="s">
        <v>11</v>
      </c>
      <c r="G55" s="5">
        <v>4</v>
      </c>
      <c r="H55" s="5">
        <v>30</v>
      </c>
      <c r="I55" s="7">
        <v>120</v>
      </c>
    </row>
    <row r="56" spans="1:9" x14ac:dyDescent="0.2">
      <c r="A56" s="5">
        <v>92</v>
      </c>
      <c r="B56" s="6">
        <v>45163</v>
      </c>
      <c r="C56" s="5" t="s">
        <v>105</v>
      </c>
      <c r="D56" s="5" t="s">
        <v>13</v>
      </c>
      <c r="E56" s="5">
        <v>51</v>
      </c>
      <c r="F56" s="5" t="s">
        <v>16</v>
      </c>
      <c r="G56" s="5">
        <v>4</v>
      </c>
      <c r="H56" s="5">
        <v>30</v>
      </c>
      <c r="I56" s="7">
        <v>120</v>
      </c>
    </row>
    <row r="57" spans="1:9" x14ac:dyDescent="0.2">
      <c r="A57" s="5">
        <v>5</v>
      </c>
      <c r="B57" s="6">
        <v>45052</v>
      </c>
      <c r="C57" s="5" t="s">
        <v>18</v>
      </c>
      <c r="D57" s="5" t="s">
        <v>10</v>
      </c>
      <c r="E57" s="5">
        <v>30</v>
      </c>
      <c r="F57" s="5" t="s">
        <v>11</v>
      </c>
      <c r="G57" s="5">
        <v>2</v>
      </c>
      <c r="H57" s="5">
        <v>50</v>
      </c>
      <c r="I57" s="7">
        <v>100</v>
      </c>
    </row>
    <row r="58" spans="1:9" x14ac:dyDescent="0.2">
      <c r="A58" s="5">
        <v>8</v>
      </c>
      <c r="B58" s="6">
        <v>44979</v>
      </c>
      <c r="C58" s="5" t="s">
        <v>21</v>
      </c>
      <c r="D58" s="5" t="s">
        <v>10</v>
      </c>
      <c r="E58" s="5">
        <v>30</v>
      </c>
      <c r="F58" s="5" t="s">
        <v>16</v>
      </c>
      <c r="G58" s="5">
        <v>4</v>
      </c>
      <c r="H58" s="5">
        <v>25</v>
      </c>
      <c r="I58" s="7">
        <v>100</v>
      </c>
    </row>
    <row r="59" spans="1:9" x14ac:dyDescent="0.2">
      <c r="A59" s="5">
        <v>11</v>
      </c>
      <c r="B59" s="6">
        <v>44971</v>
      </c>
      <c r="C59" s="5" t="s">
        <v>24</v>
      </c>
      <c r="D59" s="5" t="s">
        <v>10</v>
      </c>
      <c r="E59" s="5">
        <v>23</v>
      </c>
      <c r="F59" s="5" t="s">
        <v>14</v>
      </c>
      <c r="G59" s="5">
        <v>2</v>
      </c>
      <c r="H59" s="5">
        <v>50</v>
      </c>
      <c r="I59" s="7">
        <v>100</v>
      </c>
    </row>
    <row r="60" spans="1:9" x14ac:dyDescent="0.2">
      <c r="A60" s="5">
        <v>17</v>
      </c>
      <c r="B60" s="6">
        <v>45038</v>
      </c>
      <c r="C60" s="5" t="s">
        <v>30</v>
      </c>
      <c r="D60" s="5" t="s">
        <v>13</v>
      </c>
      <c r="E60" s="5">
        <v>27</v>
      </c>
      <c r="F60" s="5" t="s">
        <v>14</v>
      </c>
      <c r="G60" s="5">
        <v>4</v>
      </c>
      <c r="H60" s="5">
        <v>25</v>
      </c>
      <c r="I60" s="7">
        <v>100</v>
      </c>
    </row>
    <row r="61" spans="1:9" x14ac:dyDescent="0.2">
      <c r="A61" s="5">
        <v>22</v>
      </c>
      <c r="B61" s="6">
        <v>45214</v>
      </c>
      <c r="C61" s="5" t="s">
        <v>35</v>
      </c>
      <c r="D61" s="5" t="s">
        <v>10</v>
      </c>
      <c r="E61" s="5">
        <v>18</v>
      </c>
      <c r="F61" s="5" t="s">
        <v>14</v>
      </c>
      <c r="G61" s="5">
        <v>2</v>
      </c>
      <c r="H61" s="5">
        <v>50</v>
      </c>
      <c r="I61" s="7">
        <v>100</v>
      </c>
    </row>
    <row r="62" spans="1:9" x14ac:dyDescent="0.2">
      <c r="A62" s="5">
        <v>33</v>
      </c>
      <c r="B62" s="6">
        <v>45008</v>
      </c>
      <c r="C62" s="5" t="s">
        <v>46</v>
      </c>
      <c r="D62" s="5" t="s">
        <v>13</v>
      </c>
      <c r="E62" s="5">
        <v>50</v>
      </c>
      <c r="F62" s="5" t="s">
        <v>16</v>
      </c>
      <c r="G62" s="5">
        <v>2</v>
      </c>
      <c r="H62" s="5">
        <v>50</v>
      </c>
      <c r="I62" s="7">
        <v>100</v>
      </c>
    </row>
    <row r="63" spans="1:9" x14ac:dyDescent="0.2">
      <c r="A63" s="5">
        <v>53</v>
      </c>
      <c r="B63" s="6">
        <v>45120</v>
      </c>
      <c r="C63" s="5" t="s">
        <v>66</v>
      </c>
      <c r="D63" s="5" t="s">
        <v>10</v>
      </c>
      <c r="E63" s="5">
        <v>34</v>
      </c>
      <c r="F63" s="5" t="s">
        <v>16</v>
      </c>
      <c r="G63" s="5">
        <v>2</v>
      </c>
      <c r="H63" s="5">
        <v>50</v>
      </c>
      <c r="I63" s="7">
        <v>100</v>
      </c>
    </row>
    <row r="64" spans="1:9" x14ac:dyDescent="0.2">
      <c r="A64" s="5">
        <v>62</v>
      </c>
      <c r="B64" s="6">
        <v>45287</v>
      </c>
      <c r="C64" s="5" t="s">
        <v>75</v>
      </c>
      <c r="D64" s="5" t="s">
        <v>10</v>
      </c>
      <c r="E64" s="5">
        <v>18</v>
      </c>
      <c r="F64" s="5" t="s">
        <v>11</v>
      </c>
      <c r="G64" s="5">
        <v>2</v>
      </c>
      <c r="H64" s="5">
        <v>50</v>
      </c>
      <c r="I64" s="7">
        <v>100</v>
      </c>
    </row>
    <row r="65" spans="1:9" x14ac:dyDescent="0.2">
      <c r="A65" s="5">
        <v>64</v>
      </c>
      <c r="B65" s="6">
        <v>44950</v>
      </c>
      <c r="C65" s="5" t="s">
        <v>77</v>
      </c>
      <c r="D65" s="5" t="s">
        <v>10</v>
      </c>
      <c r="E65" s="5">
        <v>49</v>
      </c>
      <c r="F65" s="5" t="s">
        <v>14</v>
      </c>
      <c r="G65" s="5">
        <v>4</v>
      </c>
      <c r="H65" s="5">
        <v>25</v>
      </c>
      <c r="I65" s="7">
        <v>100</v>
      </c>
    </row>
    <row r="66" spans="1:9" x14ac:dyDescent="0.2">
      <c r="A66" s="5">
        <v>71</v>
      </c>
      <c r="B66" s="6">
        <v>45121</v>
      </c>
      <c r="C66" s="5" t="s">
        <v>84</v>
      </c>
      <c r="D66" s="5" t="s">
        <v>13</v>
      </c>
      <c r="E66" s="5">
        <v>51</v>
      </c>
      <c r="F66" s="5" t="s">
        <v>11</v>
      </c>
      <c r="G66" s="5">
        <v>4</v>
      </c>
      <c r="H66" s="5">
        <v>25</v>
      </c>
      <c r="I66" s="7">
        <v>100</v>
      </c>
    </row>
    <row r="67" spans="1:9" x14ac:dyDescent="0.2">
      <c r="A67" s="5">
        <v>76</v>
      </c>
      <c r="B67" s="6">
        <v>45010</v>
      </c>
      <c r="C67" s="5" t="s">
        <v>89</v>
      </c>
      <c r="D67" s="5" t="s">
        <v>13</v>
      </c>
      <c r="E67" s="5">
        <v>22</v>
      </c>
      <c r="F67" s="5" t="s">
        <v>16</v>
      </c>
      <c r="G67" s="5">
        <v>2</v>
      </c>
      <c r="H67" s="5">
        <v>50</v>
      </c>
      <c r="I67" s="7">
        <v>100</v>
      </c>
    </row>
    <row r="68" spans="1:9" x14ac:dyDescent="0.2">
      <c r="A68" s="5">
        <v>77</v>
      </c>
      <c r="B68" s="6">
        <v>45116</v>
      </c>
      <c r="C68" s="5" t="s">
        <v>90</v>
      </c>
      <c r="D68" s="5" t="s">
        <v>13</v>
      </c>
      <c r="E68" s="5">
        <v>47</v>
      </c>
      <c r="F68" s="5" t="s">
        <v>14</v>
      </c>
      <c r="G68" s="5">
        <v>2</v>
      </c>
      <c r="H68" s="5">
        <v>50</v>
      </c>
      <c r="I68" s="7">
        <v>100</v>
      </c>
    </row>
    <row r="69" spans="1:9" x14ac:dyDescent="0.2">
      <c r="A69" s="5">
        <v>83</v>
      </c>
      <c r="B69" s="6">
        <v>45276</v>
      </c>
      <c r="C69" s="5" t="s">
        <v>96</v>
      </c>
      <c r="D69" s="5" t="s">
        <v>10</v>
      </c>
      <c r="E69" s="5">
        <v>54</v>
      </c>
      <c r="F69" s="5" t="s">
        <v>16</v>
      </c>
      <c r="G69" s="5">
        <v>2</v>
      </c>
      <c r="H69" s="5">
        <v>50</v>
      </c>
      <c r="I69" s="7">
        <v>100</v>
      </c>
    </row>
    <row r="70" spans="1:9" x14ac:dyDescent="0.2">
      <c r="A70" s="5">
        <v>87</v>
      </c>
      <c r="B70" s="6">
        <v>45252</v>
      </c>
      <c r="C70" s="5" t="s">
        <v>100</v>
      </c>
      <c r="D70" s="5" t="s">
        <v>13</v>
      </c>
      <c r="E70" s="5">
        <v>28</v>
      </c>
      <c r="F70" s="5" t="s">
        <v>11</v>
      </c>
      <c r="G70" s="5">
        <v>2</v>
      </c>
      <c r="H70" s="5">
        <v>50</v>
      </c>
      <c r="I70" s="7">
        <v>100</v>
      </c>
    </row>
    <row r="71" spans="1:9" x14ac:dyDescent="0.2">
      <c r="A71" s="5">
        <v>98</v>
      </c>
      <c r="B71" s="6">
        <v>45039</v>
      </c>
      <c r="C71" s="5" t="s">
        <v>111</v>
      </c>
      <c r="D71" s="5" t="s">
        <v>13</v>
      </c>
      <c r="E71" s="5">
        <v>55</v>
      </c>
      <c r="F71" s="5" t="s">
        <v>11</v>
      </c>
      <c r="G71" s="5">
        <v>2</v>
      </c>
      <c r="H71" s="5">
        <v>50</v>
      </c>
      <c r="I71" s="7">
        <v>100</v>
      </c>
    </row>
    <row r="72" spans="1:9" x14ac:dyDescent="0.2">
      <c r="A72" s="5">
        <v>32</v>
      </c>
      <c r="B72" s="6">
        <v>44930</v>
      </c>
      <c r="C72" s="5" t="s">
        <v>45</v>
      </c>
      <c r="D72" s="5" t="s">
        <v>10</v>
      </c>
      <c r="E72" s="5">
        <v>30</v>
      </c>
      <c r="F72" s="5" t="s">
        <v>11</v>
      </c>
      <c r="G72" s="5">
        <v>3</v>
      </c>
      <c r="H72" s="5">
        <v>30</v>
      </c>
      <c r="I72" s="7">
        <v>90</v>
      </c>
    </row>
    <row r="73" spans="1:9" x14ac:dyDescent="0.2">
      <c r="A73" s="5">
        <v>73</v>
      </c>
      <c r="B73" s="6">
        <v>45159</v>
      </c>
      <c r="C73" s="5" t="s">
        <v>86</v>
      </c>
      <c r="D73" s="5" t="s">
        <v>10</v>
      </c>
      <c r="E73" s="5">
        <v>29</v>
      </c>
      <c r="F73" s="5" t="s">
        <v>16</v>
      </c>
      <c r="G73" s="5">
        <v>3</v>
      </c>
      <c r="H73" s="5">
        <v>30</v>
      </c>
      <c r="I73" s="7">
        <v>90</v>
      </c>
    </row>
    <row r="74" spans="1:9" x14ac:dyDescent="0.2">
      <c r="A74" s="5">
        <v>84</v>
      </c>
      <c r="B74" s="6">
        <v>45258</v>
      </c>
      <c r="C74" s="5" t="s">
        <v>97</v>
      </c>
      <c r="D74" s="5" t="s">
        <v>13</v>
      </c>
      <c r="E74" s="5">
        <v>38</v>
      </c>
      <c r="F74" s="5" t="s">
        <v>16</v>
      </c>
      <c r="G74" s="5">
        <v>3</v>
      </c>
      <c r="H74" s="5">
        <v>30</v>
      </c>
      <c r="I74" s="7">
        <v>90</v>
      </c>
    </row>
    <row r="75" spans="1:9" x14ac:dyDescent="0.2">
      <c r="A75" s="5">
        <v>86</v>
      </c>
      <c r="B75" s="6">
        <v>45238</v>
      </c>
      <c r="C75" s="5" t="s">
        <v>99</v>
      </c>
      <c r="D75" s="5" t="s">
        <v>10</v>
      </c>
      <c r="E75" s="5">
        <v>19</v>
      </c>
      <c r="F75" s="5" t="s">
        <v>11</v>
      </c>
      <c r="G75" s="5">
        <v>3</v>
      </c>
      <c r="H75" s="5">
        <v>30</v>
      </c>
      <c r="I75" s="7">
        <v>90</v>
      </c>
    </row>
    <row r="76" spans="1:9" x14ac:dyDescent="0.2">
      <c r="A76" s="5">
        <v>12</v>
      </c>
      <c r="B76" s="6">
        <v>45229</v>
      </c>
      <c r="C76" s="5" t="s">
        <v>25</v>
      </c>
      <c r="D76" s="5" t="s">
        <v>10</v>
      </c>
      <c r="E76" s="5">
        <v>35</v>
      </c>
      <c r="F76" s="5" t="s">
        <v>11</v>
      </c>
      <c r="G76" s="5">
        <v>3</v>
      </c>
      <c r="H76" s="5">
        <v>25</v>
      </c>
      <c r="I76" s="7">
        <v>75</v>
      </c>
    </row>
    <row r="77" spans="1:9" x14ac:dyDescent="0.2">
      <c r="A77" s="5">
        <v>37</v>
      </c>
      <c r="B77" s="6">
        <v>45069</v>
      </c>
      <c r="C77" s="5" t="s">
        <v>50</v>
      </c>
      <c r="D77" s="5" t="s">
        <v>13</v>
      </c>
      <c r="E77" s="5">
        <v>18</v>
      </c>
      <c r="F77" s="5" t="s">
        <v>11</v>
      </c>
      <c r="G77" s="5">
        <v>3</v>
      </c>
      <c r="H77" s="5">
        <v>25</v>
      </c>
      <c r="I77" s="7">
        <v>75</v>
      </c>
    </row>
    <row r="78" spans="1:9" x14ac:dyDescent="0.2">
      <c r="A78" s="5">
        <v>50</v>
      </c>
      <c r="B78" s="6">
        <v>45162</v>
      </c>
      <c r="C78" s="5" t="s">
        <v>63</v>
      </c>
      <c r="D78" s="5" t="s">
        <v>13</v>
      </c>
      <c r="E78" s="5">
        <v>27</v>
      </c>
      <c r="F78" s="5" t="s">
        <v>11</v>
      </c>
      <c r="G78" s="5">
        <v>3</v>
      </c>
      <c r="H78" s="5">
        <v>25</v>
      </c>
      <c r="I78" s="7">
        <v>75</v>
      </c>
    </row>
    <row r="79" spans="1:9" x14ac:dyDescent="0.2">
      <c r="A79" s="5">
        <v>51</v>
      </c>
      <c r="B79" s="6">
        <v>45201</v>
      </c>
      <c r="C79" s="5" t="s">
        <v>64</v>
      </c>
      <c r="D79" s="5" t="s">
        <v>10</v>
      </c>
      <c r="E79" s="5">
        <v>27</v>
      </c>
      <c r="F79" s="5" t="s">
        <v>11</v>
      </c>
      <c r="G79" s="5">
        <v>3</v>
      </c>
      <c r="H79" s="5">
        <v>25</v>
      </c>
      <c r="I79" s="7">
        <v>75</v>
      </c>
    </row>
    <row r="80" spans="1:9" x14ac:dyDescent="0.2">
      <c r="A80" s="5">
        <v>69</v>
      </c>
      <c r="B80" s="6">
        <v>45046</v>
      </c>
      <c r="C80" s="5" t="s">
        <v>82</v>
      </c>
      <c r="D80" s="5" t="s">
        <v>13</v>
      </c>
      <c r="E80" s="5">
        <v>56</v>
      </c>
      <c r="F80" s="5" t="s">
        <v>11</v>
      </c>
      <c r="G80" s="5">
        <v>3</v>
      </c>
      <c r="H80" s="5">
        <v>25</v>
      </c>
      <c r="I80" s="7">
        <v>75</v>
      </c>
    </row>
    <row r="81" spans="1:9" x14ac:dyDescent="0.2">
      <c r="A81" s="5">
        <v>80</v>
      </c>
      <c r="B81" s="6">
        <v>45270</v>
      </c>
      <c r="C81" s="5" t="s">
        <v>93</v>
      </c>
      <c r="D81" s="5" t="s">
        <v>13</v>
      </c>
      <c r="E81" s="5">
        <v>64</v>
      </c>
      <c r="F81" s="5" t="s">
        <v>14</v>
      </c>
      <c r="G81" s="5">
        <v>2</v>
      </c>
      <c r="H81" s="5">
        <v>30</v>
      </c>
      <c r="I81" s="7">
        <v>60</v>
      </c>
    </row>
    <row r="82" spans="1:9" x14ac:dyDescent="0.2">
      <c r="A82" s="5">
        <v>95</v>
      </c>
      <c r="B82" s="6">
        <v>45254</v>
      </c>
      <c r="C82" s="5" t="s">
        <v>108</v>
      </c>
      <c r="D82" s="5" t="s">
        <v>13</v>
      </c>
      <c r="E82" s="5">
        <v>32</v>
      </c>
      <c r="F82" s="5" t="s">
        <v>14</v>
      </c>
      <c r="G82" s="5">
        <v>2</v>
      </c>
      <c r="H82" s="5">
        <v>30</v>
      </c>
      <c r="I82" s="7">
        <v>60</v>
      </c>
    </row>
    <row r="83" spans="1:9" x14ac:dyDescent="0.2">
      <c r="A83" s="5">
        <v>7</v>
      </c>
      <c r="B83" s="6">
        <v>44998</v>
      </c>
      <c r="C83" s="5" t="s">
        <v>20</v>
      </c>
      <c r="D83" s="5" t="s">
        <v>10</v>
      </c>
      <c r="E83" s="5">
        <v>46</v>
      </c>
      <c r="F83" s="5" t="s">
        <v>14</v>
      </c>
      <c r="G83" s="5">
        <v>2</v>
      </c>
      <c r="H83" s="5">
        <v>25</v>
      </c>
      <c r="I83" s="7">
        <v>50</v>
      </c>
    </row>
    <row r="84" spans="1:9" x14ac:dyDescent="0.2">
      <c r="A84" s="5">
        <v>18</v>
      </c>
      <c r="B84" s="6">
        <v>45046</v>
      </c>
      <c r="C84" s="5" t="s">
        <v>31</v>
      </c>
      <c r="D84" s="5" t="s">
        <v>13</v>
      </c>
      <c r="E84" s="5">
        <v>47</v>
      </c>
      <c r="F84" s="5" t="s">
        <v>16</v>
      </c>
      <c r="G84" s="5">
        <v>2</v>
      </c>
      <c r="H84" s="5">
        <v>25</v>
      </c>
      <c r="I84" s="7">
        <v>50</v>
      </c>
    </row>
    <row r="85" spans="1:9" x14ac:dyDescent="0.2">
      <c r="A85" s="5">
        <v>19</v>
      </c>
      <c r="B85" s="6">
        <v>45185</v>
      </c>
      <c r="C85" s="5" t="s">
        <v>32</v>
      </c>
      <c r="D85" s="5" t="s">
        <v>13</v>
      </c>
      <c r="E85" s="5">
        <v>62</v>
      </c>
      <c r="F85" s="5" t="s">
        <v>14</v>
      </c>
      <c r="G85" s="5">
        <v>2</v>
      </c>
      <c r="H85" s="5">
        <v>25</v>
      </c>
      <c r="I85" s="7">
        <v>50</v>
      </c>
    </row>
    <row r="86" spans="1:9" x14ac:dyDescent="0.2">
      <c r="A86" s="5">
        <v>25</v>
      </c>
      <c r="B86" s="6">
        <v>45286</v>
      </c>
      <c r="C86" s="5" t="s">
        <v>38</v>
      </c>
      <c r="D86" s="5" t="s">
        <v>13</v>
      </c>
      <c r="E86" s="5">
        <v>64</v>
      </c>
      <c r="F86" s="5" t="s">
        <v>11</v>
      </c>
      <c r="G86" s="5">
        <v>1</v>
      </c>
      <c r="H86" s="5">
        <v>50</v>
      </c>
      <c r="I86" s="7">
        <v>50</v>
      </c>
    </row>
    <row r="87" spans="1:9" x14ac:dyDescent="0.2">
      <c r="A87" s="5">
        <v>27</v>
      </c>
      <c r="B87" s="6">
        <v>45141</v>
      </c>
      <c r="C87" s="5" t="s">
        <v>40</v>
      </c>
      <c r="D87" s="5" t="s">
        <v>13</v>
      </c>
      <c r="E87" s="5">
        <v>38</v>
      </c>
      <c r="F87" s="5" t="s">
        <v>11</v>
      </c>
      <c r="G87" s="5">
        <v>2</v>
      </c>
      <c r="H87" s="5">
        <v>25</v>
      </c>
      <c r="I87" s="7">
        <v>50</v>
      </c>
    </row>
    <row r="88" spans="1:9" x14ac:dyDescent="0.2">
      <c r="A88" s="5">
        <v>40</v>
      </c>
      <c r="B88" s="6">
        <v>45099</v>
      </c>
      <c r="C88" s="5" t="s">
        <v>53</v>
      </c>
      <c r="D88" s="5" t="s">
        <v>10</v>
      </c>
      <c r="E88" s="5">
        <v>45</v>
      </c>
      <c r="F88" s="5" t="s">
        <v>11</v>
      </c>
      <c r="G88" s="5">
        <v>1</v>
      </c>
      <c r="H88" s="5">
        <v>50</v>
      </c>
      <c r="I88" s="7">
        <v>50</v>
      </c>
    </row>
    <row r="89" spans="1:9" x14ac:dyDescent="0.2">
      <c r="A89" s="5">
        <v>41</v>
      </c>
      <c r="B89" s="6">
        <v>44979</v>
      </c>
      <c r="C89" s="5" t="s">
        <v>54</v>
      </c>
      <c r="D89" s="5" t="s">
        <v>10</v>
      </c>
      <c r="E89" s="5">
        <v>34</v>
      </c>
      <c r="F89" s="5" t="s">
        <v>14</v>
      </c>
      <c r="G89" s="5">
        <v>2</v>
      </c>
      <c r="H89" s="5">
        <v>25</v>
      </c>
      <c r="I89" s="7">
        <v>50</v>
      </c>
    </row>
    <row r="90" spans="1:9" x14ac:dyDescent="0.2">
      <c r="A90" s="5">
        <v>59</v>
      </c>
      <c r="B90" s="6">
        <v>45112</v>
      </c>
      <c r="C90" s="5" t="s">
        <v>72</v>
      </c>
      <c r="D90" s="5" t="s">
        <v>10</v>
      </c>
      <c r="E90" s="5">
        <v>62</v>
      </c>
      <c r="F90" s="5" t="s">
        <v>14</v>
      </c>
      <c r="G90" s="5">
        <v>1</v>
      </c>
      <c r="H90" s="5">
        <v>50</v>
      </c>
      <c r="I90" s="7">
        <v>50</v>
      </c>
    </row>
    <row r="91" spans="1:9" x14ac:dyDescent="0.2">
      <c r="A91" s="5">
        <v>63</v>
      </c>
      <c r="B91" s="6">
        <v>44962</v>
      </c>
      <c r="C91" s="5" t="s">
        <v>76</v>
      </c>
      <c r="D91" s="5" t="s">
        <v>10</v>
      </c>
      <c r="E91" s="5">
        <v>57</v>
      </c>
      <c r="F91" s="5" t="s">
        <v>16</v>
      </c>
      <c r="G91" s="5">
        <v>2</v>
      </c>
      <c r="H91" s="5">
        <v>25</v>
      </c>
      <c r="I91" s="7">
        <v>50</v>
      </c>
    </row>
    <row r="92" spans="1:9" x14ac:dyDescent="0.2">
      <c r="A92" s="5">
        <v>81</v>
      </c>
      <c r="B92" s="6">
        <v>45063</v>
      </c>
      <c r="C92" s="5" t="s">
        <v>94</v>
      </c>
      <c r="D92" s="5" t="s">
        <v>10</v>
      </c>
      <c r="E92" s="5">
        <v>40</v>
      </c>
      <c r="F92" s="5" t="s">
        <v>16</v>
      </c>
      <c r="G92" s="5">
        <v>1</v>
      </c>
      <c r="H92" s="5">
        <v>50</v>
      </c>
      <c r="I92" s="7">
        <v>50</v>
      </c>
    </row>
    <row r="93" spans="1:9" x14ac:dyDescent="0.2">
      <c r="A93" s="5">
        <v>3</v>
      </c>
      <c r="B93" s="6">
        <v>44939</v>
      </c>
      <c r="C93" s="5" t="s">
        <v>15</v>
      </c>
      <c r="D93" s="5" t="s">
        <v>10</v>
      </c>
      <c r="E93" s="5">
        <v>50</v>
      </c>
      <c r="F93" s="5" t="s">
        <v>16</v>
      </c>
      <c r="G93" s="5">
        <v>1</v>
      </c>
      <c r="H93" s="5">
        <v>30</v>
      </c>
      <c r="I93" s="7">
        <v>30</v>
      </c>
    </row>
    <row r="94" spans="1:9" x14ac:dyDescent="0.2">
      <c r="A94" s="5">
        <v>6</v>
      </c>
      <c r="B94" s="6">
        <v>45041</v>
      </c>
      <c r="C94" s="5" t="s">
        <v>19</v>
      </c>
      <c r="D94" s="5" t="s">
        <v>13</v>
      </c>
      <c r="E94" s="5">
        <v>45</v>
      </c>
      <c r="F94" s="5" t="s">
        <v>11</v>
      </c>
      <c r="G94" s="5">
        <v>1</v>
      </c>
      <c r="H94" s="5">
        <v>30</v>
      </c>
      <c r="I94" s="7">
        <v>30</v>
      </c>
    </row>
    <row r="95" spans="1:9" x14ac:dyDescent="0.2">
      <c r="A95" s="5">
        <v>29</v>
      </c>
      <c r="B95" s="6">
        <v>45156</v>
      </c>
      <c r="C95" s="5" t="s">
        <v>42</v>
      </c>
      <c r="D95" s="5" t="s">
        <v>13</v>
      </c>
      <c r="E95" s="5">
        <v>42</v>
      </c>
      <c r="F95" s="5" t="s">
        <v>16</v>
      </c>
      <c r="G95" s="5">
        <v>1</v>
      </c>
      <c r="H95" s="5">
        <v>30</v>
      </c>
      <c r="I95" s="7">
        <v>30</v>
      </c>
    </row>
    <row r="96" spans="1:9" x14ac:dyDescent="0.2">
      <c r="A96" s="5">
        <v>45</v>
      </c>
      <c r="B96" s="6">
        <v>45110</v>
      </c>
      <c r="C96" s="5" t="s">
        <v>58</v>
      </c>
      <c r="D96" s="5" t="s">
        <v>13</v>
      </c>
      <c r="E96" s="5">
        <v>55</v>
      </c>
      <c r="F96" s="5" t="s">
        <v>16</v>
      </c>
      <c r="G96" s="5">
        <v>1</v>
      </c>
      <c r="H96" s="5">
        <v>30</v>
      </c>
      <c r="I96" s="7">
        <v>30</v>
      </c>
    </row>
    <row r="97" spans="1:19" x14ac:dyDescent="0.2">
      <c r="A97" s="5">
        <v>57</v>
      </c>
      <c r="B97" s="6">
        <v>45248</v>
      </c>
      <c r="C97" s="5" t="s">
        <v>70</v>
      </c>
      <c r="D97" s="5" t="s">
        <v>13</v>
      </c>
      <c r="E97" s="5">
        <v>63</v>
      </c>
      <c r="F97" s="5" t="s">
        <v>11</v>
      </c>
      <c r="G97" s="5">
        <v>1</v>
      </c>
      <c r="H97" s="5">
        <v>30</v>
      </c>
      <c r="I97" s="7">
        <v>30</v>
      </c>
    </row>
    <row r="98" spans="1:19" x14ac:dyDescent="0.2">
      <c r="A98" s="5">
        <v>66</v>
      </c>
      <c r="B98" s="6">
        <v>45043</v>
      </c>
      <c r="C98" s="5" t="s">
        <v>79</v>
      </c>
      <c r="D98" s="5" t="s">
        <v>13</v>
      </c>
      <c r="E98" s="5">
        <v>45</v>
      </c>
      <c r="F98" s="5" t="s">
        <v>16</v>
      </c>
      <c r="G98" s="5">
        <v>1</v>
      </c>
      <c r="H98" s="5">
        <v>30</v>
      </c>
      <c r="I98" s="7">
        <v>30</v>
      </c>
    </row>
    <row r="99" spans="1:19" x14ac:dyDescent="0.2">
      <c r="A99" s="5">
        <v>90</v>
      </c>
      <c r="B99" s="6">
        <v>45052</v>
      </c>
      <c r="C99" s="5" t="s">
        <v>103</v>
      </c>
      <c r="D99" s="5" t="s">
        <v>13</v>
      </c>
      <c r="E99" s="5">
        <v>51</v>
      </c>
      <c r="F99" s="5" t="s">
        <v>16</v>
      </c>
      <c r="G99" s="5">
        <v>1</v>
      </c>
      <c r="H99" s="5">
        <v>30</v>
      </c>
      <c r="I99" s="7">
        <v>30</v>
      </c>
    </row>
    <row r="100" spans="1:19" ht="15" x14ac:dyDescent="0.25">
      <c r="A100" s="55">
        <v>44</v>
      </c>
      <c r="B100" s="56">
        <v>44976</v>
      </c>
      <c r="C100" s="55" t="s">
        <v>57</v>
      </c>
      <c r="D100" s="55" t="s">
        <v>13</v>
      </c>
      <c r="E100" s="55">
        <v>22</v>
      </c>
      <c r="F100" s="55" t="s">
        <v>14</v>
      </c>
      <c r="G100" s="55">
        <v>1</v>
      </c>
      <c r="H100" s="55">
        <v>25</v>
      </c>
      <c r="I100" s="57">
        <v>25</v>
      </c>
      <c r="K100"/>
      <c r="L100"/>
      <c r="M100"/>
      <c r="N100"/>
      <c r="O100"/>
      <c r="P100"/>
      <c r="Q100"/>
      <c r="R100"/>
      <c r="S100"/>
    </row>
    <row r="101" spans="1:19" customFormat="1" ht="15" x14ac:dyDescent="0.25">
      <c r="A101" s="55"/>
      <c r="B101" s="56"/>
      <c r="C101" s="55"/>
      <c r="D101" s="55"/>
      <c r="E101" s="55"/>
      <c r="F101" s="55"/>
      <c r="G101" s="55"/>
      <c r="H101" s="55"/>
      <c r="I101" s="57"/>
      <c r="K101" s="4"/>
      <c r="L101" s="4"/>
      <c r="M101" s="4"/>
      <c r="N101" s="4"/>
      <c r="O101" s="4"/>
      <c r="P101" s="4"/>
      <c r="Q101" s="4"/>
      <c r="R101" s="4"/>
      <c r="S101" s="4"/>
    </row>
    <row r="102" spans="1:19" x14ac:dyDescent="0.2">
      <c r="E102" s="4">
        <f>MODE(Table1[Age])</f>
        <v>51</v>
      </c>
    </row>
  </sheetData>
  <mergeCells count="2">
    <mergeCell ref="K1:L1"/>
    <mergeCell ref="K14:L14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79101-4212-4286-921F-263AB5A71D14}">
  <dimension ref="A1:M115"/>
  <sheetViews>
    <sheetView tabSelected="1" zoomScale="80" zoomScaleNormal="80" workbookViewId="0">
      <pane xSplit="1" ySplit="1" topLeftCell="B87" activePane="bottomRight" state="frozen"/>
      <selection pane="topRight" activeCell="B1" sqref="B1"/>
      <selection pane="bottomLeft" activeCell="A2" sqref="A2"/>
      <selection pane="bottomRight" activeCell="J115" sqref="J115"/>
    </sheetView>
  </sheetViews>
  <sheetFormatPr defaultColWidth="9" defaultRowHeight="14.25" x14ac:dyDescent="0.2"/>
  <cols>
    <col min="1" max="1" width="12.28515625" style="4" bestFit="1" customWidth="1"/>
    <col min="2" max="2" width="11.28515625" style="4" bestFit="1" customWidth="1"/>
    <col min="3" max="5" width="9" style="4"/>
    <col min="6" max="6" width="14.7109375" style="4" bestFit="1" customWidth="1"/>
    <col min="7" max="7" width="9" style="4"/>
    <col min="8" max="8" width="11.7109375" style="4" bestFit="1" customWidth="1"/>
    <col min="9" max="9" width="11.42578125" style="4" bestFit="1" customWidth="1"/>
    <col min="10" max="10" width="9" style="4"/>
    <col min="11" max="11" width="13" style="4" bestFit="1" customWidth="1"/>
    <col min="12" max="12" width="12.140625" style="4" bestFit="1" customWidth="1"/>
    <col min="13" max="13" width="12.28515625" style="4" bestFit="1" customWidth="1"/>
    <col min="14" max="14" width="9.85546875" style="4" bestFit="1" customWidth="1"/>
    <col min="15" max="16384" width="9" style="4"/>
  </cols>
  <sheetData>
    <row r="1" spans="1:13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1" t="s">
        <v>128</v>
      </c>
      <c r="L1" s="1" t="s">
        <v>126</v>
      </c>
      <c r="M1" s="1" t="s">
        <v>125</v>
      </c>
    </row>
    <row r="2" spans="1:13" ht="15" x14ac:dyDescent="0.25">
      <c r="A2" s="10" t="s">
        <v>113</v>
      </c>
      <c r="B2" s="8"/>
      <c r="C2" s="8"/>
      <c r="D2" s="8"/>
      <c r="E2" s="8"/>
      <c r="F2" s="8"/>
      <c r="G2" s="8"/>
      <c r="H2" s="8"/>
      <c r="I2" s="8"/>
      <c r="J2"/>
      <c r="K2"/>
      <c r="L2"/>
    </row>
    <row r="3" spans="1:13" ht="15" x14ac:dyDescent="0.25">
      <c r="A3" s="11">
        <v>32</v>
      </c>
      <c r="B3" s="12">
        <v>44930</v>
      </c>
      <c r="C3" s="11" t="s">
        <v>45</v>
      </c>
      <c r="D3" s="11" t="s">
        <v>10</v>
      </c>
      <c r="E3" s="11">
        <v>30</v>
      </c>
      <c r="F3" s="11" t="s">
        <v>11</v>
      </c>
      <c r="G3" s="11">
        <v>3</v>
      </c>
      <c r="H3" s="11">
        <v>30</v>
      </c>
      <c r="I3" s="13">
        <v>90</v>
      </c>
      <c r="J3"/>
      <c r="K3"/>
      <c r="L3"/>
    </row>
    <row r="4" spans="1:13" ht="15" x14ac:dyDescent="0.25">
      <c r="A4" s="11">
        <v>3</v>
      </c>
      <c r="B4" s="12">
        <v>44939</v>
      </c>
      <c r="C4" s="11" t="s">
        <v>15</v>
      </c>
      <c r="D4" s="11" t="s">
        <v>10</v>
      </c>
      <c r="E4" s="11">
        <v>50</v>
      </c>
      <c r="F4" s="11" t="s">
        <v>16</v>
      </c>
      <c r="G4" s="11">
        <v>1</v>
      </c>
      <c r="H4" s="11">
        <v>30</v>
      </c>
      <c r="I4" s="13">
        <v>30</v>
      </c>
      <c r="J4"/>
      <c r="K4"/>
      <c r="L4"/>
    </row>
    <row r="5" spans="1:13" ht="15" x14ac:dyDescent="0.25">
      <c r="A5" s="11">
        <v>21</v>
      </c>
      <c r="B5" s="12">
        <v>44940</v>
      </c>
      <c r="C5" s="11" t="s">
        <v>34</v>
      </c>
      <c r="D5" s="11" t="s">
        <v>13</v>
      </c>
      <c r="E5" s="11">
        <v>50</v>
      </c>
      <c r="F5" s="11" t="s">
        <v>11</v>
      </c>
      <c r="G5" s="11">
        <v>1</v>
      </c>
      <c r="H5" s="11">
        <v>500</v>
      </c>
      <c r="I5" s="13">
        <v>500</v>
      </c>
      <c r="J5"/>
      <c r="K5"/>
      <c r="L5"/>
    </row>
    <row r="6" spans="1:13" ht="15" x14ac:dyDescent="0.25">
      <c r="A6" s="11">
        <v>15</v>
      </c>
      <c r="B6" s="12">
        <v>44942</v>
      </c>
      <c r="C6" s="11" t="s">
        <v>28</v>
      </c>
      <c r="D6" s="11" t="s">
        <v>13</v>
      </c>
      <c r="E6" s="11">
        <v>42</v>
      </c>
      <c r="F6" s="11" t="s">
        <v>16</v>
      </c>
      <c r="G6" s="11">
        <v>4</v>
      </c>
      <c r="H6" s="11">
        <v>500</v>
      </c>
      <c r="I6" s="13">
        <v>2000</v>
      </c>
      <c r="J6"/>
      <c r="K6"/>
      <c r="L6"/>
    </row>
    <row r="7" spans="1:13" ht="15" x14ac:dyDescent="0.25">
      <c r="A7" s="11">
        <v>14</v>
      </c>
      <c r="B7" s="12">
        <v>44943</v>
      </c>
      <c r="C7" s="11" t="s">
        <v>27</v>
      </c>
      <c r="D7" s="11" t="s">
        <v>10</v>
      </c>
      <c r="E7" s="11">
        <v>64</v>
      </c>
      <c r="F7" s="11" t="s">
        <v>14</v>
      </c>
      <c r="G7" s="11">
        <v>4</v>
      </c>
      <c r="H7" s="11">
        <v>30</v>
      </c>
      <c r="I7" s="13">
        <v>120</v>
      </c>
      <c r="J7"/>
      <c r="K7"/>
      <c r="L7"/>
    </row>
    <row r="8" spans="1:13" ht="15" x14ac:dyDescent="0.25">
      <c r="A8" s="11">
        <v>49</v>
      </c>
      <c r="B8" s="12">
        <v>44949</v>
      </c>
      <c r="C8" s="11" t="s">
        <v>62</v>
      </c>
      <c r="D8" s="11" t="s">
        <v>13</v>
      </c>
      <c r="E8" s="11">
        <v>54</v>
      </c>
      <c r="F8" s="11" t="s">
        <v>16</v>
      </c>
      <c r="G8" s="11">
        <v>2</v>
      </c>
      <c r="H8" s="11">
        <v>500</v>
      </c>
      <c r="I8" s="13">
        <v>1000</v>
      </c>
      <c r="J8"/>
      <c r="K8"/>
      <c r="L8"/>
    </row>
    <row r="9" spans="1:13" ht="15" x14ac:dyDescent="0.25">
      <c r="A9" s="11">
        <v>64</v>
      </c>
      <c r="B9" s="12">
        <v>44950</v>
      </c>
      <c r="C9" s="11" t="s">
        <v>77</v>
      </c>
      <c r="D9" s="11" t="s">
        <v>10</v>
      </c>
      <c r="E9" s="11">
        <v>49</v>
      </c>
      <c r="F9" s="11" t="s">
        <v>14</v>
      </c>
      <c r="G9" s="11">
        <v>4</v>
      </c>
      <c r="H9" s="11">
        <v>25</v>
      </c>
      <c r="I9" s="13">
        <v>100</v>
      </c>
      <c r="J9"/>
      <c r="K9">
        <f>COUNTA(C3:C9)</f>
        <v>7</v>
      </c>
      <c r="L9" s="4">
        <f>SUM(G3:G9)</f>
        <v>19</v>
      </c>
      <c r="M9" s="9">
        <f>SUM(I3:I9)</f>
        <v>3840</v>
      </c>
    </row>
    <row r="10" spans="1:13" ht="15" x14ac:dyDescent="0.25">
      <c r="A10" s="10" t="s">
        <v>114</v>
      </c>
      <c r="B10" s="8"/>
      <c r="C10" s="8"/>
      <c r="D10" s="8"/>
      <c r="E10" s="8"/>
      <c r="F10" s="8"/>
      <c r="G10" s="8"/>
      <c r="H10" s="8"/>
      <c r="I10" s="8"/>
      <c r="J10"/>
      <c r="K10"/>
      <c r="L10"/>
    </row>
    <row r="11" spans="1:13" ht="15" x14ac:dyDescent="0.25">
      <c r="A11" s="14">
        <v>63</v>
      </c>
      <c r="B11" s="15">
        <v>44962</v>
      </c>
      <c r="C11" s="14" t="s">
        <v>76</v>
      </c>
      <c r="D11" s="14" t="s">
        <v>10</v>
      </c>
      <c r="E11" s="14">
        <v>57</v>
      </c>
      <c r="F11" s="14" t="s">
        <v>16</v>
      </c>
      <c r="G11" s="14">
        <v>2</v>
      </c>
      <c r="H11" s="14">
        <v>25</v>
      </c>
      <c r="I11" s="16">
        <v>50</v>
      </c>
      <c r="J11"/>
      <c r="K11"/>
      <c r="L11"/>
    </row>
    <row r="12" spans="1:13" ht="15" x14ac:dyDescent="0.25">
      <c r="A12" s="14">
        <v>85</v>
      </c>
      <c r="B12" s="15">
        <v>44963</v>
      </c>
      <c r="C12" s="14" t="s">
        <v>98</v>
      </c>
      <c r="D12" s="14" t="s">
        <v>10</v>
      </c>
      <c r="E12" s="14">
        <v>31</v>
      </c>
      <c r="F12" s="14" t="s">
        <v>14</v>
      </c>
      <c r="G12" s="14">
        <v>3</v>
      </c>
      <c r="H12" s="14">
        <v>50</v>
      </c>
      <c r="I12" s="16">
        <v>150</v>
      </c>
      <c r="J12"/>
      <c r="K12"/>
      <c r="L12"/>
    </row>
    <row r="13" spans="1:13" ht="15" x14ac:dyDescent="0.25">
      <c r="A13" s="14">
        <v>54</v>
      </c>
      <c r="B13" s="15">
        <v>44967</v>
      </c>
      <c r="C13" s="14" t="s">
        <v>67</v>
      </c>
      <c r="D13" s="14" t="s">
        <v>13</v>
      </c>
      <c r="E13" s="14">
        <v>38</v>
      </c>
      <c r="F13" s="14" t="s">
        <v>16</v>
      </c>
      <c r="G13" s="14">
        <v>3</v>
      </c>
      <c r="H13" s="14">
        <v>500</v>
      </c>
      <c r="I13" s="16">
        <v>1500</v>
      </c>
      <c r="J13"/>
      <c r="K13"/>
      <c r="L13"/>
    </row>
    <row r="14" spans="1:13" ht="15" x14ac:dyDescent="0.25">
      <c r="A14" s="14">
        <v>68</v>
      </c>
      <c r="B14" s="15">
        <v>44967</v>
      </c>
      <c r="C14" s="14" t="s">
        <v>81</v>
      </c>
      <c r="D14" s="14" t="s">
        <v>10</v>
      </c>
      <c r="E14" s="14">
        <v>25</v>
      </c>
      <c r="F14" s="14" t="s">
        <v>16</v>
      </c>
      <c r="G14" s="14">
        <v>1</v>
      </c>
      <c r="H14" s="14">
        <v>300</v>
      </c>
      <c r="I14" s="16">
        <v>300</v>
      </c>
      <c r="J14"/>
      <c r="K14"/>
      <c r="L14"/>
    </row>
    <row r="15" spans="1:13" ht="15" x14ac:dyDescent="0.25">
      <c r="A15" s="14">
        <v>11</v>
      </c>
      <c r="B15" s="15">
        <v>44971</v>
      </c>
      <c r="C15" s="14" t="s">
        <v>24</v>
      </c>
      <c r="D15" s="14" t="s">
        <v>10</v>
      </c>
      <c r="E15" s="14">
        <v>23</v>
      </c>
      <c r="F15" s="14" t="s">
        <v>14</v>
      </c>
      <c r="G15" s="14">
        <v>2</v>
      </c>
      <c r="H15" s="14">
        <v>50</v>
      </c>
      <c r="I15" s="16">
        <v>100</v>
      </c>
      <c r="J15"/>
      <c r="K15"/>
      <c r="L15"/>
    </row>
    <row r="16" spans="1:13" ht="15" x14ac:dyDescent="0.25">
      <c r="A16" s="14">
        <v>16</v>
      </c>
      <c r="B16" s="15">
        <v>44974</v>
      </c>
      <c r="C16" s="14" t="s">
        <v>29</v>
      </c>
      <c r="D16" s="14" t="s">
        <v>10</v>
      </c>
      <c r="E16" s="14">
        <v>19</v>
      </c>
      <c r="F16" s="14" t="s">
        <v>14</v>
      </c>
      <c r="G16" s="14">
        <v>3</v>
      </c>
      <c r="H16" s="14">
        <v>500</v>
      </c>
      <c r="I16" s="16">
        <v>1500</v>
      </c>
      <c r="J16"/>
      <c r="K16"/>
      <c r="L16"/>
    </row>
    <row r="17" spans="1:13" ht="15" x14ac:dyDescent="0.25">
      <c r="A17" s="14">
        <v>42</v>
      </c>
      <c r="B17" s="15">
        <v>44974</v>
      </c>
      <c r="C17" s="14" t="s">
        <v>55</v>
      </c>
      <c r="D17" s="14" t="s">
        <v>10</v>
      </c>
      <c r="E17" s="14">
        <v>22</v>
      </c>
      <c r="F17" s="14" t="s">
        <v>14</v>
      </c>
      <c r="G17" s="14">
        <v>3</v>
      </c>
      <c r="H17" s="14">
        <v>300</v>
      </c>
      <c r="I17" s="16">
        <v>900</v>
      </c>
      <c r="J17"/>
      <c r="K17"/>
      <c r="L17"/>
    </row>
    <row r="18" spans="1:13" ht="15" x14ac:dyDescent="0.25">
      <c r="A18" s="14">
        <v>44</v>
      </c>
      <c r="B18" s="15">
        <v>44976</v>
      </c>
      <c r="C18" s="14" t="s">
        <v>57</v>
      </c>
      <c r="D18" s="14" t="s">
        <v>13</v>
      </c>
      <c r="E18" s="14">
        <v>22</v>
      </c>
      <c r="F18" s="14" t="s">
        <v>14</v>
      </c>
      <c r="G18" s="14">
        <v>1</v>
      </c>
      <c r="H18" s="14">
        <v>25</v>
      </c>
      <c r="I18" s="16">
        <v>25</v>
      </c>
      <c r="J18"/>
      <c r="K18"/>
      <c r="L18"/>
    </row>
    <row r="19" spans="1:13" ht="15" x14ac:dyDescent="0.25">
      <c r="A19" s="14">
        <v>70</v>
      </c>
      <c r="B19" s="15">
        <v>44978</v>
      </c>
      <c r="C19" s="14" t="s">
        <v>83</v>
      </c>
      <c r="D19" s="14" t="s">
        <v>13</v>
      </c>
      <c r="E19" s="14">
        <v>43</v>
      </c>
      <c r="F19" s="14" t="s">
        <v>14</v>
      </c>
      <c r="G19" s="14">
        <v>1</v>
      </c>
      <c r="H19" s="14">
        <v>300</v>
      </c>
      <c r="I19" s="16">
        <v>300</v>
      </c>
      <c r="J19"/>
      <c r="K19"/>
      <c r="L19"/>
    </row>
    <row r="20" spans="1:13" ht="15" x14ac:dyDescent="0.25">
      <c r="A20" s="14">
        <v>8</v>
      </c>
      <c r="B20" s="15">
        <v>44979</v>
      </c>
      <c r="C20" s="14" t="s">
        <v>21</v>
      </c>
      <c r="D20" s="14" t="s">
        <v>10</v>
      </c>
      <c r="E20" s="14">
        <v>30</v>
      </c>
      <c r="F20" s="14" t="s">
        <v>16</v>
      </c>
      <c r="G20" s="14">
        <v>4</v>
      </c>
      <c r="H20" s="14">
        <v>25</v>
      </c>
      <c r="I20" s="16">
        <v>100</v>
      </c>
      <c r="J20"/>
      <c r="K20"/>
      <c r="L20"/>
    </row>
    <row r="21" spans="1:13" ht="15" x14ac:dyDescent="0.25">
      <c r="A21" s="14">
        <v>41</v>
      </c>
      <c r="B21" s="15">
        <v>44979</v>
      </c>
      <c r="C21" s="14" t="s">
        <v>54</v>
      </c>
      <c r="D21" s="14" t="s">
        <v>10</v>
      </c>
      <c r="E21" s="14">
        <v>34</v>
      </c>
      <c r="F21" s="14" t="s">
        <v>14</v>
      </c>
      <c r="G21" s="14">
        <v>2</v>
      </c>
      <c r="H21" s="14">
        <v>25</v>
      </c>
      <c r="I21" s="16">
        <v>50</v>
      </c>
      <c r="J21"/>
      <c r="K21"/>
      <c r="L21"/>
    </row>
    <row r="22" spans="1:13" ht="15" x14ac:dyDescent="0.25">
      <c r="A22" s="14">
        <v>2</v>
      </c>
      <c r="B22" s="15">
        <v>44984</v>
      </c>
      <c r="C22" s="14" t="s">
        <v>12</v>
      </c>
      <c r="D22" s="14" t="s">
        <v>13</v>
      </c>
      <c r="E22" s="14">
        <v>26</v>
      </c>
      <c r="F22" s="14" t="s">
        <v>14</v>
      </c>
      <c r="G22" s="14">
        <v>2</v>
      </c>
      <c r="H22" s="14">
        <v>500</v>
      </c>
      <c r="I22" s="16">
        <v>1000</v>
      </c>
      <c r="J22"/>
      <c r="K22">
        <f>COUNTA(C11:C22)</f>
        <v>12</v>
      </c>
      <c r="L22">
        <f>SUM(G11:G22)</f>
        <v>27</v>
      </c>
      <c r="M22" s="9">
        <f>SUM(I11:I22)</f>
        <v>5975</v>
      </c>
    </row>
    <row r="23" spans="1:13" ht="15" x14ac:dyDescent="0.25">
      <c r="A23" s="53" t="s">
        <v>115</v>
      </c>
      <c r="B23" s="54"/>
      <c r="C23" s="54"/>
      <c r="D23" s="54"/>
      <c r="E23" s="54"/>
      <c r="F23" s="54"/>
      <c r="G23" s="54"/>
      <c r="H23" s="54"/>
      <c r="I23" s="54"/>
      <c r="J23"/>
      <c r="K23"/>
      <c r="L23"/>
    </row>
    <row r="24" spans="1:13" x14ac:dyDescent="0.2">
      <c r="A24" s="17">
        <v>52</v>
      </c>
      <c r="B24" s="18">
        <v>44990</v>
      </c>
      <c r="C24" s="17" t="s">
        <v>65</v>
      </c>
      <c r="D24" s="17" t="s">
        <v>13</v>
      </c>
      <c r="E24" s="17">
        <v>36</v>
      </c>
      <c r="F24" s="17" t="s">
        <v>11</v>
      </c>
      <c r="G24" s="17">
        <v>1</v>
      </c>
      <c r="H24" s="17">
        <v>300</v>
      </c>
      <c r="I24" s="19">
        <v>300</v>
      </c>
    </row>
    <row r="25" spans="1:13" x14ac:dyDescent="0.2">
      <c r="A25" s="17">
        <v>7</v>
      </c>
      <c r="B25" s="18">
        <v>44998</v>
      </c>
      <c r="C25" s="17" t="s">
        <v>20</v>
      </c>
      <c r="D25" s="17" t="s">
        <v>10</v>
      </c>
      <c r="E25" s="17">
        <v>46</v>
      </c>
      <c r="F25" s="17" t="s">
        <v>14</v>
      </c>
      <c r="G25" s="17">
        <v>2</v>
      </c>
      <c r="H25" s="17">
        <v>25</v>
      </c>
      <c r="I25" s="19">
        <v>50</v>
      </c>
    </row>
    <row r="26" spans="1:13" x14ac:dyDescent="0.2">
      <c r="A26" s="17">
        <v>38</v>
      </c>
      <c r="B26" s="18">
        <v>45006</v>
      </c>
      <c r="C26" s="17" t="s">
        <v>51</v>
      </c>
      <c r="D26" s="17" t="s">
        <v>10</v>
      </c>
      <c r="E26" s="17">
        <v>38</v>
      </c>
      <c r="F26" s="17" t="s">
        <v>11</v>
      </c>
      <c r="G26" s="17">
        <v>4</v>
      </c>
      <c r="H26" s="17">
        <v>50</v>
      </c>
      <c r="I26" s="19">
        <v>200</v>
      </c>
    </row>
    <row r="27" spans="1:13" x14ac:dyDescent="0.2">
      <c r="A27" s="17">
        <v>33</v>
      </c>
      <c r="B27" s="18">
        <v>45008</v>
      </c>
      <c r="C27" s="17" t="s">
        <v>46</v>
      </c>
      <c r="D27" s="17" t="s">
        <v>13</v>
      </c>
      <c r="E27" s="17">
        <v>50</v>
      </c>
      <c r="F27" s="17" t="s">
        <v>16</v>
      </c>
      <c r="G27" s="17">
        <v>2</v>
      </c>
      <c r="H27" s="17">
        <v>50</v>
      </c>
      <c r="I27" s="19">
        <v>100</v>
      </c>
    </row>
    <row r="28" spans="1:13" x14ac:dyDescent="0.2">
      <c r="A28" s="17">
        <v>76</v>
      </c>
      <c r="B28" s="18">
        <v>45010</v>
      </c>
      <c r="C28" s="17" t="s">
        <v>89</v>
      </c>
      <c r="D28" s="17" t="s">
        <v>13</v>
      </c>
      <c r="E28" s="17">
        <v>22</v>
      </c>
      <c r="F28" s="17" t="s">
        <v>16</v>
      </c>
      <c r="G28" s="17">
        <v>2</v>
      </c>
      <c r="H28" s="17">
        <v>50</v>
      </c>
      <c r="I28" s="19">
        <v>100</v>
      </c>
    </row>
    <row r="29" spans="1:13" x14ac:dyDescent="0.2">
      <c r="A29" s="17">
        <v>91</v>
      </c>
      <c r="B29" s="18">
        <v>45010</v>
      </c>
      <c r="C29" s="17" t="s">
        <v>104</v>
      </c>
      <c r="D29" s="17" t="s">
        <v>13</v>
      </c>
      <c r="E29" s="17">
        <v>55</v>
      </c>
      <c r="F29" s="17" t="s">
        <v>16</v>
      </c>
      <c r="G29" s="17">
        <v>1</v>
      </c>
      <c r="H29" s="17">
        <v>500</v>
      </c>
      <c r="I29" s="19">
        <v>500</v>
      </c>
    </row>
    <row r="30" spans="1:13" x14ac:dyDescent="0.2">
      <c r="A30" s="17">
        <v>88</v>
      </c>
      <c r="B30" s="18">
        <v>45014</v>
      </c>
      <c r="C30" s="17" t="s">
        <v>101</v>
      </c>
      <c r="D30" s="17" t="s">
        <v>10</v>
      </c>
      <c r="E30" s="17">
        <v>56</v>
      </c>
      <c r="F30" s="17" t="s">
        <v>14</v>
      </c>
      <c r="G30" s="17">
        <v>1</v>
      </c>
      <c r="H30" s="17">
        <v>500</v>
      </c>
      <c r="I30" s="19">
        <v>500</v>
      </c>
      <c r="K30" s="4">
        <f>COUNTA(C24:C30)</f>
        <v>7</v>
      </c>
      <c r="L30" s="4">
        <f>SUM(G24:G30)</f>
        <v>13</v>
      </c>
      <c r="M30" s="9">
        <f>SUM(I24:I30)</f>
        <v>1750</v>
      </c>
    </row>
    <row r="31" spans="1:13" ht="15" x14ac:dyDescent="0.25">
      <c r="A31" s="10" t="s">
        <v>116</v>
      </c>
      <c r="B31" s="8"/>
      <c r="C31" s="8"/>
      <c r="D31" s="8"/>
      <c r="E31" s="8"/>
      <c r="F31" s="8"/>
      <c r="G31" s="8"/>
      <c r="H31" s="8"/>
      <c r="I31" s="8"/>
    </row>
    <row r="32" spans="1:13" x14ac:dyDescent="0.2">
      <c r="A32" s="11">
        <v>61</v>
      </c>
      <c r="B32" s="12">
        <v>45025</v>
      </c>
      <c r="C32" s="11" t="s">
        <v>74</v>
      </c>
      <c r="D32" s="11" t="s">
        <v>10</v>
      </c>
      <c r="E32" s="11">
        <v>21</v>
      </c>
      <c r="F32" s="11" t="s">
        <v>11</v>
      </c>
      <c r="G32" s="11">
        <v>4</v>
      </c>
      <c r="H32" s="11">
        <v>50</v>
      </c>
      <c r="I32" s="13">
        <v>200</v>
      </c>
    </row>
    <row r="33" spans="1:13" x14ac:dyDescent="0.2">
      <c r="A33" s="11">
        <v>23</v>
      </c>
      <c r="B33" s="12">
        <v>45028</v>
      </c>
      <c r="C33" s="11" t="s">
        <v>36</v>
      </c>
      <c r="D33" s="11" t="s">
        <v>13</v>
      </c>
      <c r="E33" s="11">
        <v>35</v>
      </c>
      <c r="F33" s="11" t="s">
        <v>14</v>
      </c>
      <c r="G33" s="11">
        <v>4</v>
      </c>
      <c r="H33" s="11">
        <v>30</v>
      </c>
      <c r="I33" s="13">
        <v>120</v>
      </c>
    </row>
    <row r="34" spans="1:13" x14ac:dyDescent="0.2">
      <c r="A34" s="11">
        <v>79</v>
      </c>
      <c r="B34" s="12">
        <v>45034</v>
      </c>
      <c r="C34" s="11" t="s">
        <v>92</v>
      </c>
      <c r="D34" s="11" t="s">
        <v>10</v>
      </c>
      <c r="E34" s="11">
        <v>34</v>
      </c>
      <c r="F34" s="11" t="s">
        <v>11</v>
      </c>
      <c r="G34" s="11">
        <v>1</v>
      </c>
      <c r="H34" s="11">
        <v>300</v>
      </c>
      <c r="I34" s="13">
        <v>300</v>
      </c>
    </row>
    <row r="35" spans="1:13" x14ac:dyDescent="0.2">
      <c r="A35" s="11">
        <v>39</v>
      </c>
      <c r="B35" s="12">
        <v>45037</v>
      </c>
      <c r="C35" s="11" t="s">
        <v>52</v>
      </c>
      <c r="D35" s="11" t="s">
        <v>10</v>
      </c>
      <c r="E35" s="11">
        <v>23</v>
      </c>
      <c r="F35" s="11" t="s">
        <v>14</v>
      </c>
      <c r="G35" s="11">
        <v>4</v>
      </c>
      <c r="H35" s="11">
        <v>30</v>
      </c>
      <c r="I35" s="13">
        <v>120</v>
      </c>
    </row>
    <row r="36" spans="1:13" x14ac:dyDescent="0.2">
      <c r="A36" s="11">
        <v>17</v>
      </c>
      <c r="B36" s="12">
        <v>45038</v>
      </c>
      <c r="C36" s="11" t="s">
        <v>30</v>
      </c>
      <c r="D36" s="11" t="s">
        <v>13</v>
      </c>
      <c r="E36" s="11">
        <v>27</v>
      </c>
      <c r="F36" s="11" t="s">
        <v>14</v>
      </c>
      <c r="G36" s="11">
        <v>4</v>
      </c>
      <c r="H36" s="11">
        <v>25</v>
      </c>
      <c r="I36" s="13">
        <v>100</v>
      </c>
    </row>
    <row r="37" spans="1:13" x14ac:dyDescent="0.2">
      <c r="A37" s="11">
        <v>28</v>
      </c>
      <c r="B37" s="12">
        <v>45039</v>
      </c>
      <c r="C37" s="11" t="s">
        <v>41</v>
      </c>
      <c r="D37" s="11" t="s">
        <v>13</v>
      </c>
      <c r="E37" s="11">
        <v>43</v>
      </c>
      <c r="F37" s="11" t="s">
        <v>11</v>
      </c>
      <c r="G37" s="11">
        <v>1</v>
      </c>
      <c r="H37" s="11">
        <v>500</v>
      </c>
      <c r="I37" s="13">
        <v>500</v>
      </c>
    </row>
    <row r="38" spans="1:13" x14ac:dyDescent="0.2">
      <c r="A38" s="11">
        <v>98</v>
      </c>
      <c r="B38" s="12">
        <v>45039</v>
      </c>
      <c r="C38" s="11" t="s">
        <v>111</v>
      </c>
      <c r="D38" s="11" t="s">
        <v>13</v>
      </c>
      <c r="E38" s="11">
        <v>55</v>
      </c>
      <c r="F38" s="11" t="s">
        <v>11</v>
      </c>
      <c r="G38" s="11">
        <v>2</v>
      </c>
      <c r="H38" s="11">
        <v>50</v>
      </c>
      <c r="I38" s="13">
        <v>100</v>
      </c>
    </row>
    <row r="39" spans="1:13" x14ac:dyDescent="0.2">
      <c r="A39" s="11">
        <v>6</v>
      </c>
      <c r="B39" s="12">
        <v>45041</v>
      </c>
      <c r="C39" s="11" t="s">
        <v>19</v>
      </c>
      <c r="D39" s="11" t="s">
        <v>13</v>
      </c>
      <c r="E39" s="11">
        <v>45</v>
      </c>
      <c r="F39" s="11" t="s">
        <v>11</v>
      </c>
      <c r="G39" s="11">
        <v>1</v>
      </c>
      <c r="H39" s="11">
        <v>30</v>
      </c>
      <c r="I39" s="13">
        <v>30</v>
      </c>
    </row>
    <row r="40" spans="1:13" x14ac:dyDescent="0.2">
      <c r="A40" s="11">
        <v>66</v>
      </c>
      <c r="B40" s="12">
        <v>45043</v>
      </c>
      <c r="C40" s="11" t="s">
        <v>79</v>
      </c>
      <c r="D40" s="11" t="s">
        <v>13</v>
      </c>
      <c r="E40" s="11">
        <v>45</v>
      </c>
      <c r="F40" s="11" t="s">
        <v>16</v>
      </c>
      <c r="G40" s="11">
        <v>1</v>
      </c>
      <c r="H40" s="11">
        <v>30</v>
      </c>
      <c r="I40" s="13">
        <v>30</v>
      </c>
    </row>
    <row r="41" spans="1:13" x14ac:dyDescent="0.2">
      <c r="A41" s="11">
        <v>18</v>
      </c>
      <c r="B41" s="12">
        <v>45046</v>
      </c>
      <c r="C41" s="11" t="s">
        <v>31</v>
      </c>
      <c r="D41" s="11" t="s">
        <v>13</v>
      </c>
      <c r="E41" s="11">
        <v>47</v>
      </c>
      <c r="F41" s="11" t="s">
        <v>16</v>
      </c>
      <c r="G41" s="11">
        <v>2</v>
      </c>
      <c r="H41" s="11">
        <v>25</v>
      </c>
      <c r="I41" s="13">
        <v>50</v>
      </c>
    </row>
    <row r="42" spans="1:13" x14ac:dyDescent="0.2">
      <c r="A42" s="11">
        <v>69</v>
      </c>
      <c r="B42" s="12">
        <v>45046</v>
      </c>
      <c r="C42" s="11" t="s">
        <v>82</v>
      </c>
      <c r="D42" s="11" t="s">
        <v>13</v>
      </c>
      <c r="E42" s="11">
        <v>56</v>
      </c>
      <c r="F42" s="11" t="s">
        <v>11</v>
      </c>
      <c r="G42" s="11">
        <v>3</v>
      </c>
      <c r="H42" s="11">
        <v>25</v>
      </c>
      <c r="I42" s="13">
        <v>75</v>
      </c>
      <c r="K42" s="4">
        <f>COUNTA(C32:C42)</f>
        <v>11</v>
      </c>
      <c r="L42" s="4">
        <f>SUM(G32:G42)</f>
        <v>27</v>
      </c>
      <c r="M42" s="9">
        <f>SUM(I32:I42)</f>
        <v>1625</v>
      </c>
    </row>
    <row r="43" spans="1:13" ht="15" x14ac:dyDescent="0.25">
      <c r="A43" s="10" t="s">
        <v>117</v>
      </c>
      <c r="B43" s="8"/>
      <c r="C43" s="8"/>
      <c r="D43" s="8"/>
      <c r="E43" s="8"/>
      <c r="F43" s="8"/>
      <c r="G43" s="8"/>
      <c r="H43" s="8"/>
      <c r="I43" s="8"/>
    </row>
    <row r="44" spans="1:13" x14ac:dyDescent="0.2">
      <c r="A44" s="20">
        <v>5</v>
      </c>
      <c r="B44" s="21">
        <v>45052</v>
      </c>
      <c r="C44" s="20" t="s">
        <v>18</v>
      </c>
      <c r="D44" s="20" t="s">
        <v>10</v>
      </c>
      <c r="E44" s="20">
        <v>30</v>
      </c>
      <c r="F44" s="20" t="s">
        <v>11</v>
      </c>
      <c r="G44" s="20">
        <v>2</v>
      </c>
      <c r="H44" s="20">
        <v>50</v>
      </c>
      <c r="I44" s="22">
        <v>100</v>
      </c>
    </row>
    <row r="45" spans="1:13" x14ac:dyDescent="0.2">
      <c r="A45" s="20">
        <v>90</v>
      </c>
      <c r="B45" s="21">
        <v>45052</v>
      </c>
      <c r="C45" s="20" t="s">
        <v>103</v>
      </c>
      <c r="D45" s="20" t="s">
        <v>13</v>
      </c>
      <c r="E45" s="20">
        <v>51</v>
      </c>
      <c r="F45" s="20" t="s">
        <v>16</v>
      </c>
      <c r="G45" s="20">
        <v>1</v>
      </c>
      <c r="H45" s="20">
        <v>30</v>
      </c>
      <c r="I45" s="22">
        <v>30</v>
      </c>
    </row>
    <row r="46" spans="1:13" x14ac:dyDescent="0.2">
      <c r="A46" s="20">
        <v>48</v>
      </c>
      <c r="B46" s="21">
        <v>45062</v>
      </c>
      <c r="C46" s="20" t="s">
        <v>61</v>
      </c>
      <c r="D46" s="20" t="s">
        <v>10</v>
      </c>
      <c r="E46" s="20">
        <v>54</v>
      </c>
      <c r="F46" s="20" t="s">
        <v>16</v>
      </c>
      <c r="G46" s="20">
        <v>3</v>
      </c>
      <c r="H46" s="20">
        <v>300</v>
      </c>
      <c r="I46" s="22">
        <v>900</v>
      </c>
    </row>
    <row r="47" spans="1:13" x14ac:dyDescent="0.2">
      <c r="A47" s="20">
        <v>81</v>
      </c>
      <c r="B47" s="21">
        <v>45063</v>
      </c>
      <c r="C47" s="20" t="s">
        <v>94</v>
      </c>
      <c r="D47" s="20" t="s">
        <v>10</v>
      </c>
      <c r="E47" s="20">
        <v>40</v>
      </c>
      <c r="F47" s="20" t="s">
        <v>16</v>
      </c>
      <c r="G47" s="20">
        <v>1</v>
      </c>
      <c r="H47" s="20">
        <v>50</v>
      </c>
      <c r="I47" s="22">
        <v>50</v>
      </c>
    </row>
    <row r="48" spans="1:13" x14ac:dyDescent="0.2">
      <c r="A48" s="20">
        <v>94</v>
      </c>
      <c r="B48" s="21">
        <v>45065</v>
      </c>
      <c r="C48" s="20" t="s">
        <v>107</v>
      </c>
      <c r="D48" s="20" t="s">
        <v>13</v>
      </c>
      <c r="E48" s="20">
        <v>47</v>
      </c>
      <c r="F48" s="20" t="s">
        <v>11</v>
      </c>
      <c r="G48" s="20">
        <v>2</v>
      </c>
      <c r="H48" s="20">
        <v>500</v>
      </c>
      <c r="I48" s="22">
        <v>1000</v>
      </c>
    </row>
    <row r="49" spans="1:13" x14ac:dyDescent="0.2">
      <c r="A49" s="20">
        <v>4</v>
      </c>
      <c r="B49" s="21">
        <v>45067</v>
      </c>
      <c r="C49" s="20" t="s">
        <v>17</v>
      </c>
      <c r="D49" s="20" t="s">
        <v>10</v>
      </c>
      <c r="E49" s="20">
        <v>37</v>
      </c>
      <c r="F49" s="20" t="s">
        <v>14</v>
      </c>
      <c r="G49" s="20">
        <v>1</v>
      </c>
      <c r="H49" s="20">
        <v>500</v>
      </c>
      <c r="I49" s="22">
        <v>500</v>
      </c>
    </row>
    <row r="50" spans="1:13" x14ac:dyDescent="0.2">
      <c r="A50" s="20">
        <v>31</v>
      </c>
      <c r="B50" s="21">
        <v>45069</v>
      </c>
      <c r="C50" s="20" t="s">
        <v>44</v>
      </c>
      <c r="D50" s="20" t="s">
        <v>10</v>
      </c>
      <c r="E50" s="20">
        <v>44</v>
      </c>
      <c r="F50" s="20" t="s">
        <v>16</v>
      </c>
      <c r="G50" s="20">
        <v>4</v>
      </c>
      <c r="H50" s="20">
        <v>300</v>
      </c>
      <c r="I50" s="22">
        <v>1200</v>
      </c>
    </row>
    <row r="51" spans="1:13" x14ac:dyDescent="0.2">
      <c r="A51" s="20">
        <v>37</v>
      </c>
      <c r="B51" s="21">
        <v>45069</v>
      </c>
      <c r="C51" s="20" t="s">
        <v>50</v>
      </c>
      <c r="D51" s="20" t="s">
        <v>13</v>
      </c>
      <c r="E51" s="20">
        <v>18</v>
      </c>
      <c r="F51" s="20" t="s">
        <v>11</v>
      </c>
      <c r="G51" s="20">
        <v>3</v>
      </c>
      <c r="H51" s="20">
        <v>25</v>
      </c>
      <c r="I51" s="22">
        <v>75</v>
      </c>
    </row>
    <row r="52" spans="1:13" x14ac:dyDescent="0.2">
      <c r="A52" s="20">
        <v>72</v>
      </c>
      <c r="B52" s="21">
        <v>45069</v>
      </c>
      <c r="C52" s="20" t="s">
        <v>85</v>
      </c>
      <c r="D52" s="20" t="s">
        <v>13</v>
      </c>
      <c r="E52" s="20">
        <v>20</v>
      </c>
      <c r="F52" s="20" t="s">
        <v>16</v>
      </c>
      <c r="G52" s="20">
        <v>4</v>
      </c>
      <c r="H52" s="20">
        <v>500</v>
      </c>
      <c r="I52" s="22">
        <v>2000</v>
      </c>
    </row>
    <row r="53" spans="1:13" x14ac:dyDescent="0.2">
      <c r="A53" s="20">
        <v>67</v>
      </c>
      <c r="B53" s="21">
        <v>45075</v>
      </c>
      <c r="C53" s="20" t="s">
        <v>80</v>
      </c>
      <c r="D53" s="20" t="s">
        <v>13</v>
      </c>
      <c r="E53" s="20">
        <v>48</v>
      </c>
      <c r="F53" s="20" t="s">
        <v>11</v>
      </c>
      <c r="G53" s="20">
        <v>4</v>
      </c>
      <c r="H53" s="20">
        <v>300</v>
      </c>
      <c r="I53" s="22">
        <v>1200</v>
      </c>
    </row>
    <row r="54" spans="1:13" x14ac:dyDescent="0.2">
      <c r="A54" s="20">
        <v>56</v>
      </c>
      <c r="B54" s="21">
        <v>45077</v>
      </c>
      <c r="C54" s="20" t="s">
        <v>69</v>
      </c>
      <c r="D54" s="20" t="s">
        <v>13</v>
      </c>
      <c r="E54" s="20">
        <v>26</v>
      </c>
      <c r="F54" s="20" t="s">
        <v>14</v>
      </c>
      <c r="G54" s="20">
        <v>3</v>
      </c>
      <c r="H54" s="20">
        <v>300</v>
      </c>
      <c r="I54" s="22">
        <v>900</v>
      </c>
      <c r="K54" s="4">
        <f>COUNTA(C44:C54)</f>
        <v>11</v>
      </c>
      <c r="L54" s="4">
        <f>SUM(G44:G54)</f>
        <v>28</v>
      </c>
      <c r="M54" s="9">
        <f>SUM(I44:I54)</f>
        <v>7955</v>
      </c>
    </row>
    <row r="55" spans="1:13" ht="15" x14ac:dyDescent="0.25">
      <c r="A55" s="10" t="s">
        <v>118</v>
      </c>
      <c r="B55" s="8"/>
      <c r="C55" s="8"/>
      <c r="D55" s="8"/>
      <c r="E55" s="8"/>
      <c r="F55" s="8"/>
      <c r="G55" s="8"/>
      <c r="H55" s="8"/>
      <c r="I55" s="8"/>
    </row>
    <row r="56" spans="1:13" x14ac:dyDescent="0.2">
      <c r="A56" s="23">
        <v>40</v>
      </c>
      <c r="B56" s="24">
        <v>45099</v>
      </c>
      <c r="C56" s="23" t="s">
        <v>53</v>
      </c>
      <c r="D56" s="23" t="s">
        <v>10</v>
      </c>
      <c r="E56" s="23">
        <v>45</v>
      </c>
      <c r="F56" s="23" t="s">
        <v>11</v>
      </c>
      <c r="G56" s="23">
        <v>1</v>
      </c>
      <c r="H56" s="23">
        <v>50</v>
      </c>
      <c r="I56" s="25">
        <v>50</v>
      </c>
    </row>
    <row r="57" spans="1:13" x14ac:dyDescent="0.2">
      <c r="A57" s="23">
        <v>36</v>
      </c>
      <c r="B57" s="24">
        <v>45101</v>
      </c>
      <c r="C57" s="23" t="s">
        <v>49</v>
      </c>
      <c r="D57" s="23" t="s">
        <v>10</v>
      </c>
      <c r="E57" s="23">
        <v>52</v>
      </c>
      <c r="F57" s="23" t="s">
        <v>11</v>
      </c>
      <c r="G57" s="23">
        <v>3</v>
      </c>
      <c r="H57" s="23">
        <v>300</v>
      </c>
      <c r="I57" s="25">
        <v>900</v>
      </c>
    </row>
    <row r="58" spans="1:13" x14ac:dyDescent="0.2">
      <c r="A58" s="23">
        <v>46</v>
      </c>
      <c r="B58" s="24">
        <v>45103</v>
      </c>
      <c r="C58" s="23" t="s">
        <v>59</v>
      </c>
      <c r="D58" s="23" t="s">
        <v>13</v>
      </c>
      <c r="E58" s="23">
        <v>20</v>
      </c>
      <c r="F58" s="23" t="s">
        <v>16</v>
      </c>
      <c r="G58" s="23">
        <v>4</v>
      </c>
      <c r="H58" s="23">
        <v>300</v>
      </c>
      <c r="I58" s="25">
        <v>1200</v>
      </c>
      <c r="K58" s="4">
        <f>COUNTA(C56:C58)</f>
        <v>3</v>
      </c>
      <c r="L58" s="4">
        <f>SUM(G56:G58)</f>
        <v>8</v>
      </c>
      <c r="M58" s="9">
        <f>SUM(I56:I58)</f>
        <v>2150</v>
      </c>
    </row>
    <row r="59" spans="1:13" ht="15" x14ac:dyDescent="0.25">
      <c r="A59" s="10" t="s">
        <v>119</v>
      </c>
      <c r="B59" s="8"/>
      <c r="C59" s="8"/>
      <c r="D59" s="8"/>
      <c r="E59" s="8"/>
      <c r="F59" s="8"/>
      <c r="G59" s="8"/>
      <c r="H59" s="8"/>
      <c r="I59" s="8"/>
    </row>
    <row r="60" spans="1:13" x14ac:dyDescent="0.2">
      <c r="A60" s="26">
        <v>78</v>
      </c>
      <c r="B60" s="27">
        <v>45108</v>
      </c>
      <c r="C60" s="26" t="s">
        <v>91</v>
      </c>
      <c r="D60" s="26" t="s">
        <v>13</v>
      </c>
      <c r="E60" s="26">
        <v>47</v>
      </c>
      <c r="F60" s="26" t="s">
        <v>14</v>
      </c>
      <c r="G60" s="26">
        <v>3</v>
      </c>
      <c r="H60" s="26">
        <v>500</v>
      </c>
      <c r="I60" s="28">
        <v>1500</v>
      </c>
    </row>
    <row r="61" spans="1:13" x14ac:dyDescent="0.2">
      <c r="A61" s="26">
        <v>45</v>
      </c>
      <c r="B61" s="27">
        <v>45110</v>
      </c>
      <c r="C61" s="26" t="s">
        <v>58</v>
      </c>
      <c r="D61" s="26" t="s">
        <v>13</v>
      </c>
      <c r="E61" s="26">
        <v>55</v>
      </c>
      <c r="F61" s="26" t="s">
        <v>16</v>
      </c>
      <c r="G61" s="26">
        <v>1</v>
      </c>
      <c r="H61" s="26">
        <v>30</v>
      </c>
      <c r="I61" s="28">
        <v>30</v>
      </c>
    </row>
    <row r="62" spans="1:13" x14ac:dyDescent="0.2">
      <c r="A62" s="26">
        <v>59</v>
      </c>
      <c r="B62" s="27">
        <v>45112</v>
      </c>
      <c r="C62" s="26" t="s">
        <v>72</v>
      </c>
      <c r="D62" s="26" t="s">
        <v>10</v>
      </c>
      <c r="E62" s="26">
        <v>62</v>
      </c>
      <c r="F62" s="26" t="s">
        <v>14</v>
      </c>
      <c r="G62" s="26">
        <v>1</v>
      </c>
      <c r="H62" s="26">
        <v>50</v>
      </c>
      <c r="I62" s="28">
        <v>50</v>
      </c>
    </row>
    <row r="63" spans="1:13" x14ac:dyDescent="0.2">
      <c r="A63" s="26">
        <v>75</v>
      </c>
      <c r="B63" s="27">
        <v>45113</v>
      </c>
      <c r="C63" s="26" t="s">
        <v>88</v>
      </c>
      <c r="D63" s="26" t="s">
        <v>10</v>
      </c>
      <c r="E63" s="26">
        <v>61</v>
      </c>
      <c r="F63" s="26" t="s">
        <v>11</v>
      </c>
      <c r="G63" s="26">
        <v>4</v>
      </c>
      <c r="H63" s="26">
        <v>50</v>
      </c>
      <c r="I63" s="28">
        <v>200</v>
      </c>
    </row>
    <row r="64" spans="1:13" x14ac:dyDescent="0.2">
      <c r="A64" s="26">
        <v>77</v>
      </c>
      <c r="B64" s="27">
        <v>45116</v>
      </c>
      <c r="C64" s="26" t="s">
        <v>90</v>
      </c>
      <c r="D64" s="26" t="s">
        <v>13</v>
      </c>
      <c r="E64" s="26">
        <v>47</v>
      </c>
      <c r="F64" s="26" t="s">
        <v>14</v>
      </c>
      <c r="G64" s="26">
        <v>2</v>
      </c>
      <c r="H64" s="26">
        <v>50</v>
      </c>
      <c r="I64" s="28">
        <v>100</v>
      </c>
    </row>
    <row r="65" spans="1:13" x14ac:dyDescent="0.2">
      <c r="A65" s="26">
        <v>53</v>
      </c>
      <c r="B65" s="27">
        <v>45120</v>
      </c>
      <c r="C65" s="26" t="s">
        <v>66</v>
      </c>
      <c r="D65" s="26" t="s">
        <v>10</v>
      </c>
      <c r="E65" s="26">
        <v>34</v>
      </c>
      <c r="F65" s="26" t="s">
        <v>16</v>
      </c>
      <c r="G65" s="26">
        <v>2</v>
      </c>
      <c r="H65" s="26">
        <v>50</v>
      </c>
      <c r="I65" s="28">
        <v>100</v>
      </c>
    </row>
    <row r="66" spans="1:13" x14ac:dyDescent="0.2">
      <c r="A66" s="26">
        <v>43</v>
      </c>
      <c r="B66" s="27">
        <v>45121</v>
      </c>
      <c r="C66" s="26" t="s">
        <v>56</v>
      </c>
      <c r="D66" s="26" t="s">
        <v>13</v>
      </c>
      <c r="E66" s="26">
        <v>48</v>
      </c>
      <c r="F66" s="26" t="s">
        <v>14</v>
      </c>
      <c r="G66" s="26">
        <v>1</v>
      </c>
      <c r="H66" s="26">
        <v>300</v>
      </c>
      <c r="I66" s="28">
        <v>300</v>
      </c>
    </row>
    <row r="67" spans="1:13" x14ac:dyDescent="0.2">
      <c r="A67" s="26">
        <v>71</v>
      </c>
      <c r="B67" s="27">
        <v>45121</v>
      </c>
      <c r="C67" s="26" t="s">
        <v>84</v>
      </c>
      <c r="D67" s="26" t="s">
        <v>13</v>
      </c>
      <c r="E67" s="26">
        <v>51</v>
      </c>
      <c r="F67" s="26" t="s">
        <v>11</v>
      </c>
      <c r="G67" s="26">
        <v>4</v>
      </c>
      <c r="H67" s="26">
        <v>25</v>
      </c>
      <c r="I67" s="28">
        <v>100</v>
      </c>
    </row>
    <row r="68" spans="1:13" x14ac:dyDescent="0.2">
      <c r="A68" s="26">
        <v>93</v>
      </c>
      <c r="B68" s="27">
        <v>45121</v>
      </c>
      <c r="C68" s="26" t="s">
        <v>106</v>
      </c>
      <c r="D68" s="26" t="s">
        <v>13</v>
      </c>
      <c r="E68" s="26">
        <v>35</v>
      </c>
      <c r="F68" s="26" t="s">
        <v>11</v>
      </c>
      <c r="G68" s="26">
        <v>4</v>
      </c>
      <c r="H68" s="26">
        <v>500</v>
      </c>
      <c r="I68" s="28">
        <v>2000</v>
      </c>
      <c r="K68" s="4">
        <f>COUNTA(C60:C68)</f>
        <v>9</v>
      </c>
      <c r="L68" s="4">
        <f>SUM(G60:G68)</f>
        <v>22</v>
      </c>
      <c r="M68" s="9">
        <f>SUM(I60:I68)</f>
        <v>4380</v>
      </c>
    </row>
    <row r="69" spans="1:13" ht="15" x14ac:dyDescent="0.25">
      <c r="A69" s="10" t="s">
        <v>120</v>
      </c>
      <c r="B69" s="8"/>
      <c r="C69" s="8"/>
      <c r="D69" s="8"/>
      <c r="E69" s="8"/>
      <c r="F69" s="8"/>
      <c r="G69" s="8"/>
      <c r="H69" s="8"/>
      <c r="I69" s="8"/>
    </row>
    <row r="70" spans="1:13" x14ac:dyDescent="0.2">
      <c r="A70" s="29">
        <v>27</v>
      </c>
      <c r="B70" s="30">
        <v>45141</v>
      </c>
      <c r="C70" s="29" t="s">
        <v>40</v>
      </c>
      <c r="D70" s="29" t="s">
        <v>13</v>
      </c>
      <c r="E70" s="29">
        <v>38</v>
      </c>
      <c r="F70" s="29" t="s">
        <v>11</v>
      </c>
      <c r="G70" s="29">
        <v>2</v>
      </c>
      <c r="H70" s="29">
        <v>25</v>
      </c>
      <c r="I70" s="31">
        <v>50</v>
      </c>
    </row>
    <row r="71" spans="1:13" x14ac:dyDescent="0.2">
      <c r="A71" s="29">
        <v>13</v>
      </c>
      <c r="B71" s="30">
        <v>45143</v>
      </c>
      <c r="C71" s="29" t="s">
        <v>26</v>
      </c>
      <c r="D71" s="29" t="s">
        <v>10</v>
      </c>
      <c r="E71" s="29">
        <v>22</v>
      </c>
      <c r="F71" s="29" t="s">
        <v>16</v>
      </c>
      <c r="G71" s="29">
        <v>3</v>
      </c>
      <c r="H71" s="29">
        <v>500</v>
      </c>
      <c r="I71" s="31">
        <v>1500</v>
      </c>
    </row>
    <row r="72" spans="1:13" x14ac:dyDescent="0.2">
      <c r="A72" s="29">
        <v>35</v>
      </c>
      <c r="B72" s="30">
        <v>45143</v>
      </c>
      <c r="C72" s="29" t="s">
        <v>48</v>
      </c>
      <c r="D72" s="29" t="s">
        <v>13</v>
      </c>
      <c r="E72" s="29">
        <v>58</v>
      </c>
      <c r="F72" s="29" t="s">
        <v>11</v>
      </c>
      <c r="G72" s="29">
        <v>3</v>
      </c>
      <c r="H72" s="29">
        <v>300</v>
      </c>
      <c r="I72" s="31">
        <v>900</v>
      </c>
    </row>
    <row r="73" spans="1:13" x14ac:dyDescent="0.2">
      <c r="A73" s="29">
        <v>29</v>
      </c>
      <c r="B73" s="30">
        <v>45156</v>
      </c>
      <c r="C73" s="29" t="s">
        <v>42</v>
      </c>
      <c r="D73" s="29" t="s">
        <v>13</v>
      </c>
      <c r="E73" s="29">
        <v>42</v>
      </c>
      <c r="F73" s="29" t="s">
        <v>16</v>
      </c>
      <c r="G73" s="29">
        <v>1</v>
      </c>
      <c r="H73" s="29">
        <v>30</v>
      </c>
      <c r="I73" s="31">
        <v>30</v>
      </c>
    </row>
    <row r="74" spans="1:13" x14ac:dyDescent="0.2">
      <c r="A74" s="29">
        <v>73</v>
      </c>
      <c r="B74" s="30">
        <v>45159</v>
      </c>
      <c r="C74" s="29" t="s">
        <v>86</v>
      </c>
      <c r="D74" s="29" t="s">
        <v>10</v>
      </c>
      <c r="E74" s="29">
        <v>29</v>
      </c>
      <c r="F74" s="29" t="s">
        <v>16</v>
      </c>
      <c r="G74" s="29">
        <v>3</v>
      </c>
      <c r="H74" s="29">
        <v>30</v>
      </c>
      <c r="I74" s="31">
        <v>90</v>
      </c>
    </row>
    <row r="75" spans="1:13" x14ac:dyDescent="0.2">
      <c r="A75" s="29">
        <v>50</v>
      </c>
      <c r="B75" s="30">
        <v>45162</v>
      </c>
      <c r="C75" s="29" t="s">
        <v>63</v>
      </c>
      <c r="D75" s="29" t="s">
        <v>13</v>
      </c>
      <c r="E75" s="29">
        <v>27</v>
      </c>
      <c r="F75" s="29" t="s">
        <v>11</v>
      </c>
      <c r="G75" s="29">
        <v>3</v>
      </c>
      <c r="H75" s="29">
        <v>25</v>
      </c>
      <c r="I75" s="31">
        <v>75</v>
      </c>
    </row>
    <row r="76" spans="1:13" x14ac:dyDescent="0.2">
      <c r="A76" s="29">
        <v>92</v>
      </c>
      <c r="B76" s="30">
        <v>45163</v>
      </c>
      <c r="C76" s="29" t="s">
        <v>105</v>
      </c>
      <c r="D76" s="29" t="s">
        <v>13</v>
      </c>
      <c r="E76" s="29">
        <v>51</v>
      </c>
      <c r="F76" s="29" t="s">
        <v>16</v>
      </c>
      <c r="G76" s="29">
        <v>4</v>
      </c>
      <c r="H76" s="29">
        <v>30</v>
      </c>
      <c r="I76" s="31">
        <v>120</v>
      </c>
      <c r="K76" s="4">
        <f>COUNTA(C70:C76)</f>
        <v>7</v>
      </c>
      <c r="L76" s="4">
        <f>SUM(G70:G76)</f>
        <v>19</v>
      </c>
      <c r="M76" s="9">
        <f>SUM(I70:I76)</f>
        <v>2765</v>
      </c>
    </row>
    <row r="77" spans="1:13" ht="15" x14ac:dyDescent="0.25">
      <c r="A77" s="10" t="s">
        <v>121</v>
      </c>
      <c r="B77" s="8"/>
      <c r="C77" s="8"/>
      <c r="D77" s="8"/>
      <c r="E77" s="8"/>
      <c r="F77" s="8"/>
      <c r="G77" s="8"/>
      <c r="H77" s="8"/>
      <c r="I77" s="8"/>
    </row>
    <row r="78" spans="1:13" x14ac:dyDescent="0.2">
      <c r="A78" s="32">
        <v>19</v>
      </c>
      <c r="B78" s="33">
        <v>45185</v>
      </c>
      <c r="C78" s="32" t="s">
        <v>32</v>
      </c>
      <c r="D78" s="32" t="s">
        <v>13</v>
      </c>
      <c r="E78" s="32">
        <v>62</v>
      </c>
      <c r="F78" s="32" t="s">
        <v>14</v>
      </c>
      <c r="G78" s="32">
        <v>2</v>
      </c>
      <c r="H78" s="32">
        <v>25</v>
      </c>
      <c r="I78" s="34">
        <v>50</v>
      </c>
      <c r="K78" s="4">
        <f>COUNTA(C78)</f>
        <v>1</v>
      </c>
      <c r="L78" s="4">
        <f>SUM(G78)</f>
        <v>2</v>
      </c>
      <c r="M78" s="9">
        <f>SUM(I78)</f>
        <v>50</v>
      </c>
    </row>
    <row r="79" spans="1:13" ht="15" x14ac:dyDescent="0.25">
      <c r="A79" s="10" t="s">
        <v>122</v>
      </c>
      <c r="B79" s="8"/>
      <c r="C79" s="8"/>
      <c r="D79" s="8"/>
      <c r="E79" s="8"/>
      <c r="F79" s="8"/>
      <c r="G79" s="8"/>
      <c r="H79" s="8"/>
      <c r="I79" s="8"/>
    </row>
    <row r="80" spans="1:13" x14ac:dyDescent="0.2">
      <c r="A80" s="35">
        <v>89</v>
      </c>
      <c r="B80" s="36">
        <v>45200</v>
      </c>
      <c r="C80" s="35" t="s">
        <v>102</v>
      </c>
      <c r="D80" s="35" t="s">
        <v>13</v>
      </c>
      <c r="E80" s="35">
        <v>55</v>
      </c>
      <c r="F80" s="35" t="s">
        <v>16</v>
      </c>
      <c r="G80" s="35">
        <v>4</v>
      </c>
      <c r="H80" s="35">
        <v>500</v>
      </c>
      <c r="I80" s="37">
        <v>2000</v>
      </c>
    </row>
    <row r="81" spans="1:13" x14ac:dyDescent="0.2">
      <c r="A81" s="35">
        <v>51</v>
      </c>
      <c r="B81" s="36">
        <v>45201</v>
      </c>
      <c r="C81" s="35" t="s">
        <v>64</v>
      </c>
      <c r="D81" s="35" t="s">
        <v>10</v>
      </c>
      <c r="E81" s="35">
        <v>27</v>
      </c>
      <c r="F81" s="35" t="s">
        <v>11</v>
      </c>
      <c r="G81" s="35">
        <v>3</v>
      </c>
      <c r="H81" s="35">
        <v>25</v>
      </c>
      <c r="I81" s="37">
        <v>75</v>
      </c>
    </row>
    <row r="82" spans="1:13" x14ac:dyDescent="0.2">
      <c r="A82" s="35">
        <v>10</v>
      </c>
      <c r="B82" s="36">
        <v>45206</v>
      </c>
      <c r="C82" s="35" t="s">
        <v>23</v>
      </c>
      <c r="D82" s="35" t="s">
        <v>13</v>
      </c>
      <c r="E82" s="35">
        <v>52</v>
      </c>
      <c r="F82" s="35" t="s">
        <v>14</v>
      </c>
      <c r="G82" s="35">
        <v>4</v>
      </c>
      <c r="H82" s="35">
        <v>50</v>
      </c>
      <c r="I82" s="37">
        <v>200</v>
      </c>
    </row>
    <row r="83" spans="1:13" x14ac:dyDescent="0.2">
      <c r="A83" s="35">
        <v>26</v>
      </c>
      <c r="B83" s="36">
        <v>45206</v>
      </c>
      <c r="C83" s="35" t="s">
        <v>39</v>
      </c>
      <c r="D83" s="35" t="s">
        <v>13</v>
      </c>
      <c r="E83" s="35">
        <v>28</v>
      </c>
      <c r="F83" s="35" t="s">
        <v>16</v>
      </c>
      <c r="G83" s="35">
        <v>2</v>
      </c>
      <c r="H83" s="35">
        <v>500</v>
      </c>
      <c r="I83" s="37">
        <v>1000</v>
      </c>
    </row>
    <row r="84" spans="1:13" x14ac:dyDescent="0.2">
      <c r="A84" s="35">
        <v>55</v>
      </c>
      <c r="B84" s="36">
        <v>45209</v>
      </c>
      <c r="C84" s="35" t="s">
        <v>68</v>
      </c>
      <c r="D84" s="35" t="s">
        <v>10</v>
      </c>
      <c r="E84" s="35">
        <v>31</v>
      </c>
      <c r="F84" s="35" t="s">
        <v>11</v>
      </c>
      <c r="G84" s="35">
        <v>4</v>
      </c>
      <c r="H84" s="35">
        <v>30</v>
      </c>
      <c r="I84" s="37">
        <v>120</v>
      </c>
    </row>
    <row r="85" spans="1:13" x14ac:dyDescent="0.2">
      <c r="A85" s="35">
        <v>97</v>
      </c>
      <c r="B85" s="36">
        <v>45212</v>
      </c>
      <c r="C85" s="35" t="s">
        <v>110</v>
      </c>
      <c r="D85" s="35" t="s">
        <v>13</v>
      </c>
      <c r="E85" s="35">
        <v>51</v>
      </c>
      <c r="F85" s="35" t="s">
        <v>11</v>
      </c>
      <c r="G85" s="35">
        <v>2</v>
      </c>
      <c r="H85" s="35">
        <v>500</v>
      </c>
      <c r="I85" s="37">
        <v>1000</v>
      </c>
    </row>
    <row r="86" spans="1:13" x14ac:dyDescent="0.2">
      <c r="A86" s="35">
        <v>22</v>
      </c>
      <c r="B86" s="36">
        <v>45214</v>
      </c>
      <c r="C86" s="35" t="s">
        <v>35</v>
      </c>
      <c r="D86" s="35" t="s">
        <v>10</v>
      </c>
      <c r="E86" s="35">
        <v>18</v>
      </c>
      <c r="F86" s="35" t="s">
        <v>14</v>
      </c>
      <c r="G86" s="35">
        <v>2</v>
      </c>
      <c r="H86" s="35">
        <v>50</v>
      </c>
      <c r="I86" s="37">
        <v>100</v>
      </c>
    </row>
    <row r="87" spans="1:13" x14ac:dyDescent="0.2">
      <c r="A87" s="35">
        <v>60</v>
      </c>
      <c r="B87" s="36">
        <v>45222</v>
      </c>
      <c r="C87" s="35" t="s">
        <v>73</v>
      </c>
      <c r="D87" s="35" t="s">
        <v>10</v>
      </c>
      <c r="E87" s="35">
        <v>30</v>
      </c>
      <c r="F87" s="35" t="s">
        <v>11</v>
      </c>
      <c r="G87" s="35">
        <v>3</v>
      </c>
      <c r="H87" s="35">
        <v>50</v>
      </c>
      <c r="I87" s="37">
        <v>150</v>
      </c>
    </row>
    <row r="88" spans="1:13" x14ac:dyDescent="0.2">
      <c r="A88" s="35">
        <v>30</v>
      </c>
      <c r="B88" s="36">
        <v>45228</v>
      </c>
      <c r="C88" s="35" t="s">
        <v>43</v>
      </c>
      <c r="D88" s="35" t="s">
        <v>13</v>
      </c>
      <c r="E88" s="35">
        <v>39</v>
      </c>
      <c r="F88" s="35" t="s">
        <v>11</v>
      </c>
      <c r="G88" s="35">
        <v>3</v>
      </c>
      <c r="H88" s="35">
        <v>300</v>
      </c>
      <c r="I88" s="37">
        <v>900</v>
      </c>
    </row>
    <row r="89" spans="1:13" x14ac:dyDescent="0.2">
      <c r="A89" s="35">
        <v>12</v>
      </c>
      <c r="B89" s="36">
        <v>45229</v>
      </c>
      <c r="C89" s="35" t="s">
        <v>25</v>
      </c>
      <c r="D89" s="35" t="s">
        <v>10</v>
      </c>
      <c r="E89" s="35">
        <v>35</v>
      </c>
      <c r="F89" s="35" t="s">
        <v>11</v>
      </c>
      <c r="G89" s="35">
        <v>3</v>
      </c>
      <c r="H89" s="35">
        <v>25</v>
      </c>
      <c r="I89" s="37">
        <v>75</v>
      </c>
      <c r="K89" s="4">
        <f>COUNTA(C80:C89)</f>
        <v>10</v>
      </c>
      <c r="L89" s="4">
        <f>SUM(G80:G89)</f>
        <v>30</v>
      </c>
      <c r="M89" s="9">
        <f>SUM(I80:I89)</f>
        <v>5620</v>
      </c>
    </row>
    <row r="90" spans="1:13" ht="15" x14ac:dyDescent="0.25">
      <c r="A90" s="10" t="s">
        <v>123</v>
      </c>
      <c r="B90" s="8"/>
      <c r="C90" s="8"/>
      <c r="D90" s="8"/>
      <c r="E90" s="8"/>
      <c r="F90" s="8"/>
      <c r="G90" s="8"/>
      <c r="H90" s="8"/>
      <c r="I90" s="8"/>
    </row>
    <row r="91" spans="1:13" x14ac:dyDescent="0.2">
      <c r="A91" s="38">
        <v>20</v>
      </c>
      <c r="B91" s="39">
        <v>45235</v>
      </c>
      <c r="C91" s="38" t="s">
        <v>33</v>
      </c>
      <c r="D91" s="38" t="s">
        <v>10</v>
      </c>
      <c r="E91" s="38">
        <v>22</v>
      </c>
      <c r="F91" s="38" t="s">
        <v>14</v>
      </c>
      <c r="G91" s="38">
        <v>3</v>
      </c>
      <c r="H91" s="38">
        <v>300</v>
      </c>
      <c r="I91" s="40">
        <v>900</v>
      </c>
    </row>
    <row r="92" spans="1:13" x14ac:dyDescent="0.2">
      <c r="A92" s="38">
        <v>47</v>
      </c>
      <c r="B92" s="39">
        <v>45236</v>
      </c>
      <c r="C92" s="38" t="s">
        <v>60</v>
      </c>
      <c r="D92" s="38" t="s">
        <v>13</v>
      </c>
      <c r="E92" s="38">
        <v>40</v>
      </c>
      <c r="F92" s="38" t="s">
        <v>11</v>
      </c>
      <c r="G92" s="38">
        <v>3</v>
      </c>
      <c r="H92" s="38">
        <v>500</v>
      </c>
      <c r="I92" s="40">
        <v>1500</v>
      </c>
    </row>
    <row r="93" spans="1:13" x14ac:dyDescent="0.2">
      <c r="A93" s="38">
        <v>86</v>
      </c>
      <c r="B93" s="39">
        <v>45238</v>
      </c>
      <c r="C93" s="38" t="s">
        <v>99</v>
      </c>
      <c r="D93" s="38" t="s">
        <v>10</v>
      </c>
      <c r="E93" s="38">
        <v>19</v>
      </c>
      <c r="F93" s="38" t="s">
        <v>11</v>
      </c>
      <c r="G93" s="38">
        <v>3</v>
      </c>
      <c r="H93" s="38">
        <v>30</v>
      </c>
      <c r="I93" s="40">
        <v>90</v>
      </c>
    </row>
    <row r="94" spans="1:13" x14ac:dyDescent="0.2">
      <c r="A94" s="38">
        <v>58</v>
      </c>
      <c r="B94" s="39">
        <v>45243</v>
      </c>
      <c r="C94" s="38" t="s">
        <v>71</v>
      </c>
      <c r="D94" s="38" t="s">
        <v>10</v>
      </c>
      <c r="E94" s="38">
        <v>18</v>
      </c>
      <c r="F94" s="38" t="s">
        <v>14</v>
      </c>
      <c r="G94" s="38">
        <v>4</v>
      </c>
      <c r="H94" s="38">
        <v>300</v>
      </c>
      <c r="I94" s="40">
        <v>1200</v>
      </c>
    </row>
    <row r="95" spans="1:13" x14ac:dyDescent="0.2">
      <c r="A95" s="38">
        <v>57</v>
      </c>
      <c r="B95" s="39">
        <v>45248</v>
      </c>
      <c r="C95" s="38" t="s">
        <v>70</v>
      </c>
      <c r="D95" s="38" t="s">
        <v>13</v>
      </c>
      <c r="E95" s="38">
        <v>63</v>
      </c>
      <c r="F95" s="38" t="s">
        <v>11</v>
      </c>
      <c r="G95" s="38">
        <v>1</v>
      </c>
      <c r="H95" s="38">
        <v>30</v>
      </c>
      <c r="I95" s="40">
        <v>30</v>
      </c>
    </row>
    <row r="96" spans="1:13" x14ac:dyDescent="0.2">
      <c r="A96" s="38">
        <v>74</v>
      </c>
      <c r="B96" s="39">
        <v>45252</v>
      </c>
      <c r="C96" s="38" t="s">
        <v>87</v>
      </c>
      <c r="D96" s="38" t="s">
        <v>13</v>
      </c>
      <c r="E96" s="38">
        <v>18</v>
      </c>
      <c r="F96" s="38" t="s">
        <v>11</v>
      </c>
      <c r="G96" s="38">
        <v>4</v>
      </c>
      <c r="H96" s="38">
        <v>500</v>
      </c>
      <c r="I96" s="40">
        <v>2000</v>
      </c>
    </row>
    <row r="97" spans="1:13" x14ac:dyDescent="0.2">
      <c r="A97" s="38">
        <v>87</v>
      </c>
      <c r="B97" s="39">
        <v>45252</v>
      </c>
      <c r="C97" s="38" t="s">
        <v>100</v>
      </c>
      <c r="D97" s="38" t="s">
        <v>13</v>
      </c>
      <c r="E97" s="38">
        <v>28</v>
      </c>
      <c r="F97" s="38" t="s">
        <v>11</v>
      </c>
      <c r="G97" s="38">
        <v>2</v>
      </c>
      <c r="H97" s="38">
        <v>50</v>
      </c>
      <c r="I97" s="40">
        <v>100</v>
      </c>
    </row>
    <row r="98" spans="1:13" x14ac:dyDescent="0.2">
      <c r="A98" s="38">
        <v>1</v>
      </c>
      <c r="B98" s="39">
        <v>45254</v>
      </c>
      <c r="C98" s="38" t="s">
        <v>9</v>
      </c>
      <c r="D98" s="38" t="s">
        <v>10</v>
      </c>
      <c r="E98" s="38">
        <v>34</v>
      </c>
      <c r="F98" s="38" t="s">
        <v>11</v>
      </c>
      <c r="G98" s="38">
        <v>3</v>
      </c>
      <c r="H98" s="38">
        <v>50</v>
      </c>
      <c r="I98" s="40">
        <v>150</v>
      </c>
    </row>
    <row r="99" spans="1:13" x14ac:dyDescent="0.2">
      <c r="A99" s="38">
        <v>95</v>
      </c>
      <c r="B99" s="39">
        <v>45254</v>
      </c>
      <c r="C99" s="38" t="s">
        <v>108</v>
      </c>
      <c r="D99" s="38" t="s">
        <v>13</v>
      </c>
      <c r="E99" s="38">
        <v>32</v>
      </c>
      <c r="F99" s="38" t="s">
        <v>14</v>
      </c>
      <c r="G99" s="38">
        <v>2</v>
      </c>
      <c r="H99" s="38">
        <v>30</v>
      </c>
      <c r="I99" s="40">
        <v>60</v>
      </c>
    </row>
    <row r="100" spans="1:13" x14ac:dyDescent="0.2">
      <c r="A100" s="38">
        <v>84</v>
      </c>
      <c r="B100" s="39">
        <v>45258</v>
      </c>
      <c r="C100" s="38" t="s">
        <v>97</v>
      </c>
      <c r="D100" s="38" t="s">
        <v>13</v>
      </c>
      <c r="E100" s="38">
        <v>38</v>
      </c>
      <c r="F100" s="38" t="s">
        <v>16</v>
      </c>
      <c r="G100" s="38">
        <v>3</v>
      </c>
      <c r="H100" s="38">
        <v>30</v>
      </c>
      <c r="I100" s="40">
        <v>90</v>
      </c>
    </row>
    <row r="101" spans="1:13" x14ac:dyDescent="0.2">
      <c r="A101" s="38">
        <v>24</v>
      </c>
      <c r="B101" s="39">
        <v>45259</v>
      </c>
      <c r="C101" s="38" t="s">
        <v>37</v>
      </c>
      <c r="D101" s="38" t="s">
        <v>13</v>
      </c>
      <c r="E101" s="38">
        <v>49</v>
      </c>
      <c r="F101" s="38" t="s">
        <v>14</v>
      </c>
      <c r="G101" s="38">
        <v>1</v>
      </c>
      <c r="H101" s="38">
        <v>300</v>
      </c>
      <c r="I101" s="40">
        <v>300</v>
      </c>
      <c r="K101" s="4">
        <f>COUNTA(C91:C101)</f>
        <v>11</v>
      </c>
      <c r="L101" s="4">
        <f>SUM(G91:G101)</f>
        <v>29</v>
      </c>
      <c r="M101" s="9">
        <f>SUM(I91:I101)</f>
        <v>6420</v>
      </c>
    </row>
    <row r="102" spans="1:13" ht="15" x14ac:dyDescent="0.25">
      <c r="A102" s="10" t="s">
        <v>124</v>
      </c>
      <c r="B102" s="8"/>
      <c r="C102" s="8"/>
      <c r="D102" s="8"/>
      <c r="E102" s="8"/>
      <c r="F102" s="8"/>
      <c r="G102" s="8"/>
      <c r="H102" s="8"/>
      <c r="I102" s="8"/>
    </row>
    <row r="103" spans="1:13" ht="15" x14ac:dyDescent="0.25">
      <c r="A103" s="43">
        <v>9</v>
      </c>
      <c r="B103" s="44">
        <v>45273</v>
      </c>
      <c r="C103" s="43" t="s">
        <v>22</v>
      </c>
      <c r="D103" s="43" t="s">
        <v>10</v>
      </c>
      <c r="E103" s="43">
        <v>63</v>
      </c>
      <c r="F103" s="43" t="s">
        <v>16</v>
      </c>
      <c r="G103" s="43">
        <v>2</v>
      </c>
      <c r="H103" s="43">
        <v>300</v>
      </c>
      <c r="I103" s="43">
        <v>600</v>
      </c>
    </row>
    <row r="104" spans="1:13" ht="15" x14ac:dyDescent="0.25">
      <c r="A104" s="43">
        <v>25</v>
      </c>
      <c r="B104" s="44">
        <v>45286</v>
      </c>
      <c r="C104" s="43" t="s">
        <v>38</v>
      </c>
      <c r="D104" s="43" t="s">
        <v>13</v>
      </c>
      <c r="E104" s="43">
        <v>64</v>
      </c>
      <c r="F104" s="43" t="s">
        <v>11</v>
      </c>
      <c r="G104" s="43">
        <v>1</v>
      </c>
      <c r="H104" s="43">
        <v>50</v>
      </c>
      <c r="I104" s="43">
        <v>50</v>
      </c>
    </row>
    <row r="105" spans="1:13" ht="15" x14ac:dyDescent="0.25">
      <c r="A105" s="43">
        <v>34</v>
      </c>
      <c r="B105" s="44">
        <v>45284</v>
      </c>
      <c r="C105" s="43" t="s">
        <v>47</v>
      </c>
      <c r="D105" s="43" t="s">
        <v>13</v>
      </c>
      <c r="E105" s="43">
        <v>51</v>
      </c>
      <c r="F105" s="43" t="s">
        <v>14</v>
      </c>
      <c r="G105" s="43">
        <v>3</v>
      </c>
      <c r="H105" s="43">
        <v>50</v>
      </c>
      <c r="I105" s="43">
        <v>150</v>
      </c>
    </row>
    <row r="106" spans="1:13" ht="15" x14ac:dyDescent="0.25">
      <c r="A106" s="43">
        <v>62</v>
      </c>
      <c r="B106" s="44">
        <v>45287</v>
      </c>
      <c r="C106" s="43" t="s">
        <v>75</v>
      </c>
      <c r="D106" s="43" t="s">
        <v>10</v>
      </c>
      <c r="E106" s="43">
        <v>18</v>
      </c>
      <c r="F106" s="43" t="s">
        <v>11</v>
      </c>
      <c r="G106" s="43">
        <v>2</v>
      </c>
      <c r="H106" s="43">
        <v>50</v>
      </c>
      <c r="I106" s="43">
        <v>100</v>
      </c>
    </row>
    <row r="107" spans="1:13" ht="15" x14ac:dyDescent="0.25">
      <c r="A107" s="43">
        <v>65</v>
      </c>
      <c r="B107" s="44">
        <v>45265</v>
      </c>
      <c r="C107" s="43" t="s">
        <v>78</v>
      </c>
      <c r="D107" s="43" t="s">
        <v>10</v>
      </c>
      <c r="E107" s="43">
        <v>51</v>
      </c>
      <c r="F107" s="43" t="s">
        <v>16</v>
      </c>
      <c r="G107" s="43">
        <v>4</v>
      </c>
      <c r="H107" s="43">
        <v>500</v>
      </c>
      <c r="I107" s="43">
        <v>2000</v>
      </c>
    </row>
    <row r="108" spans="1:13" ht="15" x14ac:dyDescent="0.25">
      <c r="A108" s="43">
        <v>80</v>
      </c>
      <c r="B108" s="44">
        <v>45270</v>
      </c>
      <c r="C108" s="43" t="s">
        <v>93</v>
      </c>
      <c r="D108" s="43" t="s">
        <v>13</v>
      </c>
      <c r="E108" s="43">
        <v>64</v>
      </c>
      <c r="F108" s="43" t="s">
        <v>14</v>
      </c>
      <c r="G108" s="43">
        <v>2</v>
      </c>
      <c r="H108" s="43">
        <v>30</v>
      </c>
      <c r="I108" s="43">
        <v>60</v>
      </c>
    </row>
    <row r="109" spans="1:13" ht="15" x14ac:dyDescent="0.25">
      <c r="A109" s="43">
        <v>82</v>
      </c>
      <c r="B109" s="44">
        <v>45286</v>
      </c>
      <c r="C109" s="43" t="s">
        <v>95</v>
      </c>
      <c r="D109" s="43" t="s">
        <v>13</v>
      </c>
      <c r="E109" s="43">
        <v>32</v>
      </c>
      <c r="F109" s="43" t="s">
        <v>11</v>
      </c>
      <c r="G109" s="43">
        <v>4</v>
      </c>
      <c r="H109" s="43">
        <v>50</v>
      </c>
      <c r="I109" s="43">
        <v>200</v>
      </c>
    </row>
    <row r="110" spans="1:13" ht="15" x14ac:dyDescent="0.25">
      <c r="A110" s="43">
        <v>83</v>
      </c>
      <c r="B110" s="44">
        <v>45276</v>
      </c>
      <c r="C110" s="43" t="s">
        <v>96</v>
      </c>
      <c r="D110" s="43" t="s">
        <v>10</v>
      </c>
      <c r="E110" s="43">
        <v>54</v>
      </c>
      <c r="F110" s="43" t="s">
        <v>16</v>
      </c>
      <c r="G110" s="43">
        <v>2</v>
      </c>
      <c r="H110" s="43">
        <v>50</v>
      </c>
      <c r="I110" s="43">
        <v>100</v>
      </c>
    </row>
    <row r="111" spans="1:13" ht="15" x14ac:dyDescent="0.25">
      <c r="A111" s="43">
        <v>96</v>
      </c>
      <c r="B111" s="44">
        <v>45279</v>
      </c>
      <c r="C111" s="43" t="s">
        <v>109</v>
      </c>
      <c r="D111" s="43" t="s">
        <v>13</v>
      </c>
      <c r="E111" s="43">
        <v>44</v>
      </c>
      <c r="F111" s="43" t="s">
        <v>14</v>
      </c>
      <c r="G111" s="43">
        <v>2</v>
      </c>
      <c r="H111" s="43">
        <v>300</v>
      </c>
      <c r="I111" s="43">
        <v>600</v>
      </c>
    </row>
    <row r="112" spans="1:13" ht="15" x14ac:dyDescent="0.25">
      <c r="A112" s="43">
        <v>99</v>
      </c>
      <c r="B112" s="44">
        <v>45277</v>
      </c>
      <c r="C112" s="43" t="s">
        <v>112</v>
      </c>
      <c r="D112" s="43" t="s">
        <v>13</v>
      </c>
      <c r="E112" s="43">
        <v>50</v>
      </c>
      <c r="F112" s="43" t="s">
        <v>16</v>
      </c>
      <c r="G112" s="43">
        <v>4</v>
      </c>
      <c r="H112" s="43">
        <v>300</v>
      </c>
      <c r="I112" s="43">
        <v>1200</v>
      </c>
      <c r="K112" s="4">
        <f>COUNTA(C102:C112)</f>
        <v>10</v>
      </c>
      <c r="L112" s="4">
        <f>SUM(G102:G112)</f>
        <v>26</v>
      </c>
      <c r="M112" s="4">
        <f>SUM(I102:I112)</f>
        <v>5060</v>
      </c>
    </row>
    <row r="113" spans="1:13" ht="15" x14ac:dyDescent="0.25">
      <c r="A113"/>
      <c r="B113"/>
      <c r="C113"/>
      <c r="D113"/>
      <c r="E113"/>
      <c r="F113"/>
      <c r="G113"/>
      <c r="H113"/>
      <c r="I113"/>
      <c r="M113" s="9"/>
    </row>
    <row r="114" spans="1:13" ht="15" x14ac:dyDescent="0.25">
      <c r="C114"/>
      <c r="D114"/>
      <c r="E114"/>
      <c r="F114"/>
      <c r="G114"/>
      <c r="H114"/>
      <c r="I114"/>
    </row>
    <row r="115" spans="1:13" ht="15" x14ac:dyDescent="0.25">
      <c r="J115" s="42" t="s">
        <v>127</v>
      </c>
      <c r="K115" s="42">
        <f>SUM(K2:K113)</f>
        <v>99</v>
      </c>
      <c r="L115" s="42">
        <f>SUM(L2:L113)</f>
        <v>250</v>
      </c>
      <c r="M115" s="41">
        <f>SUM(M2:M113)</f>
        <v>47590</v>
      </c>
    </row>
  </sheetData>
  <sortState xmlns:xlrd2="http://schemas.microsoft.com/office/spreadsheetml/2017/richdata2" ref="A23:I114">
    <sortCondition ref="B23:B1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Sales - Trend</vt:lpstr>
      <vt:lpstr>Product sales</vt:lpstr>
      <vt:lpstr>Retail_sales_dataset</vt:lpstr>
      <vt:lpstr>Monthly_ sales_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Daberechi Nnamani</dc:creator>
  <cp:lastModifiedBy>kins dobe</cp:lastModifiedBy>
  <dcterms:created xsi:type="dcterms:W3CDTF">2024-01-22T08:54:56Z</dcterms:created>
  <dcterms:modified xsi:type="dcterms:W3CDTF">2024-01-31T20:41:53Z</dcterms:modified>
</cp:coreProperties>
</file>