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z\OneDrive\Рабочий стол\FutureRM\Master\AEROVISIA\DataModels\"/>
    </mc:Choice>
  </mc:AlternateContent>
  <xr:revisionPtr revIDLastSave="0" documentId="13_ncr:1_{80B1C763-32C0-4A7A-B7B7-908C2B3D1834}" xr6:coauthVersionLast="47" xr6:coauthVersionMax="47" xr10:uidLastSave="{00000000-0000-0000-0000-000000000000}"/>
  <bookViews>
    <workbookView xWindow="-108" yWindow="-108" windowWidth="23256" windowHeight="13896" xr2:uid="{0911FB26-C0C8-413E-926F-89FD2F8DF792}"/>
  </bookViews>
  <sheets>
    <sheet name="Грипп и ОРВИ" sheetId="1" r:id="rId1"/>
    <sheet name="Экология" sheetId="2" r:id="rId2"/>
    <sheet name="Здоровье" sheetId="3" r:id="rId3"/>
    <sheet name="AQIcn" sheetId="4" r:id="rId4"/>
  </sheets>
  <definedNames>
    <definedName name="_xlnm._FilterDatabase" localSheetId="0" hidden="1">'Грипп и ОРВИ'!$A$3:$K$382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4" l="1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O9" i="4"/>
  <c r="P9" i="4"/>
  <c r="Q9" i="4"/>
  <c r="R9" i="4"/>
  <c r="S9" i="4"/>
  <c r="O10" i="4"/>
  <c r="P10" i="4"/>
  <c r="Q10" i="4"/>
  <c r="R10" i="4"/>
  <c r="S10" i="4"/>
  <c r="O11" i="4"/>
  <c r="P11" i="4"/>
  <c r="Q11" i="4"/>
  <c r="R11" i="4"/>
  <c r="S11" i="4"/>
  <c r="O12" i="4"/>
  <c r="P12" i="4"/>
  <c r="Q12" i="4"/>
  <c r="R12" i="4"/>
  <c r="S12" i="4"/>
  <c r="O13" i="4"/>
  <c r="P13" i="4"/>
  <c r="Q13" i="4"/>
  <c r="R13" i="4"/>
  <c r="S13" i="4"/>
  <c r="O14" i="4"/>
  <c r="P14" i="4"/>
  <c r="Q14" i="4"/>
  <c r="R14" i="4"/>
  <c r="S14" i="4"/>
  <c r="O15" i="4"/>
  <c r="P15" i="4"/>
  <c r="Q15" i="4"/>
  <c r="R15" i="4"/>
  <c r="S15" i="4"/>
  <c r="O16" i="4"/>
  <c r="P16" i="4"/>
  <c r="Q16" i="4"/>
  <c r="R16" i="4"/>
  <c r="S16" i="4"/>
  <c r="O17" i="4"/>
  <c r="P17" i="4"/>
  <c r="Q17" i="4"/>
  <c r="R17" i="4"/>
  <c r="S17" i="4"/>
  <c r="O18" i="4"/>
  <c r="P18" i="4"/>
  <c r="Q18" i="4"/>
  <c r="R18" i="4"/>
  <c r="S18" i="4"/>
  <c r="O19" i="4"/>
  <c r="P19" i="4"/>
  <c r="Q19" i="4"/>
  <c r="R19" i="4"/>
  <c r="S19" i="4"/>
  <c r="O20" i="4"/>
  <c r="P20" i="4"/>
  <c r="Q20" i="4"/>
  <c r="R20" i="4"/>
  <c r="S20" i="4"/>
  <c r="O21" i="4"/>
  <c r="P21" i="4"/>
  <c r="Q21" i="4"/>
  <c r="R21" i="4"/>
  <c r="S21" i="4"/>
  <c r="O22" i="4"/>
  <c r="P22" i="4"/>
  <c r="Q22" i="4"/>
  <c r="R22" i="4"/>
  <c r="S22" i="4"/>
  <c r="O23" i="4"/>
  <c r="P23" i="4"/>
  <c r="Q23" i="4"/>
  <c r="R23" i="4"/>
  <c r="S23" i="4"/>
  <c r="O24" i="4"/>
  <c r="P24" i="4"/>
  <c r="Q24" i="4"/>
  <c r="R24" i="4"/>
  <c r="S24" i="4"/>
  <c r="O25" i="4"/>
  <c r="P25" i="4"/>
  <c r="Q25" i="4"/>
  <c r="R25" i="4"/>
  <c r="S25" i="4"/>
  <c r="O26" i="4"/>
  <c r="P26" i="4"/>
  <c r="Q26" i="4"/>
  <c r="R26" i="4"/>
  <c r="S26" i="4"/>
  <c r="O27" i="4"/>
  <c r="P27" i="4"/>
  <c r="Q27" i="4"/>
  <c r="R27" i="4"/>
  <c r="S27" i="4"/>
  <c r="O28" i="4"/>
  <c r="P28" i="4"/>
  <c r="Q28" i="4"/>
  <c r="R28" i="4"/>
  <c r="S28" i="4"/>
  <c r="O29" i="4"/>
  <c r="P29" i="4"/>
  <c r="Q29" i="4"/>
  <c r="R29" i="4"/>
  <c r="S29" i="4"/>
  <c r="O30" i="4"/>
  <c r="P30" i="4"/>
  <c r="Q30" i="4"/>
  <c r="R30" i="4"/>
  <c r="S30" i="4"/>
  <c r="O31" i="4"/>
  <c r="P31" i="4"/>
  <c r="Q31" i="4"/>
  <c r="R31" i="4"/>
  <c r="S31" i="4"/>
  <c r="O32" i="4"/>
  <c r="P32" i="4"/>
  <c r="Q32" i="4"/>
  <c r="R32" i="4"/>
  <c r="S32" i="4"/>
  <c r="O33" i="4"/>
  <c r="P33" i="4"/>
  <c r="Q33" i="4"/>
  <c r="R33" i="4"/>
  <c r="S33" i="4"/>
  <c r="O34" i="4"/>
  <c r="P34" i="4"/>
  <c r="Q34" i="4"/>
  <c r="R34" i="4"/>
  <c r="S34" i="4"/>
  <c r="O35" i="4"/>
  <c r="P35" i="4"/>
  <c r="Q35" i="4"/>
  <c r="R35" i="4"/>
  <c r="S35" i="4"/>
  <c r="O36" i="4"/>
  <c r="P36" i="4"/>
  <c r="Q36" i="4"/>
  <c r="R36" i="4"/>
  <c r="S36" i="4"/>
  <c r="O37" i="4"/>
  <c r="P37" i="4"/>
  <c r="Q37" i="4"/>
  <c r="R37" i="4"/>
  <c r="S37" i="4"/>
  <c r="O38" i="4"/>
  <c r="P38" i="4"/>
  <c r="Q38" i="4"/>
  <c r="R38" i="4"/>
  <c r="S38" i="4"/>
  <c r="O39" i="4"/>
  <c r="P39" i="4"/>
  <c r="Q39" i="4"/>
  <c r="R39" i="4"/>
  <c r="S39" i="4"/>
  <c r="O40" i="4"/>
  <c r="P40" i="4"/>
  <c r="Q40" i="4"/>
  <c r="R40" i="4"/>
  <c r="S40" i="4"/>
  <c r="O41" i="4"/>
  <c r="P41" i="4"/>
  <c r="Q41" i="4"/>
  <c r="R41" i="4"/>
  <c r="S41" i="4"/>
  <c r="O42" i="4"/>
  <c r="P42" i="4"/>
  <c r="Q42" i="4"/>
  <c r="R42" i="4"/>
  <c r="S42" i="4"/>
  <c r="O43" i="4"/>
  <c r="P43" i="4"/>
  <c r="Q43" i="4"/>
  <c r="R43" i="4"/>
  <c r="S43" i="4"/>
  <c r="O44" i="4"/>
  <c r="P44" i="4"/>
  <c r="Q44" i="4"/>
  <c r="R44" i="4"/>
  <c r="S44" i="4"/>
  <c r="O45" i="4"/>
  <c r="P45" i="4"/>
  <c r="Q45" i="4"/>
  <c r="R45" i="4"/>
  <c r="S45" i="4"/>
  <c r="O46" i="4"/>
  <c r="P46" i="4"/>
  <c r="Q46" i="4"/>
  <c r="R46" i="4"/>
  <c r="S46" i="4"/>
  <c r="O47" i="4"/>
  <c r="P47" i="4"/>
  <c r="Q47" i="4"/>
  <c r="R47" i="4"/>
  <c r="S47" i="4"/>
  <c r="O48" i="4"/>
  <c r="P48" i="4"/>
  <c r="Q48" i="4"/>
  <c r="R48" i="4"/>
  <c r="S48" i="4"/>
  <c r="O49" i="4"/>
  <c r="P49" i="4"/>
  <c r="Q49" i="4"/>
  <c r="R49" i="4"/>
  <c r="S49" i="4"/>
  <c r="O50" i="4"/>
  <c r="P50" i="4"/>
  <c r="Q50" i="4"/>
  <c r="R50" i="4"/>
  <c r="S50" i="4"/>
  <c r="O51" i="4"/>
  <c r="P51" i="4"/>
  <c r="Q51" i="4"/>
  <c r="R51" i="4"/>
  <c r="S51" i="4"/>
  <c r="O52" i="4"/>
  <c r="P52" i="4"/>
  <c r="Q52" i="4"/>
  <c r="R52" i="4"/>
  <c r="S52" i="4"/>
  <c r="O53" i="4"/>
  <c r="P53" i="4"/>
  <c r="Q53" i="4"/>
  <c r="R53" i="4"/>
  <c r="S53" i="4"/>
  <c r="O54" i="4"/>
  <c r="P54" i="4"/>
  <c r="Q54" i="4"/>
  <c r="R54" i="4"/>
  <c r="S54" i="4"/>
  <c r="O55" i="4"/>
  <c r="P55" i="4"/>
  <c r="Q55" i="4"/>
  <c r="R55" i="4"/>
  <c r="S55" i="4"/>
  <c r="O56" i="4"/>
  <c r="P56" i="4"/>
  <c r="Q56" i="4"/>
  <c r="R56" i="4"/>
  <c r="S56" i="4"/>
  <c r="O57" i="4"/>
  <c r="P57" i="4"/>
  <c r="Q57" i="4"/>
  <c r="R57" i="4"/>
  <c r="S57" i="4"/>
  <c r="O58" i="4"/>
  <c r="P58" i="4"/>
  <c r="Q58" i="4"/>
  <c r="R58" i="4"/>
  <c r="S58" i="4"/>
  <c r="O59" i="4"/>
  <c r="P59" i="4"/>
  <c r="Q59" i="4"/>
  <c r="R59" i="4"/>
  <c r="S59" i="4"/>
  <c r="O60" i="4"/>
  <c r="P60" i="4"/>
  <c r="Q60" i="4"/>
  <c r="R60" i="4"/>
  <c r="S60" i="4"/>
  <c r="O61" i="4"/>
  <c r="P61" i="4"/>
  <c r="Q61" i="4"/>
  <c r="R61" i="4"/>
  <c r="S61" i="4"/>
  <c r="O62" i="4"/>
  <c r="P62" i="4"/>
  <c r="Q62" i="4"/>
  <c r="R62" i="4"/>
  <c r="S62" i="4"/>
  <c r="O63" i="4"/>
  <c r="P63" i="4"/>
  <c r="Q63" i="4"/>
  <c r="R63" i="4"/>
  <c r="S63" i="4"/>
  <c r="O64" i="4"/>
  <c r="P64" i="4"/>
  <c r="Q64" i="4"/>
  <c r="R64" i="4"/>
  <c r="S64" i="4"/>
  <c r="O65" i="4"/>
  <c r="P65" i="4"/>
  <c r="Q65" i="4"/>
  <c r="R65" i="4"/>
  <c r="S65" i="4"/>
  <c r="O66" i="4"/>
  <c r="P66" i="4"/>
  <c r="Q66" i="4"/>
  <c r="R66" i="4"/>
  <c r="S66" i="4"/>
  <c r="O67" i="4"/>
  <c r="P67" i="4"/>
  <c r="Q67" i="4"/>
  <c r="R67" i="4"/>
  <c r="S67" i="4"/>
  <c r="O68" i="4"/>
  <c r="P68" i="4"/>
  <c r="Q68" i="4"/>
  <c r="R68" i="4"/>
  <c r="S68" i="4"/>
  <c r="O69" i="4"/>
  <c r="P69" i="4"/>
  <c r="Q69" i="4"/>
  <c r="R69" i="4"/>
  <c r="S69" i="4"/>
  <c r="O70" i="4"/>
  <c r="P70" i="4"/>
  <c r="Q70" i="4"/>
  <c r="R70" i="4"/>
  <c r="S70" i="4"/>
  <c r="O71" i="4"/>
  <c r="P71" i="4"/>
  <c r="Q71" i="4"/>
  <c r="R71" i="4"/>
  <c r="S71" i="4"/>
  <c r="O72" i="4"/>
  <c r="P72" i="4"/>
  <c r="Q72" i="4"/>
  <c r="R72" i="4"/>
  <c r="S72" i="4"/>
  <c r="O73" i="4"/>
  <c r="P73" i="4"/>
  <c r="Q73" i="4"/>
  <c r="R73" i="4"/>
  <c r="S73" i="4"/>
  <c r="O74" i="4"/>
  <c r="P74" i="4"/>
  <c r="Q74" i="4"/>
  <c r="R74" i="4"/>
  <c r="S74" i="4"/>
  <c r="O75" i="4"/>
  <c r="P75" i="4"/>
  <c r="Q75" i="4"/>
  <c r="R75" i="4"/>
  <c r="S75" i="4"/>
  <c r="O76" i="4"/>
  <c r="P76" i="4"/>
  <c r="Q76" i="4"/>
  <c r="R76" i="4"/>
  <c r="S76" i="4"/>
  <c r="O77" i="4"/>
  <c r="P77" i="4"/>
  <c r="Q77" i="4"/>
  <c r="R77" i="4"/>
  <c r="S77" i="4"/>
  <c r="O78" i="4"/>
  <c r="P78" i="4"/>
  <c r="Q78" i="4"/>
  <c r="R78" i="4"/>
  <c r="S78" i="4"/>
  <c r="O79" i="4"/>
  <c r="P79" i="4"/>
  <c r="Q79" i="4"/>
  <c r="R79" i="4"/>
  <c r="S79" i="4"/>
  <c r="O80" i="4"/>
  <c r="P80" i="4"/>
  <c r="Q80" i="4"/>
  <c r="R80" i="4"/>
  <c r="S80" i="4"/>
  <c r="O81" i="4"/>
  <c r="P81" i="4"/>
  <c r="Q81" i="4"/>
  <c r="R81" i="4"/>
  <c r="S81" i="4"/>
  <c r="O82" i="4"/>
  <c r="P82" i="4"/>
  <c r="Q82" i="4"/>
  <c r="R82" i="4"/>
  <c r="S82" i="4"/>
  <c r="O83" i="4"/>
  <c r="P83" i="4"/>
  <c r="Q83" i="4"/>
  <c r="R83" i="4"/>
  <c r="S83" i="4"/>
  <c r="O84" i="4"/>
  <c r="P84" i="4"/>
  <c r="Q84" i="4"/>
  <c r="R84" i="4"/>
  <c r="S84" i="4"/>
  <c r="O85" i="4"/>
  <c r="P85" i="4"/>
  <c r="Q85" i="4"/>
  <c r="R85" i="4"/>
  <c r="S85" i="4"/>
  <c r="O86" i="4"/>
  <c r="P86" i="4"/>
  <c r="Q86" i="4"/>
  <c r="R86" i="4"/>
  <c r="S86" i="4"/>
  <c r="O87" i="4"/>
  <c r="P87" i="4"/>
  <c r="Q87" i="4"/>
  <c r="R87" i="4"/>
  <c r="S87" i="4"/>
  <c r="O88" i="4"/>
  <c r="P88" i="4"/>
  <c r="Q88" i="4"/>
  <c r="R88" i="4"/>
  <c r="S88" i="4"/>
  <c r="O89" i="4"/>
  <c r="P89" i="4"/>
  <c r="Q89" i="4"/>
  <c r="R89" i="4"/>
  <c r="S89" i="4"/>
  <c r="O90" i="4"/>
  <c r="P90" i="4"/>
  <c r="Q90" i="4"/>
  <c r="R90" i="4"/>
  <c r="S90" i="4"/>
  <c r="O91" i="4"/>
  <c r="P91" i="4"/>
  <c r="Q91" i="4"/>
  <c r="R91" i="4"/>
  <c r="S91" i="4"/>
  <c r="O92" i="4"/>
  <c r="P92" i="4"/>
  <c r="Q92" i="4"/>
  <c r="R92" i="4"/>
  <c r="S92" i="4"/>
  <c r="O93" i="4"/>
  <c r="P93" i="4"/>
  <c r="Q93" i="4"/>
  <c r="R93" i="4"/>
  <c r="S93" i="4"/>
  <c r="O94" i="4"/>
  <c r="P94" i="4"/>
  <c r="Q94" i="4"/>
  <c r="R94" i="4"/>
  <c r="S94" i="4"/>
  <c r="O95" i="4"/>
  <c r="P95" i="4"/>
  <c r="Q95" i="4"/>
  <c r="R95" i="4"/>
  <c r="S95" i="4"/>
  <c r="O96" i="4"/>
  <c r="P96" i="4"/>
  <c r="Q96" i="4"/>
  <c r="R96" i="4"/>
  <c r="S96" i="4"/>
  <c r="O97" i="4"/>
  <c r="P97" i="4"/>
  <c r="Q97" i="4"/>
  <c r="R97" i="4"/>
  <c r="S97" i="4"/>
  <c r="O98" i="4"/>
  <c r="P98" i="4"/>
  <c r="Q98" i="4"/>
  <c r="R98" i="4"/>
  <c r="S98" i="4"/>
  <c r="O99" i="4"/>
  <c r="P99" i="4"/>
  <c r="Q99" i="4"/>
  <c r="R99" i="4"/>
  <c r="S99" i="4"/>
  <c r="O100" i="4"/>
  <c r="P100" i="4"/>
  <c r="Q100" i="4"/>
  <c r="R100" i="4"/>
  <c r="S100" i="4"/>
  <c r="O101" i="4"/>
  <c r="P101" i="4"/>
  <c r="Q101" i="4"/>
  <c r="R101" i="4"/>
  <c r="S101" i="4"/>
  <c r="O102" i="4"/>
  <c r="P102" i="4"/>
  <c r="Q102" i="4"/>
  <c r="R102" i="4"/>
  <c r="S102" i="4"/>
  <c r="O103" i="4"/>
  <c r="P103" i="4"/>
  <c r="Q103" i="4"/>
  <c r="R103" i="4"/>
  <c r="S103" i="4"/>
  <c r="O104" i="4"/>
  <c r="P104" i="4"/>
  <c r="Q104" i="4"/>
  <c r="R104" i="4"/>
  <c r="S104" i="4"/>
  <c r="O105" i="4"/>
  <c r="P105" i="4"/>
  <c r="Q105" i="4"/>
  <c r="R105" i="4"/>
  <c r="S105" i="4"/>
  <c r="O106" i="4"/>
  <c r="P106" i="4"/>
  <c r="Q106" i="4"/>
  <c r="R106" i="4"/>
  <c r="S106" i="4"/>
  <c r="O107" i="4"/>
  <c r="P107" i="4"/>
  <c r="Q107" i="4"/>
  <c r="R107" i="4"/>
  <c r="S107" i="4"/>
  <c r="O108" i="4"/>
  <c r="P108" i="4"/>
  <c r="Q108" i="4"/>
  <c r="R108" i="4"/>
  <c r="S108" i="4"/>
  <c r="O109" i="4"/>
  <c r="P109" i="4"/>
  <c r="Q109" i="4"/>
  <c r="R109" i="4"/>
  <c r="S109" i="4"/>
  <c r="O110" i="4"/>
  <c r="P110" i="4"/>
  <c r="Q110" i="4"/>
  <c r="R110" i="4"/>
  <c r="S110" i="4"/>
  <c r="O111" i="4"/>
  <c r="P111" i="4"/>
  <c r="Q111" i="4"/>
  <c r="R111" i="4"/>
  <c r="S111" i="4"/>
  <c r="O112" i="4"/>
  <c r="P112" i="4"/>
  <c r="Q112" i="4"/>
  <c r="R112" i="4"/>
  <c r="S112" i="4"/>
  <c r="O113" i="4"/>
  <c r="P113" i="4"/>
  <c r="Q113" i="4"/>
  <c r="R113" i="4"/>
  <c r="S113" i="4"/>
  <c r="O114" i="4"/>
  <c r="P114" i="4"/>
  <c r="Q114" i="4"/>
  <c r="R114" i="4"/>
  <c r="S114" i="4"/>
  <c r="O115" i="4"/>
  <c r="P115" i="4"/>
  <c r="Q115" i="4"/>
  <c r="R115" i="4"/>
  <c r="S115" i="4"/>
  <c r="O116" i="4"/>
  <c r="P116" i="4"/>
  <c r="Q116" i="4"/>
  <c r="R116" i="4"/>
  <c r="S116" i="4"/>
  <c r="O117" i="4"/>
  <c r="P117" i="4"/>
  <c r="Q117" i="4"/>
  <c r="R117" i="4"/>
  <c r="S117" i="4"/>
  <c r="O118" i="4"/>
  <c r="P118" i="4"/>
  <c r="Q118" i="4"/>
  <c r="R118" i="4"/>
  <c r="S118" i="4"/>
  <c r="O119" i="4"/>
  <c r="P119" i="4"/>
  <c r="Q119" i="4"/>
  <c r="R119" i="4"/>
  <c r="S119" i="4"/>
  <c r="O120" i="4"/>
  <c r="P120" i="4"/>
  <c r="Q120" i="4"/>
  <c r="R120" i="4"/>
  <c r="S120" i="4"/>
  <c r="O121" i="4"/>
  <c r="P121" i="4"/>
  <c r="Q121" i="4"/>
  <c r="R121" i="4"/>
  <c r="S121" i="4"/>
  <c r="O122" i="4"/>
  <c r="P122" i="4"/>
  <c r="Q122" i="4"/>
  <c r="R122" i="4"/>
  <c r="S122" i="4"/>
  <c r="O123" i="4"/>
  <c r="P123" i="4"/>
  <c r="Q123" i="4"/>
  <c r="R123" i="4"/>
  <c r="S123" i="4"/>
  <c r="O124" i="4"/>
  <c r="P124" i="4"/>
  <c r="Q124" i="4"/>
  <c r="R124" i="4"/>
  <c r="S124" i="4"/>
  <c r="O125" i="4"/>
  <c r="P125" i="4"/>
  <c r="Q125" i="4"/>
  <c r="R125" i="4"/>
  <c r="S125" i="4"/>
  <c r="O126" i="4"/>
  <c r="P126" i="4"/>
  <c r="Q126" i="4"/>
  <c r="R126" i="4"/>
  <c r="S126" i="4"/>
  <c r="O127" i="4"/>
  <c r="P127" i="4"/>
  <c r="Q127" i="4"/>
  <c r="R127" i="4"/>
  <c r="S127" i="4"/>
  <c r="O128" i="4"/>
  <c r="P128" i="4"/>
  <c r="Q128" i="4"/>
  <c r="R128" i="4"/>
  <c r="S128" i="4"/>
  <c r="O129" i="4"/>
  <c r="P129" i="4"/>
  <c r="Q129" i="4"/>
  <c r="R129" i="4"/>
  <c r="S129" i="4"/>
  <c r="O130" i="4"/>
  <c r="P130" i="4"/>
  <c r="Q130" i="4"/>
  <c r="R130" i="4"/>
  <c r="S130" i="4"/>
  <c r="O131" i="4"/>
  <c r="P131" i="4"/>
  <c r="Q131" i="4"/>
  <c r="R131" i="4"/>
  <c r="S131" i="4"/>
  <c r="O132" i="4"/>
  <c r="P132" i="4"/>
  <c r="Q132" i="4"/>
  <c r="R132" i="4"/>
  <c r="S132" i="4"/>
  <c r="O133" i="4"/>
  <c r="P133" i="4"/>
  <c r="Q133" i="4"/>
  <c r="R133" i="4"/>
  <c r="S133" i="4"/>
  <c r="O134" i="4"/>
  <c r="P134" i="4"/>
  <c r="Q134" i="4"/>
  <c r="R134" i="4"/>
  <c r="S134" i="4"/>
  <c r="O135" i="4"/>
  <c r="P135" i="4"/>
  <c r="Q135" i="4"/>
  <c r="R135" i="4"/>
  <c r="S135" i="4"/>
  <c r="O136" i="4"/>
  <c r="P136" i="4"/>
  <c r="Q136" i="4"/>
  <c r="R136" i="4"/>
  <c r="S136" i="4"/>
  <c r="O137" i="4"/>
  <c r="P137" i="4"/>
  <c r="Q137" i="4"/>
  <c r="R137" i="4"/>
  <c r="S137" i="4"/>
  <c r="O138" i="4"/>
  <c r="P138" i="4"/>
  <c r="Q138" i="4"/>
  <c r="R138" i="4"/>
  <c r="S138" i="4"/>
  <c r="O139" i="4"/>
  <c r="P139" i="4"/>
  <c r="Q139" i="4"/>
  <c r="R139" i="4"/>
  <c r="S139" i="4"/>
  <c r="O140" i="4"/>
  <c r="P140" i="4"/>
  <c r="Q140" i="4"/>
  <c r="R140" i="4"/>
  <c r="S140" i="4"/>
  <c r="O141" i="4"/>
  <c r="P141" i="4"/>
  <c r="Q141" i="4"/>
  <c r="R141" i="4"/>
  <c r="S141" i="4"/>
  <c r="O142" i="4"/>
  <c r="P142" i="4"/>
  <c r="Q142" i="4"/>
  <c r="R142" i="4"/>
  <c r="S142" i="4"/>
  <c r="O143" i="4"/>
  <c r="P143" i="4"/>
  <c r="Q143" i="4"/>
  <c r="R143" i="4"/>
  <c r="S143" i="4"/>
  <c r="O144" i="4"/>
  <c r="P144" i="4"/>
  <c r="Q144" i="4"/>
  <c r="R144" i="4"/>
  <c r="S144" i="4"/>
  <c r="O145" i="4"/>
  <c r="P145" i="4"/>
  <c r="Q145" i="4"/>
  <c r="R145" i="4"/>
  <c r="S145" i="4"/>
  <c r="O146" i="4"/>
  <c r="P146" i="4"/>
  <c r="Q146" i="4"/>
  <c r="R146" i="4"/>
  <c r="S146" i="4"/>
  <c r="O147" i="4"/>
  <c r="P147" i="4"/>
  <c r="Q147" i="4"/>
  <c r="R147" i="4"/>
  <c r="S147" i="4"/>
  <c r="O148" i="4"/>
  <c r="P148" i="4"/>
  <c r="Q148" i="4"/>
  <c r="R148" i="4"/>
  <c r="S148" i="4"/>
  <c r="O149" i="4"/>
  <c r="P149" i="4"/>
  <c r="Q149" i="4"/>
  <c r="R149" i="4"/>
  <c r="S149" i="4"/>
  <c r="O150" i="4"/>
  <c r="P150" i="4"/>
  <c r="Q150" i="4"/>
  <c r="R150" i="4"/>
  <c r="S150" i="4"/>
  <c r="O151" i="4"/>
  <c r="P151" i="4"/>
  <c r="Q151" i="4"/>
  <c r="R151" i="4"/>
  <c r="S151" i="4"/>
  <c r="O152" i="4"/>
  <c r="P152" i="4"/>
  <c r="Q152" i="4"/>
  <c r="R152" i="4"/>
  <c r="S152" i="4"/>
  <c r="O153" i="4"/>
  <c r="P153" i="4"/>
  <c r="Q153" i="4"/>
  <c r="R153" i="4"/>
  <c r="S153" i="4"/>
  <c r="O154" i="4"/>
  <c r="P154" i="4"/>
  <c r="Q154" i="4"/>
  <c r="R154" i="4"/>
  <c r="S154" i="4"/>
  <c r="O155" i="4"/>
  <c r="P155" i="4"/>
  <c r="Q155" i="4"/>
  <c r="R155" i="4"/>
  <c r="S155" i="4"/>
  <c r="O156" i="4"/>
  <c r="P156" i="4"/>
  <c r="Q156" i="4"/>
  <c r="R156" i="4"/>
  <c r="S156" i="4"/>
  <c r="O157" i="4"/>
  <c r="P157" i="4"/>
  <c r="Q157" i="4"/>
  <c r="R157" i="4"/>
  <c r="S157" i="4"/>
  <c r="O158" i="4"/>
  <c r="P158" i="4"/>
  <c r="Q158" i="4"/>
  <c r="R158" i="4"/>
  <c r="S158" i="4"/>
  <c r="O159" i="4"/>
  <c r="P159" i="4"/>
  <c r="Q159" i="4"/>
  <c r="R159" i="4"/>
  <c r="S159" i="4"/>
  <c r="O160" i="4"/>
  <c r="P160" i="4"/>
  <c r="Q160" i="4"/>
  <c r="R160" i="4"/>
  <c r="S160" i="4"/>
  <c r="O161" i="4"/>
  <c r="P161" i="4"/>
  <c r="Q161" i="4"/>
  <c r="R161" i="4"/>
  <c r="S161" i="4"/>
  <c r="O162" i="4"/>
  <c r="P162" i="4"/>
  <c r="Q162" i="4"/>
  <c r="R162" i="4"/>
  <c r="S162" i="4"/>
  <c r="O163" i="4"/>
  <c r="P163" i="4"/>
  <c r="Q163" i="4"/>
  <c r="R163" i="4"/>
  <c r="S163" i="4"/>
  <c r="O164" i="4"/>
  <c r="P164" i="4"/>
  <c r="Q164" i="4"/>
  <c r="R164" i="4"/>
  <c r="S164" i="4"/>
  <c r="O165" i="4"/>
  <c r="P165" i="4"/>
  <c r="Q165" i="4"/>
  <c r="R165" i="4"/>
  <c r="S165" i="4"/>
  <c r="O166" i="4"/>
  <c r="P166" i="4"/>
  <c r="Q166" i="4"/>
  <c r="R166" i="4"/>
  <c r="S166" i="4"/>
  <c r="O167" i="4"/>
  <c r="P167" i="4"/>
  <c r="Q167" i="4"/>
  <c r="R167" i="4"/>
  <c r="S167" i="4"/>
  <c r="O168" i="4"/>
  <c r="P168" i="4"/>
  <c r="Q168" i="4"/>
  <c r="R168" i="4"/>
  <c r="S168" i="4"/>
  <c r="O169" i="4"/>
  <c r="P169" i="4"/>
  <c r="Q169" i="4"/>
  <c r="R169" i="4"/>
  <c r="S169" i="4"/>
  <c r="O170" i="4"/>
  <c r="P170" i="4"/>
  <c r="Q170" i="4"/>
  <c r="R170" i="4"/>
  <c r="S170" i="4"/>
  <c r="O171" i="4"/>
  <c r="P171" i="4"/>
  <c r="Q171" i="4"/>
  <c r="R171" i="4"/>
  <c r="S171" i="4"/>
  <c r="O172" i="4"/>
  <c r="P172" i="4"/>
  <c r="Q172" i="4"/>
  <c r="R172" i="4"/>
  <c r="S172" i="4"/>
  <c r="O173" i="4"/>
  <c r="P173" i="4"/>
  <c r="Q173" i="4"/>
  <c r="R173" i="4"/>
  <c r="S173" i="4"/>
  <c r="O174" i="4"/>
  <c r="P174" i="4"/>
  <c r="Q174" i="4"/>
  <c r="R174" i="4"/>
  <c r="S174" i="4"/>
  <c r="O175" i="4"/>
  <c r="P175" i="4"/>
  <c r="Q175" i="4"/>
  <c r="R175" i="4"/>
  <c r="S175" i="4"/>
  <c r="O176" i="4"/>
  <c r="P176" i="4"/>
  <c r="Q176" i="4"/>
  <c r="R176" i="4"/>
  <c r="S176" i="4"/>
  <c r="O177" i="4"/>
  <c r="P177" i="4"/>
  <c r="Q177" i="4"/>
  <c r="R177" i="4"/>
  <c r="S177" i="4"/>
  <c r="O178" i="4"/>
  <c r="P178" i="4"/>
  <c r="Q178" i="4"/>
  <c r="R178" i="4"/>
  <c r="S178" i="4"/>
  <c r="O179" i="4"/>
  <c r="P179" i="4"/>
  <c r="Q179" i="4"/>
  <c r="R179" i="4"/>
  <c r="S179" i="4"/>
  <c r="O180" i="4"/>
  <c r="P180" i="4"/>
  <c r="Q180" i="4"/>
  <c r="R180" i="4"/>
  <c r="S180" i="4"/>
  <c r="O181" i="4"/>
  <c r="P181" i="4"/>
  <c r="Q181" i="4"/>
  <c r="R181" i="4"/>
  <c r="S181" i="4"/>
  <c r="O182" i="4"/>
  <c r="P182" i="4"/>
  <c r="Q182" i="4"/>
  <c r="R182" i="4"/>
  <c r="S182" i="4"/>
  <c r="O183" i="4"/>
  <c r="P183" i="4"/>
  <c r="Q183" i="4"/>
  <c r="R183" i="4"/>
  <c r="S183" i="4"/>
  <c r="O184" i="4"/>
  <c r="P184" i="4"/>
  <c r="Q184" i="4"/>
  <c r="R184" i="4"/>
  <c r="S184" i="4"/>
  <c r="O185" i="4"/>
  <c r="P185" i="4"/>
  <c r="Q185" i="4"/>
  <c r="R185" i="4"/>
  <c r="S185" i="4"/>
  <c r="O186" i="4"/>
  <c r="P186" i="4"/>
  <c r="Q186" i="4"/>
  <c r="R186" i="4"/>
  <c r="S186" i="4"/>
  <c r="O187" i="4"/>
  <c r="P187" i="4"/>
  <c r="Q187" i="4"/>
  <c r="R187" i="4"/>
  <c r="S187" i="4"/>
  <c r="O188" i="4"/>
  <c r="P188" i="4"/>
  <c r="Q188" i="4"/>
  <c r="R188" i="4"/>
  <c r="S188" i="4"/>
  <c r="O189" i="4"/>
  <c r="P189" i="4"/>
  <c r="Q189" i="4"/>
  <c r="R189" i="4"/>
  <c r="S189" i="4"/>
  <c r="O190" i="4"/>
  <c r="P190" i="4"/>
  <c r="Q190" i="4"/>
  <c r="R190" i="4"/>
  <c r="S190" i="4"/>
  <c r="O191" i="4"/>
  <c r="P191" i="4"/>
  <c r="Q191" i="4"/>
  <c r="R191" i="4"/>
  <c r="S191" i="4"/>
  <c r="O192" i="4"/>
  <c r="P192" i="4"/>
  <c r="Q192" i="4"/>
  <c r="R192" i="4"/>
  <c r="S192" i="4"/>
  <c r="O193" i="4"/>
  <c r="P193" i="4"/>
  <c r="Q193" i="4"/>
  <c r="R193" i="4"/>
  <c r="S193" i="4"/>
  <c r="O194" i="4"/>
  <c r="P194" i="4"/>
  <c r="Q194" i="4"/>
  <c r="R194" i="4"/>
  <c r="S194" i="4"/>
  <c r="O195" i="4"/>
  <c r="P195" i="4"/>
  <c r="Q195" i="4"/>
  <c r="R195" i="4"/>
  <c r="S195" i="4"/>
  <c r="O196" i="4"/>
  <c r="P196" i="4"/>
  <c r="Q196" i="4"/>
  <c r="R196" i="4"/>
  <c r="S196" i="4"/>
  <c r="O197" i="4"/>
  <c r="P197" i="4"/>
  <c r="Q197" i="4"/>
  <c r="R197" i="4"/>
  <c r="S197" i="4"/>
  <c r="O198" i="4"/>
  <c r="P198" i="4"/>
  <c r="Q198" i="4"/>
  <c r="R198" i="4"/>
  <c r="S198" i="4"/>
  <c r="O199" i="4"/>
  <c r="P199" i="4"/>
  <c r="Q199" i="4"/>
  <c r="R199" i="4"/>
  <c r="S199" i="4"/>
  <c r="O200" i="4"/>
  <c r="P200" i="4"/>
  <c r="Q200" i="4"/>
  <c r="R200" i="4"/>
  <c r="S200" i="4"/>
  <c r="O201" i="4"/>
  <c r="P201" i="4"/>
  <c r="Q201" i="4"/>
  <c r="R201" i="4"/>
  <c r="S201" i="4"/>
  <c r="O202" i="4"/>
  <c r="P202" i="4"/>
  <c r="Q202" i="4"/>
  <c r="R202" i="4"/>
  <c r="S202" i="4"/>
  <c r="O203" i="4"/>
  <c r="P203" i="4"/>
  <c r="Q203" i="4"/>
  <c r="R203" i="4"/>
  <c r="S203" i="4"/>
  <c r="O204" i="4"/>
  <c r="P204" i="4"/>
  <c r="Q204" i="4"/>
  <c r="R204" i="4"/>
  <c r="S204" i="4"/>
  <c r="O205" i="4"/>
  <c r="P205" i="4"/>
  <c r="Q205" i="4"/>
  <c r="R205" i="4"/>
  <c r="S205" i="4"/>
  <c r="O206" i="4"/>
  <c r="P206" i="4"/>
  <c r="Q206" i="4"/>
  <c r="R206" i="4"/>
  <c r="S206" i="4"/>
  <c r="O207" i="4"/>
  <c r="P207" i="4"/>
  <c r="Q207" i="4"/>
  <c r="R207" i="4"/>
  <c r="S207" i="4"/>
  <c r="O208" i="4"/>
  <c r="P208" i="4"/>
  <c r="Q208" i="4"/>
  <c r="R208" i="4"/>
  <c r="S208" i="4"/>
  <c r="O209" i="4"/>
  <c r="P209" i="4"/>
  <c r="Q209" i="4"/>
  <c r="R209" i="4"/>
  <c r="S209" i="4"/>
  <c r="O210" i="4"/>
  <c r="P210" i="4"/>
  <c r="Q210" i="4"/>
  <c r="R210" i="4"/>
  <c r="S210" i="4"/>
  <c r="O211" i="4"/>
  <c r="P211" i="4"/>
  <c r="Q211" i="4"/>
  <c r="R211" i="4"/>
  <c r="S211" i="4"/>
  <c r="O212" i="4"/>
  <c r="P212" i="4"/>
  <c r="Q212" i="4"/>
  <c r="R212" i="4"/>
  <c r="S212" i="4"/>
  <c r="O213" i="4"/>
  <c r="P213" i="4"/>
  <c r="Q213" i="4"/>
  <c r="R213" i="4"/>
  <c r="S213" i="4"/>
  <c r="O214" i="4"/>
  <c r="P214" i="4"/>
  <c r="Q214" i="4"/>
  <c r="R214" i="4"/>
  <c r="S214" i="4"/>
  <c r="O215" i="4"/>
  <c r="P215" i="4"/>
  <c r="Q215" i="4"/>
  <c r="R215" i="4"/>
  <c r="S215" i="4"/>
  <c r="O216" i="4"/>
  <c r="P216" i="4"/>
  <c r="Q216" i="4"/>
  <c r="R216" i="4"/>
  <c r="S216" i="4"/>
  <c r="O217" i="4"/>
  <c r="P217" i="4"/>
  <c r="Q217" i="4"/>
  <c r="R217" i="4"/>
  <c r="S217" i="4"/>
  <c r="O218" i="4"/>
  <c r="P218" i="4"/>
  <c r="Q218" i="4"/>
  <c r="R218" i="4"/>
  <c r="S218" i="4"/>
  <c r="O219" i="4"/>
  <c r="P219" i="4"/>
  <c r="Q219" i="4"/>
  <c r="R219" i="4"/>
  <c r="S219" i="4"/>
  <c r="O220" i="4"/>
  <c r="P220" i="4"/>
  <c r="Q220" i="4"/>
  <c r="R220" i="4"/>
  <c r="S220" i="4"/>
  <c r="O221" i="4"/>
  <c r="P221" i="4"/>
  <c r="Q221" i="4"/>
  <c r="R221" i="4"/>
  <c r="S221" i="4"/>
  <c r="O222" i="4"/>
  <c r="P222" i="4"/>
  <c r="Q222" i="4"/>
  <c r="R222" i="4"/>
  <c r="S222" i="4"/>
  <c r="O223" i="4"/>
  <c r="P223" i="4"/>
  <c r="Q223" i="4"/>
  <c r="R223" i="4"/>
  <c r="S223" i="4"/>
  <c r="O224" i="4"/>
  <c r="P224" i="4"/>
  <c r="Q224" i="4"/>
  <c r="R224" i="4"/>
  <c r="S224" i="4"/>
  <c r="O225" i="4"/>
  <c r="P225" i="4"/>
  <c r="Q225" i="4"/>
  <c r="R225" i="4"/>
  <c r="S225" i="4"/>
  <c r="O226" i="4"/>
  <c r="P226" i="4"/>
  <c r="Q226" i="4"/>
  <c r="R226" i="4"/>
  <c r="S226" i="4"/>
  <c r="O227" i="4"/>
  <c r="P227" i="4"/>
  <c r="Q227" i="4"/>
  <c r="R227" i="4"/>
  <c r="S227" i="4"/>
  <c r="O228" i="4"/>
  <c r="P228" i="4"/>
  <c r="Q228" i="4"/>
  <c r="R228" i="4"/>
  <c r="S228" i="4"/>
  <c r="O229" i="4"/>
  <c r="P229" i="4"/>
  <c r="Q229" i="4"/>
  <c r="R229" i="4"/>
  <c r="S229" i="4"/>
  <c r="O230" i="4"/>
  <c r="P230" i="4"/>
  <c r="Q230" i="4"/>
  <c r="R230" i="4"/>
  <c r="S230" i="4"/>
  <c r="O231" i="4"/>
  <c r="P231" i="4"/>
  <c r="Q231" i="4"/>
  <c r="R231" i="4"/>
  <c r="S231" i="4"/>
  <c r="O232" i="4"/>
  <c r="P232" i="4"/>
  <c r="Q232" i="4"/>
  <c r="R232" i="4"/>
  <c r="S232" i="4"/>
  <c r="O233" i="4"/>
  <c r="P233" i="4"/>
  <c r="Q233" i="4"/>
  <c r="R233" i="4"/>
  <c r="S233" i="4"/>
  <c r="O234" i="4"/>
  <c r="P234" i="4"/>
  <c r="Q234" i="4"/>
  <c r="R234" i="4"/>
  <c r="S234" i="4"/>
  <c r="O235" i="4"/>
  <c r="P235" i="4"/>
  <c r="Q235" i="4"/>
  <c r="R235" i="4"/>
  <c r="S235" i="4"/>
  <c r="O236" i="4"/>
  <c r="P236" i="4"/>
  <c r="Q236" i="4"/>
  <c r="R236" i="4"/>
  <c r="S236" i="4"/>
  <c r="O237" i="4"/>
  <c r="P237" i="4"/>
  <c r="Q237" i="4"/>
  <c r="R237" i="4"/>
  <c r="S237" i="4"/>
  <c r="O238" i="4"/>
  <c r="P238" i="4"/>
  <c r="Q238" i="4"/>
  <c r="R238" i="4"/>
  <c r="S238" i="4"/>
  <c r="O239" i="4"/>
  <c r="P239" i="4"/>
  <c r="Q239" i="4"/>
  <c r="R239" i="4"/>
  <c r="S239" i="4"/>
  <c r="O240" i="4"/>
  <c r="P240" i="4"/>
  <c r="Q240" i="4"/>
  <c r="R240" i="4"/>
  <c r="S240" i="4"/>
  <c r="O241" i="4"/>
  <c r="P241" i="4"/>
  <c r="Q241" i="4"/>
  <c r="R241" i="4"/>
  <c r="S241" i="4"/>
  <c r="O242" i="4"/>
  <c r="P242" i="4"/>
  <c r="Q242" i="4"/>
  <c r="R242" i="4"/>
  <c r="S242" i="4"/>
  <c r="O243" i="4"/>
  <c r="P243" i="4"/>
  <c r="Q243" i="4"/>
  <c r="R243" i="4"/>
  <c r="S243" i="4"/>
  <c r="O244" i="4"/>
  <c r="P244" i="4"/>
  <c r="Q244" i="4"/>
  <c r="R244" i="4"/>
  <c r="S244" i="4"/>
  <c r="O245" i="4"/>
  <c r="P245" i="4"/>
  <c r="Q245" i="4"/>
  <c r="R245" i="4"/>
  <c r="S245" i="4"/>
  <c r="O246" i="4"/>
  <c r="P246" i="4"/>
  <c r="Q246" i="4"/>
  <c r="R246" i="4"/>
  <c r="S246" i="4"/>
  <c r="O247" i="4"/>
  <c r="P247" i="4"/>
  <c r="Q247" i="4"/>
  <c r="R247" i="4"/>
  <c r="S247" i="4"/>
  <c r="O248" i="4"/>
  <c r="P248" i="4"/>
  <c r="Q248" i="4"/>
  <c r="R248" i="4"/>
  <c r="S248" i="4"/>
  <c r="O249" i="4"/>
  <c r="P249" i="4"/>
  <c r="Q249" i="4"/>
  <c r="R249" i="4"/>
  <c r="S249" i="4"/>
  <c r="O250" i="4"/>
  <c r="P250" i="4"/>
  <c r="Q250" i="4"/>
  <c r="R250" i="4"/>
  <c r="S250" i="4"/>
  <c r="O251" i="4"/>
  <c r="P251" i="4"/>
  <c r="Q251" i="4"/>
  <c r="R251" i="4"/>
  <c r="S251" i="4"/>
  <c r="O252" i="4"/>
  <c r="P252" i="4"/>
  <c r="Q252" i="4"/>
  <c r="R252" i="4"/>
  <c r="S252" i="4"/>
  <c r="O253" i="4"/>
  <c r="P253" i="4"/>
  <c r="Q253" i="4"/>
  <c r="R253" i="4"/>
  <c r="S253" i="4"/>
  <c r="O254" i="4"/>
  <c r="P254" i="4"/>
  <c r="Q254" i="4"/>
  <c r="R254" i="4"/>
  <c r="S254" i="4"/>
  <c r="O255" i="4"/>
  <c r="P255" i="4"/>
  <c r="Q255" i="4"/>
  <c r="R255" i="4"/>
  <c r="S255" i="4"/>
  <c r="O256" i="4"/>
  <c r="P256" i="4"/>
  <c r="Q256" i="4"/>
  <c r="R256" i="4"/>
  <c r="S256" i="4"/>
  <c r="O257" i="4"/>
  <c r="P257" i="4"/>
  <c r="Q257" i="4"/>
  <c r="R257" i="4"/>
  <c r="S257" i="4"/>
  <c r="O258" i="4"/>
  <c r="P258" i="4"/>
  <c r="Q258" i="4"/>
  <c r="R258" i="4"/>
  <c r="S258" i="4"/>
  <c r="O259" i="4"/>
  <c r="P259" i="4"/>
  <c r="Q259" i="4"/>
  <c r="R259" i="4"/>
  <c r="S259" i="4"/>
  <c r="O260" i="4"/>
  <c r="P260" i="4"/>
  <c r="Q260" i="4"/>
  <c r="R260" i="4"/>
  <c r="S260" i="4"/>
  <c r="O261" i="4"/>
  <c r="P261" i="4"/>
  <c r="Q261" i="4"/>
  <c r="R261" i="4"/>
  <c r="S261" i="4"/>
  <c r="O262" i="4"/>
  <c r="P262" i="4"/>
  <c r="Q262" i="4"/>
  <c r="R262" i="4"/>
  <c r="S262" i="4"/>
  <c r="O263" i="4"/>
  <c r="P263" i="4"/>
  <c r="Q263" i="4"/>
  <c r="R263" i="4"/>
  <c r="S263" i="4"/>
  <c r="O264" i="4"/>
  <c r="P264" i="4"/>
  <c r="Q264" i="4"/>
  <c r="R264" i="4"/>
  <c r="S264" i="4"/>
  <c r="O265" i="4"/>
  <c r="P265" i="4"/>
  <c r="Q265" i="4"/>
  <c r="R265" i="4"/>
  <c r="S265" i="4"/>
  <c r="O266" i="4"/>
  <c r="P266" i="4"/>
  <c r="Q266" i="4"/>
  <c r="R266" i="4"/>
  <c r="S266" i="4"/>
  <c r="O267" i="4"/>
  <c r="P267" i="4"/>
  <c r="Q267" i="4"/>
  <c r="R267" i="4"/>
  <c r="S267" i="4"/>
  <c r="O268" i="4"/>
  <c r="P268" i="4"/>
  <c r="Q268" i="4"/>
  <c r="R268" i="4"/>
  <c r="S268" i="4"/>
  <c r="O269" i="4"/>
  <c r="P269" i="4"/>
  <c r="Q269" i="4"/>
  <c r="R269" i="4"/>
  <c r="S269" i="4"/>
  <c r="O270" i="4"/>
  <c r="P270" i="4"/>
  <c r="Q270" i="4"/>
  <c r="R270" i="4"/>
  <c r="S270" i="4"/>
  <c r="O271" i="4"/>
  <c r="P271" i="4"/>
  <c r="Q271" i="4"/>
  <c r="R271" i="4"/>
  <c r="S271" i="4"/>
  <c r="O272" i="4"/>
  <c r="P272" i="4"/>
  <c r="Q272" i="4"/>
  <c r="R272" i="4"/>
  <c r="S272" i="4"/>
  <c r="O273" i="4"/>
  <c r="P273" i="4"/>
  <c r="Q273" i="4"/>
  <c r="R273" i="4"/>
  <c r="S273" i="4"/>
  <c r="O274" i="4"/>
  <c r="P274" i="4"/>
  <c r="Q274" i="4"/>
  <c r="R274" i="4"/>
  <c r="S274" i="4"/>
  <c r="O275" i="4"/>
  <c r="P275" i="4"/>
  <c r="Q275" i="4"/>
  <c r="R275" i="4"/>
  <c r="S275" i="4"/>
  <c r="O276" i="4"/>
  <c r="P276" i="4"/>
  <c r="Q276" i="4"/>
  <c r="R276" i="4"/>
  <c r="S276" i="4"/>
  <c r="O277" i="4"/>
  <c r="P277" i="4"/>
  <c r="Q277" i="4"/>
  <c r="R277" i="4"/>
  <c r="S277" i="4"/>
  <c r="O278" i="4"/>
  <c r="P278" i="4"/>
  <c r="Q278" i="4"/>
  <c r="R278" i="4"/>
  <c r="S278" i="4"/>
  <c r="O279" i="4"/>
  <c r="P279" i="4"/>
  <c r="Q279" i="4"/>
  <c r="R279" i="4"/>
  <c r="S279" i="4"/>
  <c r="O280" i="4"/>
  <c r="P280" i="4"/>
  <c r="Q280" i="4"/>
  <c r="R280" i="4"/>
  <c r="S280" i="4"/>
  <c r="O281" i="4"/>
  <c r="P281" i="4"/>
  <c r="Q281" i="4"/>
  <c r="R281" i="4"/>
  <c r="S281" i="4"/>
  <c r="O282" i="4"/>
  <c r="P282" i="4"/>
  <c r="Q282" i="4"/>
  <c r="R282" i="4"/>
  <c r="S282" i="4"/>
  <c r="O283" i="4"/>
  <c r="P283" i="4"/>
  <c r="Q283" i="4"/>
  <c r="R283" i="4"/>
  <c r="S283" i="4"/>
  <c r="O284" i="4"/>
  <c r="P284" i="4"/>
  <c r="Q284" i="4"/>
  <c r="R284" i="4"/>
  <c r="S284" i="4"/>
  <c r="O285" i="4"/>
  <c r="P285" i="4"/>
  <c r="Q285" i="4"/>
  <c r="R285" i="4"/>
  <c r="S285" i="4"/>
  <c r="O286" i="4"/>
  <c r="P286" i="4"/>
  <c r="Q286" i="4"/>
  <c r="R286" i="4"/>
  <c r="S286" i="4"/>
  <c r="O287" i="4"/>
  <c r="P287" i="4"/>
  <c r="Q287" i="4"/>
  <c r="R287" i="4"/>
  <c r="S287" i="4"/>
  <c r="O288" i="4"/>
  <c r="P288" i="4"/>
  <c r="Q288" i="4"/>
  <c r="R288" i="4"/>
  <c r="S288" i="4"/>
  <c r="O289" i="4"/>
  <c r="P289" i="4"/>
  <c r="Q289" i="4"/>
  <c r="R289" i="4"/>
  <c r="S289" i="4"/>
  <c r="O290" i="4"/>
  <c r="P290" i="4"/>
  <c r="Q290" i="4"/>
  <c r="R290" i="4"/>
  <c r="S290" i="4"/>
  <c r="O291" i="4"/>
  <c r="P291" i="4"/>
  <c r="Q291" i="4"/>
  <c r="R291" i="4"/>
  <c r="S291" i="4"/>
  <c r="O292" i="4"/>
  <c r="P292" i="4"/>
  <c r="Q292" i="4"/>
  <c r="R292" i="4"/>
  <c r="S292" i="4"/>
  <c r="O293" i="4"/>
  <c r="P293" i="4"/>
  <c r="Q293" i="4"/>
  <c r="R293" i="4"/>
  <c r="S293" i="4"/>
  <c r="O294" i="4"/>
  <c r="P294" i="4"/>
  <c r="Q294" i="4"/>
  <c r="R294" i="4"/>
  <c r="S294" i="4"/>
  <c r="O295" i="4"/>
  <c r="P295" i="4"/>
  <c r="Q295" i="4"/>
  <c r="R295" i="4"/>
  <c r="S295" i="4"/>
  <c r="O296" i="4"/>
  <c r="P296" i="4"/>
  <c r="Q296" i="4"/>
  <c r="R296" i="4"/>
  <c r="S296" i="4"/>
  <c r="O297" i="4"/>
  <c r="P297" i="4"/>
  <c r="Q297" i="4"/>
  <c r="R297" i="4"/>
  <c r="S297" i="4"/>
  <c r="O298" i="4"/>
  <c r="P298" i="4"/>
  <c r="Q298" i="4"/>
  <c r="R298" i="4"/>
  <c r="S298" i="4"/>
  <c r="O299" i="4"/>
  <c r="P299" i="4"/>
  <c r="Q299" i="4"/>
  <c r="R299" i="4"/>
  <c r="S299" i="4"/>
  <c r="O300" i="4"/>
  <c r="P300" i="4"/>
  <c r="Q300" i="4"/>
  <c r="R300" i="4"/>
  <c r="S300" i="4"/>
  <c r="O301" i="4"/>
  <c r="P301" i="4"/>
  <c r="Q301" i="4"/>
  <c r="R301" i="4"/>
  <c r="S301" i="4"/>
  <c r="O302" i="4"/>
  <c r="P302" i="4"/>
  <c r="Q302" i="4"/>
  <c r="R302" i="4"/>
  <c r="S302" i="4"/>
  <c r="O303" i="4"/>
  <c r="P303" i="4"/>
  <c r="Q303" i="4"/>
  <c r="R303" i="4"/>
  <c r="S303" i="4"/>
  <c r="O304" i="4"/>
  <c r="P304" i="4"/>
  <c r="Q304" i="4"/>
  <c r="R304" i="4"/>
  <c r="S304" i="4"/>
  <c r="O305" i="4"/>
  <c r="P305" i="4"/>
  <c r="Q305" i="4"/>
  <c r="R305" i="4"/>
  <c r="S305" i="4"/>
  <c r="O306" i="4"/>
  <c r="P306" i="4"/>
  <c r="Q306" i="4"/>
  <c r="R306" i="4"/>
  <c r="S306" i="4"/>
  <c r="O307" i="4"/>
  <c r="P307" i="4"/>
  <c r="Q307" i="4"/>
  <c r="R307" i="4"/>
  <c r="S307" i="4"/>
  <c r="O308" i="4"/>
  <c r="P308" i="4"/>
  <c r="Q308" i="4"/>
  <c r="R308" i="4"/>
  <c r="S308" i="4"/>
  <c r="O309" i="4"/>
  <c r="P309" i="4"/>
  <c r="Q309" i="4"/>
  <c r="R309" i="4"/>
  <c r="S309" i="4"/>
  <c r="O310" i="4"/>
  <c r="P310" i="4"/>
  <c r="Q310" i="4"/>
  <c r="R310" i="4"/>
  <c r="S310" i="4"/>
  <c r="O311" i="4"/>
  <c r="P311" i="4"/>
  <c r="Q311" i="4"/>
  <c r="R311" i="4"/>
  <c r="S311" i="4"/>
  <c r="O312" i="4"/>
  <c r="P312" i="4"/>
  <c r="Q312" i="4"/>
  <c r="R312" i="4"/>
  <c r="S312" i="4"/>
  <c r="O313" i="4"/>
  <c r="P313" i="4"/>
  <c r="Q313" i="4"/>
  <c r="R313" i="4"/>
  <c r="S313" i="4"/>
  <c r="O314" i="4"/>
  <c r="P314" i="4"/>
  <c r="Q314" i="4"/>
  <c r="R314" i="4"/>
  <c r="S314" i="4"/>
  <c r="O315" i="4"/>
  <c r="P315" i="4"/>
  <c r="Q315" i="4"/>
  <c r="R315" i="4"/>
  <c r="S315" i="4"/>
  <c r="O316" i="4"/>
  <c r="P316" i="4"/>
  <c r="Q316" i="4"/>
  <c r="R316" i="4"/>
  <c r="S316" i="4"/>
  <c r="O317" i="4"/>
  <c r="P317" i="4"/>
  <c r="Q317" i="4"/>
  <c r="R317" i="4"/>
  <c r="S317" i="4"/>
  <c r="O318" i="4"/>
  <c r="P318" i="4"/>
  <c r="Q318" i="4"/>
  <c r="R318" i="4"/>
  <c r="S318" i="4"/>
  <c r="O319" i="4"/>
  <c r="P319" i="4"/>
  <c r="Q319" i="4"/>
  <c r="R319" i="4"/>
  <c r="S319" i="4"/>
  <c r="O320" i="4"/>
  <c r="P320" i="4"/>
  <c r="Q320" i="4"/>
  <c r="R320" i="4"/>
  <c r="S320" i="4"/>
  <c r="O321" i="4"/>
  <c r="P321" i="4"/>
  <c r="Q321" i="4"/>
  <c r="R321" i="4"/>
  <c r="S321" i="4"/>
  <c r="O322" i="4"/>
  <c r="P322" i="4"/>
  <c r="Q322" i="4"/>
  <c r="R322" i="4"/>
  <c r="S322" i="4"/>
  <c r="O323" i="4"/>
  <c r="P323" i="4"/>
  <c r="Q323" i="4"/>
  <c r="R323" i="4"/>
  <c r="S323" i="4"/>
  <c r="O324" i="4"/>
  <c r="P324" i="4"/>
  <c r="Q324" i="4"/>
  <c r="R324" i="4"/>
  <c r="S324" i="4"/>
  <c r="O325" i="4"/>
  <c r="P325" i="4"/>
  <c r="Q325" i="4"/>
  <c r="R325" i="4"/>
  <c r="S325" i="4"/>
  <c r="O326" i="4"/>
  <c r="P326" i="4"/>
  <c r="Q326" i="4"/>
  <c r="R326" i="4"/>
  <c r="S326" i="4"/>
  <c r="O327" i="4"/>
  <c r="P327" i="4"/>
  <c r="Q327" i="4"/>
  <c r="R327" i="4"/>
  <c r="S327" i="4"/>
  <c r="O328" i="4"/>
  <c r="P328" i="4"/>
  <c r="Q328" i="4"/>
  <c r="R328" i="4"/>
  <c r="S328" i="4"/>
  <c r="O329" i="4"/>
  <c r="P329" i="4"/>
  <c r="Q329" i="4"/>
  <c r="R329" i="4"/>
  <c r="S329" i="4"/>
  <c r="O330" i="4"/>
  <c r="P330" i="4"/>
  <c r="Q330" i="4"/>
  <c r="R330" i="4"/>
  <c r="S330" i="4"/>
  <c r="O331" i="4"/>
  <c r="P331" i="4"/>
  <c r="Q331" i="4"/>
  <c r="R331" i="4"/>
  <c r="S331" i="4"/>
  <c r="O332" i="4"/>
  <c r="P332" i="4"/>
  <c r="Q332" i="4"/>
  <c r="R332" i="4"/>
  <c r="S332" i="4"/>
  <c r="O333" i="4"/>
  <c r="P333" i="4"/>
  <c r="Q333" i="4"/>
  <c r="R333" i="4"/>
  <c r="S333" i="4"/>
  <c r="O334" i="4"/>
  <c r="P334" i="4"/>
  <c r="Q334" i="4"/>
  <c r="R334" i="4"/>
  <c r="S334" i="4"/>
  <c r="O335" i="4"/>
  <c r="P335" i="4"/>
  <c r="Q335" i="4"/>
  <c r="R335" i="4"/>
  <c r="S335" i="4"/>
  <c r="O336" i="4"/>
  <c r="P336" i="4"/>
  <c r="Q336" i="4"/>
  <c r="R336" i="4"/>
  <c r="S336" i="4"/>
  <c r="O337" i="4"/>
  <c r="P337" i="4"/>
  <c r="Q337" i="4"/>
  <c r="R337" i="4"/>
  <c r="S337" i="4"/>
  <c r="O338" i="4"/>
  <c r="P338" i="4"/>
  <c r="Q338" i="4"/>
  <c r="R338" i="4"/>
  <c r="S338" i="4"/>
  <c r="O339" i="4"/>
  <c r="P339" i="4"/>
  <c r="Q339" i="4"/>
  <c r="R339" i="4"/>
  <c r="S339" i="4"/>
  <c r="O340" i="4"/>
  <c r="P340" i="4"/>
  <c r="Q340" i="4"/>
  <c r="R340" i="4"/>
  <c r="S340" i="4"/>
  <c r="O341" i="4"/>
  <c r="P341" i="4"/>
  <c r="Q341" i="4"/>
  <c r="R341" i="4"/>
  <c r="S341" i="4"/>
  <c r="O342" i="4"/>
  <c r="P342" i="4"/>
  <c r="Q342" i="4"/>
  <c r="R342" i="4"/>
  <c r="S342" i="4"/>
  <c r="O343" i="4"/>
  <c r="P343" i="4"/>
  <c r="Q343" i="4"/>
  <c r="R343" i="4"/>
  <c r="S343" i="4"/>
  <c r="O344" i="4"/>
  <c r="P344" i="4"/>
  <c r="Q344" i="4"/>
  <c r="R344" i="4"/>
  <c r="S344" i="4"/>
  <c r="O345" i="4"/>
  <c r="P345" i="4"/>
  <c r="Q345" i="4"/>
  <c r="R345" i="4"/>
  <c r="S345" i="4"/>
  <c r="O346" i="4"/>
  <c r="P346" i="4"/>
  <c r="Q346" i="4"/>
  <c r="R346" i="4"/>
  <c r="S346" i="4"/>
  <c r="O347" i="4"/>
  <c r="P347" i="4"/>
  <c r="Q347" i="4"/>
  <c r="R347" i="4"/>
  <c r="S347" i="4"/>
  <c r="O348" i="4"/>
  <c r="P348" i="4"/>
  <c r="Q348" i="4"/>
  <c r="R348" i="4"/>
  <c r="S348" i="4"/>
  <c r="O349" i="4"/>
  <c r="P349" i="4"/>
  <c r="Q349" i="4"/>
  <c r="R349" i="4"/>
  <c r="S349" i="4"/>
  <c r="O350" i="4"/>
  <c r="P350" i="4"/>
  <c r="Q350" i="4"/>
  <c r="R350" i="4"/>
  <c r="S350" i="4"/>
  <c r="O351" i="4"/>
  <c r="P351" i="4"/>
  <c r="Q351" i="4"/>
  <c r="R351" i="4"/>
  <c r="S351" i="4"/>
  <c r="O352" i="4"/>
  <c r="P352" i="4"/>
  <c r="Q352" i="4"/>
  <c r="R352" i="4"/>
  <c r="S352" i="4"/>
  <c r="O353" i="4"/>
  <c r="P353" i="4"/>
  <c r="Q353" i="4"/>
  <c r="R353" i="4"/>
  <c r="S353" i="4"/>
  <c r="O354" i="4"/>
  <c r="P354" i="4"/>
  <c r="Q354" i="4"/>
  <c r="R354" i="4"/>
  <c r="S354" i="4"/>
  <c r="O355" i="4"/>
  <c r="P355" i="4"/>
  <c r="Q355" i="4"/>
  <c r="R355" i="4"/>
  <c r="S355" i="4"/>
  <c r="O356" i="4"/>
  <c r="P356" i="4"/>
  <c r="Q356" i="4"/>
  <c r="R356" i="4"/>
  <c r="S356" i="4"/>
  <c r="O357" i="4"/>
  <c r="P357" i="4"/>
  <c r="Q357" i="4"/>
  <c r="R357" i="4"/>
  <c r="S357" i="4"/>
  <c r="O358" i="4"/>
  <c r="P358" i="4"/>
  <c r="Q358" i="4"/>
  <c r="R358" i="4"/>
  <c r="S358" i="4"/>
  <c r="O359" i="4"/>
  <c r="P359" i="4"/>
  <c r="Q359" i="4"/>
  <c r="R359" i="4"/>
  <c r="S359" i="4"/>
  <c r="O360" i="4"/>
  <c r="P360" i="4"/>
  <c r="Q360" i="4"/>
  <c r="R360" i="4"/>
  <c r="S360" i="4"/>
  <c r="O361" i="4"/>
  <c r="P361" i="4"/>
  <c r="Q361" i="4"/>
  <c r="R361" i="4"/>
  <c r="S361" i="4"/>
  <c r="O362" i="4"/>
  <c r="P362" i="4"/>
  <c r="Q362" i="4"/>
  <c r="R362" i="4"/>
  <c r="S362" i="4"/>
  <c r="O363" i="4"/>
  <c r="P363" i="4"/>
  <c r="Q363" i="4"/>
  <c r="R363" i="4"/>
  <c r="S363" i="4"/>
  <c r="O364" i="4"/>
  <c r="P364" i="4"/>
  <c r="Q364" i="4"/>
  <c r="R364" i="4"/>
  <c r="S364" i="4"/>
  <c r="O365" i="4"/>
  <c r="P365" i="4"/>
  <c r="Q365" i="4"/>
  <c r="R365" i="4"/>
  <c r="S365" i="4"/>
  <c r="O366" i="4"/>
  <c r="P366" i="4"/>
  <c r="Q366" i="4"/>
  <c r="R366" i="4"/>
  <c r="S366" i="4"/>
  <c r="O367" i="4"/>
  <c r="P367" i="4"/>
  <c r="Q367" i="4"/>
  <c r="R367" i="4"/>
  <c r="S367" i="4"/>
  <c r="O368" i="4"/>
  <c r="P368" i="4"/>
  <c r="Q368" i="4"/>
  <c r="R368" i="4"/>
  <c r="S368" i="4"/>
  <c r="O369" i="4"/>
  <c r="P369" i="4"/>
  <c r="Q369" i="4"/>
  <c r="R369" i="4"/>
  <c r="S369" i="4"/>
  <c r="O370" i="4"/>
  <c r="P370" i="4"/>
  <c r="Q370" i="4"/>
  <c r="R370" i="4"/>
  <c r="S370" i="4"/>
  <c r="O371" i="4"/>
  <c r="P371" i="4"/>
  <c r="Q371" i="4"/>
  <c r="R371" i="4"/>
  <c r="S371" i="4"/>
  <c r="O372" i="4"/>
  <c r="P372" i="4"/>
  <c r="Q372" i="4"/>
  <c r="R372" i="4"/>
  <c r="S372" i="4"/>
  <c r="O373" i="4"/>
  <c r="P373" i="4"/>
  <c r="Q373" i="4"/>
  <c r="R373" i="4"/>
  <c r="S373" i="4"/>
  <c r="O374" i="4"/>
  <c r="P374" i="4"/>
  <c r="Q374" i="4"/>
  <c r="R374" i="4"/>
  <c r="S374" i="4"/>
  <c r="O375" i="4"/>
  <c r="P375" i="4"/>
  <c r="Q375" i="4"/>
  <c r="R375" i="4"/>
  <c r="S375" i="4"/>
  <c r="O376" i="4"/>
  <c r="P376" i="4"/>
  <c r="Q376" i="4"/>
  <c r="R376" i="4"/>
  <c r="S376" i="4"/>
  <c r="O377" i="4"/>
  <c r="P377" i="4"/>
  <c r="Q377" i="4"/>
  <c r="R377" i="4"/>
  <c r="S377" i="4"/>
  <c r="O378" i="4"/>
  <c r="P378" i="4"/>
  <c r="Q378" i="4"/>
  <c r="R378" i="4"/>
  <c r="S378" i="4"/>
  <c r="O379" i="4"/>
  <c r="P379" i="4"/>
  <c r="Q379" i="4"/>
  <c r="R379" i="4"/>
  <c r="S379" i="4"/>
  <c r="O380" i="4"/>
  <c r="P380" i="4"/>
  <c r="Q380" i="4"/>
  <c r="R380" i="4"/>
  <c r="S380" i="4"/>
  <c r="O381" i="4"/>
  <c r="P381" i="4"/>
  <c r="Q381" i="4"/>
  <c r="R381" i="4"/>
  <c r="S381" i="4"/>
  <c r="O382" i="4"/>
  <c r="P382" i="4"/>
  <c r="Q382" i="4"/>
  <c r="R382" i="4"/>
  <c r="S382" i="4"/>
  <c r="O383" i="4"/>
  <c r="P383" i="4"/>
  <c r="Q383" i="4"/>
  <c r="R383" i="4"/>
  <c r="S383" i="4"/>
  <c r="O384" i="4"/>
  <c r="P384" i="4"/>
  <c r="Q384" i="4"/>
  <c r="R384" i="4"/>
  <c r="S384" i="4"/>
  <c r="O385" i="4"/>
  <c r="P385" i="4"/>
  <c r="Q385" i="4"/>
  <c r="R385" i="4"/>
  <c r="S385" i="4"/>
  <c r="O386" i="4"/>
  <c r="P386" i="4"/>
  <c r="Q386" i="4"/>
  <c r="R386" i="4"/>
  <c r="S386" i="4"/>
  <c r="O387" i="4"/>
  <c r="P387" i="4"/>
  <c r="Q387" i="4"/>
  <c r="R387" i="4"/>
  <c r="S387" i="4"/>
  <c r="O388" i="4"/>
  <c r="P388" i="4"/>
  <c r="Q388" i="4"/>
  <c r="R388" i="4"/>
  <c r="S388" i="4"/>
  <c r="O389" i="4"/>
  <c r="P389" i="4"/>
  <c r="Q389" i="4"/>
  <c r="R389" i="4"/>
  <c r="S389" i="4"/>
  <c r="O390" i="4"/>
  <c r="P390" i="4"/>
  <c r="Q390" i="4"/>
  <c r="R390" i="4"/>
  <c r="S390" i="4"/>
  <c r="O391" i="4"/>
  <c r="P391" i="4"/>
  <c r="Q391" i="4"/>
  <c r="R391" i="4"/>
  <c r="S391" i="4"/>
  <c r="O392" i="4"/>
  <c r="P392" i="4"/>
  <c r="Q392" i="4"/>
  <c r="R392" i="4"/>
  <c r="S392" i="4"/>
  <c r="O393" i="4"/>
  <c r="P393" i="4"/>
  <c r="Q393" i="4"/>
  <c r="R393" i="4"/>
  <c r="S393" i="4"/>
  <c r="O394" i="4"/>
  <c r="P394" i="4"/>
  <c r="Q394" i="4"/>
  <c r="R394" i="4"/>
  <c r="S394" i="4"/>
  <c r="O395" i="4"/>
  <c r="P395" i="4"/>
  <c r="Q395" i="4"/>
  <c r="R395" i="4"/>
  <c r="S395" i="4"/>
  <c r="O396" i="4"/>
  <c r="P396" i="4"/>
  <c r="Q396" i="4"/>
  <c r="R396" i="4"/>
  <c r="S396" i="4"/>
  <c r="O397" i="4"/>
  <c r="P397" i="4"/>
  <c r="Q397" i="4"/>
  <c r="R397" i="4"/>
  <c r="S397" i="4"/>
  <c r="O398" i="4"/>
  <c r="P398" i="4"/>
  <c r="Q398" i="4"/>
  <c r="R398" i="4"/>
  <c r="S398" i="4"/>
  <c r="O399" i="4"/>
  <c r="P399" i="4"/>
  <c r="Q399" i="4"/>
  <c r="R399" i="4"/>
  <c r="S399" i="4"/>
  <c r="O400" i="4"/>
  <c r="P400" i="4"/>
  <c r="Q400" i="4"/>
  <c r="R400" i="4"/>
  <c r="S400" i="4"/>
  <c r="O401" i="4"/>
  <c r="P401" i="4"/>
  <c r="Q401" i="4"/>
  <c r="R401" i="4"/>
  <c r="S401" i="4"/>
  <c r="O402" i="4"/>
  <c r="P402" i="4"/>
  <c r="Q402" i="4"/>
  <c r="R402" i="4"/>
  <c r="S402" i="4"/>
  <c r="O403" i="4"/>
  <c r="P403" i="4"/>
  <c r="Q403" i="4"/>
  <c r="R403" i="4"/>
  <c r="S403" i="4"/>
  <c r="O404" i="4"/>
  <c r="P404" i="4"/>
  <c r="Q404" i="4"/>
  <c r="R404" i="4"/>
  <c r="S404" i="4"/>
  <c r="O405" i="4"/>
  <c r="P405" i="4"/>
  <c r="Q405" i="4"/>
  <c r="R405" i="4"/>
  <c r="S405" i="4"/>
  <c r="O406" i="4"/>
  <c r="P406" i="4"/>
  <c r="Q406" i="4"/>
  <c r="R406" i="4"/>
  <c r="S406" i="4"/>
  <c r="O407" i="4"/>
  <c r="P407" i="4"/>
  <c r="Q407" i="4"/>
  <c r="R407" i="4"/>
  <c r="S407" i="4"/>
  <c r="O408" i="4"/>
  <c r="P408" i="4"/>
  <c r="Q408" i="4"/>
  <c r="R408" i="4"/>
  <c r="S408" i="4"/>
  <c r="O409" i="4"/>
  <c r="P409" i="4"/>
  <c r="Q409" i="4"/>
  <c r="R409" i="4"/>
  <c r="S409" i="4"/>
  <c r="O410" i="4"/>
  <c r="P410" i="4"/>
  <c r="Q410" i="4"/>
  <c r="R410" i="4"/>
  <c r="S410" i="4"/>
  <c r="S4" i="4"/>
  <c r="R4" i="4"/>
  <c r="Q4" i="4"/>
  <c r="P4" i="4"/>
  <c r="O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C97" i="4"/>
  <c r="D97" i="4"/>
  <c r="E97" i="4"/>
  <c r="F97" i="4"/>
  <c r="G97" i="4"/>
  <c r="C98" i="4"/>
  <c r="D98" i="4"/>
  <c r="E98" i="4"/>
  <c r="F98" i="4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C146" i="4"/>
  <c r="D146" i="4"/>
  <c r="E146" i="4"/>
  <c r="F146" i="4"/>
  <c r="G146" i="4"/>
  <c r="C147" i="4"/>
  <c r="D147" i="4"/>
  <c r="E147" i="4"/>
  <c r="F147" i="4"/>
  <c r="G147" i="4"/>
  <c r="C148" i="4"/>
  <c r="D148" i="4"/>
  <c r="E148" i="4"/>
  <c r="F148" i="4"/>
  <c r="G148" i="4"/>
  <c r="C149" i="4"/>
  <c r="D149" i="4"/>
  <c r="E149" i="4"/>
  <c r="F149" i="4"/>
  <c r="G149" i="4"/>
  <c r="C150" i="4"/>
  <c r="D150" i="4"/>
  <c r="E150" i="4"/>
  <c r="F150" i="4"/>
  <c r="G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G157" i="4"/>
  <c r="C158" i="4"/>
  <c r="D158" i="4"/>
  <c r="E158" i="4"/>
  <c r="F158" i="4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C165" i="4"/>
  <c r="D165" i="4"/>
  <c r="E165" i="4"/>
  <c r="F165" i="4"/>
  <c r="G165" i="4"/>
  <c r="C166" i="4"/>
  <c r="D166" i="4"/>
  <c r="E166" i="4"/>
  <c r="F166" i="4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G185" i="4"/>
  <c r="C186" i="4"/>
  <c r="D186" i="4"/>
  <c r="E186" i="4"/>
  <c r="F186" i="4"/>
  <c r="G186" i="4"/>
  <c r="C187" i="4"/>
  <c r="D187" i="4"/>
  <c r="E187" i="4"/>
  <c r="F187" i="4"/>
  <c r="G187" i="4"/>
  <c r="C188" i="4"/>
  <c r="D188" i="4"/>
  <c r="E188" i="4"/>
  <c r="F188" i="4"/>
  <c r="G188" i="4"/>
  <c r="C189" i="4"/>
  <c r="D189" i="4"/>
  <c r="E189" i="4"/>
  <c r="F189" i="4"/>
  <c r="G189" i="4"/>
  <c r="C190" i="4"/>
  <c r="D190" i="4"/>
  <c r="E190" i="4"/>
  <c r="F190" i="4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C314" i="4"/>
  <c r="D314" i="4"/>
  <c r="E314" i="4"/>
  <c r="F314" i="4"/>
  <c r="G314" i="4"/>
  <c r="C315" i="4"/>
  <c r="D315" i="4"/>
  <c r="E315" i="4"/>
  <c r="F315" i="4"/>
  <c r="G315" i="4"/>
  <c r="C316" i="4"/>
  <c r="D316" i="4"/>
  <c r="E316" i="4"/>
  <c r="F316" i="4"/>
  <c r="G316" i="4"/>
  <c r="C317" i="4"/>
  <c r="D317" i="4"/>
  <c r="E317" i="4"/>
  <c r="F317" i="4"/>
  <c r="G317" i="4"/>
  <c r="C318" i="4"/>
  <c r="D318" i="4"/>
  <c r="E318" i="4"/>
  <c r="F318" i="4"/>
  <c r="G318" i="4"/>
  <c r="C319" i="4"/>
  <c r="D319" i="4"/>
  <c r="E319" i="4"/>
  <c r="F319" i="4"/>
  <c r="G319" i="4"/>
  <c r="C320" i="4"/>
  <c r="D320" i="4"/>
  <c r="E320" i="4"/>
  <c r="F320" i="4"/>
  <c r="G320" i="4"/>
  <c r="C321" i="4"/>
  <c r="D321" i="4"/>
  <c r="E321" i="4"/>
  <c r="F321" i="4"/>
  <c r="G321" i="4"/>
  <c r="C322" i="4"/>
  <c r="D322" i="4"/>
  <c r="E322" i="4"/>
  <c r="F322" i="4"/>
  <c r="G322" i="4"/>
  <c r="C323" i="4"/>
  <c r="D323" i="4"/>
  <c r="E323" i="4"/>
  <c r="F323" i="4"/>
  <c r="G323" i="4"/>
  <c r="C324" i="4"/>
  <c r="D324" i="4"/>
  <c r="E324" i="4"/>
  <c r="F324" i="4"/>
  <c r="G324" i="4"/>
  <c r="C325" i="4"/>
  <c r="D325" i="4"/>
  <c r="E325" i="4"/>
  <c r="F325" i="4"/>
  <c r="G325" i="4"/>
  <c r="C326" i="4"/>
  <c r="D326" i="4"/>
  <c r="E326" i="4"/>
  <c r="F326" i="4"/>
  <c r="G326" i="4"/>
  <c r="C327" i="4"/>
  <c r="D327" i="4"/>
  <c r="E327" i="4"/>
  <c r="F327" i="4"/>
  <c r="G327" i="4"/>
  <c r="C328" i="4"/>
  <c r="D328" i="4"/>
  <c r="E328" i="4"/>
  <c r="F328" i="4"/>
  <c r="G328" i="4"/>
  <c r="C329" i="4"/>
  <c r="D329" i="4"/>
  <c r="E329" i="4"/>
  <c r="F329" i="4"/>
  <c r="G329" i="4"/>
  <c r="C330" i="4"/>
  <c r="D330" i="4"/>
  <c r="E330" i="4"/>
  <c r="F330" i="4"/>
  <c r="G330" i="4"/>
  <c r="C331" i="4"/>
  <c r="D331" i="4"/>
  <c r="E331" i="4"/>
  <c r="F331" i="4"/>
  <c r="G331" i="4"/>
  <c r="C332" i="4"/>
  <c r="D332" i="4"/>
  <c r="E332" i="4"/>
  <c r="F332" i="4"/>
  <c r="G332" i="4"/>
  <c r="C333" i="4"/>
  <c r="D333" i="4"/>
  <c r="E333" i="4"/>
  <c r="F333" i="4"/>
  <c r="G333" i="4"/>
  <c r="C334" i="4"/>
  <c r="D334" i="4"/>
  <c r="E334" i="4"/>
  <c r="F334" i="4"/>
  <c r="G334" i="4"/>
  <c r="C335" i="4"/>
  <c r="D335" i="4"/>
  <c r="E335" i="4"/>
  <c r="F335" i="4"/>
  <c r="G335" i="4"/>
  <c r="C336" i="4"/>
  <c r="D336" i="4"/>
  <c r="E336" i="4"/>
  <c r="F336" i="4"/>
  <c r="G336" i="4"/>
  <c r="C337" i="4"/>
  <c r="D337" i="4"/>
  <c r="E337" i="4"/>
  <c r="F337" i="4"/>
  <c r="G337" i="4"/>
  <c r="C338" i="4"/>
  <c r="D338" i="4"/>
  <c r="E338" i="4"/>
  <c r="F338" i="4"/>
  <c r="G338" i="4"/>
  <c r="C339" i="4"/>
  <c r="D339" i="4"/>
  <c r="E339" i="4"/>
  <c r="F339" i="4"/>
  <c r="G339" i="4"/>
  <c r="C340" i="4"/>
  <c r="D340" i="4"/>
  <c r="E340" i="4"/>
  <c r="F340" i="4"/>
  <c r="G340" i="4"/>
  <c r="C341" i="4"/>
  <c r="D341" i="4"/>
  <c r="E341" i="4"/>
  <c r="F341" i="4"/>
  <c r="G341" i="4"/>
  <c r="C342" i="4"/>
  <c r="D342" i="4"/>
  <c r="E342" i="4"/>
  <c r="F342" i="4"/>
  <c r="G342" i="4"/>
  <c r="C343" i="4"/>
  <c r="D343" i="4"/>
  <c r="E343" i="4"/>
  <c r="F343" i="4"/>
  <c r="G343" i="4"/>
  <c r="C344" i="4"/>
  <c r="D344" i="4"/>
  <c r="E344" i="4"/>
  <c r="F344" i="4"/>
  <c r="G344" i="4"/>
  <c r="C345" i="4"/>
  <c r="D345" i="4"/>
  <c r="E345" i="4"/>
  <c r="F345" i="4"/>
  <c r="G345" i="4"/>
  <c r="C346" i="4"/>
  <c r="D346" i="4"/>
  <c r="E346" i="4"/>
  <c r="F346" i="4"/>
  <c r="G346" i="4"/>
  <c r="C347" i="4"/>
  <c r="D347" i="4"/>
  <c r="E347" i="4"/>
  <c r="F347" i="4"/>
  <c r="G347" i="4"/>
  <c r="C348" i="4"/>
  <c r="D348" i="4"/>
  <c r="E348" i="4"/>
  <c r="F348" i="4"/>
  <c r="G348" i="4"/>
  <c r="C349" i="4"/>
  <c r="D349" i="4"/>
  <c r="E349" i="4"/>
  <c r="F349" i="4"/>
  <c r="G349" i="4"/>
  <c r="C350" i="4"/>
  <c r="D350" i="4"/>
  <c r="E350" i="4"/>
  <c r="F350" i="4"/>
  <c r="G350" i="4"/>
  <c r="C351" i="4"/>
  <c r="D351" i="4"/>
  <c r="E351" i="4"/>
  <c r="F351" i="4"/>
  <c r="G351" i="4"/>
  <c r="C352" i="4"/>
  <c r="D352" i="4"/>
  <c r="E352" i="4"/>
  <c r="F352" i="4"/>
  <c r="G352" i="4"/>
  <c r="C353" i="4"/>
  <c r="D353" i="4"/>
  <c r="E353" i="4"/>
  <c r="F353" i="4"/>
  <c r="G353" i="4"/>
  <c r="C354" i="4"/>
  <c r="D354" i="4"/>
  <c r="E354" i="4"/>
  <c r="F354" i="4"/>
  <c r="G354" i="4"/>
  <c r="C355" i="4"/>
  <c r="D355" i="4"/>
  <c r="E355" i="4"/>
  <c r="F355" i="4"/>
  <c r="G355" i="4"/>
  <c r="C356" i="4"/>
  <c r="D356" i="4"/>
  <c r="E356" i="4"/>
  <c r="F356" i="4"/>
  <c r="G356" i="4"/>
  <c r="C357" i="4"/>
  <c r="D357" i="4"/>
  <c r="E357" i="4"/>
  <c r="F357" i="4"/>
  <c r="G357" i="4"/>
  <c r="C358" i="4"/>
  <c r="D358" i="4"/>
  <c r="E358" i="4"/>
  <c r="F358" i="4"/>
  <c r="G358" i="4"/>
  <c r="C359" i="4"/>
  <c r="D359" i="4"/>
  <c r="E359" i="4"/>
  <c r="F359" i="4"/>
  <c r="G359" i="4"/>
  <c r="C360" i="4"/>
  <c r="D360" i="4"/>
  <c r="E360" i="4"/>
  <c r="F360" i="4"/>
  <c r="G360" i="4"/>
  <c r="C361" i="4"/>
  <c r="D361" i="4"/>
  <c r="E361" i="4"/>
  <c r="F361" i="4"/>
  <c r="G361" i="4"/>
  <c r="C362" i="4"/>
  <c r="D362" i="4"/>
  <c r="E362" i="4"/>
  <c r="F362" i="4"/>
  <c r="G362" i="4"/>
  <c r="C363" i="4"/>
  <c r="D363" i="4"/>
  <c r="E363" i="4"/>
  <c r="F363" i="4"/>
  <c r="G363" i="4"/>
  <c r="C364" i="4"/>
  <c r="D364" i="4"/>
  <c r="E364" i="4"/>
  <c r="F364" i="4"/>
  <c r="G364" i="4"/>
  <c r="C365" i="4"/>
  <c r="D365" i="4"/>
  <c r="E365" i="4"/>
  <c r="F365" i="4"/>
  <c r="G365" i="4"/>
  <c r="C366" i="4"/>
  <c r="D366" i="4"/>
  <c r="E366" i="4"/>
  <c r="F366" i="4"/>
  <c r="G366" i="4"/>
  <c r="C367" i="4"/>
  <c r="D367" i="4"/>
  <c r="E367" i="4"/>
  <c r="F367" i="4"/>
  <c r="G367" i="4"/>
  <c r="C368" i="4"/>
  <c r="D368" i="4"/>
  <c r="E368" i="4"/>
  <c r="F368" i="4"/>
  <c r="G368" i="4"/>
  <c r="C369" i="4"/>
  <c r="D369" i="4"/>
  <c r="E369" i="4"/>
  <c r="F369" i="4"/>
  <c r="G369" i="4"/>
  <c r="C370" i="4"/>
  <c r="D370" i="4"/>
  <c r="E370" i="4"/>
  <c r="F370" i="4"/>
  <c r="G370" i="4"/>
  <c r="C371" i="4"/>
  <c r="D371" i="4"/>
  <c r="E371" i="4"/>
  <c r="F371" i="4"/>
  <c r="G371" i="4"/>
  <c r="C372" i="4"/>
  <c r="D372" i="4"/>
  <c r="E372" i="4"/>
  <c r="F372" i="4"/>
  <c r="G372" i="4"/>
  <c r="C373" i="4"/>
  <c r="D373" i="4"/>
  <c r="E373" i="4"/>
  <c r="F373" i="4"/>
  <c r="G373" i="4"/>
  <c r="C374" i="4"/>
  <c r="D374" i="4"/>
  <c r="E374" i="4"/>
  <c r="F374" i="4"/>
  <c r="G374" i="4"/>
  <c r="C375" i="4"/>
  <c r="D375" i="4"/>
  <c r="E375" i="4"/>
  <c r="F375" i="4"/>
  <c r="G375" i="4"/>
  <c r="C376" i="4"/>
  <c r="D376" i="4"/>
  <c r="E376" i="4"/>
  <c r="F376" i="4"/>
  <c r="G376" i="4"/>
  <c r="C377" i="4"/>
  <c r="D377" i="4"/>
  <c r="E377" i="4"/>
  <c r="F377" i="4"/>
  <c r="G377" i="4"/>
  <c r="C378" i="4"/>
  <c r="D378" i="4"/>
  <c r="E378" i="4"/>
  <c r="F378" i="4"/>
  <c r="G378" i="4"/>
  <c r="C379" i="4"/>
  <c r="D379" i="4"/>
  <c r="E379" i="4"/>
  <c r="F379" i="4"/>
  <c r="G379" i="4"/>
  <c r="C380" i="4"/>
  <c r="D380" i="4"/>
  <c r="E380" i="4"/>
  <c r="F380" i="4"/>
  <c r="G380" i="4"/>
  <c r="C381" i="4"/>
  <c r="D381" i="4"/>
  <c r="E381" i="4"/>
  <c r="F381" i="4"/>
  <c r="G381" i="4"/>
  <c r="C382" i="4"/>
  <c r="D382" i="4"/>
  <c r="E382" i="4"/>
  <c r="F382" i="4"/>
  <c r="G382" i="4"/>
  <c r="C383" i="4"/>
  <c r="D383" i="4"/>
  <c r="E383" i="4"/>
  <c r="F383" i="4"/>
  <c r="G383" i="4"/>
  <c r="C384" i="4"/>
  <c r="D384" i="4"/>
  <c r="E384" i="4"/>
  <c r="F384" i="4"/>
  <c r="G384" i="4"/>
  <c r="C385" i="4"/>
  <c r="D385" i="4"/>
  <c r="E385" i="4"/>
  <c r="F385" i="4"/>
  <c r="G385" i="4"/>
  <c r="C386" i="4"/>
  <c r="D386" i="4"/>
  <c r="E386" i="4"/>
  <c r="F386" i="4"/>
  <c r="G386" i="4"/>
  <c r="C387" i="4"/>
  <c r="D387" i="4"/>
  <c r="E387" i="4"/>
  <c r="F387" i="4"/>
  <c r="G387" i="4"/>
  <c r="C388" i="4"/>
  <c r="D388" i="4"/>
  <c r="E388" i="4"/>
  <c r="F388" i="4"/>
  <c r="G388" i="4"/>
  <c r="C389" i="4"/>
  <c r="D389" i="4"/>
  <c r="E389" i="4"/>
  <c r="F389" i="4"/>
  <c r="G389" i="4"/>
  <c r="C390" i="4"/>
  <c r="D390" i="4"/>
  <c r="E390" i="4"/>
  <c r="F390" i="4"/>
  <c r="G390" i="4"/>
  <c r="C391" i="4"/>
  <c r="D391" i="4"/>
  <c r="E391" i="4"/>
  <c r="F391" i="4"/>
  <c r="G391" i="4"/>
  <c r="C392" i="4"/>
  <c r="D392" i="4"/>
  <c r="E392" i="4"/>
  <c r="F392" i="4"/>
  <c r="G392" i="4"/>
  <c r="C393" i="4"/>
  <c r="D393" i="4"/>
  <c r="E393" i="4"/>
  <c r="F393" i="4"/>
  <c r="G393" i="4"/>
  <c r="C394" i="4"/>
  <c r="D394" i="4"/>
  <c r="E394" i="4"/>
  <c r="F394" i="4"/>
  <c r="G394" i="4"/>
  <c r="C395" i="4"/>
  <c r="D395" i="4"/>
  <c r="E395" i="4"/>
  <c r="F395" i="4"/>
  <c r="G395" i="4"/>
  <c r="C396" i="4"/>
  <c r="D396" i="4"/>
  <c r="E396" i="4"/>
  <c r="F396" i="4"/>
  <c r="G396" i="4"/>
  <c r="C397" i="4"/>
  <c r="D397" i="4"/>
  <c r="E397" i="4"/>
  <c r="F397" i="4"/>
  <c r="G397" i="4"/>
  <c r="C398" i="4"/>
  <c r="D398" i="4"/>
  <c r="E398" i="4"/>
  <c r="F398" i="4"/>
  <c r="G398" i="4"/>
  <c r="C399" i="4"/>
  <c r="D399" i="4"/>
  <c r="E399" i="4"/>
  <c r="F399" i="4"/>
  <c r="G399" i="4"/>
  <c r="C400" i="4"/>
  <c r="D400" i="4"/>
  <c r="E400" i="4"/>
  <c r="F400" i="4"/>
  <c r="G400" i="4"/>
  <c r="C401" i="4"/>
  <c r="D401" i="4"/>
  <c r="E401" i="4"/>
  <c r="F401" i="4"/>
  <c r="G401" i="4"/>
  <c r="C402" i="4"/>
  <c r="D402" i="4"/>
  <c r="E402" i="4"/>
  <c r="F402" i="4"/>
  <c r="G402" i="4"/>
  <c r="C403" i="4"/>
  <c r="D403" i="4"/>
  <c r="E403" i="4"/>
  <c r="F403" i="4"/>
  <c r="G403" i="4"/>
  <c r="C404" i="4"/>
  <c r="D404" i="4"/>
  <c r="E404" i="4"/>
  <c r="F404" i="4"/>
  <c r="G404" i="4"/>
  <c r="C405" i="4"/>
  <c r="D405" i="4"/>
  <c r="E405" i="4"/>
  <c r="F405" i="4"/>
  <c r="G405" i="4"/>
  <c r="C406" i="4"/>
  <c r="D406" i="4"/>
  <c r="E406" i="4"/>
  <c r="F406" i="4"/>
  <c r="G406" i="4"/>
  <c r="C407" i="4"/>
  <c r="D407" i="4"/>
  <c r="E407" i="4"/>
  <c r="F407" i="4"/>
  <c r="G407" i="4"/>
  <c r="C408" i="4"/>
  <c r="D408" i="4"/>
  <c r="E408" i="4"/>
  <c r="F408" i="4"/>
  <c r="G408" i="4"/>
  <c r="C409" i="4"/>
  <c r="D409" i="4"/>
  <c r="E409" i="4"/>
  <c r="F409" i="4"/>
  <c r="G409" i="4"/>
  <c r="C410" i="4"/>
  <c r="D410" i="4"/>
  <c r="E410" i="4"/>
  <c r="F410" i="4"/>
  <c r="G410" i="4"/>
  <c r="G4" i="4"/>
  <c r="F4" i="4"/>
  <c r="E4" i="4"/>
  <c r="D4" i="4"/>
  <c r="C4" i="4"/>
  <c r="I338" i="1"/>
  <c r="D338" i="1"/>
  <c r="H338" i="1" s="1"/>
  <c r="J338" i="1" s="1"/>
  <c r="D332" i="1"/>
  <c r="D330" i="1"/>
  <c r="I326" i="1"/>
  <c r="D326" i="1"/>
  <c r="H326" i="1" s="1"/>
  <c r="I294" i="1"/>
  <c r="H294" i="1"/>
  <c r="J294" i="1" s="1"/>
  <c r="H290" i="1"/>
  <c r="J290" i="1" s="1"/>
  <c r="I290" i="1"/>
  <c r="H289" i="1"/>
  <c r="J289" i="1" s="1"/>
  <c r="I289" i="1"/>
  <c r="H288" i="1"/>
  <c r="J288" i="1" s="1"/>
  <c r="I288" i="1"/>
  <c r="H287" i="1"/>
  <c r="J287" i="1" s="1"/>
  <c r="I287" i="1"/>
  <c r="H286" i="1"/>
  <c r="J286" i="1" s="1"/>
  <c r="I286" i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79" i="1"/>
  <c r="H279" i="1"/>
  <c r="J279" i="1" s="1"/>
  <c r="I278" i="1"/>
  <c r="H278" i="1"/>
  <c r="J278" i="1" s="1"/>
  <c r="I276" i="1"/>
  <c r="J276" i="1"/>
  <c r="I272" i="1"/>
  <c r="H272" i="1"/>
  <c r="J272" i="1" s="1"/>
  <c r="J268" i="1"/>
  <c r="I268" i="1"/>
  <c r="J263" i="1"/>
  <c r="I263" i="1"/>
  <c r="J261" i="1"/>
  <c r="I261" i="1"/>
  <c r="J224" i="1"/>
  <c r="I224" i="1"/>
  <c r="F224" i="1"/>
  <c r="F223" i="1"/>
  <c r="J222" i="1"/>
  <c r="I222" i="1"/>
  <c r="F222" i="1"/>
  <c r="I221" i="1"/>
  <c r="D221" i="1"/>
  <c r="J221" i="1" s="1"/>
  <c r="I218" i="1"/>
  <c r="J218" i="1" s="1"/>
  <c r="H218" i="1"/>
  <c r="I116" i="1"/>
  <c r="J116" i="1" s="1"/>
  <c r="H116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J326" i="1" l="1"/>
</calcChain>
</file>

<file path=xl/sharedStrings.xml><?xml version="1.0" encoding="utf-8"?>
<sst xmlns="http://schemas.openxmlformats.org/spreadsheetml/2006/main" count="1033" uniqueCount="160">
  <si>
    <t>Неделя</t>
  </si>
  <si>
    <t>Грипп и ОРВИ по КР</t>
  </si>
  <si>
    <t>0-14 лет</t>
  </si>
  <si>
    <t>Всего случаев</t>
  </si>
  <si>
    <t>14 лет - 99 лет</t>
  </si>
  <si>
    <t>по</t>
  </si>
  <si>
    <t>с</t>
  </si>
  <si>
    <t>Грипп</t>
  </si>
  <si>
    <t>ОРВИ</t>
  </si>
  <si>
    <t>Грипп и ОРВИ по Чуйской области</t>
  </si>
  <si>
    <t>Департамент профилактики заболеваний и государственного санитарно-эпидемиологического надзора</t>
  </si>
  <si>
    <t>Окружающая среда в Кыргызской Республике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</si>
  <si>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</si>
  <si>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</si>
  <si>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</si>
  <si>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</si>
  <si>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</si>
  <si>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</si>
  <si>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</si>
  <si>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</si>
  <si>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</si>
  <si>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</si>
  <si>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Выбросы загрязняющих атмосферу веществ, отходящих
от стационарных источников, по территории (тыс. тонн)</t>
  </si>
  <si>
    <t>Выбросы загрязняющих атмосферу веществ, отходящих
от стационарных источников, по видам загрязнителей (тыс. тонн)</t>
  </si>
  <si>
    <t>Всего</t>
  </si>
  <si>
    <t>в том числе:</t>
  </si>
  <si>
    <t>твердых</t>
  </si>
  <si>
    <t>газообразных и жидких</t>
  </si>
  <si>
    <t>сернистого ангидрида</t>
  </si>
  <si>
    <t xml:space="preserve">окиси углерода </t>
  </si>
  <si>
    <t>окислов азота</t>
  </si>
  <si>
    <t xml:space="preserve">прочих газообразных и жидких </t>
  </si>
  <si>
    <t>Предельно-допустимые 
выбросы</t>
  </si>
  <si>
    <t>Фактически 
выброшено</t>
  </si>
  <si>
    <t xml:space="preserve"> Показатели качества атмосферного воздуха в отдельных городах в 2023г.</t>
  </si>
  <si>
    <t>Ртуть:</t>
  </si>
  <si>
    <t>Зола угля и недогоревшего топлива:</t>
  </si>
  <si>
    <t>Пыль извести и гипса:</t>
  </si>
  <si>
    <t>Пыль каменноугольная:</t>
  </si>
  <si>
    <t>Прочие твердые вещества:</t>
  </si>
  <si>
    <t>Прочие жидкие вещества:</t>
  </si>
  <si>
    <t>Средняя концентрация за год, мкг/м3</t>
  </si>
  <si>
    <t xml:space="preserve">г. Бишкек </t>
  </si>
  <si>
    <t>Диоксид
серы
(SO2)</t>
  </si>
  <si>
    <t>Диоксид
азота
(NO2)</t>
  </si>
  <si>
    <t>Оксид
азота
( NO)</t>
  </si>
  <si>
    <t>Аммиак
(NH3)</t>
  </si>
  <si>
    <t>Формальдегид
(HCOH)</t>
  </si>
  <si>
    <t>-</t>
  </si>
  <si>
    <t xml:space="preserve">г. Кара-Балта </t>
  </si>
  <si>
    <t>г. Токмок</t>
  </si>
  <si>
    <t xml:space="preserve">г. Чолпон-Ата </t>
  </si>
  <si>
    <t>Индекс загрязнения атмосферного воздуха
(ИЗА)</t>
  </si>
  <si>
    <t xml:space="preserve">г. Кара-Балта  </t>
  </si>
  <si>
    <t>Диоксид азота (NO2)</t>
  </si>
  <si>
    <t>Индустриальный район</t>
  </si>
  <si>
    <t>Спальный район</t>
  </si>
  <si>
    <t>г. Кара-Балта</t>
  </si>
  <si>
    <t xml:space="preserve">г. Ош </t>
  </si>
  <si>
    <t>Заболеваемость населения бронхиальной астмой по территории (на 100 000 населения)</t>
  </si>
  <si>
    <t>Зарегистрировано заболеваний у пациентов, всего</t>
  </si>
  <si>
    <t xml:space="preserve">Баткенская область </t>
  </si>
  <si>
    <t xml:space="preserve">Джалал-Абадская область </t>
  </si>
  <si>
    <t xml:space="preserve">Иссык-Кульская область </t>
  </si>
  <si>
    <t xml:space="preserve">Нарынская область </t>
  </si>
  <si>
    <t xml:space="preserve">Чуйская область </t>
  </si>
  <si>
    <t>в том числе с диагнозом, установленным впервые в жизни</t>
  </si>
  <si>
    <t>Кишечные инфекции</t>
  </si>
  <si>
    <t>Брюшной тиф и паратифы</t>
  </si>
  <si>
    <t xml:space="preserve">Сальмонеллезные инфекции </t>
  </si>
  <si>
    <t xml:space="preserve">Острые кишечные инфекции, вызванные
неустановленными возбудителями </t>
  </si>
  <si>
    <t xml:space="preserve">Гастроэнтериты, колиты, вызванные
установленными возбудителями </t>
  </si>
  <si>
    <t xml:space="preserve">Бактериальная дизентерия </t>
  </si>
  <si>
    <t>Вирусный гепатит</t>
  </si>
  <si>
    <t xml:space="preserve">Вирусный гепатит (включая сывороточный) </t>
  </si>
  <si>
    <t>гепатит В</t>
  </si>
  <si>
    <t>гепатит С</t>
  </si>
  <si>
    <t>Воздушно-капельные инфекции</t>
  </si>
  <si>
    <t>Дифтерия</t>
  </si>
  <si>
    <t>Коклюш</t>
  </si>
  <si>
    <t>Корь</t>
  </si>
  <si>
    <t xml:space="preserve">Паротит эпидемический </t>
  </si>
  <si>
    <t>Менингококковая инфекция</t>
  </si>
  <si>
    <t>Острые респираторные инфекции</t>
  </si>
  <si>
    <t>Природно-очаговые
и зооантропонозные инфекции</t>
  </si>
  <si>
    <t>Бруцеллез</t>
  </si>
  <si>
    <t>Педикулез</t>
  </si>
  <si>
    <t>Сибирская язва</t>
  </si>
  <si>
    <t>Малярия</t>
  </si>
  <si>
    <t>Паразитные болезни</t>
  </si>
  <si>
    <t>Аскаридоз</t>
  </si>
  <si>
    <t>Энтериобиоз</t>
  </si>
  <si>
    <t>Эхинококкоз</t>
  </si>
  <si>
    <t xml:space="preserve">Всего умерших от всех причин </t>
  </si>
  <si>
    <t>из них от:</t>
  </si>
  <si>
    <t xml:space="preserve">некоторых инфекционных
и паразитарных болезней </t>
  </si>
  <si>
    <t>новообразований</t>
  </si>
  <si>
    <t>болезней системы кровообращения</t>
  </si>
  <si>
    <t>болезней органов дыхания</t>
  </si>
  <si>
    <t>болезней органов пищеварения</t>
  </si>
  <si>
    <t xml:space="preserve">травм, отравлений
и некоторых других последствий
воздействия внешних причин </t>
  </si>
  <si>
    <t>из них:</t>
  </si>
  <si>
    <t>транспортных несчастных случаев</t>
  </si>
  <si>
    <t>преднамеренного самоповреждения</t>
  </si>
  <si>
    <t>нападений</t>
  </si>
  <si>
    <t>случайного отравления и воздействия
алкоголем</t>
  </si>
  <si>
    <t>Объемы выбросов загрязняющих атмосферу веществ, отходящих от стационарных
источников, по видам экономической деятельности в 2023г. (тонн)</t>
  </si>
  <si>
    <t>газооб-
разных 
и жидких</t>
  </si>
  <si>
    <t>сернистый 
ангидрид</t>
  </si>
  <si>
    <t>окислы азота</t>
  </si>
  <si>
    <t>окись углерода</t>
  </si>
  <si>
    <t>Добыча полезных ископаемых</t>
  </si>
  <si>
    <t>Сельское хозяйство, лесное 
хозяйство и рыболовство</t>
  </si>
  <si>
    <t>Обрабатывающая промышленность</t>
  </si>
  <si>
    <t>Водоснабжение, очистка, обработка отходов и получение вторичного сырья</t>
  </si>
  <si>
    <t>Строительство</t>
  </si>
  <si>
    <t>Обеспечение электроэнергией, газом, паром и кондиционированным воздухом</t>
  </si>
  <si>
    <t xml:space="preserve">Транспортная деятельность 
и хранение грузов </t>
  </si>
  <si>
    <t xml:space="preserve">Деятельность гостиниц и 
ресторанов </t>
  </si>
  <si>
    <t>Финансовое посредничество 
и страхование</t>
  </si>
  <si>
    <t>Операции с недвижимым 
имуществом</t>
  </si>
  <si>
    <t>Профессиональная, научная и 
техническая деятельность</t>
  </si>
  <si>
    <t>Государственное управление и 
оборона; обязательное 
социальное обеспечение</t>
  </si>
  <si>
    <t>Образование</t>
  </si>
  <si>
    <t>Здравоохранение и социальное 
обслуживание населения</t>
  </si>
  <si>
    <t>Искусство, развлечение и отдых</t>
  </si>
  <si>
    <t>Прочая обслуживающая деятельность</t>
  </si>
  <si>
    <t>Выбросы загрязняющих атмосферу веществ, отходящих от стационарных источников, по видам экономической деятельности (тонн)</t>
  </si>
  <si>
    <t>Сельское хозяйство, лесное хозяйство
и рыболовство</t>
  </si>
  <si>
    <t>Обеспечение электроэнергией, газом, паром и
кондиционированным воздухом</t>
  </si>
  <si>
    <t>Водоснабжение, очистка, обработка отходов и
получение вторичного сырья</t>
  </si>
  <si>
    <t xml:space="preserve">Оптовая и розничная торговля; ремонт автомобилей и мотоциклов </t>
  </si>
  <si>
    <t>Транспортная деятельность и хранение грузов</t>
  </si>
  <si>
    <t xml:space="preserve">Деятельность гостиниц и ресторанов </t>
  </si>
  <si>
    <t>Финансовое посредничество и страхование</t>
  </si>
  <si>
    <t>Операции с недвижимым имуществом</t>
  </si>
  <si>
    <t>Профессиональная, научная и техническая деятельность</t>
  </si>
  <si>
    <t>Государственное управление и оборона; обязательное социальное обеспечение</t>
  </si>
  <si>
    <t>Здравоохранение и социальное обслуживание населения</t>
  </si>
  <si>
    <t>Свинец и его соединения 
(кроме тетраэтилсвинца в пересчете на свинец):</t>
  </si>
  <si>
    <t>Зола сланцевая:</t>
  </si>
  <si>
    <t>Пыль лубяная, хлопчатобумажная, хлопковая, льняная</t>
  </si>
  <si>
    <t>Выбросы в атмосферу наиболее распространенных специфических загрязняющих веществ в 2023г. (тонн)</t>
  </si>
  <si>
    <t>Умершие по основным классам причин смертности (человек)</t>
  </si>
  <si>
    <t>Заболеваемость населения инфекционными болезнями (случаев)</t>
  </si>
  <si>
    <t>Оптовая и розничная торговля; ремонт автомобилей и мотоциклов</t>
  </si>
  <si>
    <t>Доля случаев превышения предельной допустимой концентрации (ПДК) диоксида азота в 2023г. (в процентах к общему числу наблюдений)</t>
  </si>
  <si>
    <t>Год</t>
  </si>
  <si>
    <t>Месяц</t>
  </si>
  <si>
    <t>День</t>
  </si>
  <si>
    <t>День недели</t>
  </si>
  <si>
    <t>Дата (Date)</t>
  </si>
  <si>
    <t>PM.2.5 (Specie)</t>
  </si>
  <si>
    <t>Кол-измерений за день (Count)</t>
  </si>
  <si>
    <t>Мин (Min)</t>
  </si>
  <si>
    <t>Макс (Max)</t>
  </si>
  <si>
    <t>Медианна (Median)</t>
  </si>
  <si>
    <t>Дисперсия (Variance)</t>
  </si>
  <si>
    <t>AQIcn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</si>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</sst>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&quot; случаев&quot;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 Cyr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15" fillId="7" borderId="2" applyNumberFormat="0" applyAlignment="0" applyProtection="0"/>
    <xf numFmtId="0" fontId="16" fillId="20" borderId="3" applyNumberFormat="0" applyAlignment="0" applyProtection="0"/>
    <xf numFmtId="0" fontId="17" fillId="20" borderId="2" applyNumberFormat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9" fillId="21" borderId="8" applyNumberFormat="0" applyAlignment="0" applyProtection="0"/>
    <xf numFmtId="0" fontId="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3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7" fillId="23" borderId="9" applyNumberFormat="0" applyFont="0" applyAlignment="0" applyProtection="0"/>
    <xf numFmtId="0" fontId="18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25" fillId="0" borderId="0"/>
    <xf numFmtId="0" fontId="26" fillId="0" borderId="0"/>
    <xf numFmtId="43" fontId="27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Border="1" applyAlignment="1">
      <alignment horizontal="center" vertical="center"/>
    </xf>
    <xf numFmtId="0" fontId="1" fillId="0" borderId="11" xfId="0" applyFont="1" applyFill="1" applyBorder="1"/>
    <xf numFmtId="0" fontId="0" fillId="0" borderId="1" xfId="0" applyFont="1" applyBorder="1" applyAlignmen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0" fontId="0" fillId="0" borderId="12" xfId="0" applyFill="1" applyBorder="1"/>
    <xf numFmtId="0" fontId="0" fillId="0" borderId="12" xfId="0" applyBorder="1" applyAlignment="1"/>
    <xf numFmtId="2" fontId="0" fillId="0" borderId="1" xfId="0" applyNumberFormat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49" fontId="0" fillId="0" borderId="1" xfId="46" applyNumberFormat="1" applyFont="1" applyBorder="1" applyAlignment="1">
      <alignment horizontal="left" vertical="center"/>
    </xf>
    <xf numFmtId="49" fontId="0" fillId="0" borderId="1" xfId="46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1" fontId="0" fillId="0" borderId="1" xfId="46" applyNumberFormat="1" applyFont="1" applyBorder="1" applyAlignment="1">
      <alignment horizontal="left" vertical="center"/>
    </xf>
    <xf numFmtId="1" fontId="0" fillId="0" borderId="1" xfId="46" applyNumberFormat="1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28" fillId="0" borderId="1" xfId="0" applyFont="1" applyBorder="1" applyAlignment="1">
      <alignment horizontal="center" vertical="center"/>
    </xf>
  </cellXfs>
  <cellStyles count="47">
    <cellStyle name="20% - Акцент1 2" xfId="3" xr:uid="{A5DF56F7-A0AD-45B3-B831-1C7AF11D1DC8}"/>
    <cellStyle name="20% - Акцент2 2" xfId="4" xr:uid="{D5DB416D-5B6E-4B01-8F93-30FFF27AC452}"/>
    <cellStyle name="20% - Акцент3 2" xfId="5" xr:uid="{8CD679D5-175B-472D-BB65-B745F2B448EC}"/>
    <cellStyle name="20% - Акцент4 2" xfId="6" xr:uid="{665E3AA4-79A7-4D0A-B595-3D5E2041600B}"/>
    <cellStyle name="20% - Акцент5 2" xfId="7" xr:uid="{B87B9AA1-C7D4-496E-842F-4A2045EBCBCF}"/>
    <cellStyle name="20% - Акцент6 2" xfId="8" xr:uid="{36471C51-16E7-44BA-999A-1DB2A26C8975}"/>
    <cellStyle name="40% - Акцент1 2" xfId="9" xr:uid="{40F2136B-7306-4D8F-9289-279EC74C9AB8}"/>
    <cellStyle name="40% - Акцент2 2" xfId="10" xr:uid="{6150696E-4942-463C-AFC9-6C397EE85D15}"/>
    <cellStyle name="40% - Акцент3 2" xfId="11" xr:uid="{98954A68-A3F9-4C84-AC54-B69BF3931B73}"/>
    <cellStyle name="40% - Акцент4 2" xfId="12" xr:uid="{24BAC807-1062-4CFD-9877-4AE8C6AD3FE0}"/>
    <cellStyle name="40% - Акцент5 2" xfId="13" xr:uid="{DA8A7CD2-E140-4465-84B4-D8A169461D15}"/>
    <cellStyle name="40% - Акцент6 2" xfId="14" xr:uid="{61657881-0B70-4E71-8570-8E830E761E09}"/>
    <cellStyle name="60% - Акцент1 2" xfId="15" xr:uid="{756490E0-49A4-4B57-B1AF-2AC58B15CF0D}"/>
    <cellStyle name="60% - Акцент2 2" xfId="16" xr:uid="{1FA56A5C-4870-4539-8E73-A94263C79B87}"/>
    <cellStyle name="60% - Акцент3 2" xfId="17" xr:uid="{145B284B-738F-41DE-A085-92834C91C6DF}"/>
    <cellStyle name="60% - Акцент4 2" xfId="18" xr:uid="{A998FCCB-38EA-4EA1-930A-342FF9004F70}"/>
    <cellStyle name="60% - Акцент5 2" xfId="19" xr:uid="{B9470A50-8225-4D0A-A95F-43BB05781885}"/>
    <cellStyle name="60% - Акцент6 2" xfId="20" xr:uid="{57458B1A-76E1-41B0-8522-17DE874F01A4}"/>
    <cellStyle name="Normal_Book1" xfId="45" xr:uid="{7A6706AE-C1B4-4097-AA15-5FE92807D8A0}"/>
    <cellStyle name="Акцент1 2" xfId="21" xr:uid="{E4E3B6A5-83C2-4684-B76F-AFF37EB301ED}"/>
    <cellStyle name="Акцент2 2" xfId="22" xr:uid="{B3EE4B41-E36D-480B-B221-2C6E73E9224C}"/>
    <cellStyle name="Акцент3 2" xfId="23" xr:uid="{C73E9B73-EDD7-498A-9B48-93F8781901AF}"/>
    <cellStyle name="Акцент4 2" xfId="24" xr:uid="{E39AD614-5F77-4D60-92F0-56D85461FADE}"/>
    <cellStyle name="Акцент5 2" xfId="25" xr:uid="{8F64D01D-E1DA-41A5-82F5-378C12A7927E}"/>
    <cellStyle name="Акцент6 2" xfId="26" xr:uid="{4DF879EB-7DE5-41EF-8E02-5E08E221C893}"/>
    <cellStyle name="Ввод  2" xfId="27" xr:uid="{9270AF58-8FAC-4230-A5F5-F37E83030383}"/>
    <cellStyle name="Вывод 2" xfId="28" xr:uid="{256E62C6-548B-4283-A6CA-569C104481FE}"/>
    <cellStyle name="Вычисление 2" xfId="29" xr:uid="{C37FA810-A9E0-4F1D-ACFA-7DAD957BC7B0}"/>
    <cellStyle name="Заголовок 1 2" xfId="30" xr:uid="{BB3F5EB1-91ED-4611-99DF-59D8AA6BDC8A}"/>
    <cellStyle name="Заголовок 2 2" xfId="31" xr:uid="{07D42D9C-BC39-40D0-B2A9-12EFFC885F98}"/>
    <cellStyle name="Заголовок 3 2" xfId="32" xr:uid="{FD4656AA-2CC7-4BAD-8F9F-B877A2718E13}"/>
    <cellStyle name="Заголовок 4 2" xfId="33" xr:uid="{FD446E20-1D92-42CA-BE28-5884BD09415A}"/>
    <cellStyle name="Итог 2" xfId="34" xr:uid="{965C1260-000B-4DEB-B1C4-D6F36F9B2184}"/>
    <cellStyle name="Контрольная ячейка 2" xfId="35" xr:uid="{713493FD-598A-443E-81A0-FD7FE3CE667B}"/>
    <cellStyle name="Название 2" xfId="36" xr:uid="{AB234140-D360-4E47-BCEC-3A9B20EC7996}"/>
    <cellStyle name="Нейтральный 2" xfId="37" xr:uid="{E56A4C55-D743-428C-ADB6-A0E7B8F24FB6}"/>
    <cellStyle name="Обычный" xfId="0" builtinId="0"/>
    <cellStyle name="Обычный 2" xfId="1" xr:uid="{FD793816-7536-45C7-9BF7-11E771B84165}"/>
    <cellStyle name="Обычный 3" xfId="2" xr:uid="{C3527C7A-1719-4B2C-A33C-1FBEC0409390}"/>
    <cellStyle name="Обычный 4" xfId="44" xr:uid="{B8154B15-02FF-4D8C-AA58-A4F73E91B97A}"/>
    <cellStyle name="Плохой 2" xfId="38" xr:uid="{4B85F9A4-12BA-4AFA-A502-A94229FD96B9}"/>
    <cellStyle name="Пояснение 2" xfId="39" xr:uid="{24B0A166-D607-4064-8925-7EF0BC981D92}"/>
    <cellStyle name="Примечание 2" xfId="40" xr:uid="{B4625C2C-32AE-43FD-9CD0-3DE16B55EA94}"/>
    <cellStyle name="Связанная ячейка 2" xfId="41" xr:uid="{128F5F95-EFBD-47F1-B16C-4A796D4BDA7F}"/>
    <cellStyle name="Текст предупреждения 2" xfId="42" xr:uid="{ED4CC400-D790-4053-B2EB-6E7EEABB33BF}"/>
    <cellStyle name="Финансовый" xfId="46" builtinId="3"/>
    <cellStyle name="Хороший 2" xfId="43" xr:uid="{C07DDF1B-AC19-4FF3-AE73-6530EADA8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B61A-065B-4678-BD34-74055DC2223A}">
  <dimension ref="A1:K460"/>
  <sheetViews>
    <sheetView tabSelected="1" zoomScale="85" zoomScaleNormal="85" workbookViewId="0">
      <pane ySplit="3" topLeftCell="A275" activePane="bottomLeft" state="frozen"/>
      <selection pane="bottomLeft" activeCell="I299" sqref="I299"/>
    </sheetView>
  </sheetViews>
  <sheetFormatPr defaultRowHeight="14.4" x14ac:dyDescent="0.3"/>
  <cols>
    <col min="1" max="1" width="3.44140625" style="1" bestFit="1" customWidth="1"/>
    <col min="2" max="3" width="14.5546875" style="1" customWidth="1"/>
    <col min="4" max="4" width="15.109375" style="10" bestFit="1" customWidth="1"/>
    <col min="5" max="6" width="15.109375" style="8" customWidth="1"/>
    <col min="7" max="7" width="9.88671875" style="1" bestFit="1" customWidth="1"/>
    <col min="8" max="8" width="18.6640625" style="8" bestFit="1" customWidth="1"/>
    <col min="9" max="9" width="9.88671875" style="1" bestFit="1" customWidth="1"/>
    <col min="10" max="10" width="14.88671875" style="8" bestFit="1" customWidth="1"/>
    <col min="11" max="11" width="38.5546875" style="14" customWidth="1"/>
  </cols>
  <sheetData>
    <row r="1" spans="1:11" ht="18" x14ac:dyDescent="0.3">
      <c r="A1" s="58" t="s">
        <v>10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5.6" x14ac:dyDescent="0.3">
      <c r="A2" s="57" t="s">
        <v>0</v>
      </c>
      <c r="B2" s="57"/>
      <c r="C2" s="57"/>
      <c r="D2" s="57" t="s">
        <v>1</v>
      </c>
      <c r="E2" s="57"/>
      <c r="F2" s="57"/>
      <c r="G2" s="57"/>
      <c r="H2" s="57"/>
      <c r="I2" s="57"/>
      <c r="J2" s="57"/>
      <c r="K2" s="12" t="s">
        <v>9</v>
      </c>
    </row>
    <row r="3" spans="1:11" ht="15.6" x14ac:dyDescent="0.3">
      <c r="A3" s="9"/>
      <c r="B3" s="7" t="s">
        <v>6</v>
      </c>
      <c r="C3" s="7" t="s">
        <v>5</v>
      </c>
      <c r="D3" s="16" t="s">
        <v>3</v>
      </c>
      <c r="E3" s="12" t="s">
        <v>7</v>
      </c>
      <c r="F3" s="12" t="s">
        <v>8</v>
      </c>
      <c r="G3" s="56" t="s">
        <v>2</v>
      </c>
      <c r="H3" s="56"/>
      <c r="I3" s="56" t="s">
        <v>4</v>
      </c>
      <c r="J3" s="56"/>
      <c r="K3" s="13"/>
    </row>
    <row r="4" spans="1:11" x14ac:dyDescent="0.3">
      <c r="A4" s="3">
        <v>40</v>
      </c>
      <c r="B4" s="2">
        <v>43374</v>
      </c>
      <c r="C4" s="2">
        <f>B4+6</f>
        <v>43380</v>
      </c>
      <c r="D4" s="11"/>
      <c r="E4" s="4"/>
      <c r="F4" s="4"/>
      <c r="G4" s="3"/>
      <c r="H4" s="4"/>
      <c r="I4" s="3"/>
      <c r="J4" s="4"/>
      <c r="K4" s="13"/>
    </row>
    <row r="5" spans="1:11" x14ac:dyDescent="0.3">
      <c r="A5" s="3">
        <v>41</v>
      </c>
      <c r="B5" s="2">
        <f>C4+1</f>
        <v>43381</v>
      </c>
      <c r="C5" s="2">
        <f>B5+6</f>
        <v>43387</v>
      </c>
      <c r="D5" s="11"/>
      <c r="E5" s="4"/>
      <c r="F5" s="4"/>
      <c r="G5" s="3"/>
      <c r="H5" s="4"/>
      <c r="I5" s="3"/>
      <c r="J5" s="4"/>
      <c r="K5" s="13"/>
    </row>
    <row r="6" spans="1:11" x14ac:dyDescent="0.3">
      <c r="A6" s="3"/>
      <c r="B6" s="2">
        <f t="shared" ref="B6:B69" si="0">C5+1</f>
        <v>43388</v>
      </c>
      <c r="C6" s="2">
        <f t="shared" ref="C6:C69" si="1">B6+6</f>
        <v>43394</v>
      </c>
      <c r="D6" s="11"/>
      <c r="E6" s="4"/>
      <c r="F6" s="4"/>
      <c r="G6" s="3"/>
      <c r="H6" s="4"/>
      <c r="I6" s="3"/>
      <c r="J6" s="4"/>
      <c r="K6" s="13"/>
    </row>
    <row r="7" spans="1:11" x14ac:dyDescent="0.3">
      <c r="A7" s="3"/>
      <c r="B7" s="2">
        <f t="shared" si="0"/>
        <v>43395</v>
      </c>
      <c r="C7" s="2">
        <f t="shared" si="1"/>
        <v>43401</v>
      </c>
      <c r="D7" s="11"/>
      <c r="E7" s="4"/>
      <c r="F7" s="4"/>
      <c r="G7" s="3"/>
      <c r="H7" s="4"/>
      <c r="I7" s="3"/>
      <c r="J7" s="4"/>
      <c r="K7" s="13"/>
    </row>
    <row r="8" spans="1:11" x14ac:dyDescent="0.3">
      <c r="A8" s="3"/>
      <c r="B8" s="2">
        <f t="shared" si="0"/>
        <v>43402</v>
      </c>
      <c r="C8" s="2">
        <f t="shared" si="1"/>
        <v>43408</v>
      </c>
      <c r="D8" s="11"/>
      <c r="E8" s="4"/>
      <c r="F8" s="4"/>
      <c r="G8" s="3"/>
      <c r="H8" s="4"/>
      <c r="I8" s="3"/>
      <c r="J8" s="4"/>
      <c r="K8" s="13"/>
    </row>
    <row r="9" spans="1:11" x14ac:dyDescent="0.3">
      <c r="A9" s="3"/>
      <c r="B9" s="2">
        <f t="shared" si="0"/>
        <v>43409</v>
      </c>
      <c r="C9" s="2">
        <f t="shared" si="1"/>
        <v>43415</v>
      </c>
      <c r="D9" s="11"/>
      <c r="E9" s="4"/>
      <c r="F9" s="4"/>
      <c r="G9" s="3"/>
      <c r="H9" s="4"/>
      <c r="I9" s="3"/>
      <c r="J9" s="4"/>
      <c r="K9" s="13"/>
    </row>
    <row r="10" spans="1:11" x14ac:dyDescent="0.3">
      <c r="A10" s="3"/>
      <c r="B10" s="2">
        <f t="shared" si="0"/>
        <v>43416</v>
      </c>
      <c r="C10" s="2">
        <f t="shared" si="1"/>
        <v>43422</v>
      </c>
      <c r="D10" s="11"/>
      <c r="E10" s="4"/>
      <c r="F10" s="4"/>
      <c r="G10" s="3"/>
      <c r="H10" s="4"/>
      <c r="I10" s="3"/>
      <c r="J10" s="4"/>
      <c r="K10" s="13"/>
    </row>
    <row r="11" spans="1:11" x14ac:dyDescent="0.3">
      <c r="A11" s="3"/>
      <c r="B11" s="2">
        <f t="shared" si="0"/>
        <v>43423</v>
      </c>
      <c r="C11" s="2">
        <f t="shared" si="1"/>
        <v>43429</v>
      </c>
      <c r="D11" s="11"/>
      <c r="E11" s="4"/>
      <c r="F11" s="4"/>
      <c r="G11" s="3"/>
      <c r="H11" s="4"/>
      <c r="I11" s="3"/>
      <c r="J11" s="4"/>
      <c r="K11" s="13"/>
    </row>
    <row r="12" spans="1:11" x14ac:dyDescent="0.3">
      <c r="A12" s="3"/>
      <c r="B12" s="2">
        <f t="shared" si="0"/>
        <v>43430</v>
      </c>
      <c r="C12" s="2">
        <f t="shared" si="1"/>
        <v>43436</v>
      </c>
      <c r="D12" s="11"/>
      <c r="E12" s="4"/>
      <c r="F12" s="4"/>
      <c r="G12" s="3"/>
      <c r="H12" s="4"/>
      <c r="I12" s="3"/>
      <c r="J12" s="4"/>
      <c r="K12" s="13"/>
    </row>
    <row r="13" spans="1:11" x14ac:dyDescent="0.3">
      <c r="A13" s="3"/>
      <c r="B13" s="2">
        <f t="shared" si="0"/>
        <v>43437</v>
      </c>
      <c r="C13" s="2">
        <f t="shared" si="1"/>
        <v>43443</v>
      </c>
      <c r="D13" s="11"/>
      <c r="E13" s="4"/>
      <c r="F13" s="4"/>
      <c r="G13" s="3"/>
      <c r="H13" s="4"/>
      <c r="I13" s="3"/>
      <c r="J13" s="4"/>
      <c r="K13" s="13"/>
    </row>
    <row r="14" spans="1:11" x14ac:dyDescent="0.3">
      <c r="A14" s="3"/>
      <c r="B14" s="2">
        <f t="shared" si="0"/>
        <v>43444</v>
      </c>
      <c r="C14" s="2">
        <f t="shared" si="1"/>
        <v>43450</v>
      </c>
      <c r="D14" s="11"/>
      <c r="E14" s="4"/>
      <c r="F14" s="4"/>
      <c r="G14" s="3"/>
      <c r="H14" s="4"/>
      <c r="I14" s="3"/>
      <c r="J14" s="4"/>
      <c r="K14" s="13"/>
    </row>
    <row r="15" spans="1:11" x14ac:dyDescent="0.3">
      <c r="A15" s="3"/>
      <c r="B15" s="2">
        <f t="shared" si="0"/>
        <v>43451</v>
      </c>
      <c r="C15" s="2">
        <f t="shared" si="1"/>
        <v>43457</v>
      </c>
      <c r="D15" s="11"/>
      <c r="E15" s="4"/>
      <c r="F15" s="4"/>
      <c r="G15" s="3"/>
      <c r="H15" s="4"/>
      <c r="I15" s="3"/>
      <c r="J15" s="4"/>
      <c r="K15" s="13"/>
    </row>
    <row r="16" spans="1:11" x14ac:dyDescent="0.3">
      <c r="A16" s="3"/>
      <c r="B16" s="2">
        <f t="shared" si="0"/>
        <v>43458</v>
      </c>
      <c r="C16" s="2">
        <f t="shared" si="1"/>
        <v>43464</v>
      </c>
      <c r="D16" s="11"/>
      <c r="E16" s="4"/>
      <c r="F16" s="4"/>
      <c r="G16" s="3"/>
      <c r="H16" s="4"/>
      <c r="I16" s="3"/>
      <c r="J16" s="4"/>
      <c r="K16" s="13"/>
    </row>
    <row r="17" spans="1:11" x14ac:dyDescent="0.3">
      <c r="A17" s="3"/>
      <c r="B17" s="2">
        <f t="shared" si="0"/>
        <v>43465</v>
      </c>
      <c r="C17" s="2">
        <f t="shared" si="1"/>
        <v>43471</v>
      </c>
      <c r="D17" s="11"/>
      <c r="E17" s="4"/>
      <c r="F17" s="4"/>
      <c r="G17" s="3"/>
      <c r="H17" s="4"/>
      <c r="I17" s="3"/>
      <c r="J17" s="4"/>
      <c r="K17" s="13"/>
    </row>
    <row r="18" spans="1:11" x14ac:dyDescent="0.3">
      <c r="A18" s="3"/>
      <c r="B18" s="2">
        <f t="shared" si="0"/>
        <v>43472</v>
      </c>
      <c r="C18" s="2">
        <f t="shared" si="1"/>
        <v>43478</v>
      </c>
      <c r="D18" s="11"/>
      <c r="E18" s="4"/>
      <c r="F18" s="4"/>
      <c r="G18" s="3"/>
      <c r="H18" s="4"/>
      <c r="I18" s="3"/>
      <c r="J18" s="4"/>
      <c r="K18" s="13"/>
    </row>
    <row r="19" spans="1:11" x14ac:dyDescent="0.3">
      <c r="A19" s="3"/>
      <c r="B19" s="2">
        <f t="shared" si="0"/>
        <v>43479</v>
      </c>
      <c r="C19" s="2">
        <f t="shared" si="1"/>
        <v>43485</v>
      </c>
      <c r="D19" s="11"/>
      <c r="E19" s="4"/>
      <c r="F19" s="4"/>
      <c r="G19" s="3"/>
      <c r="H19" s="4"/>
      <c r="I19" s="3"/>
      <c r="J19" s="4"/>
      <c r="K19" s="13"/>
    </row>
    <row r="20" spans="1:11" x14ac:dyDescent="0.3">
      <c r="A20" s="3"/>
      <c r="B20" s="2">
        <f t="shared" si="0"/>
        <v>43486</v>
      </c>
      <c r="C20" s="2">
        <f t="shared" si="1"/>
        <v>43492</v>
      </c>
      <c r="D20" s="11"/>
      <c r="E20" s="4"/>
      <c r="F20" s="4"/>
      <c r="G20" s="3"/>
      <c r="H20" s="4"/>
      <c r="I20" s="3"/>
      <c r="J20" s="4"/>
      <c r="K20" s="13"/>
    </row>
    <row r="21" spans="1:11" x14ac:dyDescent="0.3">
      <c r="A21" s="3"/>
      <c r="B21" s="2">
        <f t="shared" si="0"/>
        <v>43493</v>
      </c>
      <c r="C21" s="2">
        <f t="shared" si="1"/>
        <v>43499</v>
      </c>
      <c r="D21" s="11"/>
      <c r="E21" s="4"/>
      <c r="F21" s="4"/>
      <c r="G21" s="3"/>
      <c r="H21" s="4"/>
      <c r="I21" s="3"/>
      <c r="J21" s="4"/>
      <c r="K21" s="13"/>
    </row>
    <row r="22" spans="1:11" x14ac:dyDescent="0.3">
      <c r="A22" s="3"/>
      <c r="B22" s="2">
        <f t="shared" si="0"/>
        <v>43500</v>
      </c>
      <c r="C22" s="2">
        <f t="shared" si="1"/>
        <v>43506</v>
      </c>
      <c r="D22" s="11"/>
      <c r="E22" s="4"/>
      <c r="F22" s="4"/>
      <c r="G22" s="3"/>
      <c r="H22" s="4"/>
      <c r="I22" s="3"/>
      <c r="J22" s="4"/>
      <c r="K22" s="13"/>
    </row>
    <row r="23" spans="1:11" x14ac:dyDescent="0.3">
      <c r="A23" s="3"/>
      <c r="B23" s="2">
        <f t="shared" si="0"/>
        <v>43507</v>
      </c>
      <c r="C23" s="2">
        <f t="shared" si="1"/>
        <v>43513</v>
      </c>
      <c r="D23" s="11"/>
      <c r="E23" s="4"/>
      <c r="F23" s="4"/>
      <c r="G23" s="3"/>
      <c r="H23" s="4"/>
      <c r="I23" s="3"/>
      <c r="J23" s="4"/>
      <c r="K23" s="13"/>
    </row>
    <row r="24" spans="1:11" x14ac:dyDescent="0.3">
      <c r="A24" s="3"/>
      <c r="B24" s="2">
        <f t="shared" si="0"/>
        <v>43514</v>
      </c>
      <c r="C24" s="2">
        <f t="shared" si="1"/>
        <v>43520</v>
      </c>
      <c r="D24" s="11"/>
      <c r="E24" s="4"/>
      <c r="F24" s="4"/>
      <c r="G24" s="3"/>
      <c r="H24" s="4"/>
      <c r="I24" s="3"/>
      <c r="J24" s="4"/>
      <c r="K24" s="13"/>
    </row>
    <row r="25" spans="1:11" x14ac:dyDescent="0.3">
      <c r="A25" s="3"/>
      <c r="B25" s="2">
        <f t="shared" si="0"/>
        <v>43521</v>
      </c>
      <c r="C25" s="2">
        <f t="shared" si="1"/>
        <v>43527</v>
      </c>
      <c r="D25" s="11"/>
      <c r="E25" s="4"/>
      <c r="F25" s="4"/>
      <c r="G25" s="3"/>
      <c r="H25" s="4"/>
      <c r="I25" s="3"/>
      <c r="J25" s="4"/>
      <c r="K25" s="13"/>
    </row>
    <row r="26" spans="1:11" x14ac:dyDescent="0.3">
      <c r="A26" s="3"/>
      <c r="B26" s="2">
        <f t="shared" si="0"/>
        <v>43528</v>
      </c>
      <c r="C26" s="2">
        <f t="shared" si="1"/>
        <v>43534</v>
      </c>
      <c r="D26" s="11"/>
      <c r="E26" s="4"/>
      <c r="F26" s="4"/>
      <c r="G26" s="3"/>
      <c r="H26" s="4"/>
      <c r="I26" s="3"/>
      <c r="J26" s="4"/>
      <c r="K26" s="13"/>
    </row>
    <row r="27" spans="1:11" x14ac:dyDescent="0.3">
      <c r="A27" s="3"/>
      <c r="B27" s="2">
        <f t="shared" si="0"/>
        <v>43535</v>
      </c>
      <c r="C27" s="2">
        <f t="shared" si="1"/>
        <v>43541</v>
      </c>
      <c r="D27" s="11"/>
      <c r="E27" s="4"/>
      <c r="F27" s="4"/>
      <c r="G27" s="3"/>
      <c r="H27" s="4"/>
      <c r="I27" s="3"/>
      <c r="J27" s="4"/>
      <c r="K27" s="13"/>
    </row>
    <row r="28" spans="1:11" x14ac:dyDescent="0.3">
      <c r="A28" s="3"/>
      <c r="B28" s="2">
        <f t="shared" si="0"/>
        <v>43542</v>
      </c>
      <c r="C28" s="2">
        <f t="shared" si="1"/>
        <v>43548</v>
      </c>
      <c r="D28" s="11"/>
      <c r="E28" s="4"/>
      <c r="F28" s="4"/>
      <c r="G28" s="3"/>
      <c r="H28" s="4"/>
      <c r="I28" s="3"/>
      <c r="J28" s="4"/>
      <c r="K28" s="13"/>
    </row>
    <row r="29" spans="1:11" x14ac:dyDescent="0.3">
      <c r="A29" s="3"/>
      <c r="B29" s="2">
        <f t="shared" si="0"/>
        <v>43549</v>
      </c>
      <c r="C29" s="2">
        <f t="shared" si="1"/>
        <v>43555</v>
      </c>
      <c r="D29" s="11"/>
      <c r="E29" s="4"/>
      <c r="F29" s="4"/>
      <c r="G29" s="3"/>
      <c r="H29" s="4"/>
      <c r="I29" s="3"/>
      <c r="J29" s="4"/>
      <c r="K29" s="13"/>
    </row>
    <row r="30" spans="1:11" x14ac:dyDescent="0.3">
      <c r="A30" s="3"/>
      <c r="B30" s="2">
        <f t="shared" si="0"/>
        <v>43556</v>
      </c>
      <c r="C30" s="2">
        <f t="shared" si="1"/>
        <v>43562</v>
      </c>
      <c r="D30" s="11"/>
      <c r="E30" s="4"/>
      <c r="F30" s="4"/>
      <c r="G30" s="3"/>
      <c r="H30" s="4"/>
      <c r="I30" s="3"/>
      <c r="J30" s="4"/>
      <c r="K30" s="13"/>
    </row>
    <row r="31" spans="1:11" x14ac:dyDescent="0.3">
      <c r="A31" s="3"/>
      <c r="B31" s="2">
        <f t="shared" si="0"/>
        <v>43563</v>
      </c>
      <c r="C31" s="2">
        <f t="shared" si="1"/>
        <v>43569</v>
      </c>
      <c r="D31" s="11"/>
      <c r="E31" s="4"/>
      <c r="F31" s="4"/>
      <c r="G31" s="3"/>
      <c r="H31" s="4"/>
      <c r="I31" s="3"/>
      <c r="J31" s="4"/>
      <c r="K31" s="13"/>
    </row>
    <row r="32" spans="1:11" x14ac:dyDescent="0.3">
      <c r="A32" s="3"/>
      <c r="B32" s="2">
        <f t="shared" si="0"/>
        <v>43570</v>
      </c>
      <c r="C32" s="2">
        <f t="shared" si="1"/>
        <v>43576</v>
      </c>
      <c r="D32" s="11"/>
      <c r="E32" s="4"/>
      <c r="F32" s="4"/>
      <c r="G32" s="3"/>
      <c r="H32" s="4"/>
      <c r="I32" s="3"/>
      <c r="J32" s="4"/>
      <c r="K32" s="13"/>
    </row>
    <row r="33" spans="1:11" x14ac:dyDescent="0.3">
      <c r="A33" s="3"/>
      <c r="B33" s="2">
        <f t="shared" si="0"/>
        <v>43577</v>
      </c>
      <c r="C33" s="2">
        <f t="shared" si="1"/>
        <v>43583</v>
      </c>
      <c r="D33" s="11"/>
      <c r="E33" s="4"/>
      <c r="F33" s="4"/>
      <c r="G33" s="3"/>
      <c r="H33" s="4"/>
      <c r="I33" s="3"/>
      <c r="J33" s="4"/>
      <c r="K33" s="13"/>
    </row>
    <row r="34" spans="1:11" x14ac:dyDescent="0.3">
      <c r="A34" s="3"/>
      <c r="B34" s="2">
        <f t="shared" si="0"/>
        <v>43584</v>
      </c>
      <c r="C34" s="2">
        <f t="shared" si="1"/>
        <v>43590</v>
      </c>
      <c r="D34" s="11"/>
      <c r="E34" s="4"/>
      <c r="F34" s="4"/>
      <c r="G34" s="3"/>
      <c r="H34" s="4"/>
      <c r="I34" s="3"/>
      <c r="J34" s="4"/>
      <c r="K34" s="13"/>
    </row>
    <row r="35" spans="1:11" x14ac:dyDescent="0.3">
      <c r="A35" s="3"/>
      <c r="B35" s="2">
        <f t="shared" si="0"/>
        <v>43591</v>
      </c>
      <c r="C35" s="2">
        <f t="shared" si="1"/>
        <v>43597</v>
      </c>
      <c r="D35" s="11"/>
      <c r="E35" s="4"/>
      <c r="F35" s="4"/>
      <c r="G35" s="3"/>
      <c r="H35" s="4"/>
      <c r="I35" s="3"/>
      <c r="J35" s="4"/>
      <c r="K35" s="13"/>
    </row>
    <row r="36" spans="1:11" x14ac:dyDescent="0.3">
      <c r="A36" s="3"/>
      <c r="B36" s="2">
        <f t="shared" si="0"/>
        <v>43598</v>
      </c>
      <c r="C36" s="2">
        <f t="shared" si="1"/>
        <v>43604</v>
      </c>
      <c r="D36" s="11"/>
      <c r="E36" s="4"/>
      <c r="F36" s="4"/>
      <c r="G36" s="3"/>
      <c r="H36" s="4"/>
      <c r="I36" s="3"/>
      <c r="J36" s="4"/>
      <c r="K36" s="13"/>
    </row>
    <row r="37" spans="1:11" x14ac:dyDescent="0.3">
      <c r="A37" s="3"/>
      <c r="B37" s="2">
        <f t="shared" si="0"/>
        <v>43605</v>
      </c>
      <c r="C37" s="2">
        <f t="shared" si="1"/>
        <v>43611</v>
      </c>
      <c r="D37" s="11"/>
      <c r="E37" s="4"/>
      <c r="F37" s="4"/>
      <c r="G37" s="3"/>
      <c r="H37" s="4"/>
      <c r="I37" s="3"/>
      <c r="J37" s="4"/>
      <c r="K37" s="13"/>
    </row>
    <row r="38" spans="1:11" x14ac:dyDescent="0.3">
      <c r="A38" s="3"/>
      <c r="B38" s="2">
        <f t="shared" si="0"/>
        <v>43612</v>
      </c>
      <c r="C38" s="2">
        <f t="shared" si="1"/>
        <v>43618</v>
      </c>
      <c r="D38" s="11"/>
      <c r="E38" s="4"/>
      <c r="F38" s="4"/>
      <c r="G38" s="3"/>
      <c r="H38" s="4"/>
      <c r="I38" s="3"/>
      <c r="J38" s="4"/>
      <c r="K38" s="13"/>
    </row>
    <row r="39" spans="1:11" x14ac:dyDescent="0.3">
      <c r="A39" s="3"/>
      <c r="B39" s="2">
        <f t="shared" si="0"/>
        <v>43619</v>
      </c>
      <c r="C39" s="2">
        <f t="shared" si="1"/>
        <v>43625</v>
      </c>
      <c r="D39" s="11"/>
      <c r="E39" s="4"/>
      <c r="F39" s="4"/>
      <c r="G39" s="3"/>
      <c r="H39" s="4"/>
      <c r="I39" s="3"/>
      <c r="J39" s="4"/>
      <c r="K39" s="13"/>
    </row>
    <row r="40" spans="1:11" x14ac:dyDescent="0.3">
      <c r="A40" s="3"/>
      <c r="B40" s="2">
        <f t="shared" si="0"/>
        <v>43626</v>
      </c>
      <c r="C40" s="2">
        <f t="shared" si="1"/>
        <v>43632</v>
      </c>
      <c r="D40" s="11"/>
      <c r="E40" s="4"/>
      <c r="F40" s="4"/>
      <c r="G40" s="3"/>
      <c r="H40" s="4"/>
      <c r="I40" s="3"/>
      <c r="J40" s="4"/>
      <c r="K40" s="13"/>
    </row>
    <row r="41" spans="1:11" x14ac:dyDescent="0.3">
      <c r="A41" s="3"/>
      <c r="B41" s="2">
        <f t="shared" si="0"/>
        <v>43633</v>
      </c>
      <c r="C41" s="2">
        <f t="shared" si="1"/>
        <v>43639</v>
      </c>
      <c r="D41" s="11"/>
      <c r="E41" s="4"/>
      <c r="F41" s="4"/>
      <c r="G41" s="3"/>
      <c r="H41" s="4"/>
      <c r="I41" s="3"/>
      <c r="J41" s="4"/>
      <c r="K41" s="13"/>
    </row>
    <row r="42" spans="1:11" x14ac:dyDescent="0.3">
      <c r="A42" s="3"/>
      <c r="B42" s="2">
        <f t="shared" si="0"/>
        <v>43640</v>
      </c>
      <c r="C42" s="2">
        <f t="shared" si="1"/>
        <v>43646</v>
      </c>
      <c r="D42" s="11"/>
      <c r="E42" s="4"/>
      <c r="F42" s="4"/>
      <c r="G42" s="3"/>
      <c r="H42" s="4"/>
      <c r="I42" s="3"/>
      <c r="J42" s="4"/>
      <c r="K42" s="13"/>
    </row>
    <row r="43" spans="1:11" x14ac:dyDescent="0.3">
      <c r="A43" s="3"/>
      <c r="B43" s="2">
        <f t="shared" si="0"/>
        <v>43647</v>
      </c>
      <c r="C43" s="2">
        <f t="shared" si="1"/>
        <v>43653</v>
      </c>
      <c r="D43" s="11"/>
      <c r="E43" s="4"/>
      <c r="F43" s="4"/>
      <c r="G43" s="3"/>
      <c r="H43" s="4"/>
      <c r="I43" s="3"/>
      <c r="J43" s="4"/>
      <c r="K43" s="13"/>
    </row>
    <row r="44" spans="1:11" x14ac:dyDescent="0.3">
      <c r="A44" s="3"/>
      <c r="B44" s="2">
        <f t="shared" si="0"/>
        <v>43654</v>
      </c>
      <c r="C44" s="2">
        <f t="shared" si="1"/>
        <v>43660</v>
      </c>
      <c r="D44" s="11"/>
      <c r="E44" s="4"/>
      <c r="F44" s="4"/>
      <c r="G44" s="3"/>
      <c r="H44" s="4"/>
      <c r="I44" s="3"/>
      <c r="J44" s="4"/>
      <c r="K44" s="13"/>
    </row>
    <row r="45" spans="1:11" x14ac:dyDescent="0.3">
      <c r="A45" s="3"/>
      <c r="B45" s="2">
        <f t="shared" si="0"/>
        <v>43661</v>
      </c>
      <c r="C45" s="2">
        <f t="shared" si="1"/>
        <v>43667</v>
      </c>
      <c r="D45" s="11"/>
      <c r="E45" s="4"/>
      <c r="F45" s="4"/>
      <c r="G45" s="3"/>
      <c r="H45" s="4"/>
      <c r="I45" s="3"/>
      <c r="J45" s="4"/>
      <c r="K45" s="13"/>
    </row>
    <row r="46" spans="1:11" x14ac:dyDescent="0.3">
      <c r="A46" s="3"/>
      <c r="B46" s="2">
        <f t="shared" si="0"/>
        <v>43668</v>
      </c>
      <c r="C46" s="2">
        <f t="shared" si="1"/>
        <v>43674</v>
      </c>
      <c r="D46" s="11"/>
      <c r="E46" s="4"/>
      <c r="F46" s="4"/>
      <c r="G46" s="3"/>
      <c r="H46" s="4"/>
      <c r="I46" s="3"/>
      <c r="J46" s="4"/>
      <c r="K46" s="13"/>
    </row>
    <row r="47" spans="1:11" x14ac:dyDescent="0.3">
      <c r="A47" s="3"/>
      <c r="B47" s="2">
        <f t="shared" si="0"/>
        <v>43675</v>
      </c>
      <c r="C47" s="2">
        <f t="shared" si="1"/>
        <v>43681</v>
      </c>
      <c r="D47" s="11"/>
      <c r="E47" s="4"/>
      <c r="F47" s="4"/>
      <c r="G47" s="3"/>
      <c r="H47" s="4"/>
      <c r="I47" s="3"/>
      <c r="J47" s="4"/>
      <c r="K47" s="13"/>
    </row>
    <row r="48" spans="1:11" x14ac:dyDescent="0.3">
      <c r="A48" s="3"/>
      <c r="B48" s="2">
        <f t="shared" si="0"/>
        <v>43682</v>
      </c>
      <c r="C48" s="2">
        <f t="shared" si="1"/>
        <v>43688</v>
      </c>
      <c r="D48" s="11"/>
      <c r="E48" s="4"/>
      <c r="F48" s="4"/>
      <c r="G48" s="3"/>
      <c r="H48" s="4"/>
      <c r="I48" s="3"/>
      <c r="J48" s="4"/>
      <c r="K48" s="13"/>
    </row>
    <row r="49" spans="1:11" x14ac:dyDescent="0.3">
      <c r="A49" s="3"/>
      <c r="B49" s="2">
        <f t="shared" si="0"/>
        <v>43689</v>
      </c>
      <c r="C49" s="2">
        <f t="shared" si="1"/>
        <v>43695</v>
      </c>
      <c r="D49" s="11"/>
      <c r="E49" s="4"/>
      <c r="F49" s="4"/>
      <c r="G49" s="3"/>
      <c r="H49" s="4"/>
      <c r="I49" s="3"/>
      <c r="J49" s="4"/>
      <c r="K49" s="13"/>
    </row>
    <row r="50" spans="1:11" x14ac:dyDescent="0.3">
      <c r="A50" s="3"/>
      <c r="B50" s="2">
        <f t="shared" si="0"/>
        <v>43696</v>
      </c>
      <c r="C50" s="2">
        <f t="shared" si="1"/>
        <v>43702</v>
      </c>
      <c r="D50" s="11"/>
      <c r="E50" s="4"/>
      <c r="F50" s="4"/>
      <c r="G50" s="3"/>
      <c r="H50" s="4"/>
      <c r="I50" s="3"/>
      <c r="J50" s="4"/>
      <c r="K50" s="13"/>
    </row>
    <row r="51" spans="1:11" x14ac:dyDescent="0.3">
      <c r="A51" s="3"/>
      <c r="B51" s="2">
        <f t="shared" si="0"/>
        <v>43703</v>
      </c>
      <c r="C51" s="2">
        <f t="shared" si="1"/>
        <v>43709</v>
      </c>
      <c r="D51" s="11"/>
      <c r="E51" s="4"/>
      <c r="F51" s="4"/>
      <c r="G51" s="3"/>
      <c r="H51" s="4"/>
      <c r="I51" s="3"/>
      <c r="J51" s="4"/>
      <c r="K51" s="13"/>
    </row>
    <row r="52" spans="1:11" x14ac:dyDescent="0.3">
      <c r="A52" s="3"/>
      <c r="B52" s="2">
        <f t="shared" si="0"/>
        <v>43710</v>
      </c>
      <c r="C52" s="2">
        <f t="shared" si="1"/>
        <v>43716</v>
      </c>
      <c r="D52" s="11"/>
      <c r="E52" s="4"/>
      <c r="F52" s="4"/>
      <c r="G52" s="3"/>
      <c r="H52" s="4"/>
      <c r="I52" s="3"/>
      <c r="J52" s="4"/>
      <c r="K52" s="13"/>
    </row>
    <row r="53" spans="1:11" x14ac:dyDescent="0.3">
      <c r="A53" s="3"/>
      <c r="B53" s="2">
        <f t="shared" si="0"/>
        <v>43717</v>
      </c>
      <c r="C53" s="2">
        <f t="shared" si="1"/>
        <v>43723</v>
      </c>
      <c r="D53" s="11"/>
      <c r="E53" s="4"/>
      <c r="F53" s="4"/>
      <c r="G53" s="3"/>
      <c r="H53" s="4"/>
      <c r="I53" s="3"/>
      <c r="J53" s="4"/>
      <c r="K53" s="13"/>
    </row>
    <row r="54" spans="1:11" x14ac:dyDescent="0.3">
      <c r="A54" s="3"/>
      <c r="B54" s="2">
        <f t="shared" si="0"/>
        <v>43724</v>
      </c>
      <c r="C54" s="2">
        <f t="shared" si="1"/>
        <v>43730</v>
      </c>
      <c r="D54" s="11"/>
      <c r="E54" s="4"/>
      <c r="F54" s="4"/>
      <c r="G54" s="3"/>
      <c r="H54" s="4"/>
      <c r="I54" s="3"/>
      <c r="J54" s="4"/>
      <c r="K54" s="13"/>
    </row>
    <row r="55" spans="1:11" x14ac:dyDescent="0.3">
      <c r="A55" s="3"/>
      <c r="B55" s="2">
        <f t="shared" si="0"/>
        <v>43731</v>
      </c>
      <c r="C55" s="2">
        <f t="shared" si="1"/>
        <v>43737</v>
      </c>
      <c r="D55" s="11"/>
      <c r="E55" s="4"/>
      <c r="F55" s="4"/>
      <c r="G55" s="3"/>
      <c r="H55" s="4"/>
      <c r="I55" s="3"/>
      <c r="J55" s="4"/>
      <c r="K55" s="13"/>
    </row>
    <row r="56" spans="1:11" x14ac:dyDescent="0.3">
      <c r="A56" s="3"/>
      <c r="B56" s="2">
        <f t="shared" si="0"/>
        <v>43738</v>
      </c>
      <c r="C56" s="2">
        <f t="shared" si="1"/>
        <v>43744</v>
      </c>
      <c r="D56" s="11"/>
      <c r="E56" s="4"/>
      <c r="F56" s="4"/>
      <c r="G56" s="3"/>
      <c r="H56" s="4"/>
      <c r="I56" s="3"/>
      <c r="J56" s="4"/>
      <c r="K56" s="13"/>
    </row>
    <row r="57" spans="1:11" x14ac:dyDescent="0.3">
      <c r="A57" s="3"/>
      <c r="B57" s="2">
        <f t="shared" si="0"/>
        <v>43745</v>
      </c>
      <c r="C57" s="2">
        <f t="shared" si="1"/>
        <v>43751</v>
      </c>
      <c r="D57" s="11"/>
      <c r="E57" s="4"/>
      <c r="F57" s="4"/>
      <c r="G57" s="3"/>
      <c r="H57" s="4"/>
      <c r="I57" s="3"/>
      <c r="J57" s="4"/>
      <c r="K57" s="13"/>
    </row>
    <row r="58" spans="1:11" x14ac:dyDescent="0.3">
      <c r="A58" s="3"/>
      <c r="B58" s="2">
        <f t="shared" si="0"/>
        <v>43752</v>
      </c>
      <c r="C58" s="2">
        <f t="shared" si="1"/>
        <v>43758</v>
      </c>
      <c r="D58" s="11"/>
      <c r="E58" s="4"/>
      <c r="F58" s="4"/>
      <c r="G58" s="3"/>
      <c r="H58" s="4"/>
      <c r="I58" s="3"/>
      <c r="J58" s="4"/>
      <c r="K58" s="13"/>
    </row>
    <row r="59" spans="1:11" x14ac:dyDescent="0.3">
      <c r="A59" s="3">
        <v>43</v>
      </c>
      <c r="B59" s="2">
        <f t="shared" si="0"/>
        <v>43759</v>
      </c>
      <c r="C59" s="2">
        <f t="shared" si="1"/>
        <v>43765</v>
      </c>
      <c r="D59" s="11">
        <v>3503</v>
      </c>
      <c r="E59" s="4"/>
      <c r="F59" s="4"/>
      <c r="G59" s="3"/>
      <c r="H59" s="4"/>
      <c r="I59" s="3"/>
      <c r="J59" s="4"/>
      <c r="K59" s="13"/>
    </row>
    <row r="60" spans="1:11" x14ac:dyDescent="0.3">
      <c r="A60" s="3">
        <v>44</v>
      </c>
      <c r="B60" s="2">
        <f t="shared" si="0"/>
        <v>43766</v>
      </c>
      <c r="C60" s="2">
        <f t="shared" si="1"/>
        <v>43772</v>
      </c>
      <c r="D60" s="11"/>
      <c r="E60" s="4"/>
      <c r="F60" s="4"/>
      <c r="G60" s="3"/>
      <c r="H60" s="4"/>
      <c r="I60" s="3"/>
      <c r="J60" s="4"/>
      <c r="K60" s="13"/>
    </row>
    <row r="61" spans="1:11" x14ac:dyDescent="0.3">
      <c r="A61" s="3">
        <v>45</v>
      </c>
      <c r="B61" s="2">
        <f t="shared" si="0"/>
        <v>43773</v>
      </c>
      <c r="C61" s="2">
        <f t="shared" si="1"/>
        <v>43779</v>
      </c>
      <c r="D61" s="11"/>
      <c r="E61" s="4"/>
      <c r="F61" s="4"/>
      <c r="G61" s="3"/>
      <c r="H61" s="4"/>
      <c r="I61" s="3"/>
      <c r="J61" s="4"/>
      <c r="K61" s="13"/>
    </row>
    <row r="62" spans="1:11" x14ac:dyDescent="0.3">
      <c r="A62" s="3">
        <v>46</v>
      </c>
      <c r="B62" s="2">
        <f t="shared" si="0"/>
        <v>43780</v>
      </c>
      <c r="C62" s="2">
        <f t="shared" si="1"/>
        <v>43786</v>
      </c>
      <c r="D62" s="11"/>
      <c r="E62" s="4"/>
      <c r="F62" s="4"/>
      <c r="G62" s="3"/>
      <c r="H62" s="4"/>
      <c r="I62" s="3"/>
      <c r="J62" s="4"/>
      <c r="K62" s="13"/>
    </row>
    <row r="63" spans="1:11" x14ac:dyDescent="0.3">
      <c r="A63" s="3">
        <v>47</v>
      </c>
      <c r="B63" s="2">
        <f t="shared" si="0"/>
        <v>43787</v>
      </c>
      <c r="C63" s="2">
        <f t="shared" si="1"/>
        <v>43793</v>
      </c>
      <c r="D63" s="11"/>
      <c r="E63" s="4"/>
      <c r="F63" s="4"/>
      <c r="G63" s="3"/>
      <c r="H63" s="4"/>
      <c r="I63" s="3"/>
      <c r="J63" s="4"/>
      <c r="K63" s="13"/>
    </row>
    <row r="64" spans="1:11" x14ac:dyDescent="0.3">
      <c r="A64" s="3">
        <v>48</v>
      </c>
      <c r="B64" s="2">
        <f t="shared" si="0"/>
        <v>43794</v>
      </c>
      <c r="C64" s="2">
        <f t="shared" si="1"/>
        <v>43800</v>
      </c>
      <c r="D64" s="11">
        <v>4016</v>
      </c>
      <c r="E64" s="4"/>
      <c r="F64" s="4"/>
      <c r="G64" s="3"/>
      <c r="H64" s="4"/>
      <c r="I64" s="3"/>
      <c r="J64" s="4"/>
      <c r="K64" s="13"/>
    </row>
    <row r="65" spans="1:11" x14ac:dyDescent="0.3">
      <c r="A65" s="3">
        <v>49</v>
      </c>
      <c r="B65" s="2">
        <f t="shared" si="0"/>
        <v>43801</v>
      </c>
      <c r="C65" s="2">
        <f t="shared" si="1"/>
        <v>43807</v>
      </c>
      <c r="D65" s="11"/>
      <c r="E65" s="4"/>
      <c r="F65" s="4"/>
      <c r="G65" s="3"/>
      <c r="H65" s="4"/>
      <c r="I65" s="3"/>
      <c r="J65" s="4"/>
      <c r="K65" s="13"/>
    </row>
    <row r="66" spans="1:11" x14ac:dyDescent="0.3">
      <c r="A66" s="3">
        <v>50</v>
      </c>
      <c r="B66" s="2">
        <f t="shared" si="0"/>
        <v>43808</v>
      </c>
      <c r="C66" s="2">
        <f t="shared" si="1"/>
        <v>43814</v>
      </c>
      <c r="D66" s="11"/>
      <c r="E66" s="4"/>
      <c r="F66" s="4"/>
      <c r="G66" s="3"/>
      <c r="H66" s="4"/>
      <c r="I66" s="3"/>
      <c r="J66" s="4"/>
      <c r="K66" s="13"/>
    </row>
    <row r="67" spans="1:11" x14ac:dyDescent="0.3">
      <c r="A67" s="3">
        <v>51</v>
      </c>
      <c r="B67" s="2">
        <f t="shared" si="0"/>
        <v>43815</v>
      </c>
      <c r="C67" s="2">
        <f t="shared" si="1"/>
        <v>43821</v>
      </c>
      <c r="D67" s="11"/>
      <c r="E67" s="4"/>
      <c r="F67" s="4"/>
      <c r="G67" s="3"/>
      <c r="H67" s="4"/>
      <c r="I67" s="3"/>
      <c r="J67" s="4"/>
      <c r="K67" s="13"/>
    </row>
    <row r="68" spans="1:11" x14ac:dyDescent="0.3">
      <c r="A68" s="3">
        <v>52</v>
      </c>
      <c r="B68" s="2">
        <f t="shared" si="0"/>
        <v>43822</v>
      </c>
      <c r="C68" s="2">
        <f t="shared" si="1"/>
        <v>43828</v>
      </c>
      <c r="D68" s="11">
        <v>7208</v>
      </c>
      <c r="E68" s="4"/>
      <c r="F68" s="4"/>
      <c r="G68" s="3"/>
      <c r="H68" s="4"/>
      <c r="I68" s="3"/>
      <c r="J68" s="4"/>
      <c r="K68" s="13"/>
    </row>
    <row r="69" spans="1:11" x14ac:dyDescent="0.3">
      <c r="A69" s="3"/>
      <c r="B69" s="2">
        <f t="shared" si="0"/>
        <v>43829</v>
      </c>
      <c r="C69" s="2">
        <f t="shared" si="1"/>
        <v>43835</v>
      </c>
      <c r="D69" s="11"/>
      <c r="E69" s="4"/>
      <c r="F69" s="4"/>
      <c r="G69" s="3"/>
      <c r="H69" s="4"/>
      <c r="I69" s="3"/>
      <c r="J69" s="4"/>
      <c r="K69" s="13"/>
    </row>
    <row r="70" spans="1:11" x14ac:dyDescent="0.3">
      <c r="A70" s="3"/>
      <c r="B70" s="2">
        <f t="shared" ref="B70:B133" si="2">C69+1</f>
        <v>43836</v>
      </c>
      <c r="C70" s="2">
        <f t="shared" ref="C70:C133" si="3">B70+6</f>
        <v>43842</v>
      </c>
      <c r="D70" s="11"/>
      <c r="E70" s="4"/>
      <c r="F70" s="4"/>
      <c r="G70" s="3"/>
      <c r="H70" s="4"/>
      <c r="I70" s="3"/>
      <c r="J70" s="4"/>
      <c r="K70" s="13"/>
    </row>
    <row r="71" spans="1:11" x14ac:dyDescent="0.3">
      <c r="A71" s="3"/>
      <c r="B71" s="2">
        <f t="shared" si="2"/>
        <v>43843</v>
      </c>
      <c r="C71" s="2">
        <f t="shared" si="3"/>
        <v>43849</v>
      </c>
      <c r="D71" s="11"/>
      <c r="E71" s="4"/>
      <c r="F71" s="4"/>
      <c r="G71" s="3"/>
      <c r="H71" s="4"/>
      <c r="I71" s="3"/>
      <c r="J71" s="4"/>
      <c r="K71" s="13"/>
    </row>
    <row r="72" spans="1:11" x14ac:dyDescent="0.3">
      <c r="A72" s="3"/>
      <c r="B72" s="2">
        <f t="shared" si="2"/>
        <v>43850</v>
      </c>
      <c r="C72" s="2">
        <f t="shared" si="3"/>
        <v>43856</v>
      </c>
      <c r="D72" s="11"/>
      <c r="E72" s="4"/>
      <c r="F72" s="4"/>
      <c r="G72" s="3"/>
      <c r="H72" s="4"/>
      <c r="I72" s="3"/>
      <c r="J72" s="4"/>
      <c r="K72" s="13"/>
    </row>
    <row r="73" spans="1:11" x14ac:dyDescent="0.3">
      <c r="A73" s="3"/>
      <c r="B73" s="2">
        <f t="shared" si="2"/>
        <v>43857</v>
      </c>
      <c r="C73" s="2">
        <f t="shared" si="3"/>
        <v>43863</v>
      </c>
      <c r="D73" s="11"/>
      <c r="E73" s="4"/>
      <c r="F73" s="4"/>
      <c r="G73" s="3"/>
      <c r="H73" s="4"/>
      <c r="I73" s="3"/>
      <c r="J73" s="4"/>
      <c r="K73" s="13"/>
    </row>
    <row r="74" spans="1:11" x14ac:dyDescent="0.3">
      <c r="A74" s="3"/>
      <c r="B74" s="2">
        <f t="shared" si="2"/>
        <v>43864</v>
      </c>
      <c r="C74" s="2">
        <f t="shared" si="3"/>
        <v>43870</v>
      </c>
      <c r="D74" s="11"/>
      <c r="E74" s="4"/>
      <c r="F74" s="4"/>
      <c r="G74" s="3"/>
      <c r="H74" s="4"/>
      <c r="I74" s="3"/>
      <c r="J74" s="4"/>
      <c r="K74" s="13"/>
    </row>
    <row r="75" spans="1:11" x14ac:dyDescent="0.3">
      <c r="A75" s="3"/>
      <c r="B75" s="2">
        <f t="shared" si="2"/>
        <v>43871</v>
      </c>
      <c r="C75" s="2">
        <f t="shared" si="3"/>
        <v>43877</v>
      </c>
      <c r="D75" s="11"/>
      <c r="E75" s="4"/>
      <c r="F75" s="4"/>
      <c r="G75" s="3"/>
      <c r="H75" s="4"/>
      <c r="I75" s="3"/>
      <c r="J75" s="4"/>
      <c r="K75" s="13"/>
    </row>
    <row r="76" spans="1:11" x14ac:dyDescent="0.3">
      <c r="A76" s="3"/>
      <c r="B76" s="2">
        <f t="shared" si="2"/>
        <v>43878</v>
      </c>
      <c r="C76" s="2">
        <f t="shared" si="3"/>
        <v>43884</v>
      </c>
      <c r="D76" s="11"/>
      <c r="E76" s="4"/>
      <c r="F76" s="4"/>
      <c r="G76" s="3"/>
      <c r="H76" s="4"/>
      <c r="I76" s="3"/>
      <c r="J76" s="4"/>
      <c r="K76" s="13"/>
    </row>
    <row r="77" spans="1:11" x14ac:dyDescent="0.3">
      <c r="A77" s="3"/>
      <c r="B77" s="2">
        <f t="shared" si="2"/>
        <v>43885</v>
      </c>
      <c r="C77" s="2">
        <f t="shared" si="3"/>
        <v>43891</v>
      </c>
      <c r="D77" s="11"/>
      <c r="E77" s="4"/>
      <c r="F77" s="4"/>
      <c r="G77" s="3"/>
      <c r="H77" s="4"/>
      <c r="I77" s="3"/>
      <c r="J77" s="4"/>
      <c r="K77" s="13"/>
    </row>
    <row r="78" spans="1:11" x14ac:dyDescent="0.3">
      <c r="A78" s="3"/>
      <c r="B78" s="2">
        <f t="shared" si="2"/>
        <v>43892</v>
      </c>
      <c r="C78" s="2">
        <f t="shared" si="3"/>
        <v>43898</v>
      </c>
      <c r="D78" s="11"/>
      <c r="E78" s="4"/>
      <c r="F78" s="4"/>
      <c r="G78" s="3"/>
      <c r="H78" s="4"/>
      <c r="I78" s="3"/>
      <c r="J78" s="4"/>
      <c r="K78" s="13"/>
    </row>
    <row r="79" spans="1:11" x14ac:dyDescent="0.3">
      <c r="A79" s="3"/>
      <c r="B79" s="2">
        <f t="shared" si="2"/>
        <v>43899</v>
      </c>
      <c r="C79" s="2">
        <f t="shared" si="3"/>
        <v>43905</v>
      </c>
      <c r="D79" s="11"/>
      <c r="E79" s="4"/>
      <c r="F79" s="4"/>
      <c r="G79" s="3"/>
      <c r="H79" s="4"/>
      <c r="I79" s="3"/>
      <c r="J79" s="4"/>
      <c r="K79" s="13"/>
    </row>
    <row r="80" spans="1:11" x14ac:dyDescent="0.3">
      <c r="A80" s="3"/>
      <c r="B80" s="2">
        <f t="shared" si="2"/>
        <v>43906</v>
      </c>
      <c r="C80" s="2">
        <f t="shared" si="3"/>
        <v>43912</v>
      </c>
      <c r="D80" s="11"/>
      <c r="E80" s="4"/>
      <c r="F80" s="4"/>
      <c r="G80" s="3"/>
      <c r="H80" s="4"/>
      <c r="I80" s="3"/>
      <c r="J80" s="4"/>
      <c r="K80" s="13"/>
    </row>
    <row r="81" spans="1:11" x14ac:dyDescent="0.3">
      <c r="A81" s="3">
        <v>13</v>
      </c>
      <c r="B81" s="2">
        <f t="shared" si="2"/>
        <v>43913</v>
      </c>
      <c r="C81" s="2">
        <f t="shared" si="3"/>
        <v>43919</v>
      </c>
      <c r="D81" s="11">
        <v>2158</v>
      </c>
      <c r="E81" s="4"/>
      <c r="F81" s="4"/>
      <c r="G81" s="3"/>
      <c r="H81" s="4"/>
      <c r="I81" s="3"/>
      <c r="J81" s="4"/>
      <c r="K81" s="13"/>
    </row>
    <row r="82" spans="1:11" x14ac:dyDescent="0.3">
      <c r="A82" s="3">
        <v>14</v>
      </c>
      <c r="B82" s="2">
        <f t="shared" si="2"/>
        <v>43920</v>
      </c>
      <c r="C82" s="2">
        <f t="shared" si="3"/>
        <v>43926</v>
      </c>
      <c r="D82" s="11"/>
      <c r="E82" s="4"/>
      <c r="F82" s="4"/>
      <c r="G82" s="3"/>
      <c r="H82" s="4"/>
      <c r="I82" s="3"/>
      <c r="J82" s="4"/>
      <c r="K82" s="13"/>
    </row>
    <row r="83" spans="1:11" x14ac:dyDescent="0.3">
      <c r="A83" s="3">
        <v>15</v>
      </c>
      <c r="B83" s="2">
        <f t="shared" si="2"/>
        <v>43927</v>
      </c>
      <c r="C83" s="2">
        <f t="shared" si="3"/>
        <v>43933</v>
      </c>
      <c r="D83" s="11"/>
      <c r="E83" s="4"/>
      <c r="F83" s="4"/>
      <c r="G83" s="3"/>
      <c r="H83" s="4"/>
      <c r="I83" s="3"/>
      <c r="J83" s="4"/>
      <c r="K83" s="13"/>
    </row>
    <row r="84" spans="1:11" x14ac:dyDescent="0.3">
      <c r="A84" s="3">
        <v>16</v>
      </c>
      <c r="B84" s="2">
        <f t="shared" si="2"/>
        <v>43934</v>
      </c>
      <c r="C84" s="2">
        <f t="shared" si="3"/>
        <v>43940</v>
      </c>
      <c r="D84" s="11">
        <v>530</v>
      </c>
      <c r="E84" s="4"/>
      <c r="F84" s="4"/>
      <c r="G84" s="3"/>
      <c r="H84" s="4"/>
      <c r="I84" s="3"/>
      <c r="J84" s="4"/>
      <c r="K84" s="13"/>
    </row>
    <row r="85" spans="1:11" x14ac:dyDescent="0.3">
      <c r="A85" s="3"/>
      <c r="B85" s="2">
        <f t="shared" si="2"/>
        <v>43941</v>
      </c>
      <c r="C85" s="2">
        <f t="shared" si="3"/>
        <v>43947</v>
      </c>
      <c r="D85" s="11"/>
      <c r="E85" s="4"/>
      <c r="F85" s="4"/>
      <c r="G85" s="3"/>
      <c r="H85" s="4"/>
      <c r="I85" s="3"/>
      <c r="J85" s="4"/>
      <c r="K85" s="13"/>
    </row>
    <row r="86" spans="1:11" x14ac:dyDescent="0.3">
      <c r="A86" s="3"/>
      <c r="B86" s="2">
        <f t="shared" si="2"/>
        <v>43948</v>
      </c>
      <c r="C86" s="2">
        <f t="shared" si="3"/>
        <v>43954</v>
      </c>
      <c r="D86" s="11"/>
      <c r="E86" s="4"/>
      <c r="F86" s="4"/>
      <c r="G86" s="3"/>
      <c r="H86" s="4"/>
      <c r="I86" s="3"/>
      <c r="J86" s="4"/>
      <c r="K86" s="13"/>
    </row>
    <row r="87" spans="1:11" x14ac:dyDescent="0.3">
      <c r="A87" s="3"/>
      <c r="B87" s="2">
        <f t="shared" si="2"/>
        <v>43955</v>
      </c>
      <c r="C87" s="2">
        <f t="shared" si="3"/>
        <v>43961</v>
      </c>
      <c r="D87" s="11"/>
      <c r="E87" s="4"/>
      <c r="F87" s="4"/>
      <c r="G87" s="3"/>
      <c r="H87" s="4"/>
      <c r="I87" s="3"/>
      <c r="J87" s="4"/>
      <c r="K87" s="13"/>
    </row>
    <row r="88" spans="1:11" x14ac:dyDescent="0.3">
      <c r="A88" s="3"/>
      <c r="B88" s="2">
        <f t="shared" si="2"/>
        <v>43962</v>
      </c>
      <c r="C88" s="2">
        <f t="shared" si="3"/>
        <v>43968</v>
      </c>
      <c r="D88" s="11"/>
      <c r="E88" s="4"/>
      <c r="F88" s="4"/>
      <c r="G88" s="3"/>
      <c r="H88" s="4"/>
      <c r="I88" s="3"/>
      <c r="J88" s="4"/>
      <c r="K88" s="13"/>
    </row>
    <row r="89" spans="1:11" x14ac:dyDescent="0.3">
      <c r="A89" s="3"/>
      <c r="B89" s="2">
        <f t="shared" si="2"/>
        <v>43969</v>
      </c>
      <c r="C89" s="2">
        <f t="shared" si="3"/>
        <v>43975</v>
      </c>
      <c r="D89" s="11"/>
      <c r="E89" s="4"/>
      <c r="F89" s="4"/>
      <c r="G89" s="3"/>
      <c r="H89" s="4"/>
      <c r="I89" s="3"/>
      <c r="J89" s="4"/>
      <c r="K89" s="13"/>
    </row>
    <row r="90" spans="1:11" x14ac:dyDescent="0.3">
      <c r="A90" s="3"/>
      <c r="B90" s="2">
        <f t="shared" si="2"/>
        <v>43976</v>
      </c>
      <c r="C90" s="2">
        <f t="shared" si="3"/>
        <v>43982</v>
      </c>
      <c r="D90" s="11"/>
      <c r="E90" s="4"/>
      <c r="F90" s="4"/>
      <c r="G90" s="3"/>
      <c r="H90" s="4"/>
      <c r="I90" s="3"/>
      <c r="J90" s="4"/>
      <c r="K90" s="13"/>
    </row>
    <row r="91" spans="1:11" x14ac:dyDescent="0.3">
      <c r="A91" s="3"/>
      <c r="B91" s="2">
        <f t="shared" si="2"/>
        <v>43983</v>
      </c>
      <c r="C91" s="2">
        <f t="shared" si="3"/>
        <v>43989</v>
      </c>
      <c r="D91" s="11"/>
      <c r="E91" s="4"/>
      <c r="F91" s="4"/>
      <c r="G91" s="3"/>
      <c r="H91" s="4"/>
      <c r="I91" s="3"/>
      <c r="J91" s="4"/>
      <c r="K91" s="13"/>
    </row>
    <row r="92" spans="1:11" x14ac:dyDescent="0.3">
      <c r="A92" s="3"/>
      <c r="B92" s="2">
        <f t="shared" si="2"/>
        <v>43990</v>
      </c>
      <c r="C92" s="2">
        <f t="shared" si="3"/>
        <v>43996</v>
      </c>
      <c r="D92" s="11"/>
      <c r="E92" s="4"/>
      <c r="F92" s="4"/>
      <c r="G92" s="3"/>
      <c r="H92" s="4"/>
      <c r="I92" s="3"/>
      <c r="J92" s="4"/>
      <c r="K92" s="13"/>
    </row>
    <row r="93" spans="1:11" x14ac:dyDescent="0.3">
      <c r="A93" s="3"/>
      <c r="B93" s="2">
        <f t="shared" si="2"/>
        <v>43997</v>
      </c>
      <c r="C93" s="2">
        <f t="shared" si="3"/>
        <v>44003</v>
      </c>
      <c r="D93" s="11"/>
      <c r="E93" s="4"/>
      <c r="F93" s="4"/>
      <c r="G93" s="3"/>
      <c r="H93" s="4"/>
      <c r="I93" s="3"/>
      <c r="J93" s="4"/>
      <c r="K93" s="13"/>
    </row>
    <row r="94" spans="1:11" x14ac:dyDescent="0.3">
      <c r="A94" s="3"/>
      <c r="B94" s="2">
        <f t="shared" si="2"/>
        <v>44004</v>
      </c>
      <c r="C94" s="2">
        <f t="shared" si="3"/>
        <v>44010</v>
      </c>
      <c r="D94" s="11"/>
      <c r="E94" s="4"/>
      <c r="F94" s="4"/>
      <c r="G94" s="3"/>
      <c r="H94" s="4"/>
      <c r="I94" s="3"/>
      <c r="J94" s="4"/>
      <c r="K94" s="13"/>
    </row>
    <row r="95" spans="1:11" x14ac:dyDescent="0.3">
      <c r="A95" s="3"/>
      <c r="B95" s="2">
        <f t="shared" si="2"/>
        <v>44011</v>
      </c>
      <c r="C95" s="2">
        <f t="shared" si="3"/>
        <v>44017</v>
      </c>
      <c r="D95" s="11"/>
      <c r="E95" s="4"/>
      <c r="F95" s="4"/>
      <c r="G95" s="3"/>
      <c r="H95" s="4"/>
      <c r="I95" s="3"/>
      <c r="J95" s="4"/>
      <c r="K95" s="13"/>
    </row>
    <row r="96" spans="1:11" x14ac:dyDescent="0.3">
      <c r="A96" s="3"/>
      <c r="B96" s="2">
        <f t="shared" si="2"/>
        <v>44018</v>
      </c>
      <c r="C96" s="2">
        <f t="shared" si="3"/>
        <v>44024</v>
      </c>
      <c r="D96" s="11"/>
      <c r="E96" s="4"/>
      <c r="F96" s="4"/>
      <c r="G96" s="3"/>
      <c r="H96" s="4"/>
      <c r="I96" s="3"/>
      <c r="J96" s="4"/>
      <c r="K96" s="13"/>
    </row>
    <row r="97" spans="1:11" x14ac:dyDescent="0.3">
      <c r="A97" s="3"/>
      <c r="B97" s="2">
        <f t="shared" si="2"/>
        <v>44025</v>
      </c>
      <c r="C97" s="2">
        <f t="shared" si="3"/>
        <v>44031</v>
      </c>
      <c r="D97" s="11"/>
      <c r="E97" s="4"/>
      <c r="F97" s="4"/>
      <c r="G97" s="3"/>
      <c r="H97" s="4"/>
      <c r="I97" s="3"/>
      <c r="J97" s="4"/>
      <c r="K97" s="13"/>
    </row>
    <row r="98" spans="1:11" x14ac:dyDescent="0.3">
      <c r="A98" s="3"/>
      <c r="B98" s="2">
        <f t="shared" si="2"/>
        <v>44032</v>
      </c>
      <c r="C98" s="2">
        <f t="shared" si="3"/>
        <v>44038</v>
      </c>
      <c r="D98" s="11"/>
      <c r="E98" s="4"/>
      <c r="F98" s="4"/>
      <c r="G98" s="3"/>
      <c r="H98" s="4"/>
      <c r="I98" s="3"/>
      <c r="J98" s="4"/>
      <c r="K98" s="13"/>
    </row>
    <row r="99" spans="1:11" x14ac:dyDescent="0.3">
      <c r="A99" s="3"/>
      <c r="B99" s="2">
        <f t="shared" si="2"/>
        <v>44039</v>
      </c>
      <c r="C99" s="2">
        <f t="shared" si="3"/>
        <v>44045</v>
      </c>
      <c r="D99" s="11"/>
      <c r="E99" s="4"/>
      <c r="F99" s="4"/>
      <c r="G99" s="3"/>
      <c r="H99" s="4"/>
      <c r="I99" s="3"/>
      <c r="J99" s="4"/>
      <c r="K99" s="13"/>
    </row>
    <row r="100" spans="1:11" x14ac:dyDescent="0.3">
      <c r="A100" s="3"/>
      <c r="B100" s="2">
        <f t="shared" si="2"/>
        <v>44046</v>
      </c>
      <c r="C100" s="2">
        <f t="shared" si="3"/>
        <v>44052</v>
      </c>
      <c r="D100" s="11"/>
      <c r="E100" s="4"/>
      <c r="F100" s="4"/>
      <c r="G100" s="3"/>
      <c r="H100" s="4"/>
      <c r="I100" s="3"/>
      <c r="J100" s="4"/>
      <c r="K100" s="13"/>
    </row>
    <row r="101" spans="1:11" x14ac:dyDescent="0.3">
      <c r="A101" s="3"/>
      <c r="B101" s="2">
        <f t="shared" si="2"/>
        <v>44053</v>
      </c>
      <c r="C101" s="2">
        <f t="shared" si="3"/>
        <v>44059</v>
      </c>
      <c r="D101" s="11"/>
      <c r="E101" s="4"/>
      <c r="F101" s="4"/>
      <c r="G101" s="3"/>
      <c r="H101" s="4"/>
      <c r="I101" s="3"/>
      <c r="J101" s="4"/>
      <c r="K101" s="13"/>
    </row>
    <row r="102" spans="1:11" x14ac:dyDescent="0.3">
      <c r="A102" s="3"/>
      <c r="B102" s="2">
        <f t="shared" si="2"/>
        <v>44060</v>
      </c>
      <c r="C102" s="2">
        <f t="shared" si="3"/>
        <v>44066</v>
      </c>
      <c r="D102" s="11"/>
      <c r="E102" s="4"/>
      <c r="F102" s="4"/>
      <c r="G102" s="3"/>
      <c r="H102" s="4"/>
      <c r="I102" s="3"/>
      <c r="J102" s="4"/>
      <c r="K102" s="13"/>
    </row>
    <row r="103" spans="1:11" x14ac:dyDescent="0.3">
      <c r="A103" s="3"/>
      <c r="B103" s="2">
        <f t="shared" si="2"/>
        <v>44067</v>
      </c>
      <c r="C103" s="2">
        <f t="shared" si="3"/>
        <v>44073</v>
      </c>
      <c r="D103" s="11"/>
      <c r="E103" s="4"/>
      <c r="F103" s="4"/>
      <c r="G103" s="3"/>
      <c r="H103" s="4"/>
      <c r="I103" s="3"/>
      <c r="J103" s="4"/>
      <c r="K103" s="13"/>
    </row>
    <row r="104" spans="1:11" x14ac:dyDescent="0.3">
      <c r="A104" s="3"/>
      <c r="B104" s="2">
        <f t="shared" si="2"/>
        <v>44074</v>
      </c>
      <c r="C104" s="2">
        <f t="shared" si="3"/>
        <v>44080</v>
      </c>
      <c r="D104" s="11"/>
      <c r="E104" s="4"/>
      <c r="F104" s="4"/>
      <c r="G104" s="3"/>
      <c r="H104" s="4"/>
      <c r="I104" s="3"/>
      <c r="J104" s="4"/>
      <c r="K104" s="13"/>
    </row>
    <row r="105" spans="1:11" x14ac:dyDescent="0.3">
      <c r="A105" s="3"/>
      <c r="B105" s="2">
        <f t="shared" si="2"/>
        <v>44081</v>
      </c>
      <c r="C105" s="2">
        <f t="shared" si="3"/>
        <v>44087</v>
      </c>
      <c r="D105" s="11"/>
      <c r="E105" s="4"/>
      <c r="F105" s="4"/>
      <c r="G105" s="3"/>
      <c r="H105" s="4"/>
      <c r="I105" s="3"/>
      <c r="J105" s="4"/>
      <c r="K105" s="13"/>
    </row>
    <row r="106" spans="1:11" x14ac:dyDescent="0.3">
      <c r="A106" s="3"/>
      <c r="B106" s="2">
        <f t="shared" si="2"/>
        <v>44088</v>
      </c>
      <c r="C106" s="2">
        <f t="shared" si="3"/>
        <v>44094</v>
      </c>
      <c r="D106" s="11"/>
      <c r="E106" s="4"/>
      <c r="F106" s="4"/>
      <c r="G106" s="3"/>
      <c r="H106" s="4"/>
      <c r="I106" s="3"/>
      <c r="J106" s="4"/>
      <c r="K106" s="13"/>
    </row>
    <row r="107" spans="1:11" x14ac:dyDescent="0.3">
      <c r="A107" s="3"/>
      <c r="B107" s="2">
        <f t="shared" si="2"/>
        <v>44095</v>
      </c>
      <c r="C107" s="2">
        <f t="shared" si="3"/>
        <v>44101</v>
      </c>
      <c r="D107" s="11"/>
      <c r="E107" s="4"/>
      <c r="F107" s="4"/>
      <c r="G107" s="3"/>
      <c r="H107" s="4"/>
      <c r="I107" s="3"/>
      <c r="J107" s="4"/>
      <c r="K107" s="13"/>
    </row>
    <row r="108" spans="1:11" x14ac:dyDescent="0.3">
      <c r="A108" s="3"/>
      <c r="B108" s="2">
        <f t="shared" si="2"/>
        <v>44102</v>
      </c>
      <c r="C108" s="2">
        <f t="shared" si="3"/>
        <v>44108</v>
      </c>
      <c r="D108" s="11"/>
      <c r="E108" s="4"/>
      <c r="F108" s="4"/>
      <c r="G108" s="3"/>
      <c r="H108" s="4"/>
      <c r="I108" s="3"/>
      <c r="J108" s="4"/>
      <c r="K108" s="13"/>
    </row>
    <row r="109" spans="1:11" x14ac:dyDescent="0.3">
      <c r="A109" s="3"/>
      <c r="B109" s="2">
        <f t="shared" si="2"/>
        <v>44109</v>
      </c>
      <c r="C109" s="2">
        <f t="shared" si="3"/>
        <v>44115</v>
      </c>
      <c r="D109" s="11"/>
      <c r="E109" s="4"/>
      <c r="F109" s="4"/>
      <c r="G109" s="3"/>
      <c r="H109" s="4"/>
      <c r="I109" s="3"/>
      <c r="J109" s="4"/>
      <c r="K109" s="13"/>
    </row>
    <row r="110" spans="1:11" x14ac:dyDescent="0.3">
      <c r="A110" s="3">
        <v>42</v>
      </c>
      <c r="B110" s="2">
        <f t="shared" si="2"/>
        <v>44116</v>
      </c>
      <c r="C110" s="2">
        <f t="shared" si="3"/>
        <v>44122</v>
      </c>
      <c r="D110" s="11">
        <v>1829</v>
      </c>
      <c r="E110" s="4"/>
      <c r="F110" s="4"/>
      <c r="G110" s="3"/>
      <c r="H110" s="4"/>
      <c r="I110" s="3"/>
      <c r="J110" s="4"/>
      <c r="K110" s="13"/>
    </row>
    <row r="111" spans="1:11" x14ac:dyDescent="0.3">
      <c r="A111" s="3">
        <v>43</v>
      </c>
      <c r="B111" s="2">
        <f t="shared" si="2"/>
        <v>44123</v>
      </c>
      <c r="C111" s="2">
        <f t="shared" si="3"/>
        <v>44129</v>
      </c>
      <c r="D111" s="11">
        <v>1723</v>
      </c>
      <c r="E111" s="4"/>
      <c r="F111" s="4"/>
      <c r="G111" s="3"/>
      <c r="H111" s="4"/>
      <c r="I111" s="3"/>
      <c r="J111" s="4"/>
      <c r="K111" s="13"/>
    </row>
    <row r="112" spans="1:11" x14ac:dyDescent="0.3">
      <c r="A112" s="3">
        <v>44</v>
      </c>
      <c r="B112" s="2">
        <f t="shared" si="2"/>
        <v>44130</v>
      </c>
      <c r="C112" s="2">
        <f t="shared" si="3"/>
        <v>44136</v>
      </c>
      <c r="D112" s="11"/>
      <c r="E112" s="4"/>
      <c r="F112" s="4"/>
      <c r="G112" s="3"/>
      <c r="H112" s="4"/>
      <c r="I112" s="3"/>
      <c r="J112" s="4"/>
      <c r="K112" s="13"/>
    </row>
    <row r="113" spans="1:11" x14ac:dyDescent="0.3">
      <c r="A113" s="3">
        <v>45</v>
      </c>
      <c r="B113" s="2">
        <f t="shared" si="2"/>
        <v>44137</v>
      </c>
      <c r="C113" s="2">
        <f t="shared" si="3"/>
        <v>44143</v>
      </c>
      <c r="D113" s="11"/>
      <c r="E113" s="4"/>
      <c r="F113" s="4"/>
      <c r="G113" s="3"/>
      <c r="H113" s="4"/>
      <c r="I113" s="3"/>
      <c r="J113" s="4"/>
      <c r="K113" s="13"/>
    </row>
    <row r="114" spans="1:11" x14ac:dyDescent="0.3">
      <c r="A114" s="3">
        <v>46</v>
      </c>
      <c r="B114" s="2">
        <f t="shared" si="2"/>
        <v>44144</v>
      </c>
      <c r="C114" s="2">
        <f t="shared" si="3"/>
        <v>44150</v>
      </c>
      <c r="D114" s="11"/>
      <c r="E114" s="4"/>
      <c r="F114" s="4"/>
      <c r="G114" s="3"/>
      <c r="H114" s="4"/>
      <c r="I114" s="3"/>
      <c r="J114" s="4"/>
      <c r="K114" s="13"/>
    </row>
    <row r="115" spans="1:11" x14ac:dyDescent="0.3">
      <c r="A115" s="3">
        <v>47</v>
      </c>
      <c r="B115" s="2">
        <f t="shared" si="2"/>
        <v>44151</v>
      </c>
      <c r="C115" s="2">
        <f t="shared" si="3"/>
        <v>44157</v>
      </c>
      <c r="D115" s="11">
        <v>2595</v>
      </c>
      <c r="E115" s="4"/>
      <c r="F115" s="4"/>
      <c r="G115" s="3"/>
      <c r="H115" s="4"/>
      <c r="I115" s="3"/>
      <c r="J115" s="4"/>
      <c r="K115" s="13"/>
    </row>
    <row r="116" spans="1:11" x14ac:dyDescent="0.3">
      <c r="A116" s="3">
        <v>48</v>
      </c>
      <c r="B116" s="2">
        <f t="shared" si="2"/>
        <v>44158</v>
      </c>
      <c r="C116" s="2">
        <f t="shared" si="3"/>
        <v>44164</v>
      </c>
      <c r="D116" s="11">
        <v>2706</v>
      </c>
      <c r="E116" s="4"/>
      <c r="F116" s="4"/>
      <c r="G116" s="5">
        <v>0.46800000000000003</v>
      </c>
      <c r="H116" s="4">
        <f>D116*G116</f>
        <v>1266.4080000000001</v>
      </c>
      <c r="I116" s="5">
        <f>100%-G116</f>
        <v>0.53200000000000003</v>
      </c>
      <c r="J116" s="4">
        <f>D116*I116</f>
        <v>1439.5920000000001</v>
      </c>
      <c r="K116" s="13"/>
    </row>
    <row r="117" spans="1:11" x14ac:dyDescent="0.3">
      <c r="A117" s="3">
        <v>49</v>
      </c>
      <c r="B117" s="2">
        <f t="shared" si="2"/>
        <v>44165</v>
      </c>
      <c r="C117" s="2">
        <f t="shared" si="3"/>
        <v>44171</v>
      </c>
      <c r="D117" s="11"/>
      <c r="E117" s="4"/>
      <c r="F117" s="4"/>
      <c r="G117" s="3"/>
      <c r="H117" s="4"/>
      <c r="I117" s="3"/>
      <c r="J117" s="4"/>
      <c r="K117" s="13"/>
    </row>
    <row r="118" spans="1:11" x14ac:dyDescent="0.3">
      <c r="A118" s="3">
        <v>50</v>
      </c>
      <c r="B118" s="2">
        <f t="shared" si="2"/>
        <v>44172</v>
      </c>
      <c r="C118" s="2">
        <f t="shared" si="3"/>
        <v>44178</v>
      </c>
      <c r="D118" s="11"/>
      <c r="E118" s="4"/>
      <c r="F118" s="4"/>
      <c r="G118" s="3"/>
      <c r="H118" s="4"/>
      <c r="I118" s="3"/>
      <c r="J118" s="4"/>
      <c r="K118" s="13"/>
    </row>
    <row r="119" spans="1:11" x14ac:dyDescent="0.3">
      <c r="A119" s="3">
        <v>51</v>
      </c>
      <c r="B119" s="2">
        <f t="shared" si="2"/>
        <v>44179</v>
      </c>
      <c r="C119" s="2">
        <f t="shared" si="3"/>
        <v>44185</v>
      </c>
      <c r="D119" s="11">
        <v>2971</v>
      </c>
      <c r="E119" s="4"/>
      <c r="F119" s="4"/>
      <c r="G119" s="3"/>
      <c r="H119" s="4"/>
      <c r="I119" s="3"/>
      <c r="J119" s="4"/>
      <c r="K119" s="13"/>
    </row>
    <row r="120" spans="1:11" x14ac:dyDescent="0.3">
      <c r="A120" s="3">
        <v>52</v>
      </c>
      <c r="B120" s="2">
        <f t="shared" si="2"/>
        <v>44186</v>
      </c>
      <c r="C120" s="2">
        <f t="shared" si="3"/>
        <v>44192</v>
      </c>
      <c r="D120" s="11">
        <v>2617</v>
      </c>
      <c r="E120" s="4"/>
      <c r="F120" s="4"/>
      <c r="G120" s="3"/>
      <c r="H120" s="4"/>
      <c r="I120" s="3"/>
      <c r="J120" s="4"/>
      <c r="K120" s="13"/>
    </row>
    <row r="121" spans="1:11" x14ac:dyDescent="0.3">
      <c r="A121" s="3"/>
      <c r="B121" s="2">
        <f t="shared" si="2"/>
        <v>44193</v>
      </c>
      <c r="C121" s="2">
        <f t="shared" si="3"/>
        <v>44199</v>
      </c>
      <c r="D121" s="11"/>
      <c r="E121" s="4"/>
      <c r="F121" s="4"/>
      <c r="G121" s="3"/>
      <c r="H121" s="4"/>
      <c r="I121" s="3"/>
      <c r="J121" s="4"/>
      <c r="K121" s="13"/>
    </row>
    <row r="122" spans="1:11" x14ac:dyDescent="0.3">
      <c r="A122" s="3"/>
      <c r="B122" s="2">
        <f t="shared" si="2"/>
        <v>44200</v>
      </c>
      <c r="C122" s="2">
        <f t="shared" si="3"/>
        <v>44206</v>
      </c>
      <c r="D122" s="11"/>
      <c r="E122" s="4"/>
      <c r="F122" s="4"/>
      <c r="G122" s="3"/>
      <c r="H122" s="4"/>
      <c r="I122" s="3"/>
      <c r="J122" s="4"/>
      <c r="K122" s="13"/>
    </row>
    <row r="123" spans="1:11" x14ac:dyDescent="0.3">
      <c r="A123" s="3"/>
      <c r="B123" s="2">
        <f t="shared" si="2"/>
        <v>44207</v>
      </c>
      <c r="C123" s="2">
        <f t="shared" si="3"/>
        <v>44213</v>
      </c>
      <c r="D123" s="11"/>
      <c r="E123" s="4"/>
      <c r="F123" s="4"/>
      <c r="G123" s="3"/>
      <c r="H123" s="4"/>
      <c r="I123" s="3"/>
      <c r="J123" s="4"/>
      <c r="K123" s="13"/>
    </row>
    <row r="124" spans="1:11" x14ac:dyDescent="0.3">
      <c r="A124" s="3"/>
      <c r="B124" s="2">
        <f t="shared" si="2"/>
        <v>44214</v>
      </c>
      <c r="C124" s="2">
        <f t="shared" si="3"/>
        <v>44220</v>
      </c>
      <c r="D124" s="11"/>
      <c r="E124" s="4"/>
      <c r="F124" s="4"/>
      <c r="G124" s="3"/>
      <c r="H124" s="4"/>
      <c r="I124" s="3"/>
      <c r="J124" s="4"/>
      <c r="K124" s="13"/>
    </row>
    <row r="125" spans="1:11" x14ac:dyDescent="0.3">
      <c r="A125" s="3"/>
      <c r="B125" s="2">
        <f t="shared" si="2"/>
        <v>44221</v>
      </c>
      <c r="C125" s="2">
        <f t="shared" si="3"/>
        <v>44227</v>
      </c>
      <c r="D125" s="11"/>
      <c r="E125" s="4"/>
      <c r="F125" s="4"/>
      <c r="G125" s="3"/>
      <c r="H125" s="4"/>
      <c r="I125" s="3"/>
      <c r="J125" s="4"/>
      <c r="K125" s="13"/>
    </row>
    <row r="126" spans="1:11" x14ac:dyDescent="0.3">
      <c r="A126" s="3"/>
      <c r="B126" s="2">
        <f t="shared" si="2"/>
        <v>44228</v>
      </c>
      <c r="C126" s="2">
        <f t="shared" si="3"/>
        <v>44234</v>
      </c>
      <c r="D126" s="11"/>
      <c r="E126" s="4"/>
      <c r="F126" s="4"/>
      <c r="G126" s="3"/>
      <c r="H126" s="4"/>
      <c r="I126" s="3"/>
      <c r="J126" s="4"/>
      <c r="K126" s="13"/>
    </row>
    <row r="127" spans="1:11" x14ac:dyDescent="0.3">
      <c r="A127" s="3"/>
      <c r="B127" s="2">
        <f t="shared" si="2"/>
        <v>44235</v>
      </c>
      <c r="C127" s="2">
        <f t="shared" si="3"/>
        <v>44241</v>
      </c>
      <c r="D127" s="11"/>
      <c r="E127" s="4"/>
      <c r="F127" s="4"/>
      <c r="G127" s="3"/>
      <c r="H127" s="4"/>
      <c r="I127" s="3"/>
      <c r="J127" s="4"/>
      <c r="K127" s="13"/>
    </row>
    <row r="128" spans="1:11" x14ac:dyDescent="0.3">
      <c r="A128" s="3"/>
      <c r="B128" s="2">
        <f t="shared" si="2"/>
        <v>44242</v>
      </c>
      <c r="C128" s="2">
        <f t="shared" si="3"/>
        <v>44248</v>
      </c>
      <c r="D128" s="11"/>
      <c r="E128" s="4"/>
      <c r="F128" s="4"/>
      <c r="G128" s="3"/>
      <c r="H128" s="4"/>
      <c r="I128" s="3"/>
      <c r="J128" s="4"/>
      <c r="K128" s="13"/>
    </row>
    <row r="129" spans="1:11" x14ac:dyDescent="0.3">
      <c r="A129" s="3"/>
      <c r="B129" s="2">
        <f t="shared" si="2"/>
        <v>44249</v>
      </c>
      <c r="C129" s="2">
        <f t="shared" si="3"/>
        <v>44255</v>
      </c>
      <c r="D129" s="11"/>
      <c r="E129" s="4"/>
      <c r="F129" s="4"/>
      <c r="G129" s="3"/>
      <c r="H129" s="4"/>
      <c r="I129" s="3"/>
      <c r="J129" s="4"/>
      <c r="K129" s="13"/>
    </row>
    <row r="130" spans="1:11" x14ac:dyDescent="0.3">
      <c r="A130" s="3"/>
      <c r="B130" s="2">
        <f t="shared" si="2"/>
        <v>44256</v>
      </c>
      <c r="C130" s="2">
        <f t="shared" si="3"/>
        <v>44262</v>
      </c>
      <c r="D130" s="11"/>
      <c r="E130" s="4"/>
      <c r="F130" s="4"/>
      <c r="G130" s="3"/>
      <c r="H130" s="4"/>
      <c r="I130" s="3"/>
      <c r="J130" s="4"/>
      <c r="K130" s="13"/>
    </row>
    <row r="131" spans="1:11" x14ac:dyDescent="0.3">
      <c r="A131" s="3"/>
      <c r="B131" s="2">
        <f t="shared" si="2"/>
        <v>44263</v>
      </c>
      <c r="C131" s="2">
        <f t="shared" si="3"/>
        <v>44269</v>
      </c>
      <c r="D131" s="11"/>
      <c r="E131" s="4"/>
      <c r="F131" s="4"/>
      <c r="G131" s="3"/>
      <c r="H131" s="4"/>
      <c r="I131" s="3"/>
      <c r="J131" s="4"/>
      <c r="K131" s="13"/>
    </row>
    <row r="132" spans="1:11" x14ac:dyDescent="0.3">
      <c r="A132" s="3"/>
      <c r="B132" s="2">
        <f t="shared" si="2"/>
        <v>44270</v>
      </c>
      <c r="C132" s="2">
        <f t="shared" si="3"/>
        <v>44276</v>
      </c>
      <c r="D132" s="11"/>
      <c r="E132" s="4"/>
      <c r="F132" s="4"/>
      <c r="G132" s="3"/>
      <c r="H132" s="4"/>
      <c r="I132" s="3"/>
      <c r="J132" s="4"/>
      <c r="K132" s="13"/>
    </row>
    <row r="133" spans="1:11" x14ac:dyDescent="0.3">
      <c r="A133" s="3">
        <v>12</v>
      </c>
      <c r="B133" s="2">
        <f t="shared" si="2"/>
        <v>44277</v>
      </c>
      <c r="C133" s="2">
        <f t="shared" si="3"/>
        <v>44283</v>
      </c>
      <c r="D133" s="11">
        <v>3415</v>
      </c>
      <c r="E133" s="4"/>
      <c r="F133" s="4"/>
      <c r="G133" s="3"/>
      <c r="H133" s="4"/>
      <c r="I133" s="3"/>
      <c r="J133" s="4"/>
      <c r="K133" s="13"/>
    </row>
    <row r="134" spans="1:11" x14ac:dyDescent="0.3">
      <c r="A134" s="3">
        <v>13</v>
      </c>
      <c r="B134" s="2">
        <f t="shared" ref="B134:B197" si="4">C133+1</f>
        <v>44284</v>
      </c>
      <c r="C134" s="2">
        <f t="shared" ref="C134:C197" si="5">B134+6</f>
        <v>44290</v>
      </c>
      <c r="D134" s="11">
        <v>3767</v>
      </c>
      <c r="E134" s="4"/>
      <c r="F134" s="4"/>
      <c r="G134" s="3"/>
      <c r="H134" s="4"/>
      <c r="I134" s="3"/>
      <c r="J134" s="4"/>
      <c r="K134" s="13"/>
    </row>
    <row r="135" spans="1:11" x14ac:dyDescent="0.3">
      <c r="A135" s="3">
        <v>14</v>
      </c>
      <c r="B135" s="2">
        <f t="shared" si="4"/>
        <v>44291</v>
      </c>
      <c r="C135" s="2">
        <f t="shared" si="5"/>
        <v>44297</v>
      </c>
      <c r="D135" s="11"/>
      <c r="E135" s="4"/>
      <c r="F135" s="4"/>
      <c r="G135" s="3"/>
      <c r="H135" s="4"/>
      <c r="I135" s="3"/>
      <c r="J135" s="4"/>
      <c r="K135" s="13"/>
    </row>
    <row r="136" spans="1:11" x14ac:dyDescent="0.3">
      <c r="A136" s="3">
        <v>15</v>
      </c>
      <c r="B136" s="2">
        <f t="shared" si="4"/>
        <v>44298</v>
      </c>
      <c r="C136" s="2">
        <f t="shared" si="5"/>
        <v>44304</v>
      </c>
      <c r="D136" s="11">
        <v>3899</v>
      </c>
      <c r="E136" s="4"/>
      <c r="F136" s="4"/>
      <c r="G136" s="3"/>
      <c r="H136" s="4"/>
      <c r="I136" s="3"/>
      <c r="J136" s="4"/>
      <c r="K136" s="13"/>
    </row>
    <row r="137" spans="1:11" x14ac:dyDescent="0.3">
      <c r="A137" s="3">
        <v>16</v>
      </c>
      <c r="B137" s="2">
        <f t="shared" si="4"/>
        <v>44305</v>
      </c>
      <c r="C137" s="2">
        <f t="shared" si="5"/>
        <v>44311</v>
      </c>
      <c r="D137" s="11">
        <v>3983</v>
      </c>
      <c r="E137" s="4"/>
      <c r="F137" s="4"/>
      <c r="G137" s="3"/>
      <c r="H137" s="4"/>
      <c r="I137" s="3"/>
      <c r="J137" s="4"/>
      <c r="K137" s="13"/>
    </row>
    <row r="138" spans="1:11" x14ac:dyDescent="0.3">
      <c r="A138" s="3">
        <v>17</v>
      </c>
      <c r="B138" s="2">
        <f t="shared" si="4"/>
        <v>44312</v>
      </c>
      <c r="C138" s="2">
        <f t="shared" si="5"/>
        <v>44318</v>
      </c>
      <c r="D138" s="11"/>
      <c r="E138" s="4"/>
      <c r="F138" s="4"/>
      <c r="G138" s="3"/>
      <c r="H138" s="4"/>
      <c r="I138" s="3"/>
      <c r="J138" s="4"/>
      <c r="K138" s="13"/>
    </row>
    <row r="139" spans="1:11" x14ac:dyDescent="0.3">
      <c r="A139" s="3">
        <v>18</v>
      </c>
      <c r="B139" s="2">
        <f t="shared" si="4"/>
        <v>44319</v>
      </c>
      <c r="C139" s="2">
        <f t="shared" si="5"/>
        <v>44325</v>
      </c>
      <c r="D139" s="11"/>
      <c r="E139" s="4"/>
      <c r="F139" s="4"/>
      <c r="G139" s="3"/>
      <c r="H139" s="4"/>
      <c r="I139" s="3"/>
      <c r="J139" s="4"/>
      <c r="K139" s="13"/>
    </row>
    <row r="140" spans="1:11" x14ac:dyDescent="0.3">
      <c r="A140" s="3">
        <v>19</v>
      </c>
      <c r="B140" s="2">
        <f t="shared" si="4"/>
        <v>44326</v>
      </c>
      <c r="C140" s="2">
        <f t="shared" si="5"/>
        <v>44332</v>
      </c>
      <c r="D140" s="11"/>
      <c r="E140" s="4"/>
      <c r="F140" s="4"/>
      <c r="G140" s="3"/>
      <c r="H140" s="4"/>
      <c r="I140" s="3"/>
      <c r="J140" s="4"/>
      <c r="K140" s="13"/>
    </row>
    <row r="141" spans="1:11" x14ac:dyDescent="0.3">
      <c r="A141" s="3">
        <v>20</v>
      </c>
      <c r="B141" s="2">
        <f t="shared" si="4"/>
        <v>44333</v>
      </c>
      <c r="C141" s="2">
        <f t="shared" si="5"/>
        <v>44339</v>
      </c>
      <c r="D141" s="11"/>
      <c r="E141" s="4"/>
      <c r="F141" s="4"/>
      <c r="G141" s="3"/>
      <c r="H141" s="4"/>
      <c r="I141" s="3"/>
      <c r="J141" s="4"/>
      <c r="K141" s="13"/>
    </row>
    <row r="142" spans="1:11" x14ac:dyDescent="0.3">
      <c r="A142" s="3">
        <v>21</v>
      </c>
      <c r="B142" s="2">
        <f t="shared" si="4"/>
        <v>44340</v>
      </c>
      <c r="C142" s="2">
        <f t="shared" si="5"/>
        <v>44346</v>
      </c>
      <c r="D142" s="11"/>
      <c r="E142" s="4"/>
      <c r="F142" s="4"/>
      <c r="G142" s="3"/>
      <c r="H142" s="4"/>
      <c r="I142" s="3"/>
      <c r="J142" s="4"/>
      <c r="K142" s="13"/>
    </row>
    <row r="143" spans="1:11" x14ac:dyDescent="0.3">
      <c r="A143" s="3">
        <v>22</v>
      </c>
      <c r="B143" s="2">
        <f t="shared" si="4"/>
        <v>44347</v>
      </c>
      <c r="C143" s="2">
        <f t="shared" si="5"/>
        <v>44353</v>
      </c>
      <c r="D143" s="11"/>
      <c r="E143" s="4"/>
      <c r="F143" s="4"/>
      <c r="G143" s="3"/>
      <c r="H143" s="4"/>
      <c r="I143" s="3"/>
      <c r="J143" s="4"/>
      <c r="K143" s="13"/>
    </row>
    <row r="144" spans="1:11" x14ac:dyDescent="0.3">
      <c r="A144" s="3">
        <v>23</v>
      </c>
      <c r="B144" s="2">
        <f t="shared" si="4"/>
        <v>44354</v>
      </c>
      <c r="C144" s="2">
        <f t="shared" si="5"/>
        <v>44360</v>
      </c>
      <c r="D144" s="11"/>
      <c r="E144" s="4"/>
      <c r="F144" s="4"/>
      <c r="G144" s="3"/>
      <c r="H144" s="4"/>
      <c r="I144" s="3"/>
      <c r="J144" s="4"/>
      <c r="K144" s="13"/>
    </row>
    <row r="145" spans="1:11" x14ac:dyDescent="0.3">
      <c r="A145" s="3">
        <v>24</v>
      </c>
      <c r="B145" s="2">
        <f t="shared" si="4"/>
        <v>44361</v>
      </c>
      <c r="C145" s="2">
        <f t="shared" si="5"/>
        <v>44367</v>
      </c>
      <c r="D145" s="11"/>
      <c r="E145" s="4"/>
      <c r="F145" s="4"/>
      <c r="G145" s="3"/>
      <c r="H145" s="4"/>
      <c r="I145" s="3"/>
      <c r="J145" s="4"/>
      <c r="K145" s="13"/>
    </row>
    <row r="146" spans="1:11" x14ac:dyDescent="0.3">
      <c r="A146" s="3">
        <v>25</v>
      </c>
      <c r="B146" s="2">
        <f t="shared" si="4"/>
        <v>44368</v>
      </c>
      <c r="C146" s="2">
        <f t="shared" si="5"/>
        <v>44374</v>
      </c>
      <c r="D146" s="11"/>
      <c r="E146" s="4"/>
      <c r="F146" s="4"/>
      <c r="G146" s="3"/>
      <c r="H146" s="4"/>
      <c r="I146" s="3"/>
      <c r="J146" s="4"/>
      <c r="K146" s="13"/>
    </row>
    <row r="147" spans="1:11" x14ac:dyDescent="0.3">
      <c r="A147" s="3">
        <v>26</v>
      </c>
      <c r="B147" s="2">
        <f t="shared" si="4"/>
        <v>44375</v>
      </c>
      <c r="C147" s="2">
        <f t="shared" si="5"/>
        <v>44381</v>
      </c>
      <c r="D147" s="11"/>
      <c r="E147" s="4"/>
      <c r="F147" s="4"/>
      <c r="G147" s="3"/>
      <c r="H147" s="4"/>
      <c r="I147" s="3"/>
      <c r="J147" s="4"/>
      <c r="K147" s="13"/>
    </row>
    <row r="148" spans="1:11" x14ac:dyDescent="0.3">
      <c r="A148" s="3">
        <v>27</v>
      </c>
      <c r="B148" s="2">
        <f t="shared" si="4"/>
        <v>44382</v>
      </c>
      <c r="C148" s="2">
        <f t="shared" si="5"/>
        <v>44388</v>
      </c>
      <c r="D148" s="11"/>
      <c r="E148" s="4"/>
      <c r="F148" s="4"/>
      <c r="G148" s="3"/>
      <c r="H148" s="4"/>
      <c r="I148" s="3"/>
      <c r="J148" s="4"/>
      <c r="K148" s="13"/>
    </row>
    <row r="149" spans="1:11" x14ac:dyDescent="0.3">
      <c r="A149" s="3">
        <v>28</v>
      </c>
      <c r="B149" s="2">
        <f t="shared" si="4"/>
        <v>44389</v>
      </c>
      <c r="C149" s="2">
        <f t="shared" si="5"/>
        <v>44395</v>
      </c>
      <c r="D149" s="11"/>
      <c r="E149" s="4"/>
      <c r="F149" s="4"/>
      <c r="G149" s="3"/>
      <c r="H149" s="4"/>
      <c r="I149" s="3"/>
      <c r="J149" s="4"/>
      <c r="K149" s="13"/>
    </row>
    <row r="150" spans="1:11" x14ac:dyDescent="0.3">
      <c r="A150" s="3">
        <v>29</v>
      </c>
      <c r="B150" s="2">
        <f t="shared" si="4"/>
        <v>44396</v>
      </c>
      <c r="C150" s="2">
        <f t="shared" si="5"/>
        <v>44402</v>
      </c>
      <c r="D150" s="11"/>
      <c r="E150" s="4"/>
      <c r="F150" s="4"/>
      <c r="G150" s="3"/>
      <c r="H150" s="4"/>
      <c r="I150" s="3"/>
      <c r="J150" s="4"/>
      <c r="K150" s="13"/>
    </row>
    <row r="151" spans="1:11" x14ac:dyDescent="0.3">
      <c r="A151" s="3">
        <v>30</v>
      </c>
      <c r="B151" s="2">
        <f t="shared" si="4"/>
        <v>44403</v>
      </c>
      <c r="C151" s="2">
        <f t="shared" si="5"/>
        <v>44409</v>
      </c>
      <c r="D151" s="11"/>
      <c r="E151" s="4"/>
      <c r="F151" s="4"/>
      <c r="G151" s="3"/>
      <c r="H151" s="4"/>
      <c r="I151" s="3"/>
      <c r="J151" s="4"/>
      <c r="K151" s="13"/>
    </row>
    <row r="152" spans="1:11" x14ac:dyDescent="0.3">
      <c r="A152" s="3">
        <v>31</v>
      </c>
      <c r="B152" s="2">
        <f t="shared" si="4"/>
        <v>44410</v>
      </c>
      <c r="C152" s="2">
        <f t="shared" si="5"/>
        <v>44416</v>
      </c>
      <c r="D152" s="11"/>
      <c r="E152" s="4"/>
      <c r="F152" s="4"/>
      <c r="G152" s="3"/>
      <c r="H152" s="4"/>
      <c r="I152" s="3"/>
      <c r="J152" s="4"/>
      <c r="K152" s="13"/>
    </row>
    <row r="153" spans="1:11" x14ac:dyDescent="0.3">
      <c r="A153" s="3">
        <v>32</v>
      </c>
      <c r="B153" s="2">
        <f t="shared" si="4"/>
        <v>44417</v>
      </c>
      <c r="C153" s="2">
        <f t="shared" si="5"/>
        <v>44423</v>
      </c>
      <c r="D153" s="11"/>
      <c r="E153" s="4"/>
      <c r="F153" s="4"/>
      <c r="G153" s="3"/>
      <c r="H153" s="4"/>
      <c r="I153" s="3"/>
      <c r="J153" s="4"/>
      <c r="K153" s="13"/>
    </row>
    <row r="154" spans="1:11" x14ac:dyDescent="0.3">
      <c r="A154" s="3">
        <v>33</v>
      </c>
      <c r="B154" s="2">
        <f t="shared" si="4"/>
        <v>44424</v>
      </c>
      <c r="C154" s="2">
        <f t="shared" si="5"/>
        <v>44430</v>
      </c>
      <c r="D154" s="11"/>
      <c r="E154" s="4"/>
      <c r="F154" s="4"/>
      <c r="G154" s="3"/>
      <c r="H154" s="4"/>
      <c r="I154" s="3"/>
      <c r="J154" s="4"/>
      <c r="K154" s="13"/>
    </row>
    <row r="155" spans="1:11" x14ac:dyDescent="0.3">
      <c r="A155" s="3">
        <v>34</v>
      </c>
      <c r="B155" s="2">
        <f t="shared" si="4"/>
        <v>44431</v>
      </c>
      <c r="C155" s="2">
        <f t="shared" si="5"/>
        <v>44437</v>
      </c>
      <c r="D155" s="11"/>
      <c r="E155" s="4"/>
      <c r="F155" s="4"/>
      <c r="G155" s="3"/>
      <c r="H155" s="4"/>
      <c r="I155" s="3"/>
      <c r="J155" s="4"/>
      <c r="K155" s="13"/>
    </row>
    <row r="156" spans="1:11" x14ac:dyDescent="0.3">
      <c r="A156" s="3">
        <v>35</v>
      </c>
      <c r="B156" s="2">
        <f t="shared" si="4"/>
        <v>44438</v>
      </c>
      <c r="C156" s="2">
        <f t="shared" si="5"/>
        <v>44444</v>
      </c>
      <c r="D156" s="11"/>
      <c r="E156" s="4"/>
      <c r="F156" s="4"/>
      <c r="G156" s="3"/>
      <c r="H156" s="4"/>
      <c r="I156" s="3"/>
      <c r="J156" s="4"/>
      <c r="K156" s="13"/>
    </row>
    <row r="157" spans="1:11" x14ac:dyDescent="0.3">
      <c r="A157" s="3">
        <v>36</v>
      </c>
      <c r="B157" s="2">
        <f t="shared" si="4"/>
        <v>44445</v>
      </c>
      <c r="C157" s="2">
        <f t="shared" si="5"/>
        <v>44451</v>
      </c>
      <c r="D157" s="11"/>
      <c r="E157" s="4"/>
      <c r="F157" s="4"/>
      <c r="G157" s="3"/>
      <c r="H157" s="4"/>
      <c r="I157" s="3"/>
      <c r="J157" s="4"/>
      <c r="K157" s="13"/>
    </row>
    <row r="158" spans="1:11" x14ac:dyDescent="0.3">
      <c r="A158" s="3">
        <v>37</v>
      </c>
      <c r="B158" s="2">
        <f t="shared" si="4"/>
        <v>44452</v>
      </c>
      <c r="C158" s="2">
        <f t="shared" si="5"/>
        <v>44458</v>
      </c>
      <c r="D158" s="11"/>
      <c r="E158" s="4"/>
      <c r="F158" s="4"/>
      <c r="G158" s="3"/>
      <c r="H158" s="4"/>
      <c r="I158" s="3"/>
      <c r="J158" s="4"/>
      <c r="K158" s="13"/>
    </row>
    <row r="159" spans="1:11" x14ac:dyDescent="0.3">
      <c r="A159" s="3">
        <v>38</v>
      </c>
      <c r="B159" s="2">
        <f t="shared" si="4"/>
        <v>44459</v>
      </c>
      <c r="C159" s="2">
        <f t="shared" si="5"/>
        <v>44465</v>
      </c>
      <c r="D159" s="11"/>
      <c r="E159" s="4"/>
      <c r="F159" s="4"/>
      <c r="G159" s="3"/>
      <c r="H159" s="4"/>
      <c r="I159" s="3"/>
      <c r="J159" s="4"/>
      <c r="K159" s="13"/>
    </row>
    <row r="160" spans="1:11" x14ac:dyDescent="0.3">
      <c r="A160" s="3">
        <v>39</v>
      </c>
      <c r="B160" s="2">
        <f t="shared" si="4"/>
        <v>44466</v>
      </c>
      <c r="C160" s="2">
        <f t="shared" si="5"/>
        <v>44472</v>
      </c>
      <c r="D160" s="11"/>
      <c r="E160" s="4"/>
      <c r="F160" s="4"/>
      <c r="G160" s="3"/>
      <c r="H160" s="4"/>
      <c r="I160" s="3"/>
      <c r="J160" s="4"/>
      <c r="K160" s="13"/>
    </row>
    <row r="161" spans="1:11" x14ac:dyDescent="0.3">
      <c r="A161" s="3">
        <v>40</v>
      </c>
      <c r="B161" s="2">
        <f t="shared" si="4"/>
        <v>44473</v>
      </c>
      <c r="C161" s="2">
        <f t="shared" si="5"/>
        <v>44479</v>
      </c>
      <c r="D161" s="11">
        <v>3581</v>
      </c>
      <c r="E161" s="4"/>
      <c r="F161" s="4">
        <v>3581</v>
      </c>
      <c r="G161" s="3"/>
      <c r="H161" s="4"/>
      <c r="I161" s="3"/>
      <c r="J161" s="4"/>
      <c r="K161" s="13"/>
    </row>
    <row r="162" spans="1:11" x14ac:dyDescent="0.3">
      <c r="A162" s="3">
        <v>41</v>
      </c>
      <c r="B162" s="2">
        <f t="shared" si="4"/>
        <v>44480</v>
      </c>
      <c r="C162" s="2">
        <f t="shared" si="5"/>
        <v>44486</v>
      </c>
      <c r="D162" s="11"/>
      <c r="E162" s="4"/>
      <c r="F162" s="4"/>
      <c r="G162" s="3"/>
      <c r="H162" s="4"/>
      <c r="I162" s="3"/>
      <c r="J162" s="4"/>
      <c r="K162" s="13"/>
    </row>
    <row r="163" spans="1:11" x14ac:dyDescent="0.3">
      <c r="A163" s="3">
        <v>42</v>
      </c>
      <c r="B163" s="2">
        <f t="shared" si="4"/>
        <v>44487</v>
      </c>
      <c r="C163" s="2">
        <f t="shared" si="5"/>
        <v>44493</v>
      </c>
      <c r="D163" s="11"/>
      <c r="E163" s="4"/>
      <c r="F163" s="4"/>
      <c r="G163" s="3"/>
      <c r="H163" s="4"/>
      <c r="I163" s="3"/>
      <c r="J163" s="4"/>
      <c r="K163" s="13"/>
    </row>
    <row r="164" spans="1:11" x14ac:dyDescent="0.3">
      <c r="A164" s="3">
        <v>43</v>
      </c>
      <c r="B164" s="2">
        <f t="shared" si="4"/>
        <v>44494</v>
      </c>
      <c r="C164" s="2">
        <f t="shared" si="5"/>
        <v>44500</v>
      </c>
      <c r="D164" s="11"/>
      <c r="E164" s="4"/>
      <c r="F164" s="4"/>
      <c r="G164" s="3"/>
      <c r="H164" s="4"/>
      <c r="I164" s="3"/>
      <c r="J164" s="4"/>
      <c r="K164" s="13"/>
    </row>
    <row r="165" spans="1:11" x14ac:dyDescent="0.3">
      <c r="A165" s="3">
        <v>44</v>
      </c>
      <c r="B165" s="2">
        <f t="shared" si="4"/>
        <v>44501</v>
      </c>
      <c r="C165" s="2">
        <f t="shared" si="5"/>
        <v>44507</v>
      </c>
      <c r="D165" s="11"/>
      <c r="E165" s="4"/>
      <c r="F165" s="4"/>
      <c r="G165" s="3"/>
      <c r="H165" s="4"/>
      <c r="I165" s="3"/>
      <c r="J165" s="4"/>
      <c r="K165" s="13"/>
    </row>
    <row r="166" spans="1:11" x14ac:dyDescent="0.3">
      <c r="A166" s="3">
        <v>45</v>
      </c>
      <c r="B166" s="2">
        <f t="shared" si="4"/>
        <v>44508</v>
      </c>
      <c r="C166" s="2">
        <f t="shared" si="5"/>
        <v>44514</v>
      </c>
      <c r="D166" s="11">
        <v>8836</v>
      </c>
      <c r="E166" s="4"/>
      <c r="F166" s="4">
        <v>8836</v>
      </c>
      <c r="G166" s="3"/>
      <c r="H166" s="4"/>
      <c r="I166" s="3"/>
      <c r="J166" s="4"/>
      <c r="K166" s="13"/>
    </row>
    <row r="167" spans="1:11" x14ac:dyDescent="0.3">
      <c r="A167" s="3"/>
      <c r="B167" s="2">
        <f t="shared" si="4"/>
        <v>44515</v>
      </c>
      <c r="C167" s="2">
        <f t="shared" si="5"/>
        <v>44521</v>
      </c>
      <c r="D167" s="11"/>
      <c r="E167" s="4"/>
      <c r="F167" s="4"/>
      <c r="G167" s="3"/>
      <c r="H167" s="4"/>
      <c r="I167" s="3"/>
      <c r="J167" s="4"/>
      <c r="K167" s="13"/>
    </row>
    <row r="168" spans="1:11" x14ac:dyDescent="0.3">
      <c r="A168" s="3"/>
      <c r="B168" s="2">
        <f t="shared" si="4"/>
        <v>44522</v>
      </c>
      <c r="C168" s="2">
        <f t="shared" si="5"/>
        <v>44528</v>
      </c>
      <c r="D168" s="11"/>
      <c r="E168" s="4"/>
      <c r="F168" s="4"/>
      <c r="G168" s="3"/>
      <c r="H168" s="4"/>
      <c r="I168" s="3"/>
      <c r="J168" s="4"/>
      <c r="K168" s="13"/>
    </row>
    <row r="169" spans="1:11" x14ac:dyDescent="0.3">
      <c r="A169" s="3"/>
      <c r="B169" s="2">
        <f t="shared" si="4"/>
        <v>44529</v>
      </c>
      <c r="C169" s="2">
        <f t="shared" si="5"/>
        <v>44535</v>
      </c>
      <c r="D169" s="11"/>
      <c r="E169" s="4"/>
      <c r="F169" s="4"/>
      <c r="G169" s="3"/>
      <c r="H169" s="4"/>
      <c r="I169" s="3"/>
      <c r="J169" s="4"/>
      <c r="K169" s="13"/>
    </row>
    <row r="170" spans="1:11" x14ac:dyDescent="0.3">
      <c r="A170" s="3"/>
      <c r="B170" s="2">
        <f t="shared" si="4"/>
        <v>44536</v>
      </c>
      <c r="C170" s="2">
        <f t="shared" si="5"/>
        <v>44542</v>
      </c>
      <c r="D170" s="11"/>
      <c r="E170" s="4"/>
      <c r="F170" s="4"/>
      <c r="G170" s="3"/>
      <c r="H170" s="4"/>
      <c r="I170" s="3"/>
      <c r="J170" s="4"/>
      <c r="K170" s="13"/>
    </row>
    <row r="171" spans="1:11" x14ac:dyDescent="0.3">
      <c r="A171" s="3"/>
      <c r="B171" s="2">
        <f t="shared" si="4"/>
        <v>44543</v>
      </c>
      <c r="C171" s="2">
        <f t="shared" si="5"/>
        <v>44549</v>
      </c>
      <c r="D171" s="11"/>
      <c r="E171" s="4"/>
      <c r="F171" s="4"/>
      <c r="G171" s="3"/>
      <c r="H171" s="4"/>
      <c r="I171" s="3"/>
      <c r="J171" s="4"/>
      <c r="K171" s="13"/>
    </row>
    <row r="172" spans="1:11" x14ac:dyDescent="0.3">
      <c r="A172" s="3"/>
      <c r="B172" s="2">
        <f t="shared" si="4"/>
        <v>44550</v>
      </c>
      <c r="C172" s="2">
        <f t="shared" si="5"/>
        <v>44556</v>
      </c>
      <c r="D172" s="11"/>
      <c r="E172" s="4"/>
      <c r="F172" s="4"/>
      <c r="G172" s="3"/>
      <c r="H172" s="4"/>
      <c r="I172" s="3"/>
      <c r="J172" s="4"/>
      <c r="K172" s="13"/>
    </row>
    <row r="173" spans="1:11" x14ac:dyDescent="0.3">
      <c r="A173" s="3"/>
      <c r="B173" s="2">
        <f t="shared" si="4"/>
        <v>44557</v>
      </c>
      <c r="C173" s="2">
        <f t="shared" si="5"/>
        <v>44563</v>
      </c>
      <c r="D173" s="11"/>
      <c r="E173" s="4"/>
      <c r="F173" s="4"/>
      <c r="G173" s="3"/>
      <c r="H173" s="4"/>
      <c r="I173" s="3"/>
      <c r="J173" s="4"/>
      <c r="K173" s="13"/>
    </row>
    <row r="174" spans="1:11" x14ac:dyDescent="0.3">
      <c r="A174" s="3"/>
      <c r="B174" s="2">
        <f t="shared" si="4"/>
        <v>44564</v>
      </c>
      <c r="C174" s="2">
        <f t="shared" si="5"/>
        <v>44570</v>
      </c>
      <c r="D174" s="11"/>
      <c r="E174" s="4"/>
      <c r="F174" s="4"/>
      <c r="G174" s="3"/>
      <c r="H174" s="4"/>
      <c r="I174" s="3"/>
      <c r="J174" s="4"/>
      <c r="K174" s="13"/>
    </row>
    <row r="175" spans="1:11" x14ac:dyDescent="0.3">
      <c r="A175" s="3"/>
      <c r="B175" s="2">
        <f t="shared" si="4"/>
        <v>44571</v>
      </c>
      <c r="C175" s="2">
        <f t="shared" si="5"/>
        <v>44577</v>
      </c>
      <c r="D175" s="11"/>
      <c r="E175" s="4"/>
      <c r="F175" s="4"/>
      <c r="G175" s="3"/>
      <c r="H175" s="4"/>
      <c r="I175" s="3"/>
      <c r="J175" s="4"/>
      <c r="K175" s="13"/>
    </row>
    <row r="176" spans="1:11" x14ac:dyDescent="0.3">
      <c r="A176" s="3"/>
      <c r="B176" s="2">
        <f t="shared" si="4"/>
        <v>44578</v>
      </c>
      <c r="C176" s="2">
        <f t="shared" si="5"/>
        <v>44584</v>
      </c>
      <c r="D176" s="11"/>
      <c r="E176" s="4"/>
      <c r="F176" s="4"/>
      <c r="G176" s="3"/>
      <c r="H176" s="4"/>
      <c r="I176" s="3"/>
      <c r="J176" s="4"/>
      <c r="K176" s="13"/>
    </row>
    <row r="177" spans="1:11" x14ac:dyDescent="0.3">
      <c r="A177" s="3"/>
      <c r="B177" s="2">
        <f t="shared" si="4"/>
        <v>44585</v>
      </c>
      <c r="C177" s="2">
        <f t="shared" si="5"/>
        <v>44591</v>
      </c>
      <c r="D177" s="11"/>
      <c r="E177" s="4"/>
      <c r="F177" s="4"/>
      <c r="G177" s="3"/>
      <c r="H177" s="4"/>
      <c r="I177" s="3"/>
      <c r="J177" s="4"/>
      <c r="K177" s="13"/>
    </row>
    <row r="178" spans="1:11" x14ac:dyDescent="0.3">
      <c r="A178" s="3"/>
      <c r="B178" s="2">
        <f t="shared" si="4"/>
        <v>44592</v>
      </c>
      <c r="C178" s="2">
        <f t="shared" si="5"/>
        <v>44598</v>
      </c>
      <c r="D178" s="11"/>
      <c r="E178" s="4"/>
      <c r="F178" s="4"/>
      <c r="G178" s="3"/>
      <c r="H178" s="4"/>
      <c r="I178" s="3"/>
      <c r="J178" s="4"/>
      <c r="K178" s="13"/>
    </row>
    <row r="179" spans="1:11" x14ac:dyDescent="0.3">
      <c r="A179" s="3"/>
      <c r="B179" s="2">
        <f t="shared" si="4"/>
        <v>44599</v>
      </c>
      <c r="C179" s="2">
        <f t="shared" si="5"/>
        <v>44605</v>
      </c>
      <c r="D179" s="11"/>
      <c r="E179" s="4"/>
      <c r="F179" s="4"/>
      <c r="G179" s="3"/>
      <c r="H179" s="4"/>
      <c r="I179" s="3"/>
      <c r="J179" s="4"/>
      <c r="K179" s="13"/>
    </row>
    <row r="180" spans="1:11" x14ac:dyDescent="0.3">
      <c r="A180" s="3"/>
      <c r="B180" s="2">
        <f t="shared" si="4"/>
        <v>44606</v>
      </c>
      <c r="C180" s="2">
        <f t="shared" si="5"/>
        <v>44612</v>
      </c>
      <c r="D180" s="11"/>
      <c r="E180" s="4"/>
      <c r="F180" s="4"/>
      <c r="G180" s="3"/>
      <c r="H180" s="4"/>
      <c r="I180" s="3"/>
      <c r="J180" s="4"/>
      <c r="K180" s="13"/>
    </row>
    <row r="181" spans="1:11" x14ac:dyDescent="0.3">
      <c r="A181" s="3"/>
      <c r="B181" s="2">
        <f t="shared" si="4"/>
        <v>44613</v>
      </c>
      <c r="C181" s="2">
        <f t="shared" si="5"/>
        <v>44619</v>
      </c>
      <c r="D181" s="11"/>
      <c r="E181" s="4"/>
      <c r="F181" s="4"/>
      <c r="G181" s="3"/>
      <c r="H181" s="4"/>
      <c r="I181" s="3"/>
      <c r="J181" s="4"/>
      <c r="K181" s="13"/>
    </row>
    <row r="182" spans="1:11" x14ac:dyDescent="0.3">
      <c r="A182" s="3"/>
      <c r="B182" s="2">
        <f t="shared" si="4"/>
        <v>44620</v>
      </c>
      <c r="C182" s="2">
        <f t="shared" si="5"/>
        <v>44626</v>
      </c>
      <c r="D182" s="11"/>
      <c r="E182" s="4"/>
      <c r="F182" s="4"/>
      <c r="G182" s="3"/>
      <c r="H182" s="4"/>
      <c r="I182" s="3"/>
      <c r="J182" s="4"/>
      <c r="K182" s="13"/>
    </row>
    <row r="183" spans="1:11" x14ac:dyDescent="0.3">
      <c r="A183" s="3"/>
      <c r="B183" s="2">
        <f t="shared" si="4"/>
        <v>44627</v>
      </c>
      <c r="C183" s="2">
        <f t="shared" si="5"/>
        <v>44633</v>
      </c>
      <c r="D183" s="11"/>
      <c r="E183" s="4"/>
      <c r="F183" s="4"/>
      <c r="G183" s="3"/>
      <c r="H183" s="4"/>
      <c r="I183" s="3"/>
      <c r="J183" s="4"/>
      <c r="K183" s="13"/>
    </row>
    <row r="184" spans="1:11" x14ac:dyDescent="0.3">
      <c r="A184" s="3"/>
      <c r="B184" s="2">
        <f t="shared" si="4"/>
        <v>44634</v>
      </c>
      <c r="C184" s="2">
        <f t="shared" si="5"/>
        <v>44640</v>
      </c>
      <c r="D184" s="11"/>
      <c r="E184" s="4"/>
      <c r="F184" s="4"/>
      <c r="G184" s="3"/>
      <c r="H184" s="4"/>
      <c r="I184" s="3"/>
      <c r="J184" s="4"/>
      <c r="K184" s="13"/>
    </row>
    <row r="185" spans="1:11" x14ac:dyDescent="0.3">
      <c r="A185" s="3"/>
      <c r="B185" s="2">
        <f t="shared" si="4"/>
        <v>44641</v>
      </c>
      <c r="C185" s="2">
        <f t="shared" si="5"/>
        <v>44647</v>
      </c>
      <c r="D185" s="11"/>
      <c r="E185" s="4"/>
      <c r="F185" s="4"/>
      <c r="G185" s="3"/>
      <c r="H185" s="4"/>
      <c r="I185" s="3"/>
      <c r="J185" s="4"/>
      <c r="K185" s="13"/>
    </row>
    <row r="186" spans="1:11" x14ac:dyDescent="0.3">
      <c r="A186" s="3"/>
      <c r="B186" s="2">
        <f t="shared" si="4"/>
        <v>44648</v>
      </c>
      <c r="C186" s="2">
        <f t="shared" si="5"/>
        <v>44654</v>
      </c>
      <c r="D186" s="11"/>
      <c r="E186" s="4"/>
      <c r="F186" s="4"/>
      <c r="G186" s="3"/>
      <c r="H186" s="4"/>
      <c r="I186" s="3"/>
      <c r="J186" s="4"/>
      <c r="K186" s="13"/>
    </row>
    <row r="187" spans="1:11" x14ac:dyDescent="0.3">
      <c r="A187" s="3"/>
      <c r="B187" s="2">
        <f t="shared" si="4"/>
        <v>44655</v>
      </c>
      <c r="C187" s="2">
        <f t="shared" si="5"/>
        <v>44661</v>
      </c>
      <c r="D187" s="11"/>
      <c r="E187" s="4"/>
      <c r="F187" s="4"/>
      <c r="G187" s="3"/>
      <c r="H187" s="4"/>
      <c r="I187" s="3"/>
      <c r="J187" s="4"/>
      <c r="K187" s="13"/>
    </row>
    <row r="188" spans="1:11" x14ac:dyDescent="0.3">
      <c r="A188" s="3"/>
      <c r="B188" s="2">
        <f t="shared" si="4"/>
        <v>44662</v>
      </c>
      <c r="C188" s="2">
        <f t="shared" si="5"/>
        <v>44668</v>
      </c>
      <c r="D188" s="11"/>
      <c r="E188" s="4"/>
      <c r="F188" s="4"/>
      <c r="G188" s="3"/>
      <c r="H188" s="4"/>
      <c r="I188" s="3"/>
      <c r="J188" s="4"/>
      <c r="K188" s="13"/>
    </row>
    <row r="189" spans="1:11" x14ac:dyDescent="0.3">
      <c r="A189" s="3"/>
      <c r="B189" s="2">
        <f t="shared" si="4"/>
        <v>44669</v>
      </c>
      <c r="C189" s="2">
        <f t="shared" si="5"/>
        <v>44675</v>
      </c>
      <c r="D189" s="11"/>
      <c r="E189" s="4"/>
      <c r="F189" s="4"/>
      <c r="G189" s="3"/>
      <c r="H189" s="4"/>
      <c r="I189" s="3"/>
      <c r="J189" s="4"/>
      <c r="K189" s="13"/>
    </row>
    <row r="190" spans="1:11" x14ac:dyDescent="0.3">
      <c r="A190" s="3"/>
      <c r="B190" s="2">
        <f t="shared" si="4"/>
        <v>44676</v>
      </c>
      <c r="C190" s="2">
        <f t="shared" si="5"/>
        <v>44682</v>
      </c>
      <c r="D190" s="11"/>
      <c r="E190" s="4"/>
      <c r="F190" s="4"/>
      <c r="G190" s="3"/>
      <c r="H190" s="4"/>
      <c r="I190" s="3"/>
      <c r="J190" s="4"/>
      <c r="K190" s="13"/>
    </row>
    <row r="191" spans="1:11" x14ac:dyDescent="0.3">
      <c r="A191" s="3"/>
      <c r="B191" s="2">
        <f t="shared" si="4"/>
        <v>44683</v>
      </c>
      <c r="C191" s="2">
        <f t="shared" si="5"/>
        <v>44689</v>
      </c>
      <c r="D191" s="11"/>
      <c r="E191" s="4"/>
      <c r="F191" s="4"/>
      <c r="G191" s="3"/>
      <c r="H191" s="4"/>
      <c r="I191" s="3"/>
      <c r="J191" s="4"/>
      <c r="K191" s="13"/>
    </row>
    <row r="192" spans="1:11" x14ac:dyDescent="0.3">
      <c r="A192" s="3"/>
      <c r="B192" s="2">
        <f t="shared" si="4"/>
        <v>44690</v>
      </c>
      <c r="C192" s="2">
        <f t="shared" si="5"/>
        <v>44696</v>
      </c>
      <c r="D192" s="11"/>
      <c r="E192" s="4"/>
      <c r="F192" s="4"/>
      <c r="G192" s="3"/>
      <c r="H192" s="4"/>
      <c r="I192" s="3"/>
      <c r="J192" s="4"/>
      <c r="K192" s="13"/>
    </row>
    <row r="193" spans="1:11" x14ac:dyDescent="0.3">
      <c r="A193" s="3"/>
      <c r="B193" s="2">
        <f t="shared" si="4"/>
        <v>44697</v>
      </c>
      <c r="C193" s="2">
        <f t="shared" si="5"/>
        <v>44703</v>
      </c>
      <c r="D193" s="11"/>
      <c r="E193" s="4"/>
      <c r="F193" s="4"/>
      <c r="G193" s="3"/>
      <c r="H193" s="4"/>
      <c r="I193" s="3"/>
      <c r="J193" s="4"/>
      <c r="K193" s="13"/>
    </row>
    <row r="194" spans="1:11" x14ac:dyDescent="0.3">
      <c r="A194" s="3"/>
      <c r="B194" s="2">
        <f t="shared" si="4"/>
        <v>44704</v>
      </c>
      <c r="C194" s="2">
        <f t="shared" si="5"/>
        <v>44710</v>
      </c>
      <c r="D194" s="11"/>
      <c r="E194" s="4"/>
      <c r="F194" s="4"/>
      <c r="G194" s="3"/>
      <c r="H194" s="4"/>
      <c r="I194" s="3"/>
      <c r="J194" s="4"/>
      <c r="K194" s="13"/>
    </row>
    <row r="195" spans="1:11" x14ac:dyDescent="0.3">
      <c r="A195" s="3"/>
      <c r="B195" s="2">
        <f t="shared" si="4"/>
        <v>44711</v>
      </c>
      <c r="C195" s="2">
        <f t="shared" si="5"/>
        <v>44717</v>
      </c>
      <c r="D195" s="11"/>
      <c r="E195" s="4"/>
      <c r="F195" s="4"/>
      <c r="G195" s="3"/>
      <c r="H195" s="4"/>
      <c r="I195" s="3"/>
      <c r="J195" s="4"/>
      <c r="K195" s="13"/>
    </row>
    <row r="196" spans="1:11" x14ac:dyDescent="0.3">
      <c r="A196" s="3"/>
      <c r="B196" s="2">
        <f t="shared" si="4"/>
        <v>44718</v>
      </c>
      <c r="C196" s="2">
        <f t="shared" si="5"/>
        <v>44724</v>
      </c>
      <c r="D196" s="11"/>
      <c r="E196" s="4"/>
      <c r="F196" s="4"/>
      <c r="G196" s="3"/>
      <c r="H196" s="4"/>
      <c r="I196" s="3"/>
      <c r="J196" s="4"/>
      <c r="K196" s="13"/>
    </row>
    <row r="197" spans="1:11" x14ac:dyDescent="0.3">
      <c r="A197" s="3"/>
      <c r="B197" s="2">
        <f t="shared" si="4"/>
        <v>44725</v>
      </c>
      <c r="C197" s="2">
        <f t="shared" si="5"/>
        <v>44731</v>
      </c>
      <c r="D197" s="11"/>
      <c r="E197" s="4"/>
      <c r="F197" s="4"/>
      <c r="G197" s="3"/>
      <c r="H197" s="4"/>
      <c r="I197" s="3"/>
      <c r="J197" s="4"/>
      <c r="K197" s="13"/>
    </row>
    <row r="198" spans="1:11" x14ac:dyDescent="0.3">
      <c r="A198" s="3"/>
      <c r="B198" s="2">
        <f t="shared" ref="B198:B261" si="6">C197+1</f>
        <v>44732</v>
      </c>
      <c r="C198" s="2">
        <f t="shared" ref="C198:C261" si="7">B198+6</f>
        <v>44738</v>
      </c>
      <c r="D198" s="11"/>
      <c r="E198" s="4"/>
      <c r="F198" s="4"/>
      <c r="G198" s="3"/>
      <c r="H198" s="4"/>
      <c r="I198" s="3"/>
      <c r="J198" s="4"/>
      <c r="K198" s="13"/>
    </row>
    <row r="199" spans="1:11" x14ac:dyDescent="0.3">
      <c r="A199" s="3"/>
      <c r="B199" s="2">
        <f t="shared" si="6"/>
        <v>44739</v>
      </c>
      <c r="C199" s="2">
        <f t="shared" si="7"/>
        <v>44745</v>
      </c>
      <c r="D199" s="11"/>
      <c r="E199" s="4"/>
      <c r="F199" s="4"/>
      <c r="G199" s="3"/>
      <c r="H199" s="4"/>
      <c r="I199" s="3"/>
      <c r="J199" s="4"/>
      <c r="K199" s="13"/>
    </row>
    <row r="200" spans="1:11" x14ac:dyDescent="0.3">
      <c r="A200" s="3"/>
      <c r="B200" s="2">
        <f t="shared" si="6"/>
        <v>44746</v>
      </c>
      <c r="C200" s="2">
        <f t="shared" si="7"/>
        <v>44752</v>
      </c>
      <c r="D200" s="11"/>
      <c r="E200" s="4"/>
      <c r="F200" s="4"/>
      <c r="G200" s="3"/>
      <c r="H200" s="4"/>
      <c r="I200" s="3"/>
      <c r="J200" s="4"/>
      <c r="K200" s="13"/>
    </row>
    <row r="201" spans="1:11" x14ac:dyDescent="0.3">
      <c r="A201" s="3"/>
      <c r="B201" s="2">
        <f t="shared" si="6"/>
        <v>44753</v>
      </c>
      <c r="C201" s="2">
        <f t="shared" si="7"/>
        <v>44759</v>
      </c>
      <c r="D201" s="11"/>
      <c r="E201" s="4"/>
      <c r="F201" s="4"/>
      <c r="G201" s="3"/>
      <c r="H201" s="4"/>
      <c r="I201" s="3"/>
      <c r="J201" s="4"/>
      <c r="K201" s="13"/>
    </row>
    <row r="202" spans="1:11" x14ac:dyDescent="0.3">
      <c r="A202" s="3"/>
      <c r="B202" s="2">
        <f t="shared" si="6"/>
        <v>44760</v>
      </c>
      <c r="C202" s="2">
        <f t="shared" si="7"/>
        <v>44766</v>
      </c>
      <c r="D202" s="11"/>
      <c r="E202" s="4"/>
      <c r="F202" s="4"/>
      <c r="G202" s="3"/>
      <c r="H202" s="4"/>
      <c r="I202" s="3"/>
      <c r="J202" s="4"/>
      <c r="K202" s="13"/>
    </row>
    <row r="203" spans="1:11" x14ac:dyDescent="0.3">
      <c r="A203" s="3"/>
      <c r="B203" s="2">
        <f t="shared" si="6"/>
        <v>44767</v>
      </c>
      <c r="C203" s="2">
        <f t="shared" si="7"/>
        <v>44773</v>
      </c>
      <c r="D203" s="11"/>
      <c r="E203" s="4"/>
      <c r="F203" s="4"/>
      <c r="G203" s="3"/>
      <c r="H203" s="4"/>
      <c r="I203" s="3"/>
      <c r="J203" s="4"/>
      <c r="K203" s="13"/>
    </row>
    <row r="204" spans="1:11" x14ac:dyDescent="0.3">
      <c r="A204" s="3"/>
      <c r="B204" s="2">
        <f t="shared" si="6"/>
        <v>44774</v>
      </c>
      <c r="C204" s="2">
        <f t="shared" si="7"/>
        <v>44780</v>
      </c>
      <c r="D204" s="11"/>
      <c r="E204" s="4"/>
      <c r="F204" s="4"/>
      <c r="G204" s="3"/>
      <c r="H204" s="4"/>
      <c r="I204" s="3"/>
      <c r="J204" s="4"/>
      <c r="K204" s="13"/>
    </row>
    <row r="205" spans="1:11" x14ac:dyDescent="0.3">
      <c r="A205" s="3"/>
      <c r="B205" s="2">
        <f t="shared" si="6"/>
        <v>44781</v>
      </c>
      <c r="C205" s="2">
        <f t="shared" si="7"/>
        <v>44787</v>
      </c>
      <c r="D205" s="11"/>
      <c r="E205" s="4"/>
      <c r="F205" s="4"/>
      <c r="G205" s="3"/>
      <c r="H205" s="4"/>
      <c r="I205" s="3"/>
      <c r="J205" s="4"/>
      <c r="K205" s="13"/>
    </row>
    <row r="206" spans="1:11" x14ac:dyDescent="0.3">
      <c r="A206" s="3"/>
      <c r="B206" s="2">
        <f t="shared" si="6"/>
        <v>44788</v>
      </c>
      <c r="C206" s="2">
        <f t="shared" si="7"/>
        <v>44794</v>
      </c>
      <c r="D206" s="11"/>
      <c r="E206" s="4"/>
      <c r="F206" s="4"/>
      <c r="G206" s="3"/>
      <c r="H206" s="4"/>
      <c r="I206" s="3"/>
      <c r="J206" s="4"/>
      <c r="K206" s="13"/>
    </row>
    <row r="207" spans="1:11" x14ac:dyDescent="0.3">
      <c r="A207" s="3"/>
      <c r="B207" s="2">
        <f t="shared" si="6"/>
        <v>44795</v>
      </c>
      <c r="C207" s="2">
        <f t="shared" si="7"/>
        <v>44801</v>
      </c>
      <c r="D207" s="11"/>
      <c r="E207" s="4"/>
      <c r="F207" s="4"/>
      <c r="G207" s="3"/>
      <c r="H207" s="4"/>
      <c r="I207" s="3"/>
      <c r="J207" s="4"/>
      <c r="K207" s="13"/>
    </row>
    <row r="208" spans="1:11" x14ac:dyDescent="0.3">
      <c r="A208" s="3"/>
      <c r="B208" s="2">
        <f t="shared" si="6"/>
        <v>44802</v>
      </c>
      <c r="C208" s="2">
        <f t="shared" si="7"/>
        <v>44808</v>
      </c>
      <c r="D208" s="11"/>
      <c r="E208" s="4"/>
      <c r="F208" s="4"/>
      <c r="G208" s="3"/>
      <c r="H208" s="4"/>
      <c r="I208" s="3"/>
      <c r="J208" s="4"/>
      <c r="K208" s="13"/>
    </row>
    <row r="209" spans="1:11" x14ac:dyDescent="0.3">
      <c r="A209" s="3"/>
      <c r="B209" s="2">
        <f t="shared" si="6"/>
        <v>44809</v>
      </c>
      <c r="C209" s="2">
        <f t="shared" si="7"/>
        <v>44815</v>
      </c>
      <c r="D209" s="11"/>
      <c r="E209" s="4"/>
      <c r="F209" s="4"/>
      <c r="G209" s="3"/>
      <c r="H209" s="4"/>
      <c r="I209" s="3"/>
      <c r="J209" s="4"/>
      <c r="K209" s="13"/>
    </row>
    <row r="210" spans="1:11" x14ac:dyDescent="0.3">
      <c r="A210" s="3"/>
      <c r="B210" s="2">
        <f t="shared" si="6"/>
        <v>44816</v>
      </c>
      <c r="C210" s="2">
        <f t="shared" si="7"/>
        <v>44822</v>
      </c>
      <c r="D210" s="11"/>
      <c r="E210" s="4"/>
      <c r="F210" s="4"/>
      <c r="G210" s="3"/>
      <c r="H210" s="4"/>
      <c r="I210" s="3"/>
      <c r="J210" s="4"/>
      <c r="K210" s="13"/>
    </row>
    <row r="211" spans="1:11" x14ac:dyDescent="0.3">
      <c r="A211" s="3"/>
      <c r="B211" s="2">
        <f t="shared" si="6"/>
        <v>44823</v>
      </c>
      <c r="C211" s="2">
        <f t="shared" si="7"/>
        <v>44829</v>
      </c>
      <c r="D211" s="11"/>
      <c r="E211" s="4"/>
      <c r="F211" s="4"/>
      <c r="G211" s="3"/>
      <c r="H211" s="4"/>
      <c r="I211" s="3"/>
      <c r="J211" s="4"/>
      <c r="K211" s="13"/>
    </row>
    <row r="212" spans="1:11" x14ac:dyDescent="0.3">
      <c r="A212" s="3">
        <v>39</v>
      </c>
      <c r="B212" s="2">
        <f t="shared" si="6"/>
        <v>44830</v>
      </c>
      <c r="C212" s="2">
        <f t="shared" si="7"/>
        <v>44836</v>
      </c>
      <c r="D212" s="11">
        <v>4193</v>
      </c>
      <c r="E212" s="4"/>
      <c r="F212" s="4">
        <v>4193</v>
      </c>
      <c r="G212" s="3"/>
      <c r="H212" s="4"/>
      <c r="I212" s="3"/>
      <c r="J212" s="4"/>
      <c r="K212" s="13"/>
    </row>
    <row r="213" spans="1:11" x14ac:dyDescent="0.3">
      <c r="A213" s="3">
        <v>40</v>
      </c>
      <c r="B213" s="2">
        <f t="shared" si="6"/>
        <v>44837</v>
      </c>
      <c r="C213" s="2">
        <f t="shared" si="7"/>
        <v>44843</v>
      </c>
      <c r="D213" s="11">
        <v>4702</v>
      </c>
      <c r="E213" s="4"/>
      <c r="F213" s="4">
        <v>4702</v>
      </c>
      <c r="G213" s="3"/>
      <c r="H213" s="4"/>
      <c r="I213" s="3"/>
      <c r="J213" s="4"/>
      <c r="K213" s="13">
        <v>1002</v>
      </c>
    </row>
    <row r="214" spans="1:11" x14ac:dyDescent="0.3">
      <c r="A214" s="3">
        <v>41</v>
      </c>
      <c r="B214" s="2">
        <f t="shared" si="6"/>
        <v>44844</v>
      </c>
      <c r="C214" s="2">
        <f t="shared" si="7"/>
        <v>44850</v>
      </c>
      <c r="D214" s="11"/>
      <c r="E214" s="4"/>
      <c r="F214" s="4"/>
      <c r="G214" s="3"/>
      <c r="H214" s="4"/>
      <c r="I214" s="3"/>
      <c r="J214" s="4"/>
      <c r="K214" s="13"/>
    </row>
    <row r="215" spans="1:11" x14ac:dyDescent="0.3">
      <c r="A215" s="3">
        <v>42</v>
      </c>
      <c r="B215" s="2">
        <f t="shared" si="6"/>
        <v>44851</v>
      </c>
      <c r="C215" s="2">
        <f t="shared" si="7"/>
        <v>44857</v>
      </c>
      <c r="D215" s="11"/>
      <c r="E215" s="4"/>
      <c r="F215" s="4"/>
      <c r="G215" s="3"/>
      <c r="H215" s="4"/>
      <c r="I215" s="3"/>
      <c r="J215" s="4"/>
      <c r="K215" s="13"/>
    </row>
    <row r="216" spans="1:11" x14ac:dyDescent="0.3">
      <c r="A216" s="3">
        <v>43</v>
      </c>
      <c r="B216" s="2">
        <f t="shared" si="6"/>
        <v>44858</v>
      </c>
      <c r="C216" s="2">
        <f t="shared" si="7"/>
        <v>44864</v>
      </c>
      <c r="D216" s="11"/>
      <c r="E216" s="4"/>
      <c r="F216" s="4"/>
      <c r="G216" s="3"/>
      <c r="H216" s="4"/>
      <c r="I216" s="3"/>
      <c r="J216" s="4"/>
      <c r="K216" s="13"/>
    </row>
    <row r="217" spans="1:11" x14ac:dyDescent="0.3">
      <c r="A217" s="3">
        <v>44</v>
      </c>
      <c r="B217" s="2">
        <f t="shared" si="6"/>
        <v>44865</v>
      </c>
      <c r="C217" s="2">
        <f t="shared" si="7"/>
        <v>44871</v>
      </c>
      <c r="D217" s="11">
        <v>5221</v>
      </c>
      <c r="E217" s="4"/>
      <c r="F217" s="4"/>
      <c r="G217" s="3"/>
      <c r="H217" s="4"/>
      <c r="I217" s="3"/>
      <c r="J217" s="4"/>
      <c r="K217" s="13"/>
    </row>
    <row r="218" spans="1:11" x14ac:dyDescent="0.3">
      <c r="A218" s="3">
        <v>45</v>
      </c>
      <c r="B218" s="2">
        <f t="shared" si="6"/>
        <v>44872</v>
      </c>
      <c r="C218" s="2">
        <f t="shared" si="7"/>
        <v>44878</v>
      </c>
      <c r="D218" s="11">
        <v>4634</v>
      </c>
      <c r="E218" s="4"/>
      <c r="F218" s="4">
        <v>4634</v>
      </c>
      <c r="G218" s="5">
        <v>0.70899999999999996</v>
      </c>
      <c r="H218" s="4">
        <f>D218*G218</f>
        <v>3285.5059999999999</v>
      </c>
      <c r="I218" s="5">
        <f>100%-G218</f>
        <v>0.29100000000000004</v>
      </c>
      <c r="J218" s="4">
        <f>D218*I218</f>
        <v>1348.4940000000001</v>
      </c>
      <c r="K218" s="13"/>
    </row>
    <row r="219" spans="1:11" x14ac:dyDescent="0.3">
      <c r="A219" s="3"/>
      <c r="B219" s="2">
        <f t="shared" si="6"/>
        <v>44879</v>
      </c>
      <c r="C219" s="2">
        <f t="shared" si="7"/>
        <v>44885</v>
      </c>
      <c r="D219" s="11"/>
      <c r="E219" s="4"/>
      <c r="F219" s="4"/>
      <c r="G219" s="3"/>
      <c r="H219" s="4"/>
      <c r="I219" s="3"/>
      <c r="J219" s="4"/>
      <c r="K219" s="13"/>
    </row>
    <row r="220" spans="1:11" x14ac:dyDescent="0.3">
      <c r="A220" s="3">
        <v>47</v>
      </c>
      <c r="B220" s="2">
        <f t="shared" si="6"/>
        <v>44886</v>
      </c>
      <c r="C220" s="2">
        <f t="shared" si="7"/>
        <v>44892</v>
      </c>
      <c r="D220" s="11">
        <v>7155</v>
      </c>
      <c r="E220" s="4"/>
      <c r="F220" s="4"/>
      <c r="G220" s="3"/>
      <c r="H220" s="4"/>
      <c r="I220" s="3"/>
      <c r="J220" s="4"/>
      <c r="K220" s="13"/>
    </row>
    <row r="221" spans="1:11" x14ac:dyDescent="0.3">
      <c r="A221" s="3">
        <v>48</v>
      </c>
      <c r="B221" s="2">
        <f t="shared" si="6"/>
        <v>44893</v>
      </c>
      <c r="C221" s="2">
        <f t="shared" si="7"/>
        <v>44899</v>
      </c>
      <c r="D221" s="11">
        <f>E221+F221</f>
        <v>9324</v>
      </c>
      <c r="E221" s="4">
        <v>62</v>
      </c>
      <c r="F221" s="4">
        <v>9262</v>
      </c>
      <c r="G221" s="5">
        <v>0.70899999999999996</v>
      </c>
      <c r="H221" s="4">
        <v>6607</v>
      </c>
      <c r="I221" s="5">
        <f>100%-G221</f>
        <v>0.29100000000000004</v>
      </c>
      <c r="J221" s="4">
        <f>D221-H221</f>
        <v>2717</v>
      </c>
      <c r="K221" s="13"/>
    </row>
    <row r="222" spans="1:11" x14ac:dyDescent="0.3">
      <c r="A222" s="3">
        <v>49</v>
      </c>
      <c r="B222" s="2">
        <f t="shared" si="6"/>
        <v>44900</v>
      </c>
      <c r="C222" s="2">
        <f t="shared" si="7"/>
        <v>44906</v>
      </c>
      <c r="D222" s="11">
        <v>14093</v>
      </c>
      <c r="E222" s="4">
        <v>100</v>
      </c>
      <c r="F222" s="4">
        <f>D222-E222</f>
        <v>13993</v>
      </c>
      <c r="G222" s="5">
        <v>0.68700000000000006</v>
      </c>
      <c r="H222" s="4">
        <v>9669</v>
      </c>
      <c r="I222" s="5">
        <f>100%-G222</f>
        <v>0.31299999999999994</v>
      </c>
      <c r="J222" s="4">
        <f>D222-H222</f>
        <v>4424</v>
      </c>
      <c r="K222" s="13"/>
    </row>
    <row r="223" spans="1:11" x14ac:dyDescent="0.3">
      <c r="A223" s="3">
        <v>50</v>
      </c>
      <c r="B223" s="2">
        <f t="shared" si="6"/>
        <v>44907</v>
      </c>
      <c r="C223" s="2">
        <f t="shared" si="7"/>
        <v>44913</v>
      </c>
      <c r="D223" s="11">
        <v>44106</v>
      </c>
      <c r="E223" s="4">
        <v>142</v>
      </c>
      <c r="F223" s="4">
        <f>D223-E223</f>
        <v>43964</v>
      </c>
      <c r="G223" s="3"/>
      <c r="H223" s="4"/>
      <c r="I223" s="3"/>
      <c r="J223" s="4"/>
      <c r="K223" s="13"/>
    </row>
    <row r="224" spans="1:11" x14ac:dyDescent="0.3">
      <c r="A224" s="3">
        <v>51</v>
      </c>
      <c r="B224" s="2">
        <f t="shared" si="6"/>
        <v>44914</v>
      </c>
      <c r="C224" s="2">
        <f t="shared" si="7"/>
        <v>44920</v>
      </c>
      <c r="D224" s="11">
        <v>32756</v>
      </c>
      <c r="E224" s="4">
        <v>120</v>
      </c>
      <c r="F224" s="4">
        <f>D224-E224</f>
        <v>32636</v>
      </c>
      <c r="G224" s="5">
        <v>0.64300000000000002</v>
      </c>
      <c r="H224" s="4">
        <v>21071</v>
      </c>
      <c r="I224" s="5">
        <f>100%-G224</f>
        <v>0.35699999999999998</v>
      </c>
      <c r="J224" s="4">
        <f>D224-H224</f>
        <v>11685</v>
      </c>
      <c r="K224" s="13"/>
    </row>
    <row r="225" spans="1:11" x14ac:dyDescent="0.3">
      <c r="A225" s="3">
        <v>52</v>
      </c>
      <c r="B225" s="2">
        <f t="shared" si="6"/>
        <v>44921</v>
      </c>
      <c r="C225" s="2">
        <f t="shared" si="7"/>
        <v>44927</v>
      </c>
      <c r="D225" s="11">
        <v>17140</v>
      </c>
      <c r="E225" s="4"/>
      <c r="F225" s="4"/>
      <c r="G225" s="3"/>
      <c r="H225" s="4"/>
      <c r="I225" s="3"/>
      <c r="J225" s="4"/>
      <c r="K225" s="13"/>
    </row>
    <row r="226" spans="1:11" x14ac:dyDescent="0.3">
      <c r="A226" s="3">
        <v>1</v>
      </c>
      <c r="B226" s="2">
        <f t="shared" si="6"/>
        <v>44928</v>
      </c>
      <c r="C226" s="2">
        <f t="shared" si="7"/>
        <v>44934</v>
      </c>
      <c r="D226" s="11">
        <v>7981</v>
      </c>
      <c r="E226" s="4"/>
      <c r="F226" s="4"/>
      <c r="G226" s="3"/>
      <c r="H226" s="4"/>
      <c r="I226" s="3"/>
      <c r="J226" s="4"/>
      <c r="K226" s="13"/>
    </row>
    <row r="227" spans="1:11" x14ac:dyDescent="0.3">
      <c r="A227" s="3">
        <v>2</v>
      </c>
      <c r="B227" s="2">
        <f t="shared" si="6"/>
        <v>44935</v>
      </c>
      <c r="C227" s="2">
        <f t="shared" si="7"/>
        <v>44941</v>
      </c>
      <c r="D227" s="11">
        <v>8366</v>
      </c>
      <c r="E227" s="4"/>
      <c r="F227" s="4"/>
      <c r="G227" s="3"/>
      <c r="H227" s="4"/>
      <c r="I227" s="3"/>
      <c r="J227" s="4"/>
      <c r="K227" s="13"/>
    </row>
    <row r="228" spans="1:11" x14ac:dyDescent="0.3">
      <c r="A228" s="3">
        <v>3</v>
      </c>
      <c r="B228" s="2">
        <f t="shared" si="6"/>
        <v>44942</v>
      </c>
      <c r="C228" s="2">
        <f t="shared" si="7"/>
        <v>44948</v>
      </c>
      <c r="D228" s="11">
        <v>7061</v>
      </c>
      <c r="E228" s="4"/>
      <c r="F228" s="4"/>
      <c r="G228" s="3"/>
      <c r="H228" s="4"/>
      <c r="I228" s="3"/>
      <c r="J228" s="4"/>
      <c r="K228" s="13"/>
    </row>
    <row r="229" spans="1:11" x14ac:dyDescent="0.3">
      <c r="A229" s="3">
        <v>4</v>
      </c>
      <c r="B229" s="2">
        <f t="shared" si="6"/>
        <v>44949</v>
      </c>
      <c r="C229" s="2">
        <f t="shared" si="7"/>
        <v>44955</v>
      </c>
      <c r="D229" s="11">
        <v>5978</v>
      </c>
      <c r="E229" s="4"/>
      <c r="F229" s="4"/>
      <c r="G229" s="3"/>
      <c r="H229" s="4"/>
      <c r="I229" s="3"/>
      <c r="J229" s="4"/>
      <c r="K229" s="13"/>
    </row>
    <row r="230" spans="1:11" x14ac:dyDescent="0.3">
      <c r="A230" s="3">
        <v>5</v>
      </c>
      <c r="B230" s="2">
        <f t="shared" si="6"/>
        <v>44956</v>
      </c>
      <c r="C230" s="2">
        <f t="shared" si="7"/>
        <v>44962</v>
      </c>
      <c r="D230" s="11">
        <v>6377</v>
      </c>
      <c r="E230" s="4"/>
      <c r="F230" s="4"/>
      <c r="G230" s="3"/>
      <c r="H230" s="4"/>
      <c r="I230" s="3"/>
      <c r="J230" s="4"/>
      <c r="K230" s="13"/>
    </row>
    <row r="231" spans="1:11" x14ac:dyDescent="0.3">
      <c r="A231" s="3">
        <v>6</v>
      </c>
      <c r="B231" s="2">
        <f t="shared" si="6"/>
        <v>44963</v>
      </c>
      <c r="C231" s="2">
        <f t="shared" si="7"/>
        <v>44969</v>
      </c>
      <c r="D231" s="11">
        <v>6966</v>
      </c>
      <c r="E231" s="4"/>
      <c r="F231" s="4"/>
      <c r="G231" s="3"/>
      <c r="H231" s="4"/>
      <c r="I231" s="3"/>
      <c r="J231" s="4"/>
      <c r="K231" s="13"/>
    </row>
    <row r="232" spans="1:11" x14ac:dyDescent="0.3">
      <c r="A232" s="3">
        <v>7</v>
      </c>
      <c r="B232" s="2">
        <f t="shared" si="6"/>
        <v>44970</v>
      </c>
      <c r="C232" s="2">
        <f t="shared" si="7"/>
        <v>44976</v>
      </c>
      <c r="D232" s="11">
        <v>6960</v>
      </c>
      <c r="E232" s="4"/>
      <c r="F232" s="4"/>
      <c r="G232" s="3"/>
      <c r="H232" s="4"/>
      <c r="I232" s="3"/>
      <c r="J232" s="4"/>
      <c r="K232" s="13"/>
    </row>
    <row r="233" spans="1:11" x14ac:dyDescent="0.3">
      <c r="A233" s="3">
        <v>8</v>
      </c>
      <c r="B233" s="2">
        <f t="shared" si="6"/>
        <v>44977</v>
      </c>
      <c r="C233" s="2">
        <f t="shared" si="7"/>
        <v>44983</v>
      </c>
      <c r="D233" s="11">
        <v>5548</v>
      </c>
      <c r="E233" s="4"/>
      <c r="F233" s="4"/>
      <c r="G233" s="3"/>
      <c r="H233" s="4"/>
      <c r="I233" s="3"/>
      <c r="J233" s="4"/>
      <c r="K233" s="13"/>
    </row>
    <row r="234" spans="1:11" x14ac:dyDescent="0.3">
      <c r="A234" s="3"/>
      <c r="B234" s="2">
        <f t="shared" si="6"/>
        <v>44984</v>
      </c>
      <c r="C234" s="2">
        <f t="shared" si="7"/>
        <v>44990</v>
      </c>
      <c r="D234" s="11"/>
      <c r="E234" s="4"/>
      <c r="F234" s="4"/>
      <c r="G234" s="3"/>
      <c r="H234" s="4"/>
      <c r="I234" s="3"/>
      <c r="J234" s="4"/>
      <c r="K234" s="13"/>
    </row>
    <row r="235" spans="1:11" x14ac:dyDescent="0.3">
      <c r="A235" s="3">
        <v>10</v>
      </c>
      <c r="B235" s="2">
        <f t="shared" si="6"/>
        <v>44991</v>
      </c>
      <c r="C235" s="2">
        <f t="shared" si="7"/>
        <v>44997</v>
      </c>
      <c r="D235" s="11">
        <v>4594</v>
      </c>
      <c r="E235" s="4"/>
      <c r="F235" s="4"/>
      <c r="G235" s="3"/>
      <c r="H235" s="4"/>
      <c r="I235" s="3"/>
      <c r="J235" s="4"/>
      <c r="K235" s="13"/>
    </row>
    <row r="236" spans="1:11" x14ac:dyDescent="0.3">
      <c r="A236" s="3"/>
      <c r="B236" s="2">
        <f t="shared" si="6"/>
        <v>44998</v>
      </c>
      <c r="C236" s="2">
        <f t="shared" si="7"/>
        <v>45004</v>
      </c>
      <c r="D236" s="11"/>
      <c r="E236" s="4"/>
      <c r="F236" s="4"/>
      <c r="G236" s="3"/>
      <c r="H236" s="4"/>
      <c r="I236" s="3"/>
      <c r="J236" s="4"/>
      <c r="K236" s="13"/>
    </row>
    <row r="237" spans="1:11" x14ac:dyDescent="0.3">
      <c r="A237" s="3">
        <v>12</v>
      </c>
      <c r="B237" s="2">
        <f t="shared" si="6"/>
        <v>45005</v>
      </c>
      <c r="C237" s="2">
        <f t="shared" si="7"/>
        <v>45011</v>
      </c>
      <c r="D237" s="11">
        <v>3590</v>
      </c>
      <c r="E237" s="4"/>
      <c r="F237" s="4"/>
      <c r="G237" s="3"/>
      <c r="H237" s="4"/>
      <c r="I237" s="3"/>
      <c r="J237" s="4"/>
      <c r="K237" s="13"/>
    </row>
    <row r="238" spans="1:11" x14ac:dyDescent="0.3">
      <c r="A238" s="3">
        <v>13</v>
      </c>
      <c r="B238" s="2">
        <f t="shared" si="6"/>
        <v>45012</v>
      </c>
      <c r="C238" s="2">
        <f t="shared" si="7"/>
        <v>45018</v>
      </c>
      <c r="D238" s="11">
        <v>5289</v>
      </c>
      <c r="E238" s="4"/>
      <c r="F238" s="4"/>
      <c r="G238" s="3"/>
      <c r="H238" s="4"/>
      <c r="I238" s="3"/>
      <c r="J238" s="4"/>
      <c r="K238" s="13"/>
    </row>
    <row r="239" spans="1:11" x14ac:dyDescent="0.3">
      <c r="A239" s="3"/>
      <c r="B239" s="2">
        <f t="shared" si="6"/>
        <v>45019</v>
      </c>
      <c r="C239" s="2">
        <f t="shared" si="7"/>
        <v>45025</v>
      </c>
      <c r="D239" s="11"/>
      <c r="E239" s="4"/>
      <c r="F239" s="4"/>
      <c r="G239" s="3"/>
      <c r="H239" s="4"/>
      <c r="I239" s="3"/>
      <c r="J239" s="4"/>
      <c r="K239" s="13"/>
    </row>
    <row r="240" spans="1:11" x14ac:dyDescent="0.3">
      <c r="A240" s="3"/>
      <c r="B240" s="2">
        <f t="shared" si="6"/>
        <v>45026</v>
      </c>
      <c r="C240" s="2">
        <f t="shared" si="7"/>
        <v>45032</v>
      </c>
      <c r="D240" s="11"/>
      <c r="E240" s="4"/>
      <c r="F240" s="4"/>
      <c r="G240" s="3"/>
      <c r="H240" s="4"/>
      <c r="I240" s="3"/>
      <c r="J240" s="4"/>
      <c r="K240" s="13"/>
    </row>
    <row r="241" spans="1:11" x14ac:dyDescent="0.3">
      <c r="A241" s="3"/>
      <c r="B241" s="2">
        <f t="shared" si="6"/>
        <v>45033</v>
      </c>
      <c r="C241" s="2">
        <f t="shared" si="7"/>
        <v>45039</v>
      </c>
      <c r="D241" s="11"/>
      <c r="E241" s="4"/>
      <c r="F241" s="4"/>
      <c r="G241" s="3"/>
      <c r="H241" s="4"/>
      <c r="I241" s="3"/>
      <c r="J241" s="4"/>
      <c r="K241" s="13"/>
    </row>
    <row r="242" spans="1:11" x14ac:dyDescent="0.3">
      <c r="A242" s="3"/>
      <c r="B242" s="2">
        <f t="shared" si="6"/>
        <v>45040</v>
      </c>
      <c r="C242" s="2">
        <f t="shared" si="7"/>
        <v>45046</v>
      </c>
      <c r="D242" s="11"/>
      <c r="E242" s="4"/>
      <c r="F242" s="4"/>
      <c r="G242" s="3"/>
      <c r="H242" s="4"/>
      <c r="I242" s="3"/>
      <c r="J242" s="4"/>
      <c r="K242" s="13"/>
    </row>
    <row r="243" spans="1:11" x14ac:dyDescent="0.3">
      <c r="A243" s="3"/>
      <c r="B243" s="2">
        <f t="shared" si="6"/>
        <v>45047</v>
      </c>
      <c r="C243" s="2">
        <f t="shared" si="7"/>
        <v>45053</v>
      </c>
      <c r="D243" s="11"/>
      <c r="E243" s="4"/>
      <c r="F243" s="4"/>
      <c r="G243" s="3"/>
      <c r="H243" s="4"/>
      <c r="I243" s="3"/>
      <c r="J243" s="4"/>
      <c r="K243" s="13"/>
    </row>
    <row r="244" spans="1:11" x14ac:dyDescent="0.3">
      <c r="A244" s="3"/>
      <c r="B244" s="2">
        <f t="shared" si="6"/>
        <v>45054</v>
      </c>
      <c r="C244" s="2">
        <f t="shared" si="7"/>
        <v>45060</v>
      </c>
      <c r="D244" s="11"/>
      <c r="E244" s="4"/>
      <c r="F244" s="4"/>
      <c r="G244" s="3"/>
      <c r="H244" s="4"/>
      <c r="I244" s="3"/>
      <c r="J244" s="4"/>
      <c r="K244" s="13"/>
    </row>
    <row r="245" spans="1:11" x14ac:dyDescent="0.3">
      <c r="A245" s="3">
        <v>20</v>
      </c>
      <c r="B245" s="2">
        <f t="shared" si="6"/>
        <v>45061</v>
      </c>
      <c r="C245" s="2">
        <f t="shared" si="7"/>
        <v>45067</v>
      </c>
      <c r="D245" s="11">
        <v>3958</v>
      </c>
      <c r="E245" s="4"/>
      <c r="F245" s="4"/>
      <c r="G245" s="3"/>
      <c r="H245" s="4"/>
      <c r="I245" s="3"/>
      <c r="J245" s="4"/>
      <c r="K245" s="13"/>
    </row>
    <row r="246" spans="1:11" x14ac:dyDescent="0.3">
      <c r="A246" s="3"/>
      <c r="B246" s="2">
        <f t="shared" si="6"/>
        <v>45068</v>
      </c>
      <c r="C246" s="2">
        <f t="shared" si="7"/>
        <v>45074</v>
      </c>
      <c r="D246" s="11"/>
      <c r="E246" s="4"/>
      <c r="F246" s="4"/>
      <c r="G246" s="3"/>
      <c r="H246" s="4"/>
      <c r="I246" s="3"/>
      <c r="J246" s="4"/>
      <c r="K246" s="13"/>
    </row>
    <row r="247" spans="1:11" x14ac:dyDescent="0.3">
      <c r="A247" s="3"/>
      <c r="B247" s="2">
        <f t="shared" si="6"/>
        <v>45075</v>
      </c>
      <c r="C247" s="2">
        <f t="shared" si="7"/>
        <v>45081</v>
      </c>
      <c r="D247" s="11"/>
      <c r="E247" s="4"/>
      <c r="F247" s="4"/>
      <c r="G247" s="3"/>
      <c r="H247" s="4"/>
      <c r="I247" s="3"/>
      <c r="J247" s="4"/>
      <c r="K247" s="13"/>
    </row>
    <row r="248" spans="1:11" x14ac:dyDescent="0.3">
      <c r="A248" s="3"/>
      <c r="B248" s="2">
        <f t="shared" si="6"/>
        <v>45082</v>
      </c>
      <c r="C248" s="2">
        <f t="shared" si="7"/>
        <v>45088</v>
      </c>
      <c r="D248" s="11"/>
      <c r="E248" s="4"/>
      <c r="F248" s="4"/>
      <c r="G248" s="3"/>
      <c r="H248" s="4"/>
      <c r="I248" s="3"/>
      <c r="J248" s="4"/>
      <c r="K248" s="13"/>
    </row>
    <row r="249" spans="1:11" x14ac:dyDescent="0.3">
      <c r="A249" s="3"/>
      <c r="B249" s="2">
        <f t="shared" si="6"/>
        <v>45089</v>
      </c>
      <c r="C249" s="2">
        <f t="shared" si="7"/>
        <v>45095</v>
      </c>
      <c r="D249" s="11"/>
      <c r="E249" s="4"/>
      <c r="F249" s="4"/>
      <c r="G249" s="3"/>
      <c r="H249" s="4"/>
      <c r="I249" s="3"/>
      <c r="J249" s="4"/>
      <c r="K249" s="13"/>
    </row>
    <row r="250" spans="1:11" x14ac:dyDescent="0.3">
      <c r="A250" s="3"/>
      <c r="B250" s="2">
        <f t="shared" si="6"/>
        <v>45096</v>
      </c>
      <c r="C250" s="2">
        <f t="shared" si="7"/>
        <v>45102</v>
      </c>
      <c r="D250" s="11"/>
      <c r="E250" s="4"/>
      <c r="F250" s="4"/>
      <c r="G250" s="3"/>
      <c r="H250" s="4"/>
      <c r="I250" s="3"/>
      <c r="J250" s="4"/>
      <c r="K250" s="13"/>
    </row>
    <row r="251" spans="1:11" x14ac:dyDescent="0.3">
      <c r="A251" s="3"/>
      <c r="B251" s="2">
        <f t="shared" si="6"/>
        <v>45103</v>
      </c>
      <c r="C251" s="2">
        <f t="shared" si="7"/>
        <v>45109</v>
      </c>
      <c r="D251" s="11"/>
      <c r="E251" s="4"/>
      <c r="F251" s="4"/>
      <c r="G251" s="3"/>
      <c r="H251" s="4"/>
      <c r="I251" s="3"/>
      <c r="J251" s="4"/>
      <c r="K251" s="13"/>
    </row>
    <row r="252" spans="1:11" x14ac:dyDescent="0.3">
      <c r="A252" s="3"/>
      <c r="B252" s="2">
        <f t="shared" si="6"/>
        <v>45110</v>
      </c>
      <c r="C252" s="2">
        <f t="shared" si="7"/>
        <v>45116</v>
      </c>
      <c r="D252" s="11"/>
      <c r="E252" s="4"/>
      <c r="F252" s="4"/>
      <c r="G252" s="3"/>
      <c r="H252" s="4"/>
      <c r="I252" s="3"/>
      <c r="J252" s="4"/>
      <c r="K252" s="13"/>
    </row>
    <row r="253" spans="1:11" x14ac:dyDescent="0.3">
      <c r="A253" s="3"/>
      <c r="B253" s="2">
        <f t="shared" si="6"/>
        <v>45117</v>
      </c>
      <c r="C253" s="2">
        <f t="shared" si="7"/>
        <v>45123</v>
      </c>
      <c r="D253" s="11"/>
      <c r="E253" s="4"/>
      <c r="F253" s="4"/>
      <c r="G253" s="3"/>
      <c r="H253" s="4"/>
      <c r="I253" s="3"/>
      <c r="J253" s="4"/>
      <c r="K253" s="13"/>
    </row>
    <row r="254" spans="1:11" x14ac:dyDescent="0.3">
      <c r="A254" s="3"/>
      <c r="B254" s="2">
        <f t="shared" si="6"/>
        <v>45124</v>
      </c>
      <c r="C254" s="2">
        <f t="shared" si="7"/>
        <v>45130</v>
      </c>
      <c r="D254" s="11"/>
      <c r="E254" s="4"/>
      <c r="F254" s="4"/>
      <c r="G254" s="3"/>
      <c r="H254" s="4"/>
      <c r="I254" s="3"/>
      <c r="J254" s="4"/>
      <c r="K254" s="13"/>
    </row>
    <row r="255" spans="1:11" x14ac:dyDescent="0.3">
      <c r="A255" s="3"/>
      <c r="B255" s="2">
        <f t="shared" si="6"/>
        <v>45131</v>
      </c>
      <c r="C255" s="2">
        <f t="shared" si="7"/>
        <v>45137</v>
      </c>
      <c r="D255" s="11"/>
      <c r="E255" s="4"/>
      <c r="F255" s="4"/>
      <c r="G255" s="3"/>
      <c r="H255" s="4"/>
      <c r="I255" s="3"/>
      <c r="J255" s="4"/>
      <c r="K255" s="13"/>
    </row>
    <row r="256" spans="1:11" x14ac:dyDescent="0.3">
      <c r="A256" s="3"/>
      <c r="B256" s="2">
        <f t="shared" si="6"/>
        <v>45138</v>
      </c>
      <c r="C256" s="2">
        <f t="shared" si="7"/>
        <v>45144</v>
      </c>
      <c r="D256" s="11"/>
      <c r="E256" s="4"/>
      <c r="F256" s="4"/>
      <c r="G256" s="3"/>
      <c r="H256" s="4"/>
      <c r="I256" s="3"/>
      <c r="J256" s="4"/>
      <c r="K256" s="13"/>
    </row>
    <row r="257" spans="1:11" x14ac:dyDescent="0.3">
      <c r="A257" s="3"/>
      <c r="B257" s="2">
        <f t="shared" si="6"/>
        <v>45145</v>
      </c>
      <c r="C257" s="2">
        <f t="shared" si="7"/>
        <v>45151</v>
      </c>
      <c r="D257" s="11"/>
      <c r="E257" s="4"/>
      <c r="F257" s="4"/>
      <c r="G257" s="3"/>
      <c r="H257" s="4"/>
      <c r="I257" s="3"/>
      <c r="J257" s="4"/>
      <c r="K257" s="13"/>
    </row>
    <row r="258" spans="1:11" x14ac:dyDescent="0.3">
      <c r="A258" s="3"/>
      <c r="B258" s="2">
        <f t="shared" si="6"/>
        <v>45152</v>
      </c>
      <c r="C258" s="2">
        <f t="shared" si="7"/>
        <v>45158</v>
      </c>
      <c r="D258" s="11"/>
      <c r="E258" s="4"/>
      <c r="F258" s="4"/>
      <c r="G258" s="3"/>
      <c r="H258" s="4"/>
      <c r="I258" s="3"/>
      <c r="J258" s="4"/>
      <c r="K258" s="13"/>
    </row>
    <row r="259" spans="1:11" x14ac:dyDescent="0.3">
      <c r="A259" s="3"/>
      <c r="B259" s="2">
        <f t="shared" si="6"/>
        <v>45159</v>
      </c>
      <c r="C259" s="2">
        <f t="shared" si="7"/>
        <v>45165</v>
      </c>
      <c r="D259" s="11"/>
      <c r="E259" s="4"/>
      <c r="F259" s="4"/>
      <c r="G259" s="3"/>
      <c r="H259" s="4"/>
      <c r="I259" s="3"/>
      <c r="J259" s="4"/>
      <c r="K259" s="13"/>
    </row>
    <row r="260" spans="1:11" x14ac:dyDescent="0.3">
      <c r="A260" s="3">
        <v>35</v>
      </c>
      <c r="B260" s="2">
        <f t="shared" si="6"/>
        <v>45166</v>
      </c>
      <c r="C260" s="2">
        <f t="shared" si="7"/>
        <v>45172</v>
      </c>
      <c r="D260" s="11">
        <v>2178</v>
      </c>
      <c r="E260" s="4"/>
      <c r="F260" s="4"/>
      <c r="G260" s="3"/>
      <c r="H260" s="4"/>
      <c r="I260" s="3"/>
      <c r="J260" s="4"/>
      <c r="K260" s="13"/>
    </row>
    <row r="261" spans="1:11" x14ac:dyDescent="0.3">
      <c r="A261" s="3">
        <v>36</v>
      </c>
      <c r="B261" s="2">
        <f t="shared" si="6"/>
        <v>45173</v>
      </c>
      <c r="C261" s="2">
        <f t="shared" si="7"/>
        <v>45179</v>
      </c>
      <c r="D261" s="11">
        <v>2842</v>
      </c>
      <c r="E261" s="4"/>
      <c r="F261" s="4"/>
      <c r="G261" s="5">
        <v>0.67300000000000004</v>
      </c>
      <c r="H261" s="4">
        <v>1914</v>
      </c>
      <c r="I261" s="5">
        <f>100%-G261</f>
        <v>0.32699999999999996</v>
      </c>
      <c r="J261" s="4">
        <f>D261-H261</f>
        <v>928</v>
      </c>
      <c r="K261" s="13"/>
    </row>
    <row r="262" spans="1:11" x14ac:dyDescent="0.3">
      <c r="A262" s="3">
        <v>37</v>
      </c>
      <c r="B262" s="2">
        <f t="shared" ref="B262:B308" si="8">C261+1</f>
        <v>45180</v>
      </c>
      <c r="C262" s="2">
        <f t="shared" ref="C262:C308" si="9">B262+6</f>
        <v>45186</v>
      </c>
      <c r="D262" s="11">
        <v>3853</v>
      </c>
      <c r="E262" s="4"/>
      <c r="F262" s="4"/>
      <c r="G262" s="3"/>
      <c r="H262" s="4"/>
      <c r="I262" s="3"/>
      <c r="J262" s="4"/>
      <c r="K262" s="13"/>
    </row>
    <row r="263" spans="1:11" x14ac:dyDescent="0.3">
      <c r="A263" s="3">
        <v>38</v>
      </c>
      <c r="B263" s="2">
        <f t="shared" si="8"/>
        <v>45187</v>
      </c>
      <c r="C263" s="2">
        <f t="shared" si="9"/>
        <v>45193</v>
      </c>
      <c r="D263" s="11">
        <v>4452</v>
      </c>
      <c r="E263" s="4"/>
      <c r="F263" s="4"/>
      <c r="G263" s="5">
        <v>0.65500000000000003</v>
      </c>
      <c r="H263" s="4">
        <v>2918</v>
      </c>
      <c r="I263" s="5">
        <f>100%-G263</f>
        <v>0.34499999999999997</v>
      </c>
      <c r="J263" s="4">
        <f>D263-H263</f>
        <v>1534</v>
      </c>
      <c r="K263" s="13"/>
    </row>
    <row r="264" spans="1:11" x14ac:dyDescent="0.3">
      <c r="A264" s="3">
        <v>39</v>
      </c>
      <c r="B264" s="2">
        <f t="shared" si="8"/>
        <v>45194</v>
      </c>
      <c r="C264" s="2">
        <f t="shared" si="9"/>
        <v>45200</v>
      </c>
      <c r="D264" s="11"/>
      <c r="E264" s="4"/>
      <c r="F264" s="4"/>
      <c r="G264" s="3"/>
      <c r="H264" s="4"/>
      <c r="I264" s="3"/>
      <c r="J264" s="4"/>
      <c r="K264" s="13"/>
    </row>
    <row r="265" spans="1:11" x14ac:dyDescent="0.3">
      <c r="A265" s="3">
        <v>40</v>
      </c>
      <c r="B265" s="2">
        <f t="shared" si="8"/>
        <v>45201</v>
      </c>
      <c r="C265" s="2">
        <f t="shared" si="9"/>
        <v>45207</v>
      </c>
      <c r="D265" s="11"/>
      <c r="E265" s="4"/>
      <c r="F265" s="4"/>
      <c r="G265" s="3"/>
      <c r="H265" s="4"/>
      <c r="I265" s="3"/>
      <c r="J265" s="4"/>
      <c r="K265" s="13"/>
    </row>
    <row r="266" spans="1:11" x14ac:dyDescent="0.3">
      <c r="A266" s="3">
        <v>41</v>
      </c>
      <c r="B266" s="2">
        <f t="shared" si="8"/>
        <v>45208</v>
      </c>
      <c r="C266" s="2">
        <f t="shared" si="9"/>
        <v>45214</v>
      </c>
      <c r="D266" s="11"/>
      <c r="E266" s="4"/>
      <c r="F266" s="4"/>
      <c r="G266" s="3"/>
      <c r="H266" s="4"/>
      <c r="I266" s="3"/>
      <c r="J266" s="4"/>
      <c r="K266" s="13"/>
    </row>
    <row r="267" spans="1:11" x14ac:dyDescent="0.3">
      <c r="A267" s="3">
        <v>42</v>
      </c>
      <c r="B267" s="2">
        <f t="shared" si="8"/>
        <v>45215</v>
      </c>
      <c r="C267" s="2">
        <f t="shared" si="9"/>
        <v>45221</v>
      </c>
      <c r="D267" s="11">
        <v>4772</v>
      </c>
      <c r="E267" s="4"/>
      <c r="F267" s="4"/>
      <c r="G267" s="3"/>
      <c r="H267" s="4"/>
      <c r="I267" s="3"/>
      <c r="J267" s="4"/>
      <c r="K267" s="13"/>
    </row>
    <row r="268" spans="1:11" x14ac:dyDescent="0.3">
      <c r="A268" s="3">
        <v>43</v>
      </c>
      <c r="B268" s="2">
        <f t="shared" si="8"/>
        <v>45222</v>
      </c>
      <c r="C268" s="2">
        <f t="shared" si="9"/>
        <v>45228</v>
      </c>
      <c r="D268" s="11">
        <v>4664</v>
      </c>
      <c r="E268" s="4"/>
      <c r="F268" s="4"/>
      <c r="G268" s="5">
        <v>0.61899999999999999</v>
      </c>
      <c r="H268" s="4">
        <v>2889</v>
      </c>
      <c r="I268" s="5">
        <f>100%-G268</f>
        <v>0.38100000000000001</v>
      </c>
      <c r="J268" s="4">
        <f>D268-H268</f>
        <v>1775</v>
      </c>
      <c r="K268" s="13"/>
    </row>
    <row r="269" spans="1:11" x14ac:dyDescent="0.3">
      <c r="A269" s="3">
        <v>44</v>
      </c>
      <c r="B269" s="2">
        <f t="shared" si="8"/>
        <v>45229</v>
      </c>
      <c r="C269" s="2">
        <f t="shared" si="9"/>
        <v>45235</v>
      </c>
      <c r="D269" s="11"/>
      <c r="E269" s="4"/>
      <c r="F269" s="4"/>
      <c r="G269" s="3"/>
      <c r="H269" s="4"/>
      <c r="I269" s="3"/>
      <c r="J269" s="4"/>
      <c r="K269" s="13"/>
    </row>
    <row r="270" spans="1:11" x14ac:dyDescent="0.3">
      <c r="A270" s="3">
        <v>45</v>
      </c>
      <c r="B270" s="2">
        <f t="shared" si="8"/>
        <v>45236</v>
      </c>
      <c r="C270" s="2">
        <f t="shared" si="9"/>
        <v>45242</v>
      </c>
      <c r="D270" s="11"/>
      <c r="E270" s="4"/>
      <c r="F270" s="4"/>
      <c r="G270" s="3"/>
      <c r="H270" s="4"/>
      <c r="I270" s="3"/>
      <c r="J270" s="4"/>
      <c r="K270" s="13"/>
    </row>
    <row r="271" spans="1:11" x14ac:dyDescent="0.3">
      <c r="A271" s="3">
        <v>46</v>
      </c>
      <c r="B271" s="2">
        <f t="shared" si="8"/>
        <v>45243</v>
      </c>
      <c r="C271" s="2">
        <f t="shared" si="9"/>
        <v>45249</v>
      </c>
      <c r="D271" s="11">
        <v>4464</v>
      </c>
      <c r="E271" s="4"/>
      <c r="F271" s="4"/>
      <c r="G271" s="3"/>
      <c r="H271" s="4"/>
      <c r="I271" s="3"/>
      <c r="J271" s="4"/>
      <c r="K271" s="13"/>
    </row>
    <row r="272" spans="1:11" x14ac:dyDescent="0.3">
      <c r="A272" s="3">
        <v>47</v>
      </c>
      <c r="B272" s="2">
        <f t="shared" si="8"/>
        <v>45250</v>
      </c>
      <c r="C272" s="2">
        <f t="shared" si="9"/>
        <v>45256</v>
      </c>
      <c r="D272" s="11">
        <v>5050</v>
      </c>
      <c r="E272" s="4"/>
      <c r="F272" s="4"/>
      <c r="G272" s="15">
        <v>0.65</v>
      </c>
      <c r="H272" s="4">
        <f>D272*G272</f>
        <v>3282.5</v>
      </c>
      <c r="I272" s="5">
        <f>100%-G272</f>
        <v>0.35</v>
      </c>
      <c r="J272" s="4">
        <f>D272-H272</f>
        <v>1767.5</v>
      </c>
      <c r="K272" s="13"/>
    </row>
    <row r="273" spans="1:11" x14ac:dyDescent="0.3">
      <c r="A273" s="3">
        <v>48</v>
      </c>
      <c r="B273" s="2">
        <f t="shared" si="8"/>
        <v>45257</v>
      </c>
      <c r="C273" s="2">
        <f t="shared" si="9"/>
        <v>45263</v>
      </c>
      <c r="D273" s="11"/>
      <c r="E273" s="4"/>
      <c r="F273" s="4"/>
      <c r="G273" s="3"/>
      <c r="H273" s="4"/>
      <c r="I273" s="3"/>
      <c r="J273" s="4"/>
      <c r="K273" s="13"/>
    </row>
    <row r="274" spans="1:11" x14ac:dyDescent="0.3">
      <c r="A274" s="3">
        <v>49</v>
      </c>
      <c r="B274" s="2">
        <f t="shared" si="8"/>
        <v>45264</v>
      </c>
      <c r="C274" s="2">
        <f t="shared" si="9"/>
        <v>45270</v>
      </c>
      <c r="D274" s="11">
        <v>8073</v>
      </c>
      <c r="E274" s="4"/>
      <c r="F274" s="4"/>
      <c r="G274" s="3"/>
      <c r="H274" s="4"/>
      <c r="I274" s="3"/>
      <c r="J274" s="4"/>
      <c r="K274" s="13"/>
    </row>
    <row r="275" spans="1:11" x14ac:dyDescent="0.3">
      <c r="A275" s="3">
        <v>50</v>
      </c>
      <c r="B275" s="2">
        <f t="shared" si="8"/>
        <v>45271</v>
      </c>
      <c r="C275" s="2">
        <f t="shared" si="9"/>
        <v>45277</v>
      </c>
      <c r="D275" s="11">
        <v>11575</v>
      </c>
      <c r="E275" s="4"/>
      <c r="F275" s="4"/>
      <c r="G275" s="3"/>
      <c r="H275" s="4"/>
      <c r="I275" s="3"/>
      <c r="J275" s="4"/>
      <c r="K275" s="13"/>
    </row>
    <row r="276" spans="1:11" x14ac:dyDescent="0.3">
      <c r="A276" s="3">
        <v>51</v>
      </c>
      <c r="B276" s="2">
        <f t="shared" si="8"/>
        <v>45278</v>
      </c>
      <c r="C276" s="2">
        <f t="shared" si="9"/>
        <v>45284</v>
      </c>
      <c r="D276" s="11">
        <v>16223</v>
      </c>
      <c r="E276" s="4"/>
      <c r="F276" s="4"/>
      <c r="G276" s="5">
        <v>0.65200000000000002</v>
      </c>
      <c r="H276" s="4">
        <v>10578</v>
      </c>
      <c r="I276" s="5">
        <f>100%-G276</f>
        <v>0.34799999999999998</v>
      </c>
      <c r="J276" s="4">
        <f>D276-H276</f>
        <v>5645</v>
      </c>
      <c r="K276" s="13"/>
    </row>
    <row r="277" spans="1:11" x14ac:dyDescent="0.3">
      <c r="A277" s="3">
        <v>52</v>
      </c>
      <c r="B277" s="2">
        <f t="shared" si="8"/>
        <v>45285</v>
      </c>
      <c r="C277" s="2">
        <f t="shared" si="9"/>
        <v>45291</v>
      </c>
      <c r="D277" s="11">
        <v>13714</v>
      </c>
      <c r="E277" s="4"/>
      <c r="F277" s="4"/>
      <c r="G277" s="3"/>
      <c r="H277" s="4"/>
      <c r="I277" s="3"/>
      <c r="J277" s="4"/>
      <c r="K277" s="13"/>
    </row>
    <row r="278" spans="1:11" x14ac:dyDescent="0.3">
      <c r="A278" s="3">
        <v>1</v>
      </c>
      <c r="B278" s="2">
        <f t="shared" si="8"/>
        <v>45292</v>
      </c>
      <c r="C278" s="2">
        <f t="shared" si="9"/>
        <v>45298</v>
      </c>
      <c r="D278" s="11">
        <v>8201</v>
      </c>
      <c r="E278" s="4"/>
      <c r="F278" s="4"/>
      <c r="G278" s="5">
        <v>0.72299999999999998</v>
      </c>
      <c r="H278" s="4">
        <f>D278*G278</f>
        <v>5929.3229999999994</v>
      </c>
      <c r="I278" s="5">
        <f>100%-G278</f>
        <v>0.27700000000000002</v>
      </c>
      <c r="J278" s="4">
        <f>D278-H278</f>
        <v>2271.6770000000006</v>
      </c>
      <c r="K278" s="13"/>
    </row>
    <row r="279" spans="1:11" x14ac:dyDescent="0.3">
      <c r="A279" s="3">
        <v>2</v>
      </c>
      <c r="B279" s="2">
        <f t="shared" si="8"/>
        <v>45299</v>
      </c>
      <c r="C279" s="2">
        <f t="shared" si="9"/>
        <v>45305</v>
      </c>
      <c r="D279" s="11">
        <v>10112</v>
      </c>
      <c r="E279" s="4"/>
      <c r="F279" s="4"/>
      <c r="G279" s="5">
        <v>0.65400000000000003</v>
      </c>
      <c r="H279" s="4">
        <f>D279*G279</f>
        <v>6613.2480000000005</v>
      </c>
      <c r="I279" s="5">
        <f>100%-G279</f>
        <v>0.34599999999999997</v>
      </c>
      <c r="J279" s="4">
        <f>D279-H279</f>
        <v>3498.7519999999995</v>
      </c>
      <c r="K279" s="13"/>
    </row>
    <row r="280" spans="1:11" x14ac:dyDescent="0.3">
      <c r="A280" s="3">
        <v>3</v>
      </c>
      <c r="B280" s="2">
        <f t="shared" si="8"/>
        <v>45306</v>
      </c>
      <c r="C280" s="2">
        <f t="shared" si="9"/>
        <v>45312</v>
      </c>
      <c r="D280" s="11"/>
      <c r="E280" s="4"/>
      <c r="F280" s="4"/>
      <c r="G280" s="3"/>
      <c r="H280" s="4"/>
      <c r="I280" s="3"/>
      <c r="J280" s="4"/>
      <c r="K280" s="13"/>
    </row>
    <row r="281" spans="1:11" x14ac:dyDescent="0.3">
      <c r="A281" s="3">
        <v>4</v>
      </c>
      <c r="B281" s="2">
        <f t="shared" si="8"/>
        <v>45313</v>
      </c>
      <c r="C281" s="2">
        <f t="shared" si="9"/>
        <v>45319</v>
      </c>
      <c r="D281" s="11">
        <v>8083</v>
      </c>
      <c r="E281" s="4"/>
      <c r="F281" s="4"/>
      <c r="G281" s="3"/>
      <c r="H281" s="4"/>
      <c r="I281" s="3"/>
      <c r="J281" s="4"/>
      <c r="K281" s="13"/>
    </row>
    <row r="282" spans="1:11" x14ac:dyDescent="0.3">
      <c r="A282" s="3">
        <v>5</v>
      </c>
      <c r="B282" s="2">
        <f t="shared" si="8"/>
        <v>45320</v>
      </c>
      <c r="C282" s="2">
        <f t="shared" si="9"/>
        <v>45326</v>
      </c>
      <c r="D282" s="11">
        <v>7266</v>
      </c>
      <c r="E282" s="4"/>
      <c r="F282" s="4"/>
      <c r="G282" s="5">
        <v>0.68799999999999994</v>
      </c>
      <c r="H282" s="4">
        <f t="shared" ref="H282:H290" si="10">D282*G282</f>
        <v>4999.0079999999998</v>
      </c>
      <c r="I282" s="5">
        <f t="shared" ref="I282:I290" si="11">100%-G282</f>
        <v>0.31200000000000006</v>
      </c>
      <c r="J282" s="4">
        <f t="shared" ref="J282:J290" si="12">D282-H282</f>
        <v>2266.9920000000002</v>
      </c>
      <c r="K282" s="13"/>
    </row>
    <row r="283" spans="1:11" x14ac:dyDescent="0.3">
      <c r="A283" s="3">
        <v>6</v>
      </c>
      <c r="B283" s="2">
        <f t="shared" si="8"/>
        <v>45327</v>
      </c>
      <c r="C283" s="2">
        <f t="shared" si="9"/>
        <v>45333</v>
      </c>
      <c r="D283" s="11">
        <v>7216</v>
      </c>
      <c r="E283" s="4"/>
      <c r="F283" s="4"/>
      <c r="G283" s="5">
        <v>0.68799999999999994</v>
      </c>
      <c r="H283" s="4">
        <f t="shared" si="10"/>
        <v>4964.6079999999993</v>
      </c>
      <c r="I283" s="5">
        <f t="shared" si="11"/>
        <v>0.31200000000000006</v>
      </c>
      <c r="J283" s="4">
        <f t="shared" si="12"/>
        <v>2251.3920000000007</v>
      </c>
      <c r="K283" s="13"/>
    </row>
    <row r="284" spans="1:11" x14ac:dyDescent="0.3">
      <c r="A284" s="3">
        <v>7</v>
      </c>
      <c r="B284" s="2">
        <f t="shared" si="8"/>
        <v>45334</v>
      </c>
      <c r="C284" s="2">
        <f t="shared" si="9"/>
        <v>45340</v>
      </c>
      <c r="D284" s="11">
        <v>6746</v>
      </c>
      <c r="E284" s="4"/>
      <c r="F284" s="4"/>
      <c r="G284" s="5">
        <v>0.67500000000000004</v>
      </c>
      <c r="H284" s="4">
        <f t="shared" si="10"/>
        <v>4553.55</v>
      </c>
      <c r="I284" s="5">
        <f t="shared" si="11"/>
        <v>0.32499999999999996</v>
      </c>
      <c r="J284" s="4">
        <f t="shared" si="12"/>
        <v>2192.4499999999998</v>
      </c>
      <c r="K284" s="13"/>
    </row>
    <row r="285" spans="1:11" x14ac:dyDescent="0.3">
      <c r="A285" s="3">
        <v>8</v>
      </c>
      <c r="B285" s="2">
        <f t="shared" si="8"/>
        <v>45341</v>
      </c>
      <c r="C285" s="2">
        <f t="shared" si="9"/>
        <v>45347</v>
      </c>
      <c r="D285" s="11">
        <v>5449</v>
      </c>
      <c r="E285" s="4"/>
      <c r="F285" s="4"/>
      <c r="G285" s="5">
        <v>0.66800000000000004</v>
      </c>
      <c r="H285" s="4">
        <f t="shared" si="10"/>
        <v>3639.9320000000002</v>
      </c>
      <c r="I285" s="5">
        <f t="shared" si="11"/>
        <v>0.33199999999999996</v>
      </c>
      <c r="J285" s="4">
        <f t="shared" si="12"/>
        <v>1809.0679999999998</v>
      </c>
      <c r="K285" s="13"/>
    </row>
    <row r="286" spans="1:11" x14ac:dyDescent="0.3">
      <c r="A286" s="3">
        <v>9</v>
      </c>
      <c r="B286" s="2">
        <f t="shared" si="8"/>
        <v>45348</v>
      </c>
      <c r="C286" s="2">
        <f t="shared" si="9"/>
        <v>45354</v>
      </c>
      <c r="D286" s="11">
        <v>6578</v>
      </c>
      <c r="E286" s="4"/>
      <c r="F286" s="4"/>
      <c r="G286" s="15">
        <v>0.67</v>
      </c>
      <c r="H286" s="4">
        <f t="shared" si="10"/>
        <v>4407.26</v>
      </c>
      <c r="I286" s="5">
        <f t="shared" si="11"/>
        <v>0.32999999999999996</v>
      </c>
      <c r="J286" s="4">
        <f t="shared" si="12"/>
        <v>2170.7399999999998</v>
      </c>
      <c r="K286" s="13"/>
    </row>
    <row r="287" spans="1:11" x14ac:dyDescent="0.3">
      <c r="A287" s="3">
        <v>10</v>
      </c>
      <c r="B287" s="2">
        <f t="shared" si="8"/>
        <v>45355</v>
      </c>
      <c r="C287" s="2">
        <f t="shared" si="9"/>
        <v>45361</v>
      </c>
      <c r="D287" s="11">
        <v>4576</v>
      </c>
      <c r="E287" s="4"/>
      <c r="F287" s="4"/>
      <c r="G287" s="5">
        <v>0.71699999999999997</v>
      </c>
      <c r="H287" s="4">
        <f t="shared" si="10"/>
        <v>3280.9919999999997</v>
      </c>
      <c r="I287" s="5">
        <f t="shared" si="11"/>
        <v>0.28300000000000003</v>
      </c>
      <c r="J287" s="4">
        <f t="shared" si="12"/>
        <v>1295.0080000000003</v>
      </c>
      <c r="K287" s="13"/>
    </row>
    <row r="288" spans="1:11" x14ac:dyDescent="0.3">
      <c r="A288" s="3">
        <v>11</v>
      </c>
      <c r="B288" s="2">
        <f t="shared" si="8"/>
        <v>45362</v>
      </c>
      <c r="C288" s="2">
        <f t="shared" si="9"/>
        <v>45368</v>
      </c>
      <c r="D288" s="11">
        <v>6244</v>
      </c>
      <c r="E288" s="4"/>
      <c r="F288" s="4"/>
      <c r="G288" s="5">
        <v>0.71299999999999997</v>
      </c>
      <c r="H288" s="4">
        <f t="shared" si="10"/>
        <v>4451.9719999999998</v>
      </c>
      <c r="I288" s="5">
        <f t="shared" si="11"/>
        <v>0.28700000000000003</v>
      </c>
      <c r="J288" s="4">
        <f t="shared" si="12"/>
        <v>1792.0280000000002</v>
      </c>
      <c r="K288" s="13"/>
    </row>
    <row r="289" spans="1:11" x14ac:dyDescent="0.3">
      <c r="A289" s="3">
        <v>12</v>
      </c>
      <c r="B289" s="2">
        <f t="shared" si="8"/>
        <v>45369</v>
      </c>
      <c r="C289" s="2">
        <f t="shared" si="9"/>
        <v>45375</v>
      </c>
      <c r="D289" s="11">
        <v>4058</v>
      </c>
      <c r="E289" s="4"/>
      <c r="F289" s="4"/>
      <c r="G289" s="15">
        <v>0.7</v>
      </c>
      <c r="H289" s="4">
        <f t="shared" si="10"/>
        <v>2840.6</v>
      </c>
      <c r="I289" s="5">
        <f t="shared" si="11"/>
        <v>0.30000000000000004</v>
      </c>
      <c r="J289" s="4">
        <f t="shared" si="12"/>
        <v>1217.4000000000001</v>
      </c>
      <c r="K289" s="13"/>
    </row>
    <row r="290" spans="1:11" x14ac:dyDescent="0.3">
      <c r="A290" s="3">
        <v>13</v>
      </c>
      <c r="B290" s="2">
        <f t="shared" si="8"/>
        <v>45376</v>
      </c>
      <c r="C290" s="2">
        <f t="shared" si="9"/>
        <v>45382</v>
      </c>
      <c r="D290" s="11">
        <v>4793</v>
      </c>
      <c r="E290" s="4"/>
      <c r="F290" s="4"/>
      <c r="G290" s="5">
        <v>0.71399999999999997</v>
      </c>
      <c r="H290" s="4">
        <f t="shared" si="10"/>
        <v>3422.2019999999998</v>
      </c>
      <c r="I290" s="5">
        <f t="shared" si="11"/>
        <v>0.28600000000000003</v>
      </c>
      <c r="J290" s="4">
        <f t="shared" si="12"/>
        <v>1370.7980000000002</v>
      </c>
      <c r="K290" s="13"/>
    </row>
    <row r="291" spans="1:11" x14ac:dyDescent="0.3">
      <c r="A291" s="3"/>
      <c r="B291" s="2">
        <f t="shared" si="8"/>
        <v>45383</v>
      </c>
      <c r="C291" s="2">
        <f t="shared" si="9"/>
        <v>45389</v>
      </c>
      <c r="D291" s="11"/>
      <c r="E291" s="4"/>
      <c r="F291" s="4"/>
      <c r="G291" s="3"/>
      <c r="H291" s="4"/>
      <c r="I291" s="3"/>
      <c r="J291" s="4"/>
      <c r="K291" s="13"/>
    </row>
    <row r="292" spans="1:11" x14ac:dyDescent="0.3">
      <c r="A292" s="3"/>
      <c r="B292" s="2">
        <f t="shared" si="8"/>
        <v>45390</v>
      </c>
      <c r="C292" s="2">
        <f t="shared" si="9"/>
        <v>45396</v>
      </c>
      <c r="D292" s="11"/>
      <c r="E292" s="4"/>
      <c r="F292" s="4"/>
      <c r="G292" s="3"/>
      <c r="H292" s="4"/>
      <c r="I292" s="3"/>
      <c r="J292" s="4"/>
      <c r="K292" s="13"/>
    </row>
    <row r="293" spans="1:11" x14ac:dyDescent="0.3">
      <c r="A293" s="3">
        <v>16</v>
      </c>
      <c r="B293" s="2">
        <f t="shared" si="8"/>
        <v>45397</v>
      </c>
      <c r="C293" s="2">
        <f t="shared" si="9"/>
        <v>45403</v>
      </c>
      <c r="D293" s="11">
        <v>4410</v>
      </c>
      <c r="E293" s="4"/>
      <c r="F293" s="4"/>
      <c r="G293" s="3"/>
      <c r="H293" s="4"/>
      <c r="I293" s="3"/>
      <c r="J293" s="4"/>
      <c r="K293" s="13"/>
    </row>
    <row r="294" spans="1:11" x14ac:dyDescent="0.3">
      <c r="A294" s="3">
        <v>17</v>
      </c>
      <c r="B294" s="2">
        <f t="shared" si="8"/>
        <v>45404</v>
      </c>
      <c r="C294" s="2">
        <f t="shared" si="9"/>
        <v>45410</v>
      </c>
      <c r="D294" s="11">
        <v>4698</v>
      </c>
      <c r="E294" s="4"/>
      <c r="F294" s="4"/>
      <c r="G294" s="5">
        <v>0.71399999999999997</v>
      </c>
      <c r="H294" s="4">
        <f>D294*G294</f>
        <v>3354.3719999999998</v>
      </c>
      <c r="I294" s="5">
        <f>100%-G294</f>
        <v>0.28600000000000003</v>
      </c>
      <c r="J294" s="4">
        <f>D294-H294</f>
        <v>1343.6280000000002</v>
      </c>
      <c r="K294" s="13"/>
    </row>
    <row r="295" spans="1:11" x14ac:dyDescent="0.3">
      <c r="A295" s="3"/>
      <c r="B295" s="2">
        <f t="shared" si="8"/>
        <v>45411</v>
      </c>
      <c r="C295" s="2">
        <f t="shared" si="9"/>
        <v>45417</v>
      </c>
      <c r="D295" s="11"/>
      <c r="E295" s="4"/>
      <c r="F295" s="4"/>
      <c r="G295" s="3"/>
      <c r="H295" s="4"/>
      <c r="I295" s="3"/>
      <c r="J295" s="4"/>
      <c r="K295" s="13"/>
    </row>
    <row r="296" spans="1:11" x14ac:dyDescent="0.3">
      <c r="A296" s="3"/>
      <c r="B296" s="2">
        <f t="shared" si="8"/>
        <v>45418</v>
      </c>
      <c r="C296" s="2">
        <f t="shared" si="9"/>
        <v>45424</v>
      </c>
      <c r="D296" s="11"/>
      <c r="E296" s="4"/>
      <c r="F296" s="4"/>
      <c r="G296" s="3"/>
      <c r="H296" s="4"/>
      <c r="I296" s="3"/>
      <c r="J296" s="4"/>
      <c r="K296" s="13"/>
    </row>
    <row r="297" spans="1:11" x14ac:dyDescent="0.3">
      <c r="A297" s="3"/>
      <c r="B297" s="2">
        <f t="shared" si="8"/>
        <v>45425</v>
      </c>
      <c r="C297" s="2">
        <f t="shared" si="9"/>
        <v>45431</v>
      </c>
      <c r="D297" s="11"/>
      <c r="E297" s="4"/>
      <c r="F297" s="4"/>
      <c r="G297" s="3"/>
      <c r="H297" s="4"/>
      <c r="I297" s="3"/>
      <c r="J297" s="4"/>
      <c r="K297" s="13"/>
    </row>
    <row r="298" spans="1:11" x14ac:dyDescent="0.3">
      <c r="A298" s="3"/>
      <c r="B298" s="2">
        <f t="shared" si="8"/>
        <v>45432</v>
      </c>
      <c r="C298" s="2">
        <f t="shared" si="9"/>
        <v>45438</v>
      </c>
      <c r="D298" s="11"/>
      <c r="E298" s="4"/>
      <c r="F298" s="4"/>
      <c r="G298" s="3"/>
      <c r="H298" s="4"/>
      <c r="I298" s="3"/>
      <c r="J298" s="4"/>
      <c r="K298" s="13"/>
    </row>
    <row r="299" spans="1:11" x14ac:dyDescent="0.3">
      <c r="A299" s="3"/>
      <c r="B299" s="2">
        <f t="shared" si="8"/>
        <v>45439</v>
      </c>
      <c r="C299" s="2">
        <f t="shared" si="9"/>
        <v>45445</v>
      </c>
      <c r="D299" s="11"/>
      <c r="E299" s="4"/>
      <c r="F299" s="4"/>
      <c r="G299" s="3"/>
      <c r="H299" s="4"/>
      <c r="I299" s="3"/>
      <c r="J299" s="4"/>
      <c r="K299" s="13"/>
    </row>
    <row r="300" spans="1:11" x14ac:dyDescent="0.3">
      <c r="A300" s="3"/>
      <c r="B300" s="2">
        <f t="shared" si="8"/>
        <v>45446</v>
      </c>
      <c r="C300" s="2">
        <f t="shared" si="9"/>
        <v>45452</v>
      </c>
      <c r="D300" s="11"/>
      <c r="E300" s="4"/>
      <c r="F300" s="4"/>
      <c r="G300" s="3"/>
      <c r="H300" s="4"/>
      <c r="I300" s="3"/>
      <c r="J300" s="4"/>
      <c r="K300" s="13"/>
    </row>
    <row r="301" spans="1:11" x14ac:dyDescent="0.3">
      <c r="A301" s="3"/>
      <c r="B301" s="2">
        <f t="shared" si="8"/>
        <v>45453</v>
      </c>
      <c r="C301" s="2">
        <f t="shared" si="9"/>
        <v>45459</v>
      </c>
      <c r="D301" s="11"/>
      <c r="E301" s="4"/>
      <c r="F301" s="4"/>
      <c r="G301" s="3"/>
      <c r="H301" s="4"/>
      <c r="I301" s="3"/>
      <c r="J301" s="4"/>
      <c r="K301" s="13"/>
    </row>
    <row r="302" spans="1:11" x14ac:dyDescent="0.3">
      <c r="A302" s="3"/>
      <c r="B302" s="2">
        <f t="shared" si="8"/>
        <v>45460</v>
      </c>
      <c r="C302" s="2">
        <f t="shared" si="9"/>
        <v>45466</v>
      </c>
      <c r="D302" s="11"/>
      <c r="E302" s="4"/>
      <c r="F302" s="4"/>
      <c r="G302" s="3"/>
      <c r="H302" s="4"/>
      <c r="I302" s="3"/>
      <c r="J302" s="4"/>
      <c r="K302" s="13"/>
    </row>
    <row r="303" spans="1:11" x14ac:dyDescent="0.3">
      <c r="A303" s="3"/>
      <c r="B303" s="2">
        <f t="shared" si="8"/>
        <v>45467</v>
      </c>
      <c r="C303" s="2">
        <f t="shared" si="9"/>
        <v>45473</v>
      </c>
      <c r="D303" s="11"/>
      <c r="E303" s="4"/>
      <c r="F303" s="4"/>
      <c r="G303" s="3"/>
      <c r="H303" s="4"/>
      <c r="I303" s="3"/>
      <c r="J303" s="4"/>
      <c r="K303" s="13"/>
    </row>
    <row r="304" spans="1:11" x14ac:dyDescent="0.3">
      <c r="A304" s="3"/>
      <c r="B304" s="2">
        <f t="shared" si="8"/>
        <v>45474</v>
      </c>
      <c r="C304" s="2">
        <f t="shared" si="9"/>
        <v>45480</v>
      </c>
      <c r="D304" s="11"/>
      <c r="E304" s="4"/>
      <c r="F304" s="4"/>
      <c r="G304" s="3"/>
      <c r="H304" s="4"/>
      <c r="I304" s="3"/>
      <c r="J304" s="4"/>
      <c r="K304" s="13"/>
    </row>
    <row r="305" spans="1:11" x14ac:dyDescent="0.3">
      <c r="A305" s="3"/>
      <c r="B305" s="2">
        <f t="shared" si="8"/>
        <v>45481</v>
      </c>
      <c r="C305" s="2">
        <f t="shared" si="9"/>
        <v>45487</v>
      </c>
      <c r="D305" s="11"/>
      <c r="E305" s="4"/>
      <c r="F305" s="4"/>
      <c r="G305" s="3"/>
      <c r="H305" s="4"/>
      <c r="I305" s="3"/>
      <c r="J305" s="4"/>
      <c r="K305" s="13"/>
    </row>
    <row r="306" spans="1:11" x14ac:dyDescent="0.3">
      <c r="A306" s="3"/>
      <c r="B306" s="2">
        <f t="shared" si="8"/>
        <v>45488</v>
      </c>
      <c r="C306" s="2">
        <f t="shared" si="9"/>
        <v>45494</v>
      </c>
      <c r="D306" s="11"/>
      <c r="E306" s="4"/>
      <c r="F306" s="4"/>
      <c r="G306" s="3"/>
      <c r="H306" s="4"/>
      <c r="I306" s="3"/>
      <c r="J306" s="4"/>
      <c r="K306" s="13"/>
    </row>
    <row r="307" spans="1:11" x14ac:dyDescent="0.3">
      <c r="A307" s="3"/>
      <c r="B307" s="2">
        <f t="shared" si="8"/>
        <v>45495</v>
      </c>
      <c r="C307" s="2">
        <f t="shared" si="9"/>
        <v>45501</v>
      </c>
      <c r="D307" s="11"/>
      <c r="E307" s="4"/>
      <c r="F307" s="4"/>
      <c r="G307" s="3"/>
      <c r="H307" s="4"/>
      <c r="I307" s="3"/>
      <c r="J307" s="4"/>
      <c r="K307" s="13"/>
    </row>
    <row r="308" spans="1:11" x14ac:dyDescent="0.3">
      <c r="A308" s="3"/>
      <c r="B308" s="2">
        <f t="shared" si="8"/>
        <v>45502</v>
      </c>
      <c r="C308" s="2">
        <f t="shared" si="9"/>
        <v>45508</v>
      </c>
      <c r="D308" s="11"/>
      <c r="E308" s="4"/>
      <c r="F308" s="4"/>
      <c r="G308" s="3"/>
      <c r="H308" s="4"/>
      <c r="I308" s="3"/>
      <c r="J308" s="4"/>
      <c r="K308" s="13"/>
    </row>
    <row r="309" spans="1:11" x14ac:dyDescent="0.3">
      <c r="A309" s="3"/>
      <c r="B309" s="2">
        <f>C308+1</f>
        <v>45509</v>
      </c>
      <c r="C309" s="2">
        <f>B309+6</f>
        <v>45515</v>
      </c>
      <c r="D309" s="11"/>
      <c r="E309" s="4"/>
      <c r="F309" s="4"/>
      <c r="G309" s="3"/>
      <c r="H309" s="4"/>
      <c r="I309" s="3"/>
      <c r="J309" s="4"/>
      <c r="K309" s="13"/>
    </row>
    <row r="310" spans="1:11" x14ac:dyDescent="0.3">
      <c r="A310" s="3"/>
      <c r="B310" s="2">
        <f t="shared" ref="B310:B373" si="13">C309+1</f>
        <v>45516</v>
      </c>
      <c r="C310" s="2">
        <f t="shared" ref="C310:C373" si="14">B310+6</f>
        <v>45522</v>
      </c>
      <c r="D310" s="11"/>
      <c r="E310" s="4"/>
      <c r="F310" s="4"/>
      <c r="G310" s="3"/>
      <c r="H310" s="4"/>
      <c r="I310" s="3"/>
      <c r="J310" s="4"/>
      <c r="K310" s="13"/>
    </row>
    <row r="311" spans="1:11" x14ac:dyDescent="0.3">
      <c r="A311" s="3"/>
      <c r="B311" s="2">
        <f t="shared" si="13"/>
        <v>45523</v>
      </c>
      <c r="C311" s="2">
        <f t="shared" si="14"/>
        <v>45529</v>
      </c>
      <c r="D311" s="11"/>
      <c r="E311" s="4"/>
      <c r="F311" s="4"/>
      <c r="G311" s="3"/>
      <c r="H311" s="4"/>
      <c r="I311" s="3"/>
      <c r="J311" s="4"/>
      <c r="K311" s="13"/>
    </row>
    <row r="312" spans="1:11" x14ac:dyDescent="0.3">
      <c r="A312" s="3"/>
      <c r="B312" s="2">
        <f t="shared" si="13"/>
        <v>45530</v>
      </c>
      <c r="C312" s="2">
        <f t="shared" si="14"/>
        <v>45536</v>
      </c>
      <c r="D312" s="11"/>
      <c r="E312" s="4"/>
      <c r="F312" s="4"/>
      <c r="G312" s="3"/>
      <c r="H312" s="4"/>
      <c r="I312" s="3"/>
      <c r="J312" s="4"/>
      <c r="K312" s="13"/>
    </row>
    <row r="313" spans="1:11" x14ac:dyDescent="0.3">
      <c r="A313" s="3"/>
      <c r="B313" s="2">
        <f t="shared" si="13"/>
        <v>45537</v>
      </c>
      <c r="C313" s="2">
        <f t="shared" si="14"/>
        <v>45543</v>
      </c>
      <c r="D313" s="11"/>
      <c r="E313" s="4"/>
      <c r="F313" s="4"/>
      <c r="G313" s="3"/>
      <c r="H313" s="4"/>
      <c r="I313" s="3"/>
      <c r="J313" s="4"/>
      <c r="K313" s="13"/>
    </row>
    <row r="314" spans="1:11" x14ac:dyDescent="0.3">
      <c r="A314" s="3"/>
      <c r="B314" s="2">
        <f t="shared" si="13"/>
        <v>45544</v>
      </c>
      <c r="C314" s="2">
        <f t="shared" si="14"/>
        <v>45550</v>
      </c>
      <c r="D314" s="11"/>
      <c r="E314" s="4"/>
      <c r="F314" s="4"/>
      <c r="G314" s="3"/>
      <c r="H314" s="4"/>
      <c r="I314" s="3"/>
      <c r="J314" s="4"/>
      <c r="K314" s="13"/>
    </row>
    <row r="315" spans="1:11" x14ac:dyDescent="0.3">
      <c r="A315" s="3"/>
      <c r="B315" s="2">
        <f t="shared" si="13"/>
        <v>45551</v>
      </c>
      <c r="C315" s="2">
        <f t="shared" si="14"/>
        <v>45557</v>
      </c>
      <c r="D315" s="11"/>
      <c r="E315" s="4"/>
      <c r="F315" s="4"/>
      <c r="G315" s="3"/>
      <c r="H315" s="4"/>
      <c r="I315" s="3"/>
      <c r="J315" s="4"/>
      <c r="K315" s="13"/>
    </row>
    <row r="316" spans="1:11" x14ac:dyDescent="0.3">
      <c r="A316" s="3"/>
      <c r="B316" s="2">
        <f t="shared" si="13"/>
        <v>45558</v>
      </c>
      <c r="C316" s="2">
        <f t="shared" si="14"/>
        <v>45564</v>
      </c>
      <c r="D316" s="11"/>
      <c r="E316" s="4"/>
      <c r="F316" s="4"/>
      <c r="G316" s="3"/>
      <c r="H316" s="4"/>
      <c r="I316" s="3"/>
      <c r="J316" s="4"/>
      <c r="K316" s="13"/>
    </row>
    <row r="317" spans="1:11" x14ac:dyDescent="0.3">
      <c r="A317" s="3"/>
      <c r="B317" s="2">
        <f t="shared" si="13"/>
        <v>45565</v>
      </c>
      <c r="C317" s="2">
        <f t="shared" si="14"/>
        <v>45571</v>
      </c>
      <c r="D317" s="11"/>
      <c r="E317" s="4"/>
      <c r="F317" s="4"/>
      <c r="G317" s="3"/>
      <c r="H317" s="4"/>
      <c r="I317" s="3"/>
      <c r="J317" s="4"/>
      <c r="K317" s="13"/>
    </row>
    <row r="318" spans="1:11" x14ac:dyDescent="0.3">
      <c r="A318" s="3"/>
      <c r="B318" s="2">
        <f t="shared" si="13"/>
        <v>45572</v>
      </c>
      <c r="C318" s="2">
        <f t="shared" si="14"/>
        <v>45578</v>
      </c>
      <c r="D318" s="11"/>
      <c r="E318" s="4"/>
      <c r="F318" s="4"/>
      <c r="G318" s="3"/>
      <c r="H318" s="4"/>
      <c r="I318" s="3"/>
      <c r="J318" s="4"/>
      <c r="K318" s="13"/>
    </row>
    <row r="319" spans="1:11" x14ac:dyDescent="0.3">
      <c r="A319" s="3"/>
      <c r="B319" s="2">
        <f t="shared" si="13"/>
        <v>45579</v>
      </c>
      <c r="C319" s="2">
        <f t="shared" si="14"/>
        <v>45585</v>
      </c>
      <c r="D319" s="11"/>
      <c r="E319" s="4"/>
      <c r="F319" s="4"/>
      <c r="G319" s="3"/>
      <c r="H319" s="4"/>
      <c r="I319" s="3"/>
      <c r="J319" s="4"/>
      <c r="K319" s="13"/>
    </row>
    <row r="320" spans="1:11" x14ac:dyDescent="0.3">
      <c r="A320" s="3"/>
      <c r="B320" s="2">
        <f t="shared" si="13"/>
        <v>45586</v>
      </c>
      <c r="C320" s="2">
        <f t="shared" si="14"/>
        <v>45592</v>
      </c>
      <c r="D320" s="11"/>
      <c r="E320" s="4"/>
      <c r="F320" s="4"/>
      <c r="G320" s="3"/>
      <c r="H320" s="4"/>
      <c r="I320" s="3"/>
      <c r="J320" s="4"/>
      <c r="K320" s="13"/>
    </row>
    <row r="321" spans="1:11" x14ac:dyDescent="0.3">
      <c r="A321" s="3"/>
      <c r="B321" s="2">
        <f t="shared" si="13"/>
        <v>45593</v>
      </c>
      <c r="C321" s="2">
        <f t="shared" si="14"/>
        <v>45599</v>
      </c>
      <c r="D321" s="11"/>
      <c r="E321" s="4"/>
      <c r="F321" s="4"/>
      <c r="G321" s="3"/>
      <c r="H321" s="4"/>
      <c r="I321" s="3"/>
      <c r="J321" s="4"/>
      <c r="K321" s="13"/>
    </row>
    <row r="322" spans="1:11" x14ac:dyDescent="0.3">
      <c r="A322" s="3"/>
      <c r="B322" s="2">
        <f t="shared" si="13"/>
        <v>45600</v>
      </c>
      <c r="C322" s="2">
        <f t="shared" si="14"/>
        <v>45606</v>
      </c>
      <c r="D322" s="11"/>
      <c r="E322" s="4"/>
      <c r="F322" s="4"/>
      <c r="G322" s="3"/>
      <c r="H322" s="4"/>
      <c r="I322" s="3"/>
      <c r="J322" s="4"/>
      <c r="K322" s="13"/>
    </row>
    <row r="323" spans="1:11" x14ac:dyDescent="0.3">
      <c r="A323" s="3"/>
      <c r="B323" s="2">
        <f t="shared" si="13"/>
        <v>45607</v>
      </c>
      <c r="C323" s="2">
        <f t="shared" si="14"/>
        <v>45613</v>
      </c>
      <c r="D323" s="11"/>
      <c r="E323" s="4"/>
      <c r="F323" s="4"/>
      <c r="G323" s="3"/>
      <c r="H323" s="4"/>
      <c r="I323" s="3"/>
      <c r="J323" s="4"/>
      <c r="K323" s="13"/>
    </row>
    <row r="324" spans="1:11" x14ac:dyDescent="0.3">
      <c r="A324" s="3"/>
      <c r="B324" s="2">
        <f t="shared" si="13"/>
        <v>45614</v>
      </c>
      <c r="C324" s="2">
        <f t="shared" si="14"/>
        <v>45620</v>
      </c>
      <c r="D324" s="11"/>
      <c r="E324" s="4"/>
      <c r="F324" s="4"/>
      <c r="G324" s="3"/>
      <c r="H324" s="4"/>
      <c r="I324" s="3"/>
      <c r="J324" s="4"/>
      <c r="K324" s="13"/>
    </row>
    <row r="325" spans="1:11" x14ac:dyDescent="0.3">
      <c r="A325" s="3">
        <v>48</v>
      </c>
      <c r="B325" s="2">
        <f t="shared" si="13"/>
        <v>45621</v>
      </c>
      <c r="C325" s="2">
        <f t="shared" si="14"/>
        <v>45627</v>
      </c>
      <c r="D325" s="11">
        <v>7067</v>
      </c>
      <c r="E325" s="4"/>
      <c r="F325" s="4"/>
      <c r="G325" s="3"/>
      <c r="H325" s="4"/>
      <c r="I325" s="3"/>
      <c r="J325" s="4"/>
      <c r="K325" s="13"/>
    </row>
    <row r="326" spans="1:11" x14ac:dyDescent="0.3">
      <c r="A326" s="3">
        <v>49</v>
      </c>
      <c r="B326" s="2">
        <f t="shared" si="13"/>
        <v>45628</v>
      </c>
      <c r="C326" s="2">
        <f t="shared" si="14"/>
        <v>45634</v>
      </c>
      <c r="D326" s="11">
        <f>E326+F326</f>
        <v>7336</v>
      </c>
      <c r="E326" s="4">
        <v>1</v>
      </c>
      <c r="F326" s="4">
        <v>7335</v>
      </c>
      <c r="G326" s="5">
        <v>0.70099999999999996</v>
      </c>
      <c r="H326" s="4">
        <f>D326*G326</f>
        <v>5142.5360000000001</v>
      </c>
      <c r="I326" s="5">
        <f>100%-G326</f>
        <v>0.29900000000000004</v>
      </c>
      <c r="J326" s="4">
        <f>D326-H326</f>
        <v>2193.4639999999999</v>
      </c>
      <c r="K326" s="13"/>
    </row>
    <row r="327" spans="1:11" x14ac:dyDescent="0.3">
      <c r="A327" s="3"/>
      <c r="B327" s="2">
        <f t="shared" si="13"/>
        <v>45635</v>
      </c>
      <c r="C327" s="2">
        <f t="shared" si="14"/>
        <v>45641</v>
      </c>
      <c r="D327" s="11"/>
      <c r="E327" s="4"/>
      <c r="F327" s="4"/>
      <c r="G327" s="3"/>
      <c r="H327" s="4"/>
      <c r="I327" s="3"/>
      <c r="J327" s="4"/>
      <c r="K327" s="13"/>
    </row>
    <row r="328" spans="1:11" x14ac:dyDescent="0.3">
      <c r="A328" s="3"/>
      <c r="B328" s="2">
        <f t="shared" si="13"/>
        <v>45642</v>
      </c>
      <c r="C328" s="2">
        <f t="shared" si="14"/>
        <v>45648</v>
      </c>
      <c r="D328" s="11"/>
      <c r="E328" s="4"/>
      <c r="F328" s="4"/>
      <c r="G328" s="3"/>
      <c r="H328" s="4"/>
      <c r="I328" s="3"/>
      <c r="J328" s="4"/>
      <c r="K328" s="13"/>
    </row>
    <row r="329" spans="1:11" x14ac:dyDescent="0.3">
      <c r="A329" s="3"/>
      <c r="B329" s="2">
        <f t="shared" si="13"/>
        <v>45649</v>
      </c>
      <c r="C329" s="2">
        <f t="shared" si="14"/>
        <v>45655</v>
      </c>
      <c r="D329" s="11"/>
      <c r="E329" s="4"/>
      <c r="F329" s="4"/>
      <c r="G329" s="3"/>
      <c r="H329" s="4"/>
      <c r="I329" s="3"/>
      <c r="J329" s="4"/>
      <c r="K329" s="13"/>
    </row>
    <row r="330" spans="1:11" x14ac:dyDescent="0.3">
      <c r="A330" s="3">
        <v>1</v>
      </c>
      <c r="B330" s="2">
        <f t="shared" si="13"/>
        <v>45656</v>
      </c>
      <c r="C330" s="2">
        <f t="shared" si="14"/>
        <v>45662</v>
      </c>
      <c r="D330" s="11">
        <f>E330+F330</f>
        <v>4261</v>
      </c>
      <c r="E330" s="4">
        <v>16</v>
      </c>
      <c r="F330" s="4">
        <v>4245</v>
      </c>
      <c r="G330" s="3"/>
      <c r="H330" s="4"/>
      <c r="I330" s="3"/>
      <c r="J330" s="4"/>
      <c r="K330" s="13"/>
    </row>
    <row r="331" spans="1:11" x14ac:dyDescent="0.3">
      <c r="A331" s="3">
        <v>2</v>
      </c>
      <c r="B331" s="2">
        <f t="shared" si="13"/>
        <v>45663</v>
      </c>
      <c r="C331" s="2">
        <f t="shared" si="14"/>
        <v>45669</v>
      </c>
      <c r="D331" s="11">
        <v>7376</v>
      </c>
      <c r="E331" s="4"/>
      <c r="F331" s="4"/>
      <c r="G331" s="3"/>
      <c r="H331" s="4"/>
      <c r="I331" s="3"/>
      <c r="J331" s="4"/>
      <c r="K331" s="13"/>
    </row>
    <row r="332" spans="1:11" x14ac:dyDescent="0.3">
      <c r="A332" s="3">
        <v>3</v>
      </c>
      <c r="B332" s="2">
        <f t="shared" si="13"/>
        <v>45670</v>
      </c>
      <c r="C332" s="2">
        <f t="shared" si="14"/>
        <v>45676</v>
      </c>
      <c r="D332" s="11">
        <f>E332+F332</f>
        <v>11802</v>
      </c>
      <c r="E332" s="4">
        <v>41</v>
      </c>
      <c r="F332" s="4">
        <v>11761</v>
      </c>
      <c r="G332" s="3"/>
      <c r="H332" s="4"/>
      <c r="I332" s="3"/>
      <c r="J332" s="4"/>
      <c r="K332" s="13"/>
    </row>
    <row r="333" spans="1:11" x14ac:dyDescent="0.3">
      <c r="A333" s="3"/>
      <c r="B333" s="2">
        <f t="shared" si="13"/>
        <v>45677</v>
      </c>
      <c r="C333" s="2">
        <f t="shared" si="14"/>
        <v>45683</v>
      </c>
      <c r="D333" s="11"/>
      <c r="E333" s="4"/>
      <c r="F333" s="4"/>
      <c r="G333" s="3"/>
      <c r="H333" s="4"/>
      <c r="I333" s="3"/>
      <c r="J333" s="4"/>
      <c r="K333" s="13"/>
    </row>
    <row r="334" spans="1:11" x14ac:dyDescent="0.3">
      <c r="A334" s="3"/>
      <c r="B334" s="2">
        <f t="shared" si="13"/>
        <v>45684</v>
      </c>
      <c r="C334" s="2">
        <f t="shared" si="14"/>
        <v>45690</v>
      </c>
      <c r="D334" s="11"/>
      <c r="E334" s="4"/>
      <c r="F334" s="4"/>
      <c r="G334" s="3"/>
      <c r="H334" s="4"/>
      <c r="I334" s="3"/>
      <c r="J334" s="4"/>
      <c r="K334" s="13"/>
    </row>
    <row r="335" spans="1:11" x14ac:dyDescent="0.3">
      <c r="A335" s="3"/>
      <c r="B335" s="2">
        <f t="shared" si="13"/>
        <v>45691</v>
      </c>
      <c r="C335" s="2">
        <f t="shared" si="14"/>
        <v>45697</v>
      </c>
      <c r="D335" s="11"/>
      <c r="E335" s="4"/>
      <c r="F335" s="4"/>
      <c r="G335" s="3"/>
      <c r="H335" s="4"/>
      <c r="I335" s="3"/>
      <c r="J335" s="4"/>
      <c r="K335" s="13"/>
    </row>
    <row r="336" spans="1:11" x14ac:dyDescent="0.3">
      <c r="A336" s="3"/>
      <c r="B336" s="2">
        <f t="shared" si="13"/>
        <v>45698</v>
      </c>
      <c r="C336" s="2">
        <f t="shared" si="14"/>
        <v>45704</v>
      </c>
      <c r="D336" s="11"/>
      <c r="E336" s="4"/>
      <c r="F336" s="4"/>
      <c r="G336" s="3"/>
      <c r="H336" s="4"/>
      <c r="I336" s="3"/>
      <c r="J336" s="4"/>
      <c r="K336" s="13"/>
    </row>
    <row r="337" spans="1:11" x14ac:dyDescent="0.3">
      <c r="A337" s="3">
        <v>8</v>
      </c>
      <c r="B337" s="2">
        <f t="shared" si="13"/>
        <v>45705</v>
      </c>
      <c r="C337" s="2">
        <f t="shared" si="14"/>
        <v>45711</v>
      </c>
      <c r="D337" s="11">
        <v>10137</v>
      </c>
      <c r="E337" s="4"/>
      <c r="F337" s="4"/>
      <c r="G337" s="3"/>
      <c r="H337" s="4"/>
      <c r="I337" s="3"/>
      <c r="J337" s="4"/>
      <c r="K337" s="13"/>
    </row>
    <row r="338" spans="1:11" x14ac:dyDescent="0.3">
      <c r="A338" s="3">
        <v>9</v>
      </c>
      <c r="B338" s="2">
        <f t="shared" si="13"/>
        <v>45712</v>
      </c>
      <c r="C338" s="2">
        <f t="shared" si="14"/>
        <v>45718</v>
      </c>
      <c r="D338" s="11">
        <f>E338+F338</f>
        <v>9876</v>
      </c>
      <c r="E338" s="4">
        <v>58</v>
      </c>
      <c r="F338" s="4">
        <v>9818</v>
      </c>
      <c r="G338" s="5">
        <v>0.65800000000000003</v>
      </c>
      <c r="H338" s="4">
        <f>D338*G338</f>
        <v>6498.4080000000004</v>
      </c>
      <c r="I338" s="5">
        <f>100%-G338</f>
        <v>0.34199999999999997</v>
      </c>
      <c r="J338" s="4">
        <f>D338-H338</f>
        <v>3377.5919999999996</v>
      </c>
      <c r="K338" s="13"/>
    </row>
    <row r="339" spans="1:11" x14ac:dyDescent="0.3">
      <c r="A339" s="3"/>
      <c r="B339" s="2">
        <f t="shared" si="13"/>
        <v>45719</v>
      </c>
      <c r="C339" s="2">
        <f t="shared" si="14"/>
        <v>45725</v>
      </c>
      <c r="D339" s="11"/>
      <c r="E339" s="4"/>
      <c r="F339" s="4"/>
      <c r="G339" s="3"/>
      <c r="H339" s="4"/>
      <c r="I339" s="3"/>
      <c r="J339" s="4"/>
      <c r="K339" s="13"/>
    </row>
    <row r="340" spans="1:11" x14ac:dyDescent="0.3">
      <c r="A340" s="3"/>
      <c r="B340" s="2">
        <f t="shared" si="13"/>
        <v>45726</v>
      </c>
      <c r="C340" s="2">
        <f t="shared" si="14"/>
        <v>45732</v>
      </c>
      <c r="D340" s="11"/>
      <c r="E340" s="4"/>
      <c r="F340" s="4"/>
      <c r="G340" s="3"/>
      <c r="H340" s="4"/>
      <c r="I340" s="3"/>
      <c r="J340" s="4"/>
      <c r="K340" s="13"/>
    </row>
    <row r="341" spans="1:11" x14ac:dyDescent="0.3">
      <c r="A341" s="3"/>
      <c r="B341" s="2">
        <f t="shared" si="13"/>
        <v>45733</v>
      </c>
      <c r="C341" s="2">
        <f t="shared" si="14"/>
        <v>45739</v>
      </c>
      <c r="D341" s="11"/>
      <c r="E341" s="4"/>
      <c r="F341" s="4"/>
      <c r="G341" s="3"/>
      <c r="H341" s="4"/>
      <c r="I341" s="3"/>
      <c r="J341" s="4"/>
      <c r="K341" s="13"/>
    </row>
    <row r="342" spans="1:11" x14ac:dyDescent="0.3">
      <c r="A342" s="3"/>
      <c r="B342" s="2">
        <f t="shared" si="13"/>
        <v>45740</v>
      </c>
      <c r="C342" s="2">
        <f t="shared" si="14"/>
        <v>45746</v>
      </c>
      <c r="D342" s="11"/>
      <c r="E342" s="4"/>
      <c r="F342" s="4"/>
      <c r="G342" s="3"/>
      <c r="H342" s="4"/>
      <c r="I342" s="3"/>
      <c r="J342" s="4"/>
      <c r="K342" s="13"/>
    </row>
    <row r="343" spans="1:11" x14ac:dyDescent="0.3">
      <c r="A343" s="3"/>
      <c r="B343" s="2">
        <f t="shared" si="13"/>
        <v>45747</v>
      </c>
      <c r="C343" s="2">
        <f t="shared" si="14"/>
        <v>45753</v>
      </c>
      <c r="D343" s="11"/>
      <c r="E343" s="4"/>
      <c r="F343" s="4"/>
      <c r="G343" s="3"/>
      <c r="H343" s="4"/>
      <c r="I343" s="3"/>
      <c r="J343" s="4"/>
      <c r="K343" s="13"/>
    </row>
    <row r="344" spans="1:11" x14ac:dyDescent="0.3">
      <c r="A344" s="3"/>
      <c r="B344" s="2">
        <f t="shared" si="13"/>
        <v>45754</v>
      </c>
      <c r="C344" s="2">
        <f t="shared" si="14"/>
        <v>45760</v>
      </c>
      <c r="D344" s="11"/>
      <c r="E344" s="4"/>
      <c r="F344" s="4"/>
      <c r="G344" s="3"/>
      <c r="H344" s="4"/>
      <c r="I344" s="3"/>
      <c r="J344" s="4"/>
      <c r="K344" s="13"/>
    </row>
    <row r="345" spans="1:11" x14ac:dyDescent="0.3">
      <c r="A345" s="3"/>
      <c r="B345" s="2">
        <f t="shared" si="13"/>
        <v>45761</v>
      </c>
      <c r="C345" s="2">
        <f t="shared" si="14"/>
        <v>45767</v>
      </c>
      <c r="D345" s="11"/>
      <c r="E345" s="4"/>
      <c r="F345" s="4"/>
      <c r="G345" s="3"/>
      <c r="H345" s="4"/>
      <c r="I345" s="3"/>
      <c r="J345" s="4"/>
      <c r="K345" s="13"/>
    </row>
    <row r="346" spans="1:11" x14ac:dyDescent="0.3">
      <c r="A346" s="3"/>
      <c r="B346" s="2">
        <f t="shared" si="13"/>
        <v>45768</v>
      </c>
      <c r="C346" s="2">
        <f t="shared" si="14"/>
        <v>45774</v>
      </c>
      <c r="D346" s="11"/>
      <c r="E346" s="4"/>
      <c r="F346" s="4"/>
      <c r="G346" s="3"/>
      <c r="H346" s="4"/>
      <c r="I346" s="3"/>
      <c r="J346" s="4"/>
      <c r="K346" s="13"/>
    </row>
    <row r="347" spans="1:11" x14ac:dyDescent="0.3">
      <c r="A347" s="3"/>
      <c r="B347" s="2">
        <f t="shared" si="13"/>
        <v>45775</v>
      </c>
      <c r="C347" s="2">
        <f t="shared" si="14"/>
        <v>45781</v>
      </c>
      <c r="D347" s="11"/>
      <c r="E347" s="4"/>
      <c r="F347" s="4"/>
      <c r="G347" s="3"/>
      <c r="H347" s="4"/>
      <c r="I347" s="3"/>
      <c r="J347" s="4"/>
      <c r="K347" s="13"/>
    </row>
    <row r="348" spans="1:11" x14ac:dyDescent="0.3">
      <c r="A348" s="3"/>
      <c r="B348" s="2">
        <f t="shared" si="13"/>
        <v>45782</v>
      </c>
      <c r="C348" s="2">
        <f t="shared" si="14"/>
        <v>45788</v>
      </c>
      <c r="D348" s="11"/>
      <c r="E348" s="4"/>
      <c r="F348" s="4"/>
      <c r="G348" s="3"/>
      <c r="H348" s="4"/>
      <c r="I348" s="3"/>
      <c r="J348" s="4"/>
      <c r="K348" s="13"/>
    </row>
    <row r="349" spans="1:11" x14ac:dyDescent="0.3">
      <c r="A349" s="3"/>
      <c r="B349" s="2">
        <f t="shared" si="13"/>
        <v>45789</v>
      </c>
      <c r="C349" s="2">
        <f t="shared" si="14"/>
        <v>45795</v>
      </c>
      <c r="D349" s="11"/>
      <c r="E349" s="4"/>
      <c r="F349" s="4"/>
      <c r="G349" s="3"/>
      <c r="H349" s="4"/>
      <c r="I349" s="3"/>
      <c r="J349" s="4"/>
      <c r="K349" s="13"/>
    </row>
    <row r="350" spans="1:11" x14ac:dyDescent="0.3">
      <c r="A350" s="3"/>
      <c r="B350" s="2">
        <f t="shared" si="13"/>
        <v>45796</v>
      </c>
      <c r="C350" s="2">
        <f t="shared" si="14"/>
        <v>45802</v>
      </c>
      <c r="D350" s="11"/>
      <c r="E350" s="4"/>
      <c r="F350" s="4"/>
      <c r="G350" s="3"/>
      <c r="H350" s="4"/>
      <c r="I350" s="3"/>
      <c r="J350" s="4"/>
      <c r="K350" s="13"/>
    </row>
    <row r="351" spans="1:11" x14ac:dyDescent="0.3">
      <c r="A351" s="3"/>
      <c r="B351" s="2">
        <f t="shared" si="13"/>
        <v>45803</v>
      </c>
      <c r="C351" s="2">
        <f t="shared" si="14"/>
        <v>45809</v>
      </c>
      <c r="D351" s="11"/>
      <c r="E351" s="4"/>
      <c r="F351" s="4"/>
      <c r="G351" s="3"/>
      <c r="H351" s="4"/>
      <c r="I351" s="3"/>
      <c r="J351" s="4"/>
      <c r="K351" s="13"/>
    </row>
    <row r="352" spans="1:11" x14ac:dyDescent="0.3">
      <c r="A352" s="3"/>
      <c r="B352" s="2">
        <f t="shared" si="13"/>
        <v>45810</v>
      </c>
      <c r="C352" s="2">
        <f t="shared" si="14"/>
        <v>45816</v>
      </c>
      <c r="D352" s="11"/>
      <c r="E352" s="4"/>
      <c r="F352" s="4"/>
      <c r="G352" s="3"/>
      <c r="H352" s="4"/>
      <c r="I352" s="3"/>
      <c r="J352" s="4"/>
      <c r="K352" s="13"/>
    </row>
    <row r="353" spans="1:11" x14ac:dyDescent="0.3">
      <c r="A353" s="3"/>
      <c r="B353" s="2">
        <f t="shared" si="13"/>
        <v>45817</v>
      </c>
      <c r="C353" s="2">
        <f t="shared" si="14"/>
        <v>45823</v>
      </c>
      <c r="D353" s="11"/>
      <c r="E353" s="4"/>
      <c r="F353" s="4"/>
      <c r="G353" s="3"/>
      <c r="H353" s="4"/>
      <c r="I353" s="3"/>
      <c r="J353" s="4"/>
      <c r="K353" s="13"/>
    </row>
    <row r="354" spans="1:11" x14ac:dyDescent="0.3">
      <c r="A354" s="3"/>
      <c r="B354" s="2">
        <f t="shared" si="13"/>
        <v>45824</v>
      </c>
      <c r="C354" s="2">
        <f t="shared" si="14"/>
        <v>45830</v>
      </c>
      <c r="D354" s="11"/>
      <c r="E354" s="4"/>
      <c r="F354" s="4"/>
      <c r="G354" s="3"/>
      <c r="H354" s="4"/>
      <c r="I354" s="3"/>
      <c r="J354" s="4"/>
      <c r="K354" s="13"/>
    </row>
    <row r="355" spans="1:11" x14ac:dyDescent="0.3">
      <c r="A355" s="3"/>
      <c r="B355" s="2">
        <f t="shared" si="13"/>
        <v>45831</v>
      </c>
      <c r="C355" s="2">
        <f t="shared" si="14"/>
        <v>45837</v>
      </c>
      <c r="D355" s="11"/>
      <c r="E355" s="4"/>
      <c r="F355" s="4"/>
      <c r="G355" s="3"/>
      <c r="H355" s="4"/>
      <c r="I355" s="3"/>
      <c r="J355" s="4"/>
      <c r="K355" s="13"/>
    </row>
    <row r="356" spans="1:11" x14ac:dyDescent="0.3">
      <c r="A356" s="3"/>
      <c r="B356" s="2">
        <f t="shared" si="13"/>
        <v>45838</v>
      </c>
      <c r="C356" s="2">
        <f t="shared" si="14"/>
        <v>45844</v>
      </c>
      <c r="D356" s="11"/>
      <c r="E356" s="4"/>
      <c r="F356" s="4"/>
      <c r="G356" s="3"/>
      <c r="H356" s="4"/>
      <c r="I356" s="3"/>
      <c r="J356" s="4"/>
      <c r="K356" s="13"/>
    </row>
    <row r="357" spans="1:11" x14ac:dyDescent="0.3">
      <c r="A357" s="3"/>
      <c r="B357" s="2">
        <f t="shared" si="13"/>
        <v>45845</v>
      </c>
      <c r="C357" s="2">
        <f t="shared" si="14"/>
        <v>45851</v>
      </c>
      <c r="D357" s="11"/>
      <c r="E357" s="4"/>
      <c r="F357" s="4"/>
      <c r="G357" s="3"/>
      <c r="H357" s="4"/>
      <c r="I357" s="3"/>
      <c r="J357" s="4"/>
      <c r="K357" s="13"/>
    </row>
    <row r="358" spans="1:11" x14ac:dyDescent="0.3">
      <c r="A358" s="3"/>
      <c r="B358" s="2">
        <f t="shared" si="13"/>
        <v>45852</v>
      </c>
      <c r="C358" s="2">
        <f t="shared" si="14"/>
        <v>45858</v>
      </c>
      <c r="D358" s="11"/>
      <c r="E358" s="4"/>
      <c r="F358" s="4"/>
      <c r="G358" s="3"/>
      <c r="H358" s="4"/>
      <c r="I358" s="3"/>
      <c r="J358" s="4"/>
      <c r="K358" s="13"/>
    </row>
    <row r="359" spans="1:11" x14ac:dyDescent="0.3">
      <c r="A359" s="3"/>
      <c r="B359" s="2">
        <f t="shared" si="13"/>
        <v>45859</v>
      </c>
      <c r="C359" s="2">
        <f t="shared" si="14"/>
        <v>45865</v>
      </c>
      <c r="D359" s="11"/>
      <c r="E359" s="4"/>
      <c r="F359" s="4"/>
      <c r="G359" s="3"/>
      <c r="H359" s="4"/>
      <c r="I359" s="3"/>
      <c r="J359" s="4"/>
      <c r="K359" s="13"/>
    </row>
    <row r="360" spans="1:11" x14ac:dyDescent="0.3">
      <c r="A360" s="3"/>
      <c r="B360" s="2">
        <f t="shared" si="13"/>
        <v>45866</v>
      </c>
      <c r="C360" s="2">
        <f t="shared" si="14"/>
        <v>45872</v>
      </c>
      <c r="D360" s="11"/>
      <c r="E360" s="4"/>
      <c r="F360" s="4"/>
      <c r="G360" s="3"/>
      <c r="H360" s="4"/>
      <c r="I360" s="3"/>
      <c r="J360" s="4"/>
      <c r="K360" s="13"/>
    </row>
    <row r="361" spans="1:11" x14ac:dyDescent="0.3">
      <c r="A361" s="3"/>
      <c r="B361" s="2">
        <f t="shared" si="13"/>
        <v>45873</v>
      </c>
      <c r="C361" s="2">
        <f t="shared" si="14"/>
        <v>45879</v>
      </c>
      <c r="D361" s="11"/>
      <c r="E361" s="4"/>
      <c r="F361" s="4"/>
      <c r="G361" s="3"/>
      <c r="H361" s="4"/>
      <c r="I361" s="3"/>
      <c r="J361" s="4"/>
      <c r="K361" s="13"/>
    </row>
    <row r="362" spans="1:11" x14ac:dyDescent="0.3">
      <c r="A362" s="3"/>
      <c r="B362" s="2">
        <f t="shared" si="13"/>
        <v>45880</v>
      </c>
      <c r="C362" s="2">
        <f t="shared" si="14"/>
        <v>45886</v>
      </c>
      <c r="D362" s="11"/>
      <c r="E362" s="4"/>
      <c r="F362" s="4"/>
      <c r="G362" s="3"/>
      <c r="H362" s="4"/>
      <c r="I362" s="3"/>
      <c r="J362" s="4"/>
      <c r="K362" s="13"/>
    </row>
    <row r="363" spans="1:11" x14ac:dyDescent="0.3">
      <c r="A363" s="3"/>
      <c r="B363" s="2">
        <f t="shared" si="13"/>
        <v>45887</v>
      </c>
      <c r="C363" s="2">
        <f t="shared" si="14"/>
        <v>45893</v>
      </c>
      <c r="D363" s="11"/>
      <c r="E363" s="4"/>
      <c r="F363" s="4"/>
      <c r="G363" s="3"/>
      <c r="H363" s="4"/>
      <c r="I363" s="3"/>
      <c r="J363" s="4"/>
      <c r="K363" s="13"/>
    </row>
    <row r="364" spans="1:11" x14ac:dyDescent="0.3">
      <c r="A364" s="3"/>
      <c r="B364" s="2">
        <f t="shared" si="13"/>
        <v>45894</v>
      </c>
      <c r="C364" s="2">
        <f t="shared" si="14"/>
        <v>45900</v>
      </c>
      <c r="D364" s="11"/>
      <c r="E364" s="4"/>
      <c r="F364" s="4"/>
      <c r="G364" s="3"/>
      <c r="H364" s="4"/>
      <c r="I364" s="3"/>
      <c r="J364" s="4"/>
      <c r="K364" s="13"/>
    </row>
    <row r="365" spans="1:11" x14ac:dyDescent="0.3">
      <c r="A365" s="3"/>
      <c r="B365" s="2">
        <f t="shared" si="13"/>
        <v>45901</v>
      </c>
      <c r="C365" s="2">
        <f t="shared" si="14"/>
        <v>45907</v>
      </c>
      <c r="D365" s="11"/>
      <c r="E365" s="4"/>
      <c r="F365" s="4"/>
      <c r="G365" s="3"/>
      <c r="H365" s="4"/>
      <c r="I365" s="3"/>
      <c r="J365" s="4"/>
      <c r="K365" s="13"/>
    </row>
    <row r="366" spans="1:11" x14ac:dyDescent="0.3">
      <c r="A366" s="3"/>
      <c r="B366" s="2">
        <f t="shared" si="13"/>
        <v>45908</v>
      </c>
      <c r="C366" s="2">
        <f t="shared" si="14"/>
        <v>45914</v>
      </c>
      <c r="D366" s="11"/>
      <c r="E366" s="4"/>
      <c r="F366" s="4"/>
      <c r="G366" s="3"/>
      <c r="H366" s="4"/>
      <c r="I366" s="3"/>
      <c r="J366" s="4"/>
      <c r="K366" s="13"/>
    </row>
    <row r="367" spans="1:11" x14ac:dyDescent="0.3">
      <c r="A367" s="3"/>
      <c r="B367" s="2">
        <f t="shared" si="13"/>
        <v>45915</v>
      </c>
      <c r="C367" s="2">
        <f t="shared" si="14"/>
        <v>45921</v>
      </c>
      <c r="D367" s="11"/>
      <c r="E367" s="4"/>
      <c r="F367" s="4"/>
      <c r="G367" s="3"/>
      <c r="H367" s="4"/>
      <c r="I367" s="3"/>
      <c r="J367" s="4"/>
      <c r="K367" s="13"/>
    </row>
    <row r="368" spans="1:11" x14ac:dyDescent="0.3">
      <c r="A368" s="3"/>
      <c r="B368" s="2">
        <f t="shared" si="13"/>
        <v>45922</v>
      </c>
      <c r="C368" s="2">
        <f t="shared" si="14"/>
        <v>45928</v>
      </c>
      <c r="D368" s="11"/>
      <c r="E368" s="4"/>
      <c r="F368" s="4"/>
      <c r="G368" s="3"/>
      <c r="H368" s="4"/>
      <c r="I368" s="3"/>
      <c r="J368" s="4"/>
      <c r="K368" s="13"/>
    </row>
    <row r="369" spans="1:11" x14ac:dyDescent="0.3">
      <c r="A369" s="3"/>
      <c r="B369" s="2">
        <f t="shared" si="13"/>
        <v>45929</v>
      </c>
      <c r="C369" s="2">
        <f t="shared" si="14"/>
        <v>45935</v>
      </c>
      <c r="D369" s="11"/>
      <c r="E369" s="4"/>
      <c r="F369" s="4"/>
      <c r="G369" s="3"/>
      <c r="H369" s="4"/>
      <c r="I369" s="3"/>
      <c r="J369" s="4"/>
      <c r="K369" s="13"/>
    </row>
    <row r="370" spans="1:11" x14ac:dyDescent="0.3">
      <c r="A370" s="3"/>
      <c r="B370" s="2">
        <f t="shared" si="13"/>
        <v>45936</v>
      </c>
      <c r="C370" s="2">
        <f t="shared" si="14"/>
        <v>45942</v>
      </c>
      <c r="D370" s="11"/>
      <c r="E370" s="4"/>
      <c r="F370" s="4"/>
      <c r="G370" s="3"/>
      <c r="H370" s="4"/>
      <c r="I370" s="3"/>
      <c r="J370" s="4"/>
      <c r="K370" s="13"/>
    </row>
    <row r="371" spans="1:11" x14ac:dyDescent="0.3">
      <c r="A371" s="3"/>
      <c r="B371" s="2">
        <f t="shared" si="13"/>
        <v>45943</v>
      </c>
      <c r="C371" s="2">
        <f t="shared" si="14"/>
        <v>45949</v>
      </c>
      <c r="D371" s="11"/>
      <c r="E371" s="4"/>
      <c r="F371" s="4"/>
      <c r="G371" s="3"/>
      <c r="H371" s="4"/>
      <c r="I371" s="3"/>
      <c r="J371" s="4"/>
      <c r="K371" s="13"/>
    </row>
    <row r="372" spans="1:11" x14ac:dyDescent="0.3">
      <c r="A372" s="3"/>
      <c r="B372" s="2">
        <f t="shared" si="13"/>
        <v>45950</v>
      </c>
      <c r="C372" s="2">
        <f t="shared" si="14"/>
        <v>45956</v>
      </c>
      <c r="D372" s="11"/>
      <c r="E372" s="4"/>
      <c r="F372" s="4"/>
      <c r="G372" s="3"/>
      <c r="H372" s="4"/>
      <c r="I372" s="3"/>
      <c r="J372" s="4"/>
      <c r="K372" s="13"/>
    </row>
    <row r="373" spans="1:11" x14ac:dyDescent="0.3">
      <c r="A373" s="3"/>
      <c r="B373" s="2">
        <f t="shared" si="13"/>
        <v>45957</v>
      </c>
      <c r="C373" s="2">
        <f t="shared" si="14"/>
        <v>45963</v>
      </c>
      <c r="D373" s="11"/>
      <c r="E373" s="4"/>
      <c r="F373" s="4"/>
      <c r="G373" s="3"/>
      <c r="H373" s="4"/>
      <c r="I373" s="3"/>
      <c r="J373" s="4"/>
      <c r="K373" s="13"/>
    </row>
    <row r="374" spans="1:11" x14ac:dyDescent="0.3">
      <c r="A374" s="3"/>
      <c r="B374" s="2">
        <f t="shared" ref="B374:B382" si="15">C373+1</f>
        <v>45964</v>
      </c>
      <c r="C374" s="2">
        <f t="shared" ref="C374:C382" si="16">B374+6</f>
        <v>45970</v>
      </c>
      <c r="D374" s="11"/>
      <c r="E374" s="4"/>
      <c r="F374" s="4"/>
      <c r="G374" s="3"/>
      <c r="H374" s="4"/>
      <c r="I374" s="3"/>
      <c r="J374" s="4"/>
      <c r="K374" s="13"/>
    </row>
    <row r="375" spans="1:11" x14ac:dyDescent="0.3">
      <c r="A375" s="3"/>
      <c r="B375" s="2">
        <f t="shared" si="15"/>
        <v>45971</v>
      </c>
      <c r="C375" s="2">
        <f t="shared" si="16"/>
        <v>45977</v>
      </c>
      <c r="D375" s="11"/>
      <c r="E375" s="4"/>
      <c r="F375" s="4"/>
      <c r="G375" s="3"/>
      <c r="H375" s="4"/>
      <c r="I375" s="3"/>
      <c r="J375" s="4"/>
      <c r="K375" s="13"/>
    </row>
    <row r="376" spans="1:11" x14ac:dyDescent="0.3">
      <c r="A376" s="3"/>
      <c r="B376" s="2">
        <f t="shared" si="15"/>
        <v>45978</v>
      </c>
      <c r="C376" s="2">
        <f t="shared" si="16"/>
        <v>45984</v>
      </c>
      <c r="D376" s="11"/>
      <c r="E376" s="4"/>
      <c r="F376" s="4"/>
      <c r="G376" s="3"/>
      <c r="H376" s="4"/>
      <c r="I376" s="3"/>
      <c r="J376" s="4"/>
      <c r="K376" s="13"/>
    </row>
    <row r="377" spans="1:11" x14ac:dyDescent="0.3">
      <c r="A377" s="3"/>
      <c r="B377" s="2">
        <f t="shared" si="15"/>
        <v>45985</v>
      </c>
      <c r="C377" s="2">
        <f t="shared" si="16"/>
        <v>45991</v>
      </c>
      <c r="D377" s="11"/>
      <c r="E377" s="4"/>
      <c r="F377" s="4"/>
      <c r="G377" s="3"/>
      <c r="H377" s="4"/>
      <c r="I377" s="3"/>
      <c r="J377" s="4"/>
      <c r="K377" s="13"/>
    </row>
    <row r="378" spans="1:11" x14ac:dyDescent="0.3">
      <c r="A378" s="3"/>
      <c r="B378" s="2">
        <f t="shared" si="15"/>
        <v>45992</v>
      </c>
      <c r="C378" s="2">
        <f t="shared" si="16"/>
        <v>45998</v>
      </c>
      <c r="D378" s="11"/>
      <c r="E378" s="4"/>
      <c r="F378" s="4"/>
      <c r="G378" s="3"/>
      <c r="H378" s="4"/>
      <c r="I378" s="3"/>
      <c r="J378" s="4"/>
      <c r="K378" s="13"/>
    </row>
    <row r="379" spans="1:11" x14ac:dyDescent="0.3">
      <c r="A379" s="3"/>
      <c r="B379" s="2">
        <f t="shared" si="15"/>
        <v>45999</v>
      </c>
      <c r="C379" s="2">
        <f t="shared" si="16"/>
        <v>46005</v>
      </c>
      <c r="D379" s="11"/>
      <c r="E379" s="4"/>
      <c r="F379" s="4"/>
      <c r="G379" s="3"/>
      <c r="H379" s="4"/>
      <c r="I379" s="3"/>
      <c r="J379" s="4"/>
      <c r="K379" s="13"/>
    </row>
    <row r="380" spans="1:11" x14ac:dyDescent="0.3">
      <c r="A380" s="3"/>
      <c r="B380" s="2">
        <f t="shared" si="15"/>
        <v>46006</v>
      </c>
      <c r="C380" s="2">
        <f t="shared" si="16"/>
        <v>46012</v>
      </c>
      <c r="D380" s="11"/>
      <c r="E380" s="4"/>
      <c r="F380" s="4"/>
      <c r="G380" s="3"/>
      <c r="H380" s="4"/>
      <c r="I380" s="3"/>
      <c r="J380" s="4"/>
      <c r="K380" s="13"/>
    </row>
    <row r="381" spans="1:11" x14ac:dyDescent="0.3">
      <c r="A381" s="3"/>
      <c r="B381" s="2">
        <f t="shared" si="15"/>
        <v>46013</v>
      </c>
      <c r="C381" s="2">
        <f t="shared" si="16"/>
        <v>46019</v>
      </c>
      <c r="D381" s="11"/>
      <c r="E381" s="4"/>
      <c r="F381" s="4"/>
      <c r="G381" s="3"/>
      <c r="H381" s="4"/>
      <c r="I381" s="3"/>
      <c r="J381" s="4"/>
      <c r="K381" s="13"/>
    </row>
    <row r="382" spans="1:11" x14ac:dyDescent="0.3">
      <c r="A382" s="3"/>
      <c r="B382" s="2">
        <f t="shared" si="15"/>
        <v>46020</v>
      </c>
      <c r="C382" s="2">
        <f t="shared" si="16"/>
        <v>46026</v>
      </c>
      <c r="D382" s="11"/>
      <c r="E382" s="4"/>
      <c r="F382" s="4"/>
      <c r="G382" s="3"/>
      <c r="H382" s="4"/>
      <c r="I382" s="3"/>
      <c r="J382" s="4"/>
      <c r="K382" s="13"/>
    </row>
    <row r="383" spans="1:11" x14ac:dyDescent="0.3">
      <c r="B383" s="6"/>
      <c r="C383" s="6"/>
    </row>
    <row r="384" spans="1:11" x14ac:dyDescent="0.3">
      <c r="B384" s="6"/>
      <c r="C384" s="6"/>
    </row>
    <row r="385" spans="2:3" x14ac:dyDescent="0.3">
      <c r="B385" s="6"/>
      <c r="C385" s="6"/>
    </row>
    <row r="386" spans="2:3" x14ac:dyDescent="0.3">
      <c r="B386" s="6"/>
      <c r="C386" s="6"/>
    </row>
    <row r="387" spans="2:3" x14ac:dyDescent="0.3">
      <c r="B387" s="6"/>
      <c r="C387" s="6"/>
    </row>
    <row r="388" spans="2:3" x14ac:dyDescent="0.3">
      <c r="B388" s="6"/>
      <c r="C388" s="6"/>
    </row>
    <row r="389" spans="2:3" x14ac:dyDescent="0.3">
      <c r="B389" s="6"/>
      <c r="C389" s="6"/>
    </row>
    <row r="390" spans="2:3" x14ac:dyDescent="0.3">
      <c r="B390" s="6"/>
      <c r="C390" s="6"/>
    </row>
    <row r="391" spans="2:3" x14ac:dyDescent="0.3">
      <c r="B391" s="6"/>
      <c r="C391" s="6"/>
    </row>
    <row r="392" spans="2:3" x14ac:dyDescent="0.3">
      <c r="B392" s="6"/>
      <c r="C392" s="6"/>
    </row>
    <row r="393" spans="2:3" x14ac:dyDescent="0.3">
      <c r="B393" s="6"/>
      <c r="C393" s="6"/>
    </row>
    <row r="394" spans="2:3" x14ac:dyDescent="0.3">
      <c r="B394" s="6"/>
      <c r="C394" s="6"/>
    </row>
    <row r="395" spans="2:3" x14ac:dyDescent="0.3">
      <c r="B395" s="6"/>
      <c r="C395" s="6"/>
    </row>
    <row r="396" spans="2:3" x14ac:dyDescent="0.3">
      <c r="B396" s="6"/>
      <c r="C396" s="6"/>
    </row>
    <row r="397" spans="2:3" x14ac:dyDescent="0.3">
      <c r="B397" s="6"/>
      <c r="C397" s="6"/>
    </row>
    <row r="398" spans="2:3" x14ac:dyDescent="0.3">
      <c r="B398" s="6"/>
      <c r="C398" s="6"/>
    </row>
    <row r="399" spans="2:3" x14ac:dyDescent="0.3">
      <c r="B399" s="6"/>
      <c r="C399" s="6"/>
    </row>
    <row r="400" spans="2:3" x14ac:dyDescent="0.3">
      <c r="B400" s="6"/>
      <c r="C400" s="6"/>
    </row>
    <row r="401" spans="2:3" x14ac:dyDescent="0.3">
      <c r="B401" s="6"/>
      <c r="C401" s="6"/>
    </row>
    <row r="402" spans="2:3" x14ac:dyDescent="0.3">
      <c r="B402" s="6"/>
      <c r="C402" s="6"/>
    </row>
    <row r="403" spans="2:3" x14ac:dyDescent="0.3">
      <c r="B403" s="6"/>
      <c r="C403" s="6"/>
    </row>
    <row r="404" spans="2:3" x14ac:dyDescent="0.3">
      <c r="B404" s="6"/>
      <c r="C404" s="6"/>
    </row>
    <row r="405" spans="2:3" x14ac:dyDescent="0.3">
      <c r="B405" s="6"/>
      <c r="C405" s="6"/>
    </row>
    <row r="406" spans="2:3" x14ac:dyDescent="0.3">
      <c r="B406" s="6"/>
      <c r="C406" s="6"/>
    </row>
    <row r="407" spans="2:3" x14ac:dyDescent="0.3">
      <c r="B407" s="6"/>
      <c r="C407" s="6"/>
    </row>
    <row r="408" spans="2:3" x14ac:dyDescent="0.3">
      <c r="B408" s="6"/>
      <c r="C408" s="6"/>
    </row>
    <row r="409" spans="2:3" x14ac:dyDescent="0.3">
      <c r="B409" s="6"/>
      <c r="C409" s="6"/>
    </row>
    <row r="410" spans="2:3" x14ac:dyDescent="0.3">
      <c r="B410" s="6"/>
      <c r="C410" s="6"/>
    </row>
    <row r="411" spans="2:3" x14ac:dyDescent="0.3">
      <c r="B411" s="6"/>
      <c r="C411" s="6"/>
    </row>
    <row r="412" spans="2:3" x14ac:dyDescent="0.3">
      <c r="B412" s="6"/>
      <c r="C412" s="6"/>
    </row>
    <row r="413" spans="2:3" x14ac:dyDescent="0.3">
      <c r="B413" s="6"/>
      <c r="C413" s="6"/>
    </row>
    <row r="414" spans="2:3" x14ac:dyDescent="0.3">
      <c r="B414" s="6"/>
      <c r="C414" s="6"/>
    </row>
    <row r="415" spans="2:3" x14ac:dyDescent="0.3">
      <c r="B415" s="6"/>
      <c r="C415" s="6"/>
    </row>
    <row r="416" spans="2:3" x14ac:dyDescent="0.3">
      <c r="B416" s="6"/>
      <c r="C416" s="6"/>
    </row>
    <row r="417" spans="2:3" x14ac:dyDescent="0.3">
      <c r="B417" s="6"/>
      <c r="C417" s="6"/>
    </row>
    <row r="418" spans="2:3" x14ac:dyDescent="0.3">
      <c r="B418" s="6"/>
      <c r="C418" s="6"/>
    </row>
    <row r="419" spans="2:3" x14ac:dyDescent="0.3">
      <c r="B419" s="6"/>
      <c r="C419" s="6"/>
    </row>
    <row r="420" spans="2:3" x14ac:dyDescent="0.3">
      <c r="B420" s="6"/>
      <c r="C420" s="6"/>
    </row>
    <row r="421" spans="2:3" x14ac:dyDescent="0.3">
      <c r="B421" s="6"/>
      <c r="C421" s="6"/>
    </row>
    <row r="422" spans="2:3" x14ac:dyDescent="0.3">
      <c r="B422" s="6"/>
      <c r="C422" s="6"/>
    </row>
    <row r="423" spans="2:3" x14ac:dyDescent="0.3">
      <c r="B423" s="6"/>
      <c r="C423" s="6"/>
    </row>
    <row r="424" spans="2:3" x14ac:dyDescent="0.3">
      <c r="B424" s="6"/>
      <c r="C424" s="6"/>
    </row>
    <row r="425" spans="2:3" x14ac:dyDescent="0.3">
      <c r="B425" s="6"/>
      <c r="C425" s="6"/>
    </row>
    <row r="426" spans="2:3" x14ac:dyDescent="0.3">
      <c r="B426" s="6"/>
      <c r="C426" s="6"/>
    </row>
    <row r="427" spans="2:3" x14ac:dyDescent="0.3">
      <c r="B427" s="6"/>
      <c r="C427" s="6"/>
    </row>
    <row r="428" spans="2:3" x14ac:dyDescent="0.3">
      <c r="B428" s="6"/>
      <c r="C428" s="6"/>
    </row>
    <row r="429" spans="2:3" x14ac:dyDescent="0.3">
      <c r="B429" s="6"/>
      <c r="C429" s="6"/>
    </row>
    <row r="430" spans="2:3" x14ac:dyDescent="0.3">
      <c r="B430" s="6"/>
      <c r="C430" s="6"/>
    </row>
    <row r="431" spans="2:3" x14ac:dyDescent="0.3">
      <c r="B431" s="6"/>
      <c r="C431" s="6"/>
    </row>
    <row r="432" spans="2:3" x14ac:dyDescent="0.3">
      <c r="B432" s="6"/>
      <c r="C432" s="6"/>
    </row>
    <row r="433" spans="2:3" x14ac:dyDescent="0.3">
      <c r="B433" s="6"/>
      <c r="C433" s="6"/>
    </row>
    <row r="434" spans="2:3" x14ac:dyDescent="0.3">
      <c r="B434" s="6"/>
      <c r="C434" s="6"/>
    </row>
    <row r="435" spans="2:3" x14ac:dyDescent="0.3">
      <c r="B435" s="6"/>
      <c r="C435" s="6"/>
    </row>
    <row r="436" spans="2:3" x14ac:dyDescent="0.3">
      <c r="B436" s="6"/>
      <c r="C436" s="6"/>
    </row>
    <row r="437" spans="2:3" x14ac:dyDescent="0.3">
      <c r="B437" s="6"/>
      <c r="C437" s="6"/>
    </row>
    <row r="438" spans="2:3" x14ac:dyDescent="0.3">
      <c r="B438" s="6"/>
      <c r="C438" s="6"/>
    </row>
    <row r="439" spans="2:3" x14ac:dyDescent="0.3">
      <c r="B439" s="6"/>
      <c r="C439" s="6"/>
    </row>
    <row r="440" spans="2:3" x14ac:dyDescent="0.3">
      <c r="B440" s="6"/>
      <c r="C440" s="6"/>
    </row>
    <row r="441" spans="2:3" x14ac:dyDescent="0.3">
      <c r="B441" s="6"/>
      <c r="C441" s="6"/>
    </row>
    <row r="442" spans="2:3" x14ac:dyDescent="0.3">
      <c r="B442" s="6"/>
      <c r="C442" s="6"/>
    </row>
    <row r="443" spans="2:3" x14ac:dyDescent="0.3">
      <c r="B443" s="6"/>
      <c r="C443" s="6"/>
    </row>
    <row r="444" spans="2:3" x14ac:dyDescent="0.3">
      <c r="B444" s="6"/>
      <c r="C444" s="6"/>
    </row>
    <row r="445" spans="2:3" x14ac:dyDescent="0.3">
      <c r="B445" s="6"/>
      <c r="C445" s="6"/>
    </row>
    <row r="446" spans="2:3" x14ac:dyDescent="0.3">
      <c r="B446" s="6"/>
      <c r="C446" s="6"/>
    </row>
    <row r="447" spans="2:3" x14ac:dyDescent="0.3">
      <c r="B447" s="6"/>
      <c r="C447" s="6"/>
    </row>
    <row r="448" spans="2:3" x14ac:dyDescent="0.3">
      <c r="B448" s="6"/>
      <c r="C448" s="6"/>
    </row>
    <row r="449" spans="2:3" x14ac:dyDescent="0.3">
      <c r="B449" s="6"/>
      <c r="C449" s="6"/>
    </row>
    <row r="450" spans="2:3" x14ac:dyDescent="0.3">
      <c r="B450" s="6"/>
      <c r="C450" s="6"/>
    </row>
    <row r="451" spans="2:3" x14ac:dyDescent="0.3">
      <c r="B451" s="6"/>
      <c r="C451" s="6"/>
    </row>
    <row r="452" spans="2:3" x14ac:dyDescent="0.3">
      <c r="B452" s="6"/>
      <c r="C452" s="6"/>
    </row>
    <row r="453" spans="2:3" x14ac:dyDescent="0.3">
      <c r="B453" s="6"/>
      <c r="C453" s="6"/>
    </row>
    <row r="454" spans="2:3" x14ac:dyDescent="0.3">
      <c r="B454" s="6"/>
      <c r="C454" s="6"/>
    </row>
    <row r="455" spans="2:3" x14ac:dyDescent="0.3">
      <c r="B455" s="6"/>
      <c r="C455" s="6"/>
    </row>
    <row r="456" spans="2:3" x14ac:dyDescent="0.3">
      <c r="B456" s="6"/>
      <c r="C456" s="6"/>
    </row>
    <row r="457" spans="2:3" x14ac:dyDescent="0.3">
      <c r="B457" s="6"/>
      <c r="C457" s="6"/>
    </row>
    <row r="458" spans="2:3" x14ac:dyDescent="0.3">
      <c r="B458" s="6"/>
      <c r="C458" s="6"/>
    </row>
    <row r="459" spans="2:3" x14ac:dyDescent="0.3">
      <c r="B459" s="6"/>
      <c r="C459" s="6"/>
    </row>
    <row r="460" spans="2:3" x14ac:dyDescent="0.3">
      <c r="B460" s="6"/>
      <c r="C460" s="6"/>
    </row>
  </sheetData>
  <autoFilter ref="A3:K382" xr:uid="{E775B61A-065B-4678-BD34-74055DC2223A}">
    <filterColumn colId="6" showButton="0"/>
    <filterColumn colId="8" showButton="0"/>
  </autoFilter>
  <mergeCells count="5">
    <mergeCell ref="G3:H3"/>
    <mergeCell ref="D2:J2"/>
    <mergeCell ref="I3:J3"/>
    <mergeCell ref="A2:C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D610-0AD9-4FB4-A137-DA56B8B57B16}">
  <dimension ref="A1:L303"/>
  <sheetViews>
    <sheetView topLeftCell="A46" zoomScale="85" zoomScaleNormal="85" workbookViewId="0">
      <selection activeCell="M64" sqref="M64"/>
    </sheetView>
  </sheetViews>
  <sheetFormatPr defaultRowHeight="14.4" x14ac:dyDescent="0.3"/>
  <cols>
    <col min="1" max="1" width="51.44140625" bestFit="1" customWidth="1"/>
    <col min="2" max="8" width="9.44140625" customWidth="1"/>
    <col min="9" max="9" width="10" bestFit="1" customWidth="1"/>
    <col min="10" max="11" width="9.44140625" customWidth="1"/>
    <col min="12" max="12" width="9.44140625" style="28" customWidth="1"/>
    <col min="13" max="13" width="4.33203125" customWidth="1"/>
  </cols>
  <sheetData>
    <row r="1" spans="1:12" ht="18" x14ac:dyDescent="0.35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36.6" customHeight="1" x14ac:dyDescent="0.3">
      <c r="A2" s="73" t="s">
        <v>22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x14ac:dyDescent="0.3">
      <c r="A3" s="17"/>
      <c r="B3" s="42">
        <v>2015</v>
      </c>
      <c r="C3" s="42">
        <v>2014</v>
      </c>
      <c r="D3" s="42">
        <v>2015</v>
      </c>
      <c r="E3" s="42">
        <v>2016</v>
      </c>
      <c r="F3" s="42">
        <v>2017</v>
      </c>
      <c r="G3" s="42">
        <v>2018</v>
      </c>
      <c r="H3" s="42">
        <v>2019</v>
      </c>
      <c r="I3" s="42">
        <v>2020</v>
      </c>
      <c r="J3" s="42">
        <v>2021</v>
      </c>
      <c r="K3" s="42">
        <v>2022</v>
      </c>
      <c r="L3" s="49">
        <v>2023</v>
      </c>
    </row>
    <row r="4" spans="1:12" x14ac:dyDescent="0.3">
      <c r="A4" s="19" t="s">
        <v>12</v>
      </c>
      <c r="B4" s="38">
        <v>39</v>
      </c>
      <c r="C4" s="38">
        <v>60.5</v>
      </c>
      <c r="D4" s="38">
        <v>61</v>
      </c>
      <c r="E4" s="38">
        <v>52.8</v>
      </c>
      <c r="F4" s="38">
        <v>49.6</v>
      </c>
      <c r="G4" s="38">
        <v>56.7</v>
      </c>
      <c r="H4" s="38">
        <v>50.3</v>
      </c>
      <c r="I4" s="38">
        <v>50.6</v>
      </c>
      <c r="J4" s="38">
        <v>54.5</v>
      </c>
      <c r="K4" s="38">
        <v>58.4</v>
      </c>
      <c r="L4" s="38">
        <v>62.3</v>
      </c>
    </row>
    <row r="5" spans="1:12" x14ac:dyDescent="0.3">
      <c r="A5" s="17" t="s">
        <v>13</v>
      </c>
      <c r="B5" s="34">
        <v>1.3</v>
      </c>
      <c r="C5" s="34">
        <v>7.5</v>
      </c>
      <c r="D5" s="34">
        <v>6.2</v>
      </c>
      <c r="E5" s="34">
        <v>5.4</v>
      </c>
      <c r="F5" s="34">
        <v>5.4</v>
      </c>
      <c r="G5" s="34">
        <v>0</v>
      </c>
      <c r="H5" s="34">
        <v>0</v>
      </c>
      <c r="I5" s="34">
        <v>0</v>
      </c>
      <c r="J5" s="34">
        <v>0.1</v>
      </c>
      <c r="K5" s="34">
        <v>0.2</v>
      </c>
      <c r="L5" s="34">
        <v>0.7</v>
      </c>
    </row>
    <row r="6" spans="1:12" x14ac:dyDescent="0.3">
      <c r="A6" s="17" t="s">
        <v>14</v>
      </c>
      <c r="B6" s="34">
        <v>2.2999999999999998</v>
      </c>
      <c r="C6" s="34">
        <v>2.2999999999999998</v>
      </c>
      <c r="D6" s="34">
        <v>2.7</v>
      </c>
      <c r="E6" s="34">
        <v>2.1</v>
      </c>
      <c r="F6" s="34">
        <v>2.8</v>
      </c>
      <c r="G6" s="34">
        <v>3.3</v>
      </c>
      <c r="H6" s="34">
        <v>4.0999999999999996</v>
      </c>
      <c r="I6" s="34">
        <v>3.6</v>
      </c>
      <c r="J6" s="34">
        <v>3.2</v>
      </c>
      <c r="K6" s="34">
        <v>3.7</v>
      </c>
      <c r="L6" s="34">
        <v>5.0999999999999996</v>
      </c>
    </row>
    <row r="7" spans="1:12" x14ac:dyDescent="0.3">
      <c r="A7" s="17" t="s">
        <v>15</v>
      </c>
      <c r="B7" s="34">
        <v>2.8</v>
      </c>
      <c r="C7" s="34">
        <v>2.7</v>
      </c>
      <c r="D7" s="34">
        <v>2.9</v>
      </c>
      <c r="E7" s="34">
        <v>2.5</v>
      </c>
      <c r="F7" s="34">
        <v>2.2999999999999998</v>
      </c>
      <c r="G7" s="34">
        <v>2.2999999999999998</v>
      </c>
      <c r="H7" s="34">
        <v>1.8</v>
      </c>
      <c r="I7" s="34">
        <v>1.6</v>
      </c>
      <c r="J7" s="34">
        <v>2</v>
      </c>
      <c r="K7" s="34">
        <v>1.5</v>
      </c>
      <c r="L7" s="34">
        <v>1.4</v>
      </c>
    </row>
    <row r="8" spans="1:12" x14ac:dyDescent="0.3">
      <c r="A8" s="17" t="s">
        <v>16</v>
      </c>
      <c r="B8" s="34">
        <v>0.2</v>
      </c>
      <c r="C8" s="34">
        <v>1.2</v>
      </c>
      <c r="D8" s="34">
        <v>1.1000000000000001</v>
      </c>
      <c r="E8" s="34">
        <v>1.9</v>
      </c>
      <c r="F8" s="34">
        <v>1.2</v>
      </c>
      <c r="G8" s="34">
        <v>1.2</v>
      </c>
      <c r="H8" s="34">
        <v>0.9</v>
      </c>
      <c r="I8" s="34">
        <v>1.4</v>
      </c>
      <c r="J8" s="34">
        <v>1.4</v>
      </c>
      <c r="K8" s="34">
        <v>1.5</v>
      </c>
      <c r="L8" s="34">
        <v>3.1</v>
      </c>
    </row>
    <row r="9" spans="1:12" x14ac:dyDescent="0.3">
      <c r="A9" s="17" t="s">
        <v>17</v>
      </c>
      <c r="B9" s="34">
        <v>1.9</v>
      </c>
      <c r="C9" s="34">
        <v>3</v>
      </c>
      <c r="D9" s="34">
        <v>2.7</v>
      </c>
      <c r="E9" s="34">
        <v>2.5</v>
      </c>
      <c r="F9" s="34">
        <v>1.8</v>
      </c>
      <c r="G9" s="34">
        <v>8</v>
      </c>
      <c r="H9" s="34">
        <v>7.5</v>
      </c>
      <c r="I9" s="34">
        <v>6.5</v>
      </c>
      <c r="J9" s="34">
        <v>6.1</v>
      </c>
      <c r="K9" s="34">
        <v>6.5</v>
      </c>
      <c r="L9" s="34">
        <v>7</v>
      </c>
    </row>
    <row r="10" spans="1:12" x14ac:dyDescent="0.3">
      <c r="A10" s="17" t="s">
        <v>18</v>
      </c>
      <c r="B10" s="34">
        <v>0.1</v>
      </c>
      <c r="C10" s="34">
        <v>0.1</v>
      </c>
      <c r="D10" s="34">
        <v>0.2</v>
      </c>
      <c r="E10" s="34">
        <v>0.2</v>
      </c>
      <c r="F10" s="34">
        <v>0.2</v>
      </c>
      <c r="G10" s="34">
        <v>0.2</v>
      </c>
      <c r="H10" s="34">
        <v>0.3</v>
      </c>
      <c r="I10" s="34">
        <v>0.3</v>
      </c>
      <c r="J10" s="34">
        <v>1.1000000000000001</v>
      </c>
      <c r="K10" s="34">
        <v>1.3</v>
      </c>
      <c r="L10" s="34">
        <v>1.3</v>
      </c>
    </row>
    <row r="11" spans="1:12" x14ac:dyDescent="0.3">
      <c r="A11" s="17" t="s">
        <v>19</v>
      </c>
      <c r="B11" s="34">
        <v>11.8</v>
      </c>
      <c r="C11" s="34">
        <v>16</v>
      </c>
      <c r="D11" s="34">
        <v>11.9</v>
      </c>
      <c r="E11" s="34">
        <v>11.9</v>
      </c>
      <c r="F11" s="34">
        <v>12.2</v>
      </c>
      <c r="G11" s="34">
        <v>15.5</v>
      </c>
      <c r="H11" s="34">
        <v>11.7</v>
      </c>
      <c r="I11" s="34">
        <v>11.5</v>
      </c>
      <c r="J11" s="34">
        <v>13.6</v>
      </c>
      <c r="K11" s="34">
        <v>15.1</v>
      </c>
      <c r="L11" s="34">
        <v>16.5</v>
      </c>
    </row>
    <row r="12" spans="1:12" x14ac:dyDescent="0.3">
      <c r="A12" s="17" t="s">
        <v>20</v>
      </c>
      <c r="B12" s="34">
        <v>17.100000000000001</v>
      </c>
      <c r="C12" s="34">
        <v>26.4</v>
      </c>
      <c r="D12" s="34">
        <v>31.7</v>
      </c>
      <c r="E12" s="34">
        <v>24.6</v>
      </c>
      <c r="F12" s="34">
        <v>21.8</v>
      </c>
      <c r="G12" s="34">
        <v>24.2</v>
      </c>
      <c r="H12" s="34">
        <v>22</v>
      </c>
      <c r="I12" s="34">
        <v>23.6</v>
      </c>
      <c r="J12" s="34">
        <v>24.8</v>
      </c>
      <c r="K12" s="34">
        <v>26.2</v>
      </c>
      <c r="L12" s="34">
        <v>25.1</v>
      </c>
    </row>
    <row r="13" spans="1:12" x14ac:dyDescent="0.3">
      <c r="A13" s="17" t="s">
        <v>21</v>
      </c>
      <c r="B13" s="34">
        <v>1.5</v>
      </c>
      <c r="C13" s="34">
        <v>1.3</v>
      </c>
      <c r="D13" s="34">
        <v>1.6</v>
      </c>
      <c r="E13" s="34">
        <v>1.7</v>
      </c>
      <c r="F13" s="34">
        <v>1.9</v>
      </c>
      <c r="G13" s="34">
        <v>2</v>
      </c>
      <c r="H13" s="34">
        <v>2</v>
      </c>
      <c r="I13" s="34">
        <v>2.2000000000000002</v>
      </c>
      <c r="J13" s="34">
        <v>2.2000000000000002</v>
      </c>
      <c r="K13" s="34">
        <v>2.2999999999999998</v>
      </c>
      <c r="L13" s="34">
        <v>2</v>
      </c>
    </row>
    <row r="14" spans="1:12" ht="38.4" customHeight="1" x14ac:dyDescent="0.3">
      <c r="A14" s="73" t="s">
        <v>23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2" x14ac:dyDescent="0.3">
      <c r="A15" s="17"/>
      <c r="B15" s="42">
        <v>2013</v>
      </c>
      <c r="C15" s="42">
        <v>2014</v>
      </c>
      <c r="D15" s="42">
        <v>2015</v>
      </c>
      <c r="E15" s="42">
        <v>2016</v>
      </c>
      <c r="F15" s="42">
        <v>2017</v>
      </c>
      <c r="G15" s="42">
        <v>2018</v>
      </c>
      <c r="H15" s="42">
        <v>2019</v>
      </c>
      <c r="I15" s="42">
        <v>2020</v>
      </c>
      <c r="J15" s="42">
        <v>2021</v>
      </c>
      <c r="K15" s="42">
        <v>2022</v>
      </c>
      <c r="L15" s="49">
        <v>2023</v>
      </c>
    </row>
    <row r="16" spans="1:12" x14ac:dyDescent="0.3">
      <c r="A16" s="19" t="s">
        <v>24</v>
      </c>
      <c r="B16" s="50">
        <v>45.1</v>
      </c>
      <c r="C16" s="50">
        <v>60.5</v>
      </c>
      <c r="D16" s="38">
        <v>61</v>
      </c>
      <c r="E16" s="38">
        <v>52.8</v>
      </c>
      <c r="F16" s="38">
        <v>49.6</v>
      </c>
      <c r="G16" s="38">
        <v>56.7</v>
      </c>
      <c r="H16" s="35">
        <v>50.3</v>
      </c>
      <c r="I16" s="35">
        <v>50.6</v>
      </c>
      <c r="J16" s="35">
        <v>54.5</v>
      </c>
      <c r="K16" s="35">
        <v>58.4</v>
      </c>
      <c r="L16" s="35">
        <v>62.3</v>
      </c>
    </row>
    <row r="17" spans="1:12" x14ac:dyDescent="0.3">
      <c r="A17" s="21" t="s">
        <v>25</v>
      </c>
      <c r="B17" s="36"/>
      <c r="C17" s="36"/>
      <c r="D17" s="36"/>
      <c r="E17" s="34"/>
      <c r="F17" s="36"/>
      <c r="G17" s="34"/>
      <c r="H17" s="34"/>
      <c r="I17" s="34"/>
      <c r="J17" s="34"/>
      <c r="K17" s="34"/>
      <c r="L17" s="34"/>
    </row>
    <row r="18" spans="1:12" x14ac:dyDescent="0.3">
      <c r="A18" s="20" t="s">
        <v>26</v>
      </c>
      <c r="B18" s="36">
        <v>16</v>
      </c>
      <c r="C18" s="36">
        <v>22.5</v>
      </c>
      <c r="D18" s="36">
        <v>24.4</v>
      </c>
      <c r="E18" s="34">
        <v>20.2</v>
      </c>
      <c r="F18" s="34">
        <v>25.2</v>
      </c>
      <c r="G18" s="34">
        <v>18.2</v>
      </c>
      <c r="H18" s="34">
        <v>15.3</v>
      </c>
      <c r="I18" s="34">
        <v>18.600000000000001</v>
      </c>
      <c r="J18" s="34">
        <v>19.600000000000001</v>
      </c>
      <c r="K18" s="34">
        <v>19.899999999999999</v>
      </c>
      <c r="L18" s="34">
        <v>23.9</v>
      </c>
    </row>
    <row r="19" spans="1:12" x14ac:dyDescent="0.3">
      <c r="A19" s="20" t="s">
        <v>27</v>
      </c>
      <c r="B19" s="36">
        <v>29.1</v>
      </c>
      <c r="C19" s="36">
        <v>38</v>
      </c>
      <c r="D19" s="36">
        <v>36.6</v>
      </c>
      <c r="E19" s="34">
        <v>32.6</v>
      </c>
      <c r="F19" s="34">
        <v>24.4</v>
      </c>
      <c r="G19" s="34">
        <v>38.5</v>
      </c>
      <c r="H19" s="34">
        <v>35</v>
      </c>
      <c r="I19" s="34">
        <v>32</v>
      </c>
      <c r="J19" s="34">
        <v>34.9</v>
      </c>
      <c r="K19" s="34">
        <v>38.5</v>
      </c>
      <c r="L19" s="34">
        <v>38.4</v>
      </c>
    </row>
    <row r="20" spans="1:12" x14ac:dyDescent="0.3">
      <c r="A20" s="20" t="s">
        <v>28</v>
      </c>
      <c r="B20" s="36">
        <v>12.6</v>
      </c>
      <c r="C20" s="36">
        <v>18.399999999999999</v>
      </c>
      <c r="D20" s="36">
        <v>19.100000000000001</v>
      </c>
      <c r="E20" s="34">
        <v>16.100000000000001</v>
      </c>
      <c r="F20" s="34">
        <v>7.8</v>
      </c>
      <c r="G20" s="34">
        <v>18.100000000000001</v>
      </c>
      <c r="H20" s="34">
        <v>15.1</v>
      </c>
      <c r="I20" s="34">
        <v>13.8</v>
      </c>
      <c r="J20" s="34">
        <v>15.1</v>
      </c>
      <c r="K20" s="34">
        <v>17.600000000000001</v>
      </c>
      <c r="L20" s="34">
        <v>15.7</v>
      </c>
    </row>
    <row r="21" spans="1:12" x14ac:dyDescent="0.3">
      <c r="A21" s="20" t="s">
        <v>29</v>
      </c>
      <c r="B21" s="36">
        <v>10.5</v>
      </c>
      <c r="C21" s="36">
        <v>12.3</v>
      </c>
      <c r="D21" s="36">
        <v>10</v>
      </c>
      <c r="E21" s="34">
        <v>9.4</v>
      </c>
      <c r="F21" s="34">
        <v>9.4</v>
      </c>
      <c r="G21" s="34">
        <v>12.1</v>
      </c>
      <c r="H21" s="33">
        <v>9.6</v>
      </c>
      <c r="I21" s="33">
        <v>9.6999999999999993</v>
      </c>
      <c r="J21" s="33">
        <v>11.1</v>
      </c>
      <c r="K21" s="33">
        <v>11.4</v>
      </c>
      <c r="L21" s="33">
        <v>12</v>
      </c>
    </row>
    <row r="22" spans="1:12" x14ac:dyDescent="0.3">
      <c r="A22" s="20" t="s">
        <v>30</v>
      </c>
      <c r="B22" s="36">
        <v>3.5</v>
      </c>
      <c r="C22" s="36">
        <v>4.2</v>
      </c>
      <c r="D22" s="36">
        <v>4</v>
      </c>
      <c r="E22" s="34">
        <v>4.4000000000000004</v>
      </c>
      <c r="F22" s="34">
        <v>3.9</v>
      </c>
      <c r="G22" s="34">
        <v>4.5999999999999996</v>
      </c>
      <c r="H22" s="34">
        <v>5.0999999999999996</v>
      </c>
      <c r="I22" s="34">
        <v>4.5999999999999996</v>
      </c>
      <c r="J22" s="34">
        <v>5</v>
      </c>
      <c r="K22" s="34">
        <v>4.8</v>
      </c>
      <c r="L22" s="34">
        <v>5.2</v>
      </c>
    </row>
    <row r="23" spans="1:12" x14ac:dyDescent="0.3">
      <c r="A23" s="20" t="s">
        <v>31</v>
      </c>
      <c r="B23" s="36">
        <v>0.4</v>
      </c>
      <c r="C23" s="36">
        <v>0.5</v>
      </c>
      <c r="D23" s="36">
        <v>0.5</v>
      </c>
      <c r="E23" s="34">
        <v>0.3</v>
      </c>
      <c r="F23" s="34">
        <v>0.3</v>
      </c>
      <c r="G23" s="34">
        <v>0.4</v>
      </c>
      <c r="H23" s="33">
        <v>0.3</v>
      </c>
      <c r="I23" s="33">
        <v>0.4</v>
      </c>
      <c r="J23" s="33">
        <v>0.4</v>
      </c>
      <c r="K23" s="33">
        <v>0.7</v>
      </c>
      <c r="L23" s="33">
        <v>0.7</v>
      </c>
    </row>
    <row r="24" spans="1:12" ht="15.6" x14ac:dyDescent="0.3">
      <c r="A24" s="57" t="s">
        <v>142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spans="1:12" x14ac:dyDescent="0.3">
      <c r="A25" s="17"/>
      <c r="B25" s="3">
        <v>2013</v>
      </c>
      <c r="C25" s="3">
        <v>2014</v>
      </c>
      <c r="D25" s="3">
        <v>2015</v>
      </c>
      <c r="E25" s="3">
        <v>2016</v>
      </c>
      <c r="F25" s="3">
        <v>2017</v>
      </c>
      <c r="G25" s="3">
        <v>2018</v>
      </c>
      <c r="H25" s="3">
        <v>2019</v>
      </c>
      <c r="I25" s="3">
        <v>2020</v>
      </c>
      <c r="J25" s="3">
        <v>2021</v>
      </c>
      <c r="K25" s="3">
        <v>2022</v>
      </c>
      <c r="L25" s="25">
        <v>2023</v>
      </c>
    </row>
    <row r="26" spans="1:12" x14ac:dyDescent="0.3">
      <c r="A26" s="59" t="s">
        <v>24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1"/>
    </row>
    <row r="27" spans="1:12" x14ac:dyDescent="0.3">
      <c r="A27" s="22" t="s">
        <v>32</v>
      </c>
      <c r="B27" s="34">
        <v>29927.1</v>
      </c>
      <c r="C27" s="34">
        <v>40952.1</v>
      </c>
      <c r="D27" s="34">
        <v>49549.7</v>
      </c>
      <c r="E27" s="34">
        <v>46472.6</v>
      </c>
      <c r="F27" s="34">
        <v>44326.9</v>
      </c>
      <c r="G27" s="34">
        <v>38455</v>
      </c>
      <c r="H27" s="34">
        <v>41094.6</v>
      </c>
      <c r="I27" s="38">
        <v>41754.5</v>
      </c>
      <c r="J27" s="38">
        <v>30231.1</v>
      </c>
      <c r="K27" s="38">
        <v>42705.2</v>
      </c>
      <c r="L27" s="38">
        <v>46572.2</v>
      </c>
    </row>
    <row r="28" spans="1:12" x14ac:dyDescent="0.3">
      <c r="A28" s="22" t="s">
        <v>33</v>
      </c>
      <c r="B28" s="34">
        <v>20284.3</v>
      </c>
      <c r="C28" s="34">
        <v>24752.6</v>
      </c>
      <c r="D28" s="34">
        <v>27176.3</v>
      </c>
      <c r="E28" s="34">
        <v>22326.2</v>
      </c>
      <c r="F28" s="34">
        <v>27892.2</v>
      </c>
      <c r="G28" s="34">
        <v>21515.3</v>
      </c>
      <c r="H28" s="34">
        <v>19267.400000000001</v>
      </c>
      <c r="I28" s="38">
        <v>22093.599999999999</v>
      </c>
      <c r="J28" s="38">
        <v>22386.2</v>
      </c>
      <c r="K28" s="38">
        <v>21396.3</v>
      </c>
      <c r="L28" s="38">
        <v>30211.599999999999</v>
      </c>
    </row>
    <row r="29" spans="1:12" x14ac:dyDescent="0.3">
      <c r="A29" s="79" t="s">
        <v>35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1"/>
    </row>
    <row r="30" spans="1:12" x14ac:dyDescent="0.3">
      <c r="A30" s="22" t="s">
        <v>32</v>
      </c>
      <c r="B30" s="36">
        <v>3.4</v>
      </c>
      <c r="C30" s="36">
        <v>3.4</v>
      </c>
      <c r="D30" s="36">
        <v>3.4</v>
      </c>
      <c r="E30" s="36">
        <v>12.4</v>
      </c>
      <c r="F30" s="36">
        <v>12.4</v>
      </c>
      <c r="G30" s="36">
        <v>2.7</v>
      </c>
      <c r="H30" s="36">
        <v>8</v>
      </c>
      <c r="I30" s="34">
        <v>2.7</v>
      </c>
      <c r="J30" s="34">
        <v>53.3</v>
      </c>
      <c r="K30" s="34">
        <v>2.7</v>
      </c>
      <c r="L30" s="34">
        <v>2.7</v>
      </c>
    </row>
    <row r="31" spans="1:12" x14ac:dyDescent="0.3">
      <c r="A31" s="22" t="s">
        <v>33</v>
      </c>
      <c r="B31" s="36">
        <v>1</v>
      </c>
      <c r="C31" s="36">
        <v>0</v>
      </c>
      <c r="D31" s="36">
        <v>0.1</v>
      </c>
      <c r="E31" s="36">
        <v>9.9</v>
      </c>
      <c r="F31" s="36">
        <v>9.9</v>
      </c>
      <c r="G31" s="36">
        <v>0</v>
      </c>
      <c r="H31" s="36">
        <v>5.3</v>
      </c>
      <c r="I31" s="34">
        <v>0.8</v>
      </c>
      <c r="J31" s="34">
        <v>50.6</v>
      </c>
      <c r="K31" s="34">
        <v>0.03</v>
      </c>
      <c r="L31" s="34">
        <v>0.1</v>
      </c>
    </row>
    <row r="32" spans="1:12" x14ac:dyDescent="0.3">
      <c r="A32" s="79" t="s">
        <v>139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1"/>
    </row>
    <row r="33" spans="1:12" x14ac:dyDescent="0.3">
      <c r="A33" s="22" t="s">
        <v>32</v>
      </c>
      <c r="B33" s="36">
        <v>0</v>
      </c>
      <c r="C33" s="36">
        <v>1</v>
      </c>
      <c r="D33" s="36">
        <v>1</v>
      </c>
      <c r="E33" s="36">
        <v>7.2</v>
      </c>
      <c r="F33" s="36">
        <v>1</v>
      </c>
      <c r="G33" s="36">
        <v>0.03</v>
      </c>
      <c r="H33" s="36">
        <v>0</v>
      </c>
      <c r="I33" s="34">
        <v>0.02</v>
      </c>
      <c r="J33" s="34">
        <v>0.06</v>
      </c>
      <c r="K33" s="34">
        <v>0.05</v>
      </c>
      <c r="L33" s="34">
        <v>0.08</v>
      </c>
    </row>
    <row r="34" spans="1:12" x14ac:dyDescent="0.3">
      <c r="A34" s="22" t="s">
        <v>33</v>
      </c>
      <c r="B34" s="36">
        <v>0</v>
      </c>
      <c r="C34" s="36">
        <v>0</v>
      </c>
      <c r="D34" s="36">
        <v>0.1</v>
      </c>
      <c r="E34" s="36">
        <v>7.2</v>
      </c>
      <c r="F34" s="36">
        <v>0</v>
      </c>
      <c r="G34" s="36">
        <v>0.01</v>
      </c>
      <c r="H34" s="36">
        <v>0</v>
      </c>
      <c r="I34" s="34">
        <v>0.04</v>
      </c>
      <c r="J34" s="34">
        <v>0.02</v>
      </c>
      <c r="K34" s="34">
        <v>0.01</v>
      </c>
      <c r="L34" s="34">
        <v>0.04</v>
      </c>
    </row>
    <row r="35" spans="1:12" x14ac:dyDescent="0.3">
      <c r="A35" s="59" t="s">
        <v>36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1"/>
    </row>
    <row r="36" spans="1:12" x14ac:dyDescent="0.3">
      <c r="A36" s="22" t="s">
        <v>32</v>
      </c>
      <c r="B36" s="36">
        <v>13638.8</v>
      </c>
      <c r="C36" s="36">
        <v>16075.6</v>
      </c>
      <c r="D36" s="36">
        <v>21649.200000000001</v>
      </c>
      <c r="E36" s="36">
        <v>19248.5</v>
      </c>
      <c r="F36" s="36">
        <v>19246.2</v>
      </c>
      <c r="G36" s="36">
        <v>18837.2</v>
      </c>
      <c r="H36" s="36">
        <v>20745.3</v>
      </c>
      <c r="I36" s="34">
        <v>21105.9</v>
      </c>
      <c r="J36" s="34">
        <v>11605</v>
      </c>
      <c r="K36" s="34">
        <v>21526.6</v>
      </c>
      <c r="L36" s="34">
        <v>24643.1</v>
      </c>
    </row>
    <row r="37" spans="1:12" x14ac:dyDescent="0.3">
      <c r="A37" s="22" t="s">
        <v>33</v>
      </c>
      <c r="B37" s="36">
        <v>6447</v>
      </c>
      <c r="C37" s="36">
        <v>12366</v>
      </c>
      <c r="D37" s="36">
        <v>16581.7</v>
      </c>
      <c r="E37" s="36">
        <v>12126.7</v>
      </c>
      <c r="F37" s="36">
        <v>17915.5</v>
      </c>
      <c r="G37" s="36">
        <v>10953.1</v>
      </c>
      <c r="H37" s="36">
        <v>8152.5</v>
      </c>
      <c r="I37" s="34">
        <v>11099.5</v>
      </c>
      <c r="J37" s="34">
        <v>10445.799999999999</v>
      </c>
      <c r="K37" s="34">
        <v>9206.7000000000007</v>
      </c>
      <c r="L37" s="34">
        <v>11421.7</v>
      </c>
    </row>
    <row r="38" spans="1:12" x14ac:dyDescent="0.3">
      <c r="A38" s="59" t="s">
        <v>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1"/>
    </row>
    <row r="39" spans="1:12" x14ac:dyDescent="0.3">
      <c r="A39" s="22" t="s">
        <v>32</v>
      </c>
      <c r="B39" s="34" t="s">
        <v>48</v>
      </c>
      <c r="C39" s="34" t="s">
        <v>48</v>
      </c>
      <c r="D39" s="34" t="s">
        <v>48</v>
      </c>
      <c r="E39" s="34" t="s">
        <v>48</v>
      </c>
      <c r="F39" s="34" t="s">
        <v>48</v>
      </c>
      <c r="G39" s="34" t="s">
        <v>48</v>
      </c>
      <c r="H39" s="34" t="s">
        <v>48</v>
      </c>
      <c r="I39" s="34" t="s">
        <v>48</v>
      </c>
      <c r="J39" s="34" t="s">
        <v>48</v>
      </c>
      <c r="K39" s="34" t="s">
        <v>48</v>
      </c>
      <c r="L39" s="34">
        <v>244.7</v>
      </c>
    </row>
    <row r="40" spans="1:12" x14ac:dyDescent="0.3">
      <c r="A40" s="22" t="s">
        <v>33</v>
      </c>
      <c r="B40" s="34" t="s">
        <v>48</v>
      </c>
      <c r="C40" s="34" t="s">
        <v>48</v>
      </c>
      <c r="D40" s="34" t="s">
        <v>48</v>
      </c>
      <c r="E40" s="34" t="s">
        <v>48</v>
      </c>
      <c r="F40" s="34" t="s">
        <v>48</v>
      </c>
      <c r="G40" s="34" t="s">
        <v>48</v>
      </c>
      <c r="H40" s="34" t="s">
        <v>48</v>
      </c>
      <c r="I40" s="34" t="s">
        <v>48</v>
      </c>
      <c r="J40" s="34" t="s">
        <v>48</v>
      </c>
      <c r="K40" s="34" t="s">
        <v>48</v>
      </c>
      <c r="L40" s="34">
        <v>202.3</v>
      </c>
    </row>
    <row r="41" spans="1:12" x14ac:dyDescent="0.3">
      <c r="A41" s="59" t="s">
        <v>38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1"/>
    </row>
    <row r="42" spans="1:12" x14ac:dyDescent="0.3">
      <c r="A42" s="22" t="s">
        <v>32</v>
      </c>
      <c r="B42" s="34" t="s">
        <v>48</v>
      </c>
      <c r="C42" s="34" t="s">
        <v>48</v>
      </c>
      <c r="D42" s="34" t="s">
        <v>48</v>
      </c>
      <c r="E42" s="34" t="s">
        <v>48</v>
      </c>
      <c r="F42" s="34" t="s">
        <v>48</v>
      </c>
      <c r="G42" s="34" t="s">
        <v>48</v>
      </c>
      <c r="H42" s="34" t="s">
        <v>48</v>
      </c>
      <c r="I42" s="34" t="s">
        <v>48</v>
      </c>
      <c r="J42" s="34" t="s">
        <v>48</v>
      </c>
      <c r="K42" s="34" t="s">
        <v>48</v>
      </c>
      <c r="L42" s="34">
        <v>444.3</v>
      </c>
    </row>
    <row r="43" spans="1:12" x14ac:dyDescent="0.3">
      <c r="A43" s="22" t="s">
        <v>33</v>
      </c>
      <c r="B43" s="34" t="s">
        <v>48</v>
      </c>
      <c r="C43" s="34" t="s">
        <v>48</v>
      </c>
      <c r="D43" s="34" t="s">
        <v>48</v>
      </c>
      <c r="E43" s="34" t="s">
        <v>48</v>
      </c>
      <c r="F43" s="34" t="s">
        <v>48</v>
      </c>
      <c r="G43" s="34" t="s">
        <v>48</v>
      </c>
      <c r="H43" s="34" t="s">
        <v>48</v>
      </c>
      <c r="I43" s="34" t="s">
        <v>48</v>
      </c>
      <c r="J43" s="34" t="s">
        <v>48</v>
      </c>
      <c r="K43" s="34" t="s">
        <v>48</v>
      </c>
      <c r="L43" s="34">
        <v>487</v>
      </c>
    </row>
    <row r="44" spans="1:12" x14ac:dyDescent="0.3">
      <c r="A44" s="79" t="s">
        <v>140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1"/>
    </row>
    <row r="45" spans="1:12" x14ac:dyDescent="0.3">
      <c r="A45" s="22" t="s">
        <v>32</v>
      </c>
      <c r="B45" s="36">
        <v>8.4</v>
      </c>
      <c r="C45" s="36">
        <v>3</v>
      </c>
      <c r="D45" s="36">
        <v>4.7</v>
      </c>
      <c r="E45" s="36">
        <v>8.1</v>
      </c>
      <c r="F45" s="36">
        <v>8</v>
      </c>
      <c r="G45" s="36">
        <v>8</v>
      </c>
      <c r="H45" s="36">
        <v>8</v>
      </c>
      <c r="I45" s="34">
        <v>8.1</v>
      </c>
      <c r="J45" s="34">
        <v>8.1</v>
      </c>
      <c r="K45" s="34">
        <v>8.1</v>
      </c>
      <c r="L45" s="34" t="s">
        <v>48</v>
      </c>
    </row>
    <row r="46" spans="1:12" x14ac:dyDescent="0.3">
      <c r="A46" s="22" t="s">
        <v>33</v>
      </c>
      <c r="B46" s="36">
        <v>3</v>
      </c>
      <c r="C46" s="36">
        <v>1.6</v>
      </c>
      <c r="D46" s="36">
        <v>2.2999999999999998</v>
      </c>
      <c r="E46" s="36">
        <v>2.2999999999999998</v>
      </c>
      <c r="F46" s="36">
        <v>1.2</v>
      </c>
      <c r="G46" s="36">
        <v>1.4</v>
      </c>
      <c r="H46" s="36">
        <v>1.5</v>
      </c>
      <c r="I46" s="34">
        <v>1.7</v>
      </c>
      <c r="J46" s="34">
        <v>1.7</v>
      </c>
      <c r="K46" s="34">
        <v>1.7</v>
      </c>
      <c r="L46" s="34" t="s">
        <v>48</v>
      </c>
    </row>
    <row r="47" spans="1:12" x14ac:dyDescent="0.3">
      <c r="A47" s="71" t="s">
        <v>141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spans="1:12" x14ac:dyDescent="0.3">
      <c r="A48" s="22" t="s">
        <v>32</v>
      </c>
      <c r="B48" s="36">
        <v>53.8</v>
      </c>
      <c r="C48" s="36">
        <v>78.599999999999994</v>
      </c>
      <c r="D48" s="36">
        <v>90.2</v>
      </c>
      <c r="E48" s="36">
        <v>68.099999999999994</v>
      </c>
      <c r="F48" s="36">
        <v>60.1</v>
      </c>
      <c r="G48" s="36">
        <v>45.8</v>
      </c>
      <c r="H48" s="36">
        <v>48.5</v>
      </c>
      <c r="I48" s="34">
        <v>28</v>
      </c>
      <c r="J48" s="34">
        <v>31.2</v>
      </c>
      <c r="K48" s="34">
        <v>40.6</v>
      </c>
      <c r="L48" s="34" t="s">
        <v>48</v>
      </c>
    </row>
    <row r="49" spans="1:12" x14ac:dyDescent="0.3">
      <c r="A49" s="22" t="s">
        <v>33</v>
      </c>
      <c r="B49" s="36">
        <v>48</v>
      </c>
      <c r="C49" s="36">
        <v>72</v>
      </c>
      <c r="D49" s="36">
        <v>57.7</v>
      </c>
      <c r="E49" s="36">
        <v>44.8</v>
      </c>
      <c r="F49" s="36">
        <v>37.5</v>
      </c>
      <c r="G49" s="36">
        <v>30.6</v>
      </c>
      <c r="H49" s="36">
        <v>32.1</v>
      </c>
      <c r="I49" s="34">
        <v>25.7</v>
      </c>
      <c r="J49" s="34">
        <v>24.7</v>
      </c>
      <c r="K49" s="34">
        <v>28</v>
      </c>
      <c r="L49" s="34" t="s">
        <v>48</v>
      </c>
    </row>
    <row r="50" spans="1:12" x14ac:dyDescent="0.3">
      <c r="A50" s="59" t="s">
        <v>39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1"/>
    </row>
    <row r="51" spans="1:12" x14ac:dyDescent="0.3">
      <c r="A51" s="22" t="s">
        <v>32</v>
      </c>
      <c r="B51" s="36">
        <v>13479.9</v>
      </c>
      <c r="C51" s="36">
        <v>16360.9</v>
      </c>
      <c r="D51" s="36">
        <v>13990.1</v>
      </c>
      <c r="E51" s="36">
        <v>12951.9</v>
      </c>
      <c r="F51" s="36">
        <v>11991.8</v>
      </c>
      <c r="G51" s="36">
        <v>7453.6</v>
      </c>
      <c r="H51" s="36">
        <v>7032.8</v>
      </c>
      <c r="I51" s="34">
        <v>4703.1000000000004</v>
      </c>
      <c r="J51" s="34">
        <v>2855.5</v>
      </c>
      <c r="K51" s="34">
        <v>3197.5</v>
      </c>
      <c r="L51" s="34">
        <v>2514.3000000000002</v>
      </c>
    </row>
    <row r="52" spans="1:12" x14ac:dyDescent="0.3">
      <c r="A52" s="22" t="s">
        <v>33</v>
      </c>
      <c r="B52" s="36">
        <v>12268</v>
      </c>
      <c r="C52" s="36">
        <v>5918</v>
      </c>
      <c r="D52" s="36">
        <v>4040.7</v>
      </c>
      <c r="E52" s="36">
        <v>2861.1</v>
      </c>
      <c r="F52" s="36">
        <v>3948.5</v>
      </c>
      <c r="G52" s="36">
        <v>4233.7</v>
      </c>
      <c r="H52" s="36">
        <v>4050.9</v>
      </c>
      <c r="I52" s="34">
        <v>1875.8</v>
      </c>
      <c r="J52" s="34">
        <v>2213.9</v>
      </c>
      <c r="K52" s="34">
        <v>1657.3</v>
      </c>
      <c r="L52" s="34">
        <v>1502.4</v>
      </c>
    </row>
    <row r="53" spans="1:12" x14ac:dyDescent="0.3">
      <c r="A53" s="59" t="s">
        <v>40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1"/>
    </row>
    <row r="54" spans="1:12" x14ac:dyDescent="0.3">
      <c r="A54" s="22" t="s">
        <v>32</v>
      </c>
      <c r="B54" s="36">
        <v>1207.3</v>
      </c>
      <c r="C54" s="36">
        <v>1545.2</v>
      </c>
      <c r="D54" s="36">
        <v>6556.2</v>
      </c>
      <c r="E54" s="36">
        <v>5427.7</v>
      </c>
      <c r="F54" s="36">
        <v>5370.3</v>
      </c>
      <c r="G54" s="36">
        <v>4708.7</v>
      </c>
      <c r="H54" s="36">
        <v>3686.2</v>
      </c>
      <c r="I54" s="34">
        <v>6096.8</v>
      </c>
      <c r="J54" s="34">
        <v>5669</v>
      </c>
      <c r="K54" s="34">
        <v>7263.3</v>
      </c>
      <c r="L54" s="34">
        <v>6206.9</v>
      </c>
    </row>
    <row r="55" spans="1:12" x14ac:dyDescent="0.3">
      <c r="A55" s="22" t="s">
        <v>33</v>
      </c>
      <c r="B55" s="36">
        <v>381</v>
      </c>
      <c r="C55" s="36">
        <v>920</v>
      </c>
      <c r="D55" s="36">
        <v>952.4</v>
      </c>
      <c r="E55" s="36">
        <v>1459.7</v>
      </c>
      <c r="F55" s="36">
        <v>1281.3</v>
      </c>
      <c r="G55" s="36">
        <v>1438.3</v>
      </c>
      <c r="H55" s="36">
        <v>2085.5</v>
      </c>
      <c r="I55" s="34">
        <v>3828.6</v>
      </c>
      <c r="J55" s="34">
        <v>3277.5</v>
      </c>
      <c r="K55" s="34">
        <v>3281.6</v>
      </c>
      <c r="L55" s="34">
        <v>3047.3</v>
      </c>
    </row>
    <row r="56" spans="1:12" ht="15.6" x14ac:dyDescent="0.3">
      <c r="A56" s="64" t="s">
        <v>34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</row>
    <row r="57" spans="1:12" x14ac:dyDescent="0.3">
      <c r="A57" s="17"/>
      <c r="B57" s="42">
        <v>2013</v>
      </c>
      <c r="C57" s="42">
        <v>2014</v>
      </c>
      <c r="D57" s="42">
        <v>2015</v>
      </c>
      <c r="E57" s="42">
        <v>2016</v>
      </c>
      <c r="F57" s="42">
        <v>2017</v>
      </c>
      <c r="G57" s="42">
        <v>2018</v>
      </c>
      <c r="H57" s="42">
        <v>2019</v>
      </c>
      <c r="I57" s="42">
        <v>2020</v>
      </c>
      <c r="J57" s="42">
        <v>2021</v>
      </c>
      <c r="K57" s="42">
        <v>2022</v>
      </c>
      <c r="L57" s="49">
        <v>2023</v>
      </c>
    </row>
    <row r="58" spans="1:12" x14ac:dyDescent="0.3">
      <c r="A58" s="26" t="s">
        <v>41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x14ac:dyDescent="0.3">
      <c r="A59" s="68" t="s">
        <v>42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70"/>
    </row>
    <row r="60" spans="1:12" x14ac:dyDescent="0.3">
      <c r="A60" s="27" t="s">
        <v>43</v>
      </c>
      <c r="B60" s="34">
        <v>3</v>
      </c>
      <c r="C60" s="34">
        <v>3</v>
      </c>
      <c r="D60" s="34">
        <v>2</v>
      </c>
      <c r="E60" s="34">
        <v>2</v>
      </c>
      <c r="F60" s="34">
        <v>2</v>
      </c>
      <c r="G60" s="34">
        <v>2</v>
      </c>
      <c r="H60" s="34">
        <v>3</v>
      </c>
      <c r="I60" s="34">
        <v>5</v>
      </c>
      <c r="J60" s="34">
        <v>8</v>
      </c>
      <c r="K60" s="34">
        <v>5</v>
      </c>
      <c r="L60" s="34">
        <v>7</v>
      </c>
    </row>
    <row r="61" spans="1:12" x14ac:dyDescent="0.3">
      <c r="A61" s="23" t="s">
        <v>54</v>
      </c>
      <c r="B61" s="34">
        <v>50</v>
      </c>
      <c r="C61" s="34">
        <v>40</v>
      </c>
      <c r="D61" s="34">
        <v>50</v>
      </c>
      <c r="E61" s="34">
        <v>50</v>
      </c>
      <c r="F61" s="34">
        <v>60</v>
      </c>
      <c r="G61" s="34">
        <v>60</v>
      </c>
      <c r="H61" s="34">
        <v>70</v>
      </c>
      <c r="I61" s="34">
        <v>60</v>
      </c>
      <c r="J61" s="34">
        <v>80</v>
      </c>
      <c r="K61" s="34">
        <v>50</v>
      </c>
      <c r="L61" s="34">
        <v>60</v>
      </c>
    </row>
    <row r="62" spans="1:12" x14ac:dyDescent="0.3">
      <c r="A62" s="22" t="s">
        <v>45</v>
      </c>
      <c r="B62" s="34">
        <v>80</v>
      </c>
      <c r="C62" s="34">
        <v>60</v>
      </c>
      <c r="D62" s="34">
        <v>60</v>
      </c>
      <c r="E62" s="34">
        <v>70</v>
      </c>
      <c r="F62" s="34">
        <v>70</v>
      </c>
      <c r="G62" s="34">
        <v>90</v>
      </c>
      <c r="H62" s="34">
        <v>90</v>
      </c>
      <c r="I62" s="34">
        <v>80</v>
      </c>
      <c r="J62" s="34">
        <v>130</v>
      </c>
      <c r="K62" s="34">
        <v>40</v>
      </c>
      <c r="L62" s="34">
        <v>60</v>
      </c>
    </row>
    <row r="63" spans="1:12" x14ac:dyDescent="0.3">
      <c r="A63" s="22" t="s">
        <v>46</v>
      </c>
      <c r="B63" s="34">
        <v>10</v>
      </c>
      <c r="C63" s="34">
        <v>10</v>
      </c>
      <c r="D63" s="34">
        <v>10</v>
      </c>
      <c r="E63" s="34">
        <v>10</v>
      </c>
      <c r="F63" s="34">
        <v>10</v>
      </c>
      <c r="G63" s="34">
        <v>10</v>
      </c>
      <c r="H63" s="34">
        <v>20</v>
      </c>
      <c r="I63" s="34">
        <v>20</v>
      </c>
      <c r="J63" s="34">
        <v>30</v>
      </c>
      <c r="K63" s="34" t="s">
        <v>48</v>
      </c>
      <c r="L63" s="34" t="s">
        <v>48</v>
      </c>
    </row>
    <row r="64" spans="1:12" x14ac:dyDescent="0.3">
      <c r="A64" s="22" t="s">
        <v>47</v>
      </c>
      <c r="B64" s="34">
        <v>10</v>
      </c>
      <c r="C64" s="34">
        <v>9</v>
      </c>
      <c r="D64" s="34">
        <v>7</v>
      </c>
      <c r="E64" s="34">
        <v>10</v>
      </c>
      <c r="F64" s="34">
        <v>10</v>
      </c>
      <c r="G64" s="34">
        <v>11</v>
      </c>
      <c r="H64" s="34">
        <v>9</v>
      </c>
      <c r="I64" s="34">
        <v>7</v>
      </c>
      <c r="J64" s="34">
        <v>12</v>
      </c>
      <c r="K64" s="34">
        <v>9</v>
      </c>
      <c r="L64" s="34">
        <v>9</v>
      </c>
    </row>
    <row r="65" spans="1:12" x14ac:dyDescent="0.3">
      <c r="A65" s="68" t="s">
        <v>49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70"/>
    </row>
    <row r="66" spans="1:12" x14ac:dyDescent="0.3">
      <c r="A66" s="27" t="s">
        <v>43</v>
      </c>
      <c r="B66" s="34">
        <v>3</v>
      </c>
      <c r="C66" s="34">
        <v>3</v>
      </c>
      <c r="D66" s="34">
        <v>2</v>
      </c>
      <c r="E66" s="34">
        <v>2</v>
      </c>
      <c r="F66" s="34">
        <v>2</v>
      </c>
      <c r="G66" s="34">
        <v>2</v>
      </c>
      <c r="H66" s="34">
        <v>2</v>
      </c>
      <c r="I66" s="34">
        <v>2</v>
      </c>
      <c r="J66" s="34">
        <v>4</v>
      </c>
      <c r="K66" s="34">
        <v>1</v>
      </c>
      <c r="L66" s="34">
        <v>1</v>
      </c>
    </row>
    <row r="67" spans="1:12" x14ac:dyDescent="0.3">
      <c r="A67" s="22" t="s">
        <v>44</v>
      </c>
      <c r="B67" s="34">
        <v>30</v>
      </c>
      <c r="C67" s="34">
        <v>30</v>
      </c>
      <c r="D67" s="34">
        <v>30</v>
      </c>
      <c r="E67" s="34">
        <v>40</v>
      </c>
      <c r="F67" s="34">
        <v>50</v>
      </c>
      <c r="G67" s="34">
        <v>40</v>
      </c>
      <c r="H67" s="34">
        <v>60</v>
      </c>
      <c r="I67" s="34">
        <v>50</v>
      </c>
      <c r="J67" s="34">
        <v>60</v>
      </c>
      <c r="K67" s="34">
        <v>40</v>
      </c>
      <c r="L67" s="34">
        <v>50</v>
      </c>
    </row>
    <row r="68" spans="1:12" x14ac:dyDescent="0.3">
      <c r="A68" s="22" t="s">
        <v>45</v>
      </c>
      <c r="B68" s="34">
        <v>40</v>
      </c>
      <c r="C68" s="34">
        <v>40</v>
      </c>
      <c r="D68" s="34">
        <v>30</v>
      </c>
      <c r="E68" s="34">
        <v>30</v>
      </c>
      <c r="F68" s="34">
        <v>40</v>
      </c>
      <c r="G68" s="34">
        <v>40</v>
      </c>
      <c r="H68" s="34">
        <v>60</v>
      </c>
      <c r="I68" s="34">
        <v>50</v>
      </c>
      <c r="J68" s="34">
        <v>90</v>
      </c>
      <c r="K68" s="34">
        <v>50</v>
      </c>
      <c r="L68" s="34">
        <v>50</v>
      </c>
    </row>
    <row r="69" spans="1:12" x14ac:dyDescent="0.3">
      <c r="A69" s="22" t="s">
        <v>46</v>
      </c>
      <c r="B69" s="34" t="s">
        <v>48</v>
      </c>
      <c r="C69" s="34" t="s">
        <v>48</v>
      </c>
      <c r="D69" s="34" t="s">
        <v>48</v>
      </c>
      <c r="E69" s="34" t="s">
        <v>48</v>
      </c>
      <c r="F69" s="34" t="s">
        <v>48</v>
      </c>
      <c r="G69" s="34" t="s">
        <v>48</v>
      </c>
      <c r="H69" s="34" t="s">
        <v>48</v>
      </c>
      <c r="I69" s="34" t="s">
        <v>48</v>
      </c>
      <c r="J69" s="34" t="s">
        <v>48</v>
      </c>
      <c r="K69" s="34" t="s">
        <v>48</v>
      </c>
      <c r="L69" s="34" t="s">
        <v>48</v>
      </c>
    </row>
    <row r="70" spans="1:12" x14ac:dyDescent="0.3">
      <c r="A70" s="22" t="s">
        <v>47</v>
      </c>
      <c r="B70" s="34" t="s">
        <v>48</v>
      </c>
      <c r="C70" s="34" t="s">
        <v>48</v>
      </c>
      <c r="D70" s="34" t="s">
        <v>48</v>
      </c>
      <c r="E70" s="34" t="s">
        <v>48</v>
      </c>
      <c r="F70" s="34" t="s">
        <v>48</v>
      </c>
      <c r="G70" s="34" t="s">
        <v>48</v>
      </c>
      <c r="H70" s="34" t="s">
        <v>48</v>
      </c>
      <c r="I70" s="34" t="s">
        <v>48</v>
      </c>
      <c r="J70" s="34" t="s">
        <v>48</v>
      </c>
      <c r="K70" s="34" t="s">
        <v>48</v>
      </c>
      <c r="L70" s="34" t="s">
        <v>48</v>
      </c>
    </row>
    <row r="71" spans="1:12" x14ac:dyDescent="0.3">
      <c r="A71" s="68" t="s">
        <v>21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70"/>
    </row>
    <row r="72" spans="1:12" x14ac:dyDescent="0.3">
      <c r="A72" s="27" t="s">
        <v>43</v>
      </c>
      <c r="B72" s="34">
        <v>6</v>
      </c>
      <c r="C72" s="34">
        <v>7</v>
      </c>
      <c r="D72" s="34">
        <v>5</v>
      </c>
      <c r="E72" s="34">
        <v>6</v>
      </c>
      <c r="F72" s="34">
        <v>5</v>
      </c>
      <c r="G72" s="34">
        <v>4</v>
      </c>
      <c r="H72" s="34">
        <v>4</v>
      </c>
      <c r="I72" s="34">
        <v>4</v>
      </c>
      <c r="J72" s="34">
        <v>4</v>
      </c>
      <c r="K72" s="34">
        <v>1</v>
      </c>
      <c r="L72" s="34">
        <v>1</v>
      </c>
    </row>
    <row r="73" spans="1:12" x14ac:dyDescent="0.3">
      <c r="A73" s="22" t="s">
        <v>44</v>
      </c>
      <c r="B73" s="34">
        <v>50</v>
      </c>
      <c r="C73" s="34">
        <v>60</v>
      </c>
      <c r="D73" s="34">
        <v>40</v>
      </c>
      <c r="E73" s="34">
        <v>50</v>
      </c>
      <c r="F73" s="34">
        <v>40</v>
      </c>
      <c r="G73" s="34">
        <v>40</v>
      </c>
      <c r="H73" s="34">
        <v>40</v>
      </c>
      <c r="I73" s="34">
        <v>30</v>
      </c>
      <c r="J73" s="34">
        <v>20</v>
      </c>
      <c r="K73" s="34">
        <v>30</v>
      </c>
      <c r="L73" s="34">
        <v>40</v>
      </c>
    </row>
    <row r="74" spans="1:12" x14ac:dyDescent="0.3">
      <c r="A74" s="22" t="s">
        <v>45</v>
      </c>
      <c r="B74" s="34" t="s">
        <v>48</v>
      </c>
      <c r="C74" s="34" t="s">
        <v>48</v>
      </c>
      <c r="D74" s="34" t="s">
        <v>48</v>
      </c>
      <c r="E74" s="34" t="s">
        <v>48</v>
      </c>
      <c r="F74" s="34" t="s">
        <v>48</v>
      </c>
      <c r="G74" s="34" t="s">
        <v>48</v>
      </c>
      <c r="H74" s="34" t="s">
        <v>48</v>
      </c>
      <c r="I74" s="34" t="s">
        <v>48</v>
      </c>
      <c r="J74" s="34" t="s">
        <v>48</v>
      </c>
      <c r="K74" s="34" t="s">
        <v>48</v>
      </c>
      <c r="L74" s="34" t="s">
        <v>48</v>
      </c>
    </row>
    <row r="75" spans="1:12" x14ac:dyDescent="0.3">
      <c r="A75" s="22" t="s">
        <v>46</v>
      </c>
      <c r="B75" s="34" t="s">
        <v>48</v>
      </c>
      <c r="C75" s="34" t="s">
        <v>48</v>
      </c>
      <c r="D75" s="34" t="s">
        <v>48</v>
      </c>
      <c r="E75" s="34" t="s">
        <v>48</v>
      </c>
      <c r="F75" s="34" t="s">
        <v>48</v>
      </c>
      <c r="G75" s="34" t="s">
        <v>48</v>
      </c>
      <c r="H75" s="34" t="s">
        <v>48</v>
      </c>
      <c r="I75" s="34" t="s">
        <v>48</v>
      </c>
      <c r="J75" s="34" t="s">
        <v>48</v>
      </c>
      <c r="K75" s="34" t="s">
        <v>48</v>
      </c>
      <c r="L75" s="34" t="s">
        <v>48</v>
      </c>
    </row>
    <row r="76" spans="1:12" x14ac:dyDescent="0.3">
      <c r="A76" s="22" t="s">
        <v>47</v>
      </c>
      <c r="B76" s="34" t="s">
        <v>48</v>
      </c>
      <c r="C76" s="34" t="s">
        <v>48</v>
      </c>
      <c r="D76" s="34" t="s">
        <v>48</v>
      </c>
      <c r="E76" s="34" t="s">
        <v>48</v>
      </c>
      <c r="F76" s="34" t="s">
        <v>48</v>
      </c>
      <c r="G76" s="34" t="s">
        <v>48</v>
      </c>
      <c r="H76" s="34" t="s">
        <v>48</v>
      </c>
      <c r="I76" s="34" t="s">
        <v>48</v>
      </c>
      <c r="J76" s="34" t="s">
        <v>48</v>
      </c>
      <c r="K76" s="34" t="s">
        <v>48</v>
      </c>
      <c r="L76" s="34" t="s">
        <v>48</v>
      </c>
    </row>
    <row r="77" spans="1:12" x14ac:dyDescent="0.3">
      <c r="A77" s="68" t="s">
        <v>50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70"/>
    </row>
    <row r="78" spans="1:12" x14ac:dyDescent="0.3">
      <c r="A78" s="27" t="s">
        <v>43</v>
      </c>
      <c r="B78" s="34">
        <v>2</v>
      </c>
      <c r="C78" s="34">
        <v>3</v>
      </c>
      <c r="D78" s="34">
        <v>2</v>
      </c>
      <c r="E78" s="34">
        <v>2</v>
      </c>
      <c r="F78" s="34">
        <v>2</v>
      </c>
      <c r="G78" s="34">
        <v>2</v>
      </c>
      <c r="H78" s="34">
        <v>1</v>
      </c>
      <c r="I78" s="34">
        <v>2</v>
      </c>
      <c r="J78" s="34">
        <v>2</v>
      </c>
      <c r="K78" s="34">
        <v>3</v>
      </c>
      <c r="L78" s="34">
        <v>5</v>
      </c>
    </row>
    <row r="79" spans="1:12" x14ac:dyDescent="0.3">
      <c r="A79" s="22" t="s">
        <v>44</v>
      </c>
      <c r="B79" s="34">
        <v>20</v>
      </c>
      <c r="C79" s="34">
        <v>30</v>
      </c>
      <c r="D79" s="34">
        <v>30</v>
      </c>
      <c r="E79" s="34">
        <v>40</v>
      </c>
      <c r="F79" s="34">
        <v>50</v>
      </c>
      <c r="G79" s="34">
        <v>40</v>
      </c>
      <c r="H79" s="34">
        <v>40</v>
      </c>
      <c r="I79" s="34">
        <v>50</v>
      </c>
      <c r="J79" s="34">
        <v>50</v>
      </c>
      <c r="K79" s="34">
        <v>40</v>
      </c>
      <c r="L79" s="34">
        <v>50</v>
      </c>
    </row>
    <row r="80" spans="1:12" x14ac:dyDescent="0.3">
      <c r="A80" s="22" t="s">
        <v>45</v>
      </c>
      <c r="B80" s="34">
        <v>2</v>
      </c>
      <c r="C80" s="34">
        <v>20</v>
      </c>
      <c r="D80" s="34">
        <v>20</v>
      </c>
      <c r="E80" s="34">
        <v>20</v>
      </c>
      <c r="F80" s="34">
        <v>30</v>
      </c>
      <c r="G80" s="34">
        <v>40</v>
      </c>
      <c r="H80" s="34">
        <v>50</v>
      </c>
      <c r="I80" s="34">
        <v>50</v>
      </c>
      <c r="J80" s="34">
        <v>40</v>
      </c>
      <c r="K80" s="34">
        <v>40</v>
      </c>
      <c r="L80" s="34">
        <v>20</v>
      </c>
    </row>
    <row r="81" spans="1:12" x14ac:dyDescent="0.3">
      <c r="A81" s="22" t="s">
        <v>46</v>
      </c>
      <c r="B81" s="34" t="s">
        <v>48</v>
      </c>
      <c r="C81" s="34" t="s">
        <v>48</v>
      </c>
      <c r="D81" s="34" t="s">
        <v>48</v>
      </c>
      <c r="E81" s="34" t="s">
        <v>48</v>
      </c>
      <c r="F81" s="34" t="s">
        <v>48</v>
      </c>
      <c r="G81" s="34" t="s">
        <v>48</v>
      </c>
      <c r="H81" s="34" t="s">
        <v>48</v>
      </c>
      <c r="I81" s="34" t="s">
        <v>48</v>
      </c>
      <c r="J81" s="34" t="s">
        <v>48</v>
      </c>
      <c r="K81" s="34" t="s">
        <v>48</v>
      </c>
      <c r="L81" s="34" t="s">
        <v>48</v>
      </c>
    </row>
    <row r="82" spans="1:12" x14ac:dyDescent="0.3">
      <c r="A82" s="22" t="s">
        <v>47</v>
      </c>
      <c r="B82" s="34" t="s">
        <v>48</v>
      </c>
      <c r="C82" s="34" t="s">
        <v>48</v>
      </c>
      <c r="D82" s="34" t="s">
        <v>48</v>
      </c>
      <c r="E82" s="34" t="s">
        <v>48</v>
      </c>
      <c r="F82" s="34" t="s">
        <v>48</v>
      </c>
      <c r="G82" s="34" t="s">
        <v>48</v>
      </c>
      <c r="H82" s="34" t="s">
        <v>48</v>
      </c>
      <c r="I82" s="34" t="s">
        <v>48</v>
      </c>
      <c r="J82" s="34" t="s">
        <v>48</v>
      </c>
      <c r="K82" s="34" t="s">
        <v>48</v>
      </c>
      <c r="L82" s="34" t="s">
        <v>48</v>
      </c>
    </row>
    <row r="83" spans="1:12" x14ac:dyDescent="0.3">
      <c r="A83" s="68" t="s">
        <v>51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70"/>
    </row>
    <row r="84" spans="1:12" x14ac:dyDescent="0.3">
      <c r="A84" s="27" t="s">
        <v>43</v>
      </c>
      <c r="B84" s="34">
        <v>4</v>
      </c>
      <c r="C84" s="34">
        <v>5</v>
      </c>
      <c r="D84" s="34">
        <v>3</v>
      </c>
      <c r="E84" s="34">
        <v>6</v>
      </c>
      <c r="F84" s="34">
        <v>6</v>
      </c>
      <c r="G84" s="34">
        <v>2</v>
      </c>
      <c r="H84" s="34">
        <v>3</v>
      </c>
      <c r="I84" s="34">
        <v>2</v>
      </c>
      <c r="J84" s="34">
        <v>1</v>
      </c>
      <c r="K84" s="34">
        <v>1</v>
      </c>
      <c r="L84" s="34">
        <v>1</v>
      </c>
    </row>
    <row r="85" spans="1:12" x14ac:dyDescent="0.3">
      <c r="A85" s="22" t="s">
        <v>44</v>
      </c>
      <c r="B85" s="34">
        <v>10</v>
      </c>
      <c r="C85" s="34">
        <v>10</v>
      </c>
      <c r="D85" s="34">
        <v>20</v>
      </c>
      <c r="E85" s="34">
        <v>20</v>
      </c>
      <c r="F85" s="34">
        <v>4</v>
      </c>
      <c r="G85" s="34">
        <v>20</v>
      </c>
      <c r="H85" s="34">
        <v>30</v>
      </c>
      <c r="I85" s="34">
        <v>30</v>
      </c>
      <c r="J85" s="34">
        <v>30</v>
      </c>
      <c r="K85" s="34">
        <v>30</v>
      </c>
      <c r="L85" s="34">
        <v>30</v>
      </c>
    </row>
    <row r="86" spans="1:12" x14ac:dyDescent="0.3">
      <c r="A86" s="22" t="s">
        <v>45</v>
      </c>
      <c r="B86" s="34" t="s">
        <v>48</v>
      </c>
      <c r="C86" s="34" t="s">
        <v>48</v>
      </c>
      <c r="D86" s="34" t="s">
        <v>48</v>
      </c>
      <c r="E86" s="34" t="s">
        <v>48</v>
      </c>
      <c r="F86" s="34">
        <v>10</v>
      </c>
      <c r="G86" s="34" t="s">
        <v>48</v>
      </c>
      <c r="H86" s="34" t="s">
        <v>48</v>
      </c>
      <c r="I86" s="34" t="s">
        <v>48</v>
      </c>
      <c r="J86" s="34" t="s">
        <v>48</v>
      </c>
      <c r="K86" s="34" t="s">
        <v>48</v>
      </c>
      <c r="L86" s="34" t="s">
        <v>48</v>
      </c>
    </row>
    <row r="87" spans="1:12" x14ac:dyDescent="0.3">
      <c r="A87" s="22" t="s">
        <v>46</v>
      </c>
      <c r="B87" s="34" t="s">
        <v>48</v>
      </c>
      <c r="C87" s="34" t="s">
        <v>48</v>
      </c>
      <c r="D87" s="34" t="s">
        <v>48</v>
      </c>
      <c r="E87" s="34" t="s">
        <v>48</v>
      </c>
      <c r="F87" s="34" t="s">
        <v>48</v>
      </c>
      <c r="G87" s="34" t="s">
        <v>48</v>
      </c>
      <c r="H87" s="34" t="s">
        <v>48</v>
      </c>
      <c r="I87" s="34" t="s">
        <v>48</v>
      </c>
      <c r="J87" s="34" t="s">
        <v>48</v>
      </c>
      <c r="K87" s="34" t="s">
        <v>48</v>
      </c>
      <c r="L87" s="34" t="s">
        <v>48</v>
      </c>
    </row>
    <row r="88" spans="1:12" x14ac:dyDescent="0.3">
      <c r="A88" s="22" t="s">
        <v>47</v>
      </c>
      <c r="B88" s="34" t="s">
        <v>48</v>
      </c>
      <c r="C88" s="34" t="s">
        <v>48</v>
      </c>
      <c r="D88" s="34" t="s">
        <v>48</v>
      </c>
      <c r="E88" s="34" t="s">
        <v>48</v>
      </c>
      <c r="F88" s="34" t="s">
        <v>48</v>
      </c>
      <c r="G88" s="34" t="s">
        <v>48</v>
      </c>
      <c r="H88" s="34" t="s">
        <v>48</v>
      </c>
      <c r="I88" s="34" t="s">
        <v>48</v>
      </c>
      <c r="J88" s="34" t="s">
        <v>48</v>
      </c>
      <c r="K88" s="34" t="s">
        <v>48</v>
      </c>
      <c r="L88" s="34" t="s">
        <v>48</v>
      </c>
    </row>
    <row r="89" spans="1:12" x14ac:dyDescent="0.3">
      <c r="A89" s="65" t="s">
        <v>52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7"/>
    </row>
    <row r="90" spans="1:12" x14ac:dyDescent="0.3">
      <c r="A90" s="59" t="s">
        <v>42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1"/>
    </row>
    <row r="91" spans="1:12" x14ac:dyDescent="0.3">
      <c r="A91" s="27" t="s">
        <v>43</v>
      </c>
      <c r="B91" s="34">
        <v>0.1</v>
      </c>
      <c r="C91" s="34">
        <v>0.06</v>
      </c>
      <c r="D91" s="34">
        <v>0.04</v>
      </c>
      <c r="E91" s="34">
        <v>0.04</v>
      </c>
      <c r="F91" s="34">
        <v>0.04</v>
      </c>
      <c r="G91" s="34">
        <v>0.04</v>
      </c>
      <c r="H91" s="34">
        <v>0.06</v>
      </c>
      <c r="I91" s="34">
        <v>0.1</v>
      </c>
      <c r="J91" s="34">
        <v>0.16</v>
      </c>
      <c r="K91" s="34">
        <v>0.1</v>
      </c>
      <c r="L91" s="34">
        <v>0.14000000000000001</v>
      </c>
    </row>
    <row r="92" spans="1:12" x14ac:dyDescent="0.3">
      <c r="A92" s="22" t="s">
        <v>44</v>
      </c>
      <c r="B92" s="34">
        <v>1.3</v>
      </c>
      <c r="C92" s="34">
        <v>1</v>
      </c>
      <c r="D92" s="34">
        <v>1.34</v>
      </c>
      <c r="E92" s="34">
        <v>1.34</v>
      </c>
      <c r="F92" s="34">
        <v>1.69</v>
      </c>
      <c r="G92" s="34">
        <v>1.69</v>
      </c>
      <c r="H92" s="34">
        <v>2.0699999999999998</v>
      </c>
      <c r="I92" s="34">
        <v>1.69</v>
      </c>
      <c r="J92" s="34">
        <v>2.46</v>
      </c>
      <c r="K92" s="34">
        <v>1.34</v>
      </c>
      <c r="L92" s="34">
        <v>1.69</v>
      </c>
    </row>
    <row r="93" spans="1:12" x14ac:dyDescent="0.3">
      <c r="A93" s="22" t="s">
        <v>45</v>
      </c>
      <c r="B93" s="34">
        <v>1.3</v>
      </c>
      <c r="C93" s="34">
        <v>1</v>
      </c>
      <c r="D93" s="34">
        <v>1</v>
      </c>
      <c r="E93" s="34">
        <v>1.17</v>
      </c>
      <c r="F93" s="34">
        <v>1.17</v>
      </c>
      <c r="G93" s="34">
        <v>1.5</v>
      </c>
      <c r="H93" s="34">
        <v>1.5</v>
      </c>
      <c r="I93" s="34">
        <v>1.33</v>
      </c>
      <c r="J93" s="34">
        <v>2.16</v>
      </c>
      <c r="K93" s="34">
        <v>0.67</v>
      </c>
      <c r="L93" s="34">
        <v>1</v>
      </c>
    </row>
    <row r="94" spans="1:12" x14ac:dyDescent="0.3">
      <c r="A94" s="22" t="s">
        <v>46</v>
      </c>
      <c r="B94" s="34">
        <v>0.3</v>
      </c>
      <c r="C94" s="34">
        <v>0.28999999999999998</v>
      </c>
      <c r="D94" s="34">
        <v>0.28999999999999998</v>
      </c>
      <c r="E94" s="34">
        <v>0.28999999999999998</v>
      </c>
      <c r="F94" s="34">
        <v>0.28999999999999998</v>
      </c>
      <c r="G94" s="34">
        <v>0.28999999999999998</v>
      </c>
      <c r="H94" s="34">
        <v>0.54</v>
      </c>
      <c r="I94" s="34">
        <v>0.54</v>
      </c>
      <c r="J94" s="34">
        <v>0.77</v>
      </c>
      <c r="K94" s="34" t="s">
        <v>48</v>
      </c>
      <c r="L94" s="34" t="s">
        <v>48</v>
      </c>
    </row>
    <row r="95" spans="1:12" x14ac:dyDescent="0.3">
      <c r="A95" s="22" t="s">
        <v>47</v>
      </c>
      <c r="B95" s="34">
        <v>4.8</v>
      </c>
      <c r="C95" s="34">
        <v>4.17</v>
      </c>
      <c r="D95" s="34">
        <v>3.01</v>
      </c>
      <c r="E95" s="34">
        <v>4.78</v>
      </c>
      <c r="F95" s="34">
        <v>4.78</v>
      </c>
      <c r="G95" s="34">
        <v>5.41</v>
      </c>
      <c r="H95" s="34">
        <v>4.17</v>
      </c>
      <c r="I95" s="34">
        <v>3.01</v>
      </c>
      <c r="J95" s="34">
        <v>6.06</v>
      </c>
      <c r="K95" s="34">
        <v>4.17</v>
      </c>
      <c r="L95" s="34">
        <v>4.17</v>
      </c>
    </row>
    <row r="96" spans="1:12" x14ac:dyDescent="0.3">
      <c r="A96" s="59" t="s">
        <v>53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1"/>
    </row>
    <row r="97" spans="1:12" x14ac:dyDescent="0.3">
      <c r="A97" s="27" t="s">
        <v>43</v>
      </c>
      <c r="B97" s="34">
        <v>0.1</v>
      </c>
      <c r="C97" s="34">
        <v>0.06</v>
      </c>
      <c r="D97" s="34">
        <v>0.04</v>
      </c>
      <c r="E97" s="34">
        <v>0.04</v>
      </c>
      <c r="F97" s="34">
        <v>0.04</v>
      </c>
      <c r="G97" s="34">
        <v>0.04</v>
      </c>
      <c r="H97" s="34">
        <v>0.04</v>
      </c>
      <c r="I97" s="34">
        <v>0.04</v>
      </c>
      <c r="J97" s="34">
        <v>0.08</v>
      </c>
      <c r="K97" s="34">
        <v>0.02</v>
      </c>
      <c r="L97" s="34">
        <v>0.02</v>
      </c>
    </row>
    <row r="98" spans="1:12" x14ac:dyDescent="0.3">
      <c r="A98" s="22" t="s">
        <v>44</v>
      </c>
      <c r="B98" s="34">
        <v>0.7</v>
      </c>
      <c r="C98" s="34">
        <v>0.69</v>
      </c>
      <c r="D98" s="34">
        <v>0.69</v>
      </c>
      <c r="E98" s="34">
        <v>1</v>
      </c>
      <c r="F98" s="34">
        <v>1.34</v>
      </c>
      <c r="G98" s="34">
        <v>1</v>
      </c>
      <c r="H98" s="34">
        <v>1.69</v>
      </c>
      <c r="I98" s="34">
        <v>1.4</v>
      </c>
      <c r="J98" s="34">
        <v>1.69</v>
      </c>
      <c r="K98" s="34">
        <v>1</v>
      </c>
      <c r="L98" s="34">
        <v>1.34</v>
      </c>
    </row>
    <row r="99" spans="1:12" x14ac:dyDescent="0.3">
      <c r="A99" s="22" t="s">
        <v>45</v>
      </c>
      <c r="B99" s="34">
        <v>0.7</v>
      </c>
      <c r="C99" s="34">
        <v>0.67</v>
      </c>
      <c r="D99" s="34">
        <v>0.75</v>
      </c>
      <c r="E99" s="34">
        <v>0.75</v>
      </c>
      <c r="F99" s="34">
        <v>0.67</v>
      </c>
      <c r="G99" s="34">
        <v>0.67</v>
      </c>
      <c r="H99" s="34">
        <v>1</v>
      </c>
      <c r="I99" s="34">
        <v>0.83</v>
      </c>
      <c r="J99" s="34">
        <v>1.5</v>
      </c>
      <c r="K99" s="34">
        <v>0.83</v>
      </c>
      <c r="L99" s="34">
        <v>0.83</v>
      </c>
    </row>
    <row r="100" spans="1:12" x14ac:dyDescent="0.3">
      <c r="A100" s="22" t="s">
        <v>46</v>
      </c>
      <c r="B100" s="34" t="s">
        <v>48</v>
      </c>
      <c r="C100" s="34" t="s">
        <v>48</v>
      </c>
      <c r="D100" s="34" t="s">
        <v>48</v>
      </c>
      <c r="E100" s="34" t="s">
        <v>48</v>
      </c>
      <c r="F100" s="34" t="s">
        <v>48</v>
      </c>
      <c r="G100" s="34" t="s">
        <v>48</v>
      </c>
      <c r="H100" s="34" t="s">
        <v>48</v>
      </c>
      <c r="I100" s="34" t="s">
        <v>48</v>
      </c>
      <c r="J100" s="34" t="s">
        <v>48</v>
      </c>
      <c r="K100" s="34" t="s">
        <v>48</v>
      </c>
      <c r="L100" s="34" t="s">
        <v>48</v>
      </c>
    </row>
    <row r="101" spans="1:12" x14ac:dyDescent="0.3">
      <c r="A101" s="22" t="s">
        <v>47</v>
      </c>
      <c r="B101" s="34" t="s">
        <v>48</v>
      </c>
      <c r="C101" s="34" t="s">
        <v>48</v>
      </c>
      <c r="D101" s="34" t="s">
        <v>48</v>
      </c>
      <c r="E101" s="34" t="s">
        <v>48</v>
      </c>
      <c r="F101" s="34" t="s">
        <v>48</v>
      </c>
      <c r="G101" s="34" t="s">
        <v>48</v>
      </c>
      <c r="H101" s="34" t="s">
        <v>48</v>
      </c>
      <c r="I101" s="34" t="s">
        <v>48</v>
      </c>
      <c r="J101" s="34" t="s">
        <v>48</v>
      </c>
      <c r="K101" s="34" t="s">
        <v>48</v>
      </c>
      <c r="L101" s="34" t="s">
        <v>48</v>
      </c>
    </row>
    <row r="102" spans="1:12" x14ac:dyDescent="0.3">
      <c r="A102" s="59" t="s">
        <v>21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1"/>
    </row>
    <row r="103" spans="1:12" x14ac:dyDescent="0.3">
      <c r="A103" s="27" t="s">
        <v>43</v>
      </c>
      <c r="B103" s="34">
        <v>0.1</v>
      </c>
      <c r="C103" s="34">
        <v>0.14000000000000001</v>
      </c>
      <c r="D103" s="34">
        <v>0.1</v>
      </c>
      <c r="E103" s="34">
        <v>0.12</v>
      </c>
      <c r="F103" s="34">
        <v>0.1</v>
      </c>
      <c r="G103" s="34">
        <v>0.08</v>
      </c>
      <c r="H103" s="34">
        <v>0.08</v>
      </c>
      <c r="I103" s="34">
        <v>0.08</v>
      </c>
      <c r="J103" s="34">
        <v>0.08</v>
      </c>
      <c r="K103" s="34">
        <v>0.02</v>
      </c>
      <c r="L103" s="34">
        <v>0.02</v>
      </c>
    </row>
    <row r="104" spans="1:12" x14ac:dyDescent="0.3">
      <c r="A104" s="22" t="s">
        <v>44</v>
      </c>
      <c r="B104" s="34">
        <v>1.3</v>
      </c>
      <c r="C104" s="34">
        <v>1.69</v>
      </c>
      <c r="D104" s="34">
        <v>1</v>
      </c>
      <c r="E104" s="34">
        <v>1.34</v>
      </c>
      <c r="F104" s="34">
        <v>1</v>
      </c>
      <c r="G104" s="34">
        <v>1</v>
      </c>
      <c r="H104" s="34">
        <v>1</v>
      </c>
      <c r="I104" s="34">
        <v>0.69</v>
      </c>
      <c r="J104" s="34">
        <v>0.41</v>
      </c>
      <c r="K104" s="34">
        <v>0.69</v>
      </c>
      <c r="L104" s="34">
        <v>1</v>
      </c>
    </row>
    <row r="105" spans="1:12" x14ac:dyDescent="0.3">
      <c r="A105" s="22" t="s">
        <v>45</v>
      </c>
      <c r="B105" s="34" t="s">
        <v>48</v>
      </c>
      <c r="C105" s="34" t="s">
        <v>48</v>
      </c>
      <c r="D105" s="34" t="s">
        <v>48</v>
      </c>
      <c r="E105" s="34" t="s">
        <v>48</v>
      </c>
      <c r="F105" s="34" t="s">
        <v>48</v>
      </c>
      <c r="G105" s="34" t="s">
        <v>48</v>
      </c>
      <c r="H105" s="34" t="s">
        <v>48</v>
      </c>
      <c r="I105" s="34" t="s">
        <v>48</v>
      </c>
      <c r="J105" s="34" t="s">
        <v>48</v>
      </c>
      <c r="K105" s="34" t="s">
        <v>48</v>
      </c>
      <c r="L105" s="34" t="s">
        <v>48</v>
      </c>
    </row>
    <row r="106" spans="1:12" x14ac:dyDescent="0.3">
      <c r="A106" s="22" t="s">
        <v>46</v>
      </c>
      <c r="B106" s="34" t="s">
        <v>48</v>
      </c>
      <c r="C106" s="34" t="s">
        <v>48</v>
      </c>
      <c r="D106" s="34" t="s">
        <v>48</v>
      </c>
      <c r="E106" s="34" t="s">
        <v>48</v>
      </c>
      <c r="F106" s="34" t="s">
        <v>48</v>
      </c>
      <c r="G106" s="34" t="s">
        <v>48</v>
      </c>
      <c r="H106" s="34" t="s">
        <v>48</v>
      </c>
      <c r="I106" s="34" t="s">
        <v>48</v>
      </c>
      <c r="J106" s="34" t="s">
        <v>48</v>
      </c>
      <c r="K106" s="34" t="s">
        <v>48</v>
      </c>
      <c r="L106" s="34" t="s">
        <v>48</v>
      </c>
    </row>
    <row r="107" spans="1:12" x14ac:dyDescent="0.3">
      <c r="A107" s="22" t="s">
        <v>47</v>
      </c>
      <c r="B107" s="34" t="s">
        <v>48</v>
      </c>
      <c r="C107" s="34" t="s">
        <v>48</v>
      </c>
      <c r="D107" s="34" t="s">
        <v>48</v>
      </c>
      <c r="E107" s="34" t="s">
        <v>48</v>
      </c>
      <c r="F107" s="34" t="s">
        <v>48</v>
      </c>
      <c r="G107" s="34" t="s">
        <v>48</v>
      </c>
      <c r="H107" s="34" t="s">
        <v>48</v>
      </c>
      <c r="I107" s="34" t="s">
        <v>48</v>
      </c>
      <c r="J107" s="34" t="s">
        <v>48</v>
      </c>
      <c r="K107" s="34" t="s">
        <v>48</v>
      </c>
      <c r="L107" s="34" t="s">
        <v>48</v>
      </c>
    </row>
    <row r="108" spans="1:12" x14ac:dyDescent="0.3">
      <c r="A108" s="59" t="s">
        <v>50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1"/>
    </row>
    <row r="109" spans="1:12" x14ac:dyDescent="0.3">
      <c r="A109" s="27" t="s">
        <v>43</v>
      </c>
      <c r="B109" s="34">
        <v>0</v>
      </c>
      <c r="C109" s="34">
        <v>0.06</v>
      </c>
      <c r="D109" s="34">
        <v>0.04</v>
      </c>
      <c r="E109" s="34">
        <v>0.04</v>
      </c>
      <c r="F109" s="34">
        <v>0.04</v>
      </c>
      <c r="G109" s="34">
        <v>0.04</v>
      </c>
      <c r="H109" s="34">
        <v>0.02</v>
      </c>
      <c r="I109" s="34">
        <v>0.04</v>
      </c>
      <c r="J109" s="34">
        <v>0.04</v>
      </c>
      <c r="K109" s="34">
        <v>0.06</v>
      </c>
      <c r="L109" s="34">
        <v>0.1</v>
      </c>
    </row>
    <row r="110" spans="1:12" x14ac:dyDescent="0.3">
      <c r="A110" s="22" t="s">
        <v>44</v>
      </c>
      <c r="B110" s="34">
        <v>0.4</v>
      </c>
      <c r="C110" s="34">
        <v>0.69</v>
      </c>
      <c r="D110" s="34">
        <v>0.69</v>
      </c>
      <c r="E110" s="34">
        <v>1</v>
      </c>
      <c r="F110" s="34">
        <v>1.34</v>
      </c>
      <c r="G110" s="34">
        <v>1</v>
      </c>
      <c r="H110" s="34">
        <v>1</v>
      </c>
      <c r="I110" s="34">
        <v>1.34</v>
      </c>
      <c r="J110" s="34">
        <v>1.34</v>
      </c>
      <c r="K110" s="34">
        <v>1</v>
      </c>
      <c r="L110" s="34">
        <v>1.34</v>
      </c>
    </row>
    <row r="111" spans="1:12" x14ac:dyDescent="0.3">
      <c r="A111" s="22" t="s">
        <v>45</v>
      </c>
      <c r="B111" s="34">
        <v>0.3</v>
      </c>
      <c r="C111" s="34">
        <v>0.33</v>
      </c>
      <c r="D111" s="34">
        <v>0.33</v>
      </c>
      <c r="E111" s="34">
        <v>0.33</v>
      </c>
      <c r="F111" s="34">
        <v>0.5</v>
      </c>
      <c r="G111" s="34">
        <v>0.67</v>
      </c>
      <c r="H111" s="34">
        <v>0.83</v>
      </c>
      <c r="I111" s="34">
        <v>0.83</v>
      </c>
      <c r="J111" s="34">
        <v>0.67</v>
      </c>
      <c r="K111" s="34">
        <v>0.67</v>
      </c>
      <c r="L111" s="34">
        <v>0.33</v>
      </c>
    </row>
    <row r="112" spans="1:12" x14ac:dyDescent="0.3">
      <c r="A112" s="22" t="s">
        <v>46</v>
      </c>
      <c r="B112" s="34" t="s">
        <v>48</v>
      </c>
      <c r="C112" s="34" t="s">
        <v>48</v>
      </c>
      <c r="D112" s="34" t="s">
        <v>48</v>
      </c>
      <c r="E112" s="34" t="s">
        <v>48</v>
      </c>
      <c r="F112" s="34" t="s">
        <v>48</v>
      </c>
      <c r="G112" s="34" t="s">
        <v>48</v>
      </c>
      <c r="H112" s="34" t="s">
        <v>48</v>
      </c>
      <c r="I112" s="34" t="s">
        <v>48</v>
      </c>
      <c r="J112" s="34" t="s">
        <v>48</v>
      </c>
      <c r="K112" s="34" t="s">
        <v>48</v>
      </c>
      <c r="L112" s="34" t="s">
        <v>48</v>
      </c>
    </row>
    <row r="113" spans="1:12" x14ac:dyDescent="0.3">
      <c r="A113" s="22" t="s">
        <v>47</v>
      </c>
      <c r="B113" s="34" t="s">
        <v>48</v>
      </c>
      <c r="C113" s="34" t="s">
        <v>48</v>
      </c>
      <c r="D113" s="34" t="s">
        <v>48</v>
      </c>
      <c r="E113" s="34" t="s">
        <v>48</v>
      </c>
      <c r="F113" s="34" t="s">
        <v>48</v>
      </c>
      <c r="G113" s="34" t="s">
        <v>48</v>
      </c>
      <c r="H113" s="34" t="s">
        <v>48</v>
      </c>
      <c r="I113" s="34" t="s">
        <v>48</v>
      </c>
      <c r="J113" s="34" t="s">
        <v>48</v>
      </c>
      <c r="K113" s="34" t="s">
        <v>48</v>
      </c>
      <c r="L113" s="34" t="s">
        <v>48</v>
      </c>
    </row>
    <row r="114" spans="1:12" x14ac:dyDescent="0.3">
      <c r="A114" s="59" t="s">
        <v>51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1"/>
    </row>
    <row r="115" spans="1:12" x14ac:dyDescent="0.3">
      <c r="A115" s="27" t="s">
        <v>43</v>
      </c>
      <c r="B115" s="34">
        <v>0.1</v>
      </c>
      <c r="C115" s="34">
        <v>0.1</v>
      </c>
      <c r="D115" s="34">
        <v>0.06</v>
      </c>
      <c r="E115" s="34">
        <v>0.12</v>
      </c>
      <c r="F115" s="34">
        <v>0.12</v>
      </c>
      <c r="G115" s="34">
        <v>0.04</v>
      </c>
      <c r="H115" s="34">
        <v>0.06</v>
      </c>
      <c r="I115" s="34">
        <v>0.04</v>
      </c>
      <c r="J115" s="34">
        <v>0.02</v>
      </c>
      <c r="K115" s="34">
        <v>0.02</v>
      </c>
      <c r="L115" s="34">
        <v>0.02</v>
      </c>
    </row>
    <row r="116" spans="1:12" x14ac:dyDescent="0.3">
      <c r="A116" s="22" t="s">
        <v>44</v>
      </c>
      <c r="B116" s="34">
        <v>0.2</v>
      </c>
      <c r="C116" s="34">
        <v>0.16</v>
      </c>
      <c r="D116" s="34">
        <v>0.41</v>
      </c>
      <c r="E116" s="34">
        <v>0.41</v>
      </c>
      <c r="F116" s="34">
        <v>0.41</v>
      </c>
      <c r="G116" s="34">
        <v>0.41</v>
      </c>
      <c r="H116" s="34">
        <v>0.69</v>
      </c>
      <c r="I116" s="34">
        <v>0.69</v>
      </c>
      <c r="J116" s="34">
        <v>0.69</v>
      </c>
      <c r="K116" s="34">
        <v>0.69</v>
      </c>
      <c r="L116" s="34">
        <v>0.69</v>
      </c>
    </row>
    <row r="117" spans="1:12" x14ac:dyDescent="0.3">
      <c r="A117" s="22" t="s">
        <v>45</v>
      </c>
      <c r="B117" s="34" t="s">
        <v>48</v>
      </c>
      <c r="C117" s="34" t="s">
        <v>48</v>
      </c>
      <c r="D117" s="34" t="s">
        <v>48</v>
      </c>
      <c r="E117" s="34" t="s">
        <v>48</v>
      </c>
      <c r="F117" s="34" t="s">
        <v>48</v>
      </c>
      <c r="G117" s="34" t="s">
        <v>48</v>
      </c>
      <c r="H117" s="34" t="s">
        <v>48</v>
      </c>
      <c r="I117" s="34" t="s">
        <v>48</v>
      </c>
      <c r="J117" s="34" t="s">
        <v>48</v>
      </c>
      <c r="K117" s="34" t="s">
        <v>48</v>
      </c>
      <c r="L117" s="34" t="s">
        <v>48</v>
      </c>
    </row>
    <row r="118" spans="1:12" x14ac:dyDescent="0.3">
      <c r="A118" s="22" t="s">
        <v>46</v>
      </c>
      <c r="B118" s="34" t="s">
        <v>48</v>
      </c>
      <c r="C118" s="34" t="s">
        <v>48</v>
      </c>
      <c r="D118" s="34" t="s">
        <v>48</v>
      </c>
      <c r="E118" s="34" t="s">
        <v>48</v>
      </c>
      <c r="F118" s="34" t="s">
        <v>48</v>
      </c>
      <c r="G118" s="34" t="s">
        <v>48</v>
      </c>
      <c r="H118" s="34" t="s">
        <v>48</v>
      </c>
      <c r="I118" s="34" t="s">
        <v>48</v>
      </c>
      <c r="J118" s="34" t="s">
        <v>48</v>
      </c>
      <c r="K118" s="34" t="s">
        <v>48</v>
      </c>
      <c r="L118" s="34" t="s">
        <v>48</v>
      </c>
    </row>
    <row r="119" spans="1:12" x14ac:dyDescent="0.3">
      <c r="A119" s="22" t="s">
        <v>47</v>
      </c>
      <c r="B119" s="34" t="s">
        <v>48</v>
      </c>
      <c r="C119" s="34" t="s">
        <v>48</v>
      </c>
      <c r="D119" s="34" t="s">
        <v>48</v>
      </c>
      <c r="E119" s="34" t="s">
        <v>48</v>
      </c>
      <c r="F119" s="34" t="s">
        <v>48</v>
      </c>
      <c r="G119" s="34" t="s">
        <v>48</v>
      </c>
      <c r="H119" s="34" t="s">
        <v>48</v>
      </c>
      <c r="I119" s="34" t="s">
        <v>48</v>
      </c>
      <c r="J119" s="34" t="s">
        <v>48</v>
      </c>
      <c r="K119" s="34" t="s">
        <v>48</v>
      </c>
      <c r="L119" s="34" t="s">
        <v>48</v>
      </c>
    </row>
    <row r="120" spans="1:12" ht="15.6" x14ac:dyDescent="0.3">
      <c r="A120" s="63" t="s">
        <v>146</v>
      </c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</row>
    <row r="121" spans="1:12" x14ac:dyDescent="0.3">
      <c r="A121" s="62" t="s">
        <v>54</v>
      </c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</row>
    <row r="122" spans="1:12" x14ac:dyDescent="0.3">
      <c r="A122" s="17"/>
      <c r="B122" s="42">
        <v>2013</v>
      </c>
      <c r="C122" s="42">
        <v>2014</v>
      </c>
      <c r="D122" s="42">
        <v>2015</v>
      </c>
      <c r="E122" s="42">
        <v>2016</v>
      </c>
      <c r="F122" s="42">
        <v>2017</v>
      </c>
      <c r="G122" s="42">
        <v>2018</v>
      </c>
      <c r="H122" s="42">
        <v>2019</v>
      </c>
      <c r="I122" s="42">
        <v>2020</v>
      </c>
      <c r="J122" s="42">
        <v>2021</v>
      </c>
      <c r="K122" s="42">
        <v>2022</v>
      </c>
      <c r="L122" s="49">
        <v>2023</v>
      </c>
    </row>
    <row r="123" spans="1:12" x14ac:dyDescent="0.3">
      <c r="A123" s="59" t="s">
        <v>42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1"/>
    </row>
    <row r="124" spans="1:12" x14ac:dyDescent="0.3">
      <c r="A124" s="17" t="s">
        <v>55</v>
      </c>
      <c r="B124" s="37">
        <v>41</v>
      </c>
      <c r="C124" s="37">
        <v>37</v>
      </c>
      <c r="D124" s="37">
        <v>40</v>
      </c>
      <c r="E124" s="37">
        <v>49</v>
      </c>
      <c r="F124" s="37">
        <v>1</v>
      </c>
      <c r="G124" s="37">
        <v>61</v>
      </c>
      <c r="H124" s="37">
        <v>61</v>
      </c>
      <c r="I124" s="41">
        <v>32</v>
      </c>
      <c r="J124" s="41">
        <v>54</v>
      </c>
      <c r="K124" s="41">
        <v>13</v>
      </c>
      <c r="L124" s="41">
        <v>85</v>
      </c>
    </row>
    <row r="125" spans="1:12" x14ac:dyDescent="0.3">
      <c r="A125" s="17" t="s">
        <v>56</v>
      </c>
      <c r="B125" s="37">
        <v>1</v>
      </c>
      <c r="C125" s="37">
        <v>0</v>
      </c>
      <c r="D125" s="37">
        <v>1</v>
      </c>
      <c r="E125" s="37">
        <v>1</v>
      </c>
      <c r="F125" s="37" t="s">
        <v>48</v>
      </c>
      <c r="G125" s="37">
        <v>10</v>
      </c>
      <c r="H125" s="37">
        <v>15</v>
      </c>
      <c r="I125" s="41">
        <v>15</v>
      </c>
      <c r="J125" s="41">
        <v>21</v>
      </c>
      <c r="K125" s="41">
        <v>311</v>
      </c>
      <c r="L125" s="41">
        <v>47</v>
      </c>
    </row>
    <row r="126" spans="1:12" x14ac:dyDescent="0.3">
      <c r="A126" s="59" t="s">
        <v>57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1"/>
    </row>
    <row r="127" spans="1:12" x14ac:dyDescent="0.3">
      <c r="A127" s="17" t="s">
        <v>55</v>
      </c>
      <c r="B127" s="37">
        <v>2</v>
      </c>
      <c r="C127" s="37">
        <v>0</v>
      </c>
      <c r="D127" s="37">
        <v>1</v>
      </c>
      <c r="E127" s="37">
        <v>3</v>
      </c>
      <c r="F127" s="37">
        <v>4</v>
      </c>
      <c r="G127" s="37">
        <v>9</v>
      </c>
      <c r="H127" s="37">
        <v>22</v>
      </c>
      <c r="I127" s="41">
        <v>14</v>
      </c>
      <c r="J127" s="41">
        <v>32</v>
      </c>
      <c r="K127" s="41">
        <v>9</v>
      </c>
      <c r="L127" s="41">
        <v>14</v>
      </c>
    </row>
    <row r="128" spans="1:12" x14ac:dyDescent="0.3">
      <c r="A128" s="17" t="s">
        <v>56</v>
      </c>
      <c r="B128" s="37">
        <v>2</v>
      </c>
      <c r="C128" s="37">
        <v>0</v>
      </c>
      <c r="D128" s="37">
        <v>1</v>
      </c>
      <c r="E128" s="37">
        <v>2</v>
      </c>
      <c r="F128" s="37" t="s">
        <v>48</v>
      </c>
      <c r="G128" s="37">
        <v>7</v>
      </c>
      <c r="H128" s="37">
        <v>9</v>
      </c>
      <c r="I128" s="41">
        <v>13</v>
      </c>
      <c r="J128" s="41">
        <v>9</v>
      </c>
      <c r="K128" s="41">
        <v>2</v>
      </c>
      <c r="L128" s="41">
        <v>11</v>
      </c>
    </row>
    <row r="129" spans="1:12" x14ac:dyDescent="0.3">
      <c r="A129" s="59" t="s">
        <v>58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1"/>
    </row>
    <row r="130" spans="1:12" x14ac:dyDescent="0.3">
      <c r="A130" s="17" t="s">
        <v>55</v>
      </c>
      <c r="B130" s="37">
        <v>16</v>
      </c>
      <c r="C130" s="37">
        <v>23</v>
      </c>
      <c r="D130" s="37">
        <v>4</v>
      </c>
      <c r="E130" s="37">
        <v>7</v>
      </c>
      <c r="F130" s="37" t="s">
        <v>48</v>
      </c>
      <c r="G130" s="37" t="s">
        <v>48</v>
      </c>
      <c r="H130" s="37" t="s">
        <v>48</v>
      </c>
      <c r="I130" s="37" t="s">
        <v>48</v>
      </c>
      <c r="J130" s="41" t="s">
        <v>48</v>
      </c>
      <c r="K130" s="41" t="s">
        <v>48</v>
      </c>
      <c r="L130" s="41" t="s">
        <v>48</v>
      </c>
    </row>
    <row r="131" spans="1:12" x14ac:dyDescent="0.3">
      <c r="A131" s="17" t="s">
        <v>56</v>
      </c>
      <c r="B131" s="37" t="s">
        <v>48</v>
      </c>
      <c r="C131" s="37" t="s">
        <v>48</v>
      </c>
      <c r="D131" s="37" t="s">
        <v>48</v>
      </c>
      <c r="E131" s="37" t="s">
        <v>48</v>
      </c>
      <c r="F131" s="37" t="s">
        <v>48</v>
      </c>
      <c r="G131" s="37" t="s">
        <v>48</v>
      </c>
      <c r="H131" s="37" t="s">
        <v>48</v>
      </c>
      <c r="I131" s="37" t="s">
        <v>48</v>
      </c>
      <c r="J131" s="41" t="s">
        <v>48</v>
      </c>
      <c r="K131" s="41" t="s">
        <v>48</v>
      </c>
      <c r="L131" s="41" t="s">
        <v>48</v>
      </c>
    </row>
    <row r="132" spans="1:12" x14ac:dyDescent="0.3">
      <c r="A132" s="59" t="s">
        <v>50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1"/>
    </row>
    <row r="133" spans="1:12" x14ac:dyDescent="0.3">
      <c r="A133" s="17" t="s">
        <v>55</v>
      </c>
      <c r="B133" s="37">
        <v>2</v>
      </c>
      <c r="C133" s="37">
        <v>3</v>
      </c>
      <c r="D133" s="37">
        <v>7</v>
      </c>
      <c r="E133" s="37">
        <v>6</v>
      </c>
      <c r="F133" s="37">
        <v>1</v>
      </c>
      <c r="G133" s="37">
        <v>14</v>
      </c>
      <c r="H133" s="37">
        <v>15</v>
      </c>
      <c r="I133" s="41">
        <v>17</v>
      </c>
      <c r="J133" s="41">
        <v>26</v>
      </c>
      <c r="K133" s="41">
        <v>9</v>
      </c>
      <c r="L133" s="41">
        <v>58</v>
      </c>
    </row>
    <row r="134" spans="1:12" x14ac:dyDescent="0.3">
      <c r="A134" s="17" t="s">
        <v>56</v>
      </c>
      <c r="B134" s="37">
        <v>0</v>
      </c>
      <c r="C134" s="37">
        <v>2</v>
      </c>
      <c r="D134" s="37">
        <v>2</v>
      </c>
      <c r="E134" s="37">
        <v>1</v>
      </c>
      <c r="F134" s="37" t="s">
        <v>48</v>
      </c>
      <c r="G134" s="37">
        <v>4</v>
      </c>
      <c r="H134" s="37">
        <v>10</v>
      </c>
      <c r="I134" s="41">
        <v>12</v>
      </c>
      <c r="J134" s="41">
        <v>5</v>
      </c>
      <c r="K134" s="41">
        <v>4</v>
      </c>
      <c r="L134" s="41">
        <v>47</v>
      </c>
    </row>
    <row r="135" spans="1:12" x14ac:dyDescent="0.3">
      <c r="A135" s="59" t="s">
        <v>51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1"/>
    </row>
    <row r="136" spans="1:12" x14ac:dyDescent="0.3">
      <c r="A136" s="17" t="s">
        <v>55</v>
      </c>
      <c r="B136" s="37">
        <v>0</v>
      </c>
      <c r="C136" s="37">
        <v>0</v>
      </c>
      <c r="D136" s="37">
        <v>0</v>
      </c>
      <c r="E136" s="37" t="s">
        <v>48</v>
      </c>
      <c r="F136" s="37" t="s">
        <v>48</v>
      </c>
      <c r="G136" s="37">
        <v>7</v>
      </c>
      <c r="H136" s="37">
        <v>10</v>
      </c>
      <c r="I136" s="41">
        <v>15</v>
      </c>
      <c r="J136" s="41">
        <v>8</v>
      </c>
      <c r="K136" s="41">
        <v>18</v>
      </c>
      <c r="L136" s="41">
        <v>12</v>
      </c>
    </row>
    <row r="137" spans="1:12" x14ac:dyDescent="0.3">
      <c r="A137" s="17" t="s">
        <v>56</v>
      </c>
      <c r="B137" s="37">
        <v>0</v>
      </c>
      <c r="C137" s="37">
        <v>0</v>
      </c>
      <c r="D137" s="37">
        <v>0</v>
      </c>
      <c r="E137" s="37" t="s">
        <v>48</v>
      </c>
      <c r="F137" s="37" t="s">
        <v>48</v>
      </c>
      <c r="G137" s="37" t="s">
        <v>48</v>
      </c>
      <c r="H137" s="37" t="s">
        <v>48</v>
      </c>
      <c r="I137" s="41" t="s">
        <v>48</v>
      </c>
      <c r="J137" s="41" t="s">
        <v>48</v>
      </c>
      <c r="K137" s="41" t="s">
        <v>48</v>
      </c>
      <c r="L137" s="41" t="s">
        <v>48</v>
      </c>
    </row>
    <row r="138" spans="1:12" ht="15.6" x14ac:dyDescent="0.3">
      <c r="A138" s="73" t="s">
        <v>106</v>
      </c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</row>
    <row r="139" spans="1:12" x14ac:dyDescent="0.3">
      <c r="A139" s="17"/>
      <c r="B139" s="42">
        <v>2013</v>
      </c>
      <c r="C139" s="42">
        <v>2014</v>
      </c>
      <c r="D139" s="42">
        <v>2015</v>
      </c>
      <c r="E139" s="42">
        <v>2016</v>
      </c>
      <c r="F139" s="42">
        <v>2017</v>
      </c>
      <c r="G139" s="42">
        <v>2018</v>
      </c>
      <c r="H139" s="42">
        <v>2019</v>
      </c>
      <c r="I139" s="42">
        <v>2020</v>
      </c>
      <c r="J139" s="42">
        <v>2021</v>
      </c>
      <c r="K139" s="42">
        <v>2022</v>
      </c>
      <c r="L139" s="49">
        <v>2023</v>
      </c>
    </row>
    <row r="140" spans="1:12" x14ac:dyDescent="0.3">
      <c r="A140" s="65" t="s">
        <v>24</v>
      </c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7"/>
    </row>
    <row r="141" spans="1:12" x14ac:dyDescent="0.3">
      <c r="A141" s="20" t="s">
        <v>24</v>
      </c>
      <c r="B141" s="34">
        <v>38994</v>
      </c>
      <c r="C141" s="34">
        <v>60490.6</v>
      </c>
      <c r="D141" s="34">
        <v>60964</v>
      </c>
      <c r="E141" s="34">
        <v>52831.5</v>
      </c>
      <c r="F141" s="34">
        <v>49630.6</v>
      </c>
      <c r="G141" s="34">
        <v>56698.5</v>
      </c>
      <c r="H141" s="34">
        <v>50277.7</v>
      </c>
      <c r="I141" s="34">
        <v>50642.9</v>
      </c>
      <c r="J141" s="34">
        <v>54502.5</v>
      </c>
      <c r="K141" s="34">
        <v>58383</v>
      </c>
      <c r="L141" s="34">
        <v>62281.5</v>
      </c>
    </row>
    <row r="142" spans="1:12" x14ac:dyDescent="0.3">
      <c r="A142" s="20" t="s">
        <v>25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8"/>
      <c r="L142" s="18"/>
    </row>
    <row r="143" spans="1:12" x14ac:dyDescent="0.3">
      <c r="A143" s="20" t="s">
        <v>26</v>
      </c>
      <c r="B143" s="34">
        <v>15985.8</v>
      </c>
      <c r="C143" s="34">
        <v>22525.5</v>
      </c>
      <c r="D143" s="34">
        <v>24360.3</v>
      </c>
      <c r="E143" s="34">
        <v>20250.599999999999</v>
      </c>
      <c r="F143" s="34">
        <v>25183.200000000001</v>
      </c>
      <c r="G143" s="34">
        <v>18200.400000000001</v>
      </c>
      <c r="H143" s="34">
        <v>15272.5</v>
      </c>
      <c r="I143" s="34">
        <v>18642.599999999999</v>
      </c>
      <c r="J143" s="34">
        <v>19615.7</v>
      </c>
      <c r="K143" s="34">
        <v>19855.099999999999</v>
      </c>
      <c r="L143" s="34">
        <v>23897</v>
      </c>
    </row>
    <row r="144" spans="1:12" x14ac:dyDescent="0.3">
      <c r="A144" s="22" t="s">
        <v>107</v>
      </c>
      <c r="B144" s="34">
        <v>23008.2</v>
      </c>
      <c r="C144" s="34">
        <v>37965.1</v>
      </c>
      <c r="D144" s="34">
        <v>36603.699999999997</v>
      </c>
      <c r="E144" s="34">
        <v>32580.9</v>
      </c>
      <c r="F144" s="34">
        <v>24447.4</v>
      </c>
      <c r="G144" s="34">
        <v>38498.199999999997</v>
      </c>
      <c r="H144" s="34">
        <v>35005.199999999997</v>
      </c>
      <c r="I144" s="34">
        <v>32000.3</v>
      </c>
      <c r="J144" s="34">
        <v>34886.800000000003</v>
      </c>
      <c r="K144" s="34">
        <v>38527.9</v>
      </c>
      <c r="L144" s="34">
        <v>38384.5</v>
      </c>
    </row>
    <row r="145" spans="1:12" x14ac:dyDescent="0.3">
      <c r="A145" s="22" t="s">
        <v>108</v>
      </c>
      <c r="B145" s="34">
        <v>11544.6</v>
      </c>
      <c r="C145" s="34">
        <v>18443.7</v>
      </c>
      <c r="D145" s="34">
        <v>19066</v>
      </c>
      <c r="E145" s="34">
        <v>16106.9</v>
      </c>
      <c r="F145" s="34">
        <v>7807.8</v>
      </c>
      <c r="G145" s="34">
        <v>18054.099999999999</v>
      </c>
      <c r="H145" s="34">
        <v>15110</v>
      </c>
      <c r="I145" s="34">
        <v>13787.9</v>
      </c>
      <c r="J145" s="34">
        <v>15118.6</v>
      </c>
      <c r="K145" s="34">
        <v>17599.099999999999</v>
      </c>
      <c r="L145" s="34">
        <v>15743.7</v>
      </c>
    </row>
    <row r="146" spans="1:12" x14ac:dyDescent="0.3">
      <c r="A146" s="22" t="s">
        <v>109</v>
      </c>
      <c r="B146" s="34">
        <v>3416.8</v>
      </c>
      <c r="C146" s="34">
        <v>4240.8999999999996</v>
      </c>
      <c r="D146" s="34">
        <v>3999.2</v>
      </c>
      <c r="E146" s="34">
        <v>4358.8999999999996</v>
      </c>
      <c r="F146" s="34">
        <v>3914.9</v>
      </c>
      <c r="G146" s="34">
        <v>4551.8999999999996</v>
      </c>
      <c r="H146" s="34">
        <v>5063.5</v>
      </c>
      <c r="I146" s="34">
        <v>4566.8999999999996</v>
      </c>
      <c r="J146" s="34">
        <v>4975.6000000000004</v>
      </c>
      <c r="K146" s="34">
        <v>4843.8</v>
      </c>
      <c r="L146" s="34">
        <v>5219.8</v>
      </c>
    </row>
    <row r="147" spans="1:12" x14ac:dyDescent="0.3">
      <c r="A147" s="22" t="s">
        <v>110</v>
      </c>
      <c r="B147" s="34">
        <v>5481.4</v>
      </c>
      <c r="C147" s="34">
        <v>12285.1</v>
      </c>
      <c r="D147" s="34">
        <v>9979.2000000000007</v>
      </c>
      <c r="E147" s="34">
        <v>9419.6</v>
      </c>
      <c r="F147" s="34">
        <v>9352.7000000000007</v>
      </c>
      <c r="G147" s="34">
        <v>12135.1</v>
      </c>
      <c r="H147" s="34">
        <v>9647.4</v>
      </c>
      <c r="I147" s="34">
        <v>9700.2999999999993</v>
      </c>
      <c r="J147" s="34">
        <v>11093.6</v>
      </c>
      <c r="K147" s="34">
        <v>11406.8</v>
      </c>
      <c r="L147" s="34">
        <v>11987.6</v>
      </c>
    </row>
    <row r="148" spans="1:12" x14ac:dyDescent="0.3">
      <c r="A148" s="66" t="s">
        <v>112</v>
      </c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7"/>
    </row>
    <row r="149" spans="1:12" x14ac:dyDescent="0.3">
      <c r="A149" s="31" t="s">
        <v>24</v>
      </c>
      <c r="B149" s="34">
        <v>40.200000000000003</v>
      </c>
      <c r="C149" s="34">
        <v>9.9</v>
      </c>
      <c r="D149" s="34">
        <v>4.4000000000000004</v>
      </c>
      <c r="E149" s="34">
        <v>8.6</v>
      </c>
      <c r="F149" s="34">
        <v>1.6</v>
      </c>
      <c r="G149" s="34">
        <v>1.4</v>
      </c>
      <c r="H149" s="34">
        <v>1.7</v>
      </c>
      <c r="I149" s="34">
        <v>2</v>
      </c>
      <c r="J149" s="34">
        <v>1.4</v>
      </c>
      <c r="K149" s="34">
        <v>1.8</v>
      </c>
      <c r="L149" s="34">
        <v>1.8</v>
      </c>
    </row>
    <row r="150" spans="1:12" x14ac:dyDescent="0.3">
      <c r="A150" s="31" t="s">
        <v>25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8"/>
      <c r="L150" s="18"/>
    </row>
    <row r="151" spans="1:12" x14ac:dyDescent="0.3">
      <c r="A151" s="31" t="s">
        <v>26</v>
      </c>
      <c r="B151" s="34">
        <v>40.200000000000003</v>
      </c>
      <c r="C151" s="34">
        <v>9.4</v>
      </c>
      <c r="D151" s="34">
        <v>3.7</v>
      </c>
      <c r="E151" s="34">
        <v>8</v>
      </c>
      <c r="F151" s="34">
        <v>1.1000000000000001</v>
      </c>
      <c r="G151" s="34">
        <v>1</v>
      </c>
      <c r="H151" s="34">
        <v>1.3</v>
      </c>
      <c r="I151" s="34">
        <v>1.6</v>
      </c>
      <c r="J151" s="34">
        <v>0.9</v>
      </c>
      <c r="K151" s="34">
        <v>1.3</v>
      </c>
      <c r="L151" s="34">
        <v>1.3</v>
      </c>
    </row>
    <row r="152" spans="1:12" x14ac:dyDescent="0.3">
      <c r="A152" s="32" t="s">
        <v>107</v>
      </c>
      <c r="B152" s="34">
        <v>0</v>
      </c>
      <c r="C152" s="34">
        <v>0.5</v>
      </c>
      <c r="D152" s="34">
        <v>0.7</v>
      </c>
      <c r="E152" s="34">
        <v>0.6</v>
      </c>
      <c r="F152" s="34">
        <v>0.5</v>
      </c>
      <c r="G152" s="34">
        <v>0.4</v>
      </c>
      <c r="H152" s="34">
        <v>0.4</v>
      </c>
      <c r="I152" s="34">
        <v>0.4</v>
      </c>
      <c r="J152" s="34">
        <v>0.4</v>
      </c>
      <c r="K152" s="34">
        <v>0.5</v>
      </c>
      <c r="L152" s="34">
        <v>0.5</v>
      </c>
    </row>
    <row r="153" spans="1:12" x14ac:dyDescent="0.3">
      <c r="A153" s="32" t="s">
        <v>108</v>
      </c>
      <c r="B153" s="34" t="s">
        <v>48</v>
      </c>
      <c r="C153" s="34">
        <v>0.3</v>
      </c>
      <c r="D153" s="34">
        <v>0.4</v>
      </c>
      <c r="E153" s="34">
        <v>0.3</v>
      </c>
      <c r="F153" s="34">
        <v>0.3</v>
      </c>
      <c r="G153" s="34">
        <v>0.2</v>
      </c>
      <c r="H153" s="34">
        <v>0.2</v>
      </c>
      <c r="I153" s="34">
        <v>0.2</v>
      </c>
      <c r="J153" s="34">
        <v>0.2</v>
      </c>
      <c r="K153" s="34">
        <v>0.3</v>
      </c>
      <c r="L153" s="34">
        <v>0.3</v>
      </c>
    </row>
    <row r="154" spans="1:12" x14ac:dyDescent="0.3">
      <c r="A154" s="32" t="s">
        <v>109</v>
      </c>
      <c r="B154" s="34" t="s">
        <v>48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</row>
    <row r="155" spans="1:12" x14ac:dyDescent="0.3">
      <c r="A155" s="32" t="s">
        <v>110</v>
      </c>
      <c r="B155" s="34" t="s">
        <v>48</v>
      </c>
      <c r="C155" s="34">
        <v>0.2</v>
      </c>
      <c r="D155" s="34">
        <v>0.3</v>
      </c>
      <c r="E155" s="34">
        <v>0.3</v>
      </c>
      <c r="F155" s="34">
        <v>0.2</v>
      </c>
      <c r="G155" s="34">
        <v>0.2</v>
      </c>
      <c r="H155" s="34">
        <v>0.2</v>
      </c>
      <c r="I155" s="34">
        <v>0.2</v>
      </c>
      <c r="J155" s="34">
        <v>0.2</v>
      </c>
      <c r="K155" s="34">
        <v>0.2</v>
      </c>
      <c r="L155" s="34">
        <v>0.2</v>
      </c>
    </row>
    <row r="156" spans="1:12" x14ac:dyDescent="0.3">
      <c r="A156" s="68" t="s">
        <v>111</v>
      </c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70"/>
    </row>
    <row r="157" spans="1:12" x14ac:dyDescent="0.3">
      <c r="A157" s="31" t="s">
        <v>24</v>
      </c>
      <c r="B157" s="34">
        <v>2838.1</v>
      </c>
      <c r="C157" s="34">
        <v>3854.6</v>
      </c>
      <c r="D157" s="34">
        <v>4165.8</v>
      </c>
      <c r="E157" s="34">
        <v>3969.4</v>
      </c>
      <c r="F157" s="34">
        <v>3289.5</v>
      </c>
      <c r="G157" s="34">
        <v>4818.6000000000004</v>
      </c>
      <c r="H157" s="34">
        <v>4785.5</v>
      </c>
      <c r="I157" s="34">
        <v>4350.8</v>
      </c>
      <c r="J157" s="34">
        <v>4047</v>
      </c>
      <c r="K157" s="34">
        <v>5309.1</v>
      </c>
      <c r="L157" s="34">
        <v>7811.4</v>
      </c>
    </row>
    <row r="158" spans="1:12" x14ac:dyDescent="0.3">
      <c r="A158" s="31" t="s">
        <v>25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8"/>
      <c r="L158" s="18"/>
    </row>
    <row r="159" spans="1:12" x14ac:dyDescent="0.3">
      <c r="A159" s="31" t="s">
        <v>26</v>
      </c>
      <c r="B159" s="34">
        <v>1010.4</v>
      </c>
      <c r="C159" s="34">
        <v>1916.2</v>
      </c>
      <c r="D159" s="34">
        <v>1736</v>
      </c>
      <c r="E159" s="34">
        <v>2072.3000000000002</v>
      </c>
      <c r="F159" s="34">
        <v>796</v>
      </c>
      <c r="G159" s="34">
        <v>1617.8</v>
      </c>
      <c r="H159" s="34">
        <v>1061.7</v>
      </c>
      <c r="I159" s="34">
        <v>1055</v>
      </c>
      <c r="J159" s="34">
        <v>1091.4000000000001</v>
      </c>
      <c r="K159" s="34">
        <v>1771.3</v>
      </c>
      <c r="L159" s="34">
        <v>4290.2</v>
      </c>
    </row>
    <row r="160" spans="1:12" x14ac:dyDescent="0.3">
      <c r="A160" s="32" t="s">
        <v>107</v>
      </c>
      <c r="B160" s="34">
        <v>1827.7</v>
      </c>
      <c r="C160" s="34">
        <v>1938.5</v>
      </c>
      <c r="D160" s="34">
        <v>2429.8000000000002</v>
      </c>
      <c r="E160" s="34">
        <v>1897</v>
      </c>
      <c r="F160" s="34">
        <v>2493.5</v>
      </c>
      <c r="G160" s="34">
        <v>3200.8</v>
      </c>
      <c r="H160" s="34">
        <v>3723.8</v>
      </c>
      <c r="I160" s="34">
        <v>3295.8</v>
      </c>
      <c r="J160" s="34">
        <v>2955.6</v>
      </c>
      <c r="K160" s="34">
        <v>3537.8</v>
      </c>
      <c r="L160" s="34">
        <v>3521.2</v>
      </c>
    </row>
    <row r="161" spans="1:12" x14ac:dyDescent="0.3">
      <c r="A161" s="32" t="s">
        <v>108</v>
      </c>
      <c r="B161" s="34">
        <v>10.6</v>
      </c>
      <c r="C161" s="34">
        <v>23.9</v>
      </c>
      <c r="D161" s="34">
        <v>72.7</v>
      </c>
      <c r="E161" s="34">
        <v>52.9</v>
      </c>
      <c r="F161" s="34">
        <v>47.7</v>
      </c>
      <c r="G161" s="34">
        <v>34.6</v>
      </c>
      <c r="H161" s="34">
        <v>23.5</v>
      </c>
      <c r="I161" s="34">
        <v>35.1</v>
      </c>
      <c r="J161" s="34">
        <v>40.5</v>
      </c>
      <c r="K161" s="34">
        <v>188.1</v>
      </c>
      <c r="L161" s="34">
        <v>99.2</v>
      </c>
    </row>
    <row r="162" spans="1:12" x14ac:dyDescent="0.3">
      <c r="A162" s="32" t="s">
        <v>109</v>
      </c>
      <c r="B162" s="34">
        <v>84.6</v>
      </c>
      <c r="C162" s="34">
        <v>86.3</v>
      </c>
      <c r="D162" s="34">
        <v>100.8</v>
      </c>
      <c r="E162" s="34">
        <v>278.7</v>
      </c>
      <c r="F162" s="34">
        <v>57.1</v>
      </c>
      <c r="G162" s="34">
        <v>194.2</v>
      </c>
      <c r="H162" s="34">
        <v>64</v>
      </c>
      <c r="I162" s="34">
        <v>39</v>
      </c>
      <c r="J162" s="34">
        <v>76.2</v>
      </c>
      <c r="K162" s="34">
        <v>183.5</v>
      </c>
      <c r="L162" s="34">
        <v>173.6</v>
      </c>
    </row>
    <row r="163" spans="1:12" x14ac:dyDescent="0.3">
      <c r="A163" s="32" t="s">
        <v>110</v>
      </c>
      <c r="B163" s="34">
        <v>92.5</v>
      </c>
      <c r="C163" s="34">
        <v>111.9</v>
      </c>
      <c r="D163" s="34">
        <v>120.9</v>
      </c>
      <c r="E163" s="34">
        <v>89.3</v>
      </c>
      <c r="F163" s="34">
        <v>57.4</v>
      </c>
      <c r="G163" s="34">
        <v>112.5</v>
      </c>
      <c r="H163" s="34">
        <v>69.5</v>
      </c>
      <c r="I163" s="34">
        <v>122.3</v>
      </c>
      <c r="J163" s="34">
        <v>137.5</v>
      </c>
      <c r="K163" s="34">
        <v>386.4</v>
      </c>
      <c r="L163" s="34">
        <v>409.2</v>
      </c>
    </row>
    <row r="164" spans="1:12" x14ac:dyDescent="0.3">
      <c r="A164" s="66" t="s">
        <v>113</v>
      </c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7"/>
    </row>
    <row r="165" spans="1:12" x14ac:dyDescent="0.3">
      <c r="A165" s="31" t="s">
        <v>24</v>
      </c>
      <c r="B165" s="34">
        <v>11738.3</v>
      </c>
      <c r="C165" s="34">
        <v>24446.2</v>
      </c>
      <c r="D165" s="34">
        <v>19294.400000000001</v>
      </c>
      <c r="E165" s="34">
        <v>17887.400000000001</v>
      </c>
      <c r="F165" s="34">
        <v>18366.7</v>
      </c>
      <c r="G165" s="34">
        <v>21332.799999999999</v>
      </c>
      <c r="H165" s="34">
        <v>18460.3</v>
      </c>
      <c r="I165" s="34">
        <v>16490.8</v>
      </c>
      <c r="J165" s="34">
        <v>19349.599999999999</v>
      </c>
      <c r="K165" s="34">
        <v>20255.5</v>
      </c>
      <c r="L165" s="34">
        <v>23507.4</v>
      </c>
    </row>
    <row r="166" spans="1:12" x14ac:dyDescent="0.3">
      <c r="A166" s="31" t="s">
        <v>25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8"/>
      <c r="L166" s="18"/>
    </row>
    <row r="167" spans="1:12" x14ac:dyDescent="0.3">
      <c r="A167" s="31" t="s">
        <v>26</v>
      </c>
      <c r="B167" s="34">
        <v>4353.6000000000004</v>
      </c>
      <c r="C167" s="34">
        <v>6132</v>
      </c>
      <c r="D167" s="34">
        <v>5010</v>
      </c>
      <c r="E167" s="34">
        <v>4604.1000000000004</v>
      </c>
      <c r="F167" s="34">
        <v>5012.2</v>
      </c>
      <c r="G167" s="34">
        <v>4891</v>
      </c>
      <c r="H167" s="34">
        <v>4703</v>
      </c>
      <c r="I167" s="34">
        <v>4973.3999999999996</v>
      </c>
      <c r="J167" s="34">
        <v>6315.4</v>
      </c>
      <c r="K167" s="34">
        <v>6208.2</v>
      </c>
      <c r="L167" s="34">
        <v>7361.8</v>
      </c>
    </row>
    <row r="168" spans="1:12" x14ac:dyDescent="0.3">
      <c r="A168" s="32" t="s">
        <v>107</v>
      </c>
      <c r="B168" s="34">
        <v>7384.8</v>
      </c>
      <c r="C168" s="34">
        <v>18314.2</v>
      </c>
      <c r="D168" s="34">
        <v>14284.5</v>
      </c>
      <c r="E168" s="34">
        <v>13283.3</v>
      </c>
      <c r="F168" s="34">
        <v>13354.5</v>
      </c>
      <c r="G168" s="34">
        <v>16441.8</v>
      </c>
      <c r="H168" s="34">
        <v>13757.3</v>
      </c>
      <c r="I168" s="34">
        <v>11517.4</v>
      </c>
      <c r="J168" s="34">
        <v>13034.2</v>
      </c>
      <c r="K168" s="34">
        <v>14047.3</v>
      </c>
      <c r="L168" s="34">
        <v>16145.6</v>
      </c>
    </row>
    <row r="169" spans="1:12" x14ac:dyDescent="0.3">
      <c r="A169" s="32" t="s">
        <v>108</v>
      </c>
      <c r="B169" s="34">
        <v>2181.6</v>
      </c>
      <c r="C169" s="34">
        <v>5225.3</v>
      </c>
      <c r="D169" s="34">
        <v>3756.8</v>
      </c>
      <c r="E169" s="34">
        <v>3717.8</v>
      </c>
      <c r="F169" s="34">
        <v>3861.3</v>
      </c>
      <c r="G169" s="34">
        <v>5101.8999999999996</v>
      </c>
      <c r="H169" s="34">
        <v>3464.8</v>
      </c>
      <c r="I169" s="34">
        <v>3111.3</v>
      </c>
      <c r="J169" s="34">
        <v>3812.9</v>
      </c>
      <c r="K169" s="34">
        <v>4115.3999999999996</v>
      </c>
      <c r="L169" s="34">
        <v>4823</v>
      </c>
    </row>
    <row r="170" spans="1:12" x14ac:dyDescent="0.3">
      <c r="A170" s="32" t="s">
        <v>109</v>
      </c>
      <c r="B170" s="34">
        <v>1148.3</v>
      </c>
      <c r="C170" s="34">
        <v>1640.2</v>
      </c>
      <c r="D170" s="34">
        <v>1423.7</v>
      </c>
      <c r="E170" s="34">
        <v>1336.4</v>
      </c>
      <c r="F170" s="34">
        <v>1260.9000000000001</v>
      </c>
      <c r="G170" s="34">
        <v>1460.1</v>
      </c>
      <c r="H170" s="34">
        <v>2742.1</v>
      </c>
      <c r="I170" s="34">
        <v>2082.9</v>
      </c>
      <c r="J170" s="34">
        <v>2149.8000000000002</v>
      </c>
      <c r="K170" s="34">
        <v>2064.9</v>
      </c>
      <c r="L170" s="34">
        <v>2159.1999999999998</v>
      </c>
    </row>
    <row r="171" spans="1:12" x14ac:dyDescent="0.3">
      <c r="A171" s="32" t="s">
        <v>110</v>
      </c>
      <c r="B171" s="34">
        <v>3688.9</v>
      </c>
      <c r="C171" s="34">
        <v>10573.4</v>
      </c>
      <c r="D171" s="34">
        <v>8242.1</v>
      </c>
      <c r="E171" s="34">
        <v>7614.4</v>
      </c>
      <c r="F171" s="34">
        <v>7597.5</v>
      </c>
      <c r="G171" s="34">
        <v>9436.9</v>
      </c>
      <c r="H171" s="34">
        <v>6324.1</v>
      </c>
      <c r="I171" s="34">
        <v>5919</v>
      </c>
      <c r="J171" s="34">
        <v>6612.2</v>
      </c>
      <c r="K171" s="34">
        <v>6845.2</v>
      </c>
      <c r="L171" s="34">
        <v>7539.3</v>
      </c>
    </row>
    <row r="172" spans="1:12" x14ac:dyDescent="0.3">
      <c r="A172" s="66" t="s">
        <v>116</v>
      </c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7"/>
    </row>
    <row r="173" spans="1:12" x14ac:dyDescent="0.3">
      <c r="A173" s="31" t="s">
        <v>24</v>
      </c>
      <c r="B173" s="34">
        <v>21973.599999999999</v>
      </c>
      <c r="C173" s="34">
        <v>31725.1</v>
      </c>
      <c r="D173" s="34">
        <v>36885.599999999999</v>
      </c>
      <c r="E173" s="34">
        <v>29929.3</v>
      </c>
      <c r="F173" s="34">
        <v>27107.7</v>
      </c>
      <c r="G173" s="34">
        <v>29735</v>
      </c>
      <c r="H173" s="34">
        <v>26613.200000000001</v>
      </c>
      <c r="I173" s="34">
        <v>29287.1</v>
      </c>
      <c r="J173" s="34">
        <v>30546.9</v>
      </c>
      <c r="K173" s="34">
        <v>32277.4</v>
      </c>
      <c r="L173" s="34">
        <v>30333.599999999999</v>
      </c>
    </row>
    <row r="174" spans="1:12" x14ac:dyDescent="0.3">
      <c r="A174" s="31" t="s">
        <v>25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8"/>
      <c r="L174" s="18"/>
    </row>
    <row r="175" spans="1:12" x14ac:dyDescent="0.3">
      <c r="A175" s="31" t="s">
        <v>26</v>
      </c>
      <c r="B175" s="34">
        <v>9485.7000000000007</v>
      </c>
      <c r="C175" s="34">
        <v>14359.6</v>
      </c>
      <c r="D175" s="34">
        <v>17511.400000000001</v>
      </c>
      <c r="E175" s="34">
        <v>13076.2</v>
      </c>
      <c r="F175" s="34">
        <v>18869.3</v>
      </c>
      <c r="G175" s="34">
        <v>11576.9</v>
      </c>
      <c r="H175" s="34">
        <v>9419.2999999999993</v>
      </c>
      <c r="I175" s="34">
        <v>12452.5</v>
      </c>
      <c r="J175" s="34">
        <v>12049.5</v>
      </c>
      <c r="K175" s="34">
        <v>11701.3</v>
      </c>
      <c r="L175" s="34">
        <v>12082.4</v>
      </c>
    </row>
    <row r="176" spans="1:12" x14ac:dyDescent="0.3">
      <c r="A176" s="32" t="s">
        <v>107</v>
      </c>
      <c r="B176" s="34">
        <v>12487.9</v>
      </c>
      <c r="C176" s="34">
        <v>17365.5</v>
      </c>
      <c r="D176" s="34">
        <v>19374.3</v>
      </c>
      <c r="E176" s="34">
        <v>16853.2</v>
      </c>
      <c r="F176" s="34">
        <v>8238.2999999999993</v>
      </c>
      <c r="G176" s="34">
        <v>18158.099999999999</v>
      </c>
      <c r="H176" s="34">
        <v>17193.900000000001</v>
      </c>
      <c r="I176" s="34">
        <v>16834.599999999999</v>
      </c>
      <c r="J176" s="34">
        <v>18497.400000000001</v>
      </c>
      <c r="K176" s="34">
        <v>20576.099999999999</v>
      </c>
      <c r="L176" s="34">
        <v>18251.2</v>
      </c>
    </row>
    <row r="177" spans="1:12" x14ac:dyDescent="0.3">
      <c r="A177" s="32" t="s">
        <v>108</v>
      </c>
      <c r="B177" s="34">
        <v>9030.4</v>
      </c>
      <c r="C177" s="34">
        <v>13170.7</v>
      </c>
      <c r="D177" s="34">
        <v>15213.8</v>
      </c>
      <c r="E177" s="34">
        <v>12318.3</v>
      </c>
      <c r="F177" s="34">
        <v>3880.7</v>
      </c>
      <c r="G177" s="34">
        <v>12895.9</v>
      </c>
      <c r="H177" s="34">
        <v>11597.5</v>
      </c>
      <c r="I177" s="34">
        <v>10618.1</v>
      </c>
      <c r="J177" s="34">
        <v>11242.5</v>
      </c>
      <c r="K177" s="34">
        <v>13267.6</v>
      </c>
      <c r="L177" s="34">
        <v>10795</v>
      </c>
    </row>
    <row r="178" spans="1:12" x14ac:dyDescent="0.3">
      <c r="A178" s="32" t="s">
        <v>109</v>
      </c>
      <c r="B178" s="34">
        <v>2027</v>
      </c>
      <c r="C178" s="34">
        <v>2470.1</v>
      </c>
      <c r="D178" s="34">
        <v>2435.5</v>
      </c>
      <c r="E178" s="34">
        <v>2705.1</v>
      </c>
      <c r="F178" s="34">
        <v>2543</v>
      </c>
      <c r="G178" s="34">
        <v>2699.3</v>
      </c>
      <c r="H178" s="34">
        <v>2250.1</v>
      </c>
      <c r="I178" s="34">
        <v>2438.1</v>
      </c>
      <c r="J178" s="34">
        <v>2741.9</v>
      </c>
      <c r="K178" s="34">
        <v>2587.4</v>
      </c>
      <c r="L178" s="34">
        <v>2878.4</v>
      </c>
    </row>
    <row r="179" spans="1:12" x14ac:dyDescent="0.3">
      <c r="A179" s="32" t="s">
        <v>110</v>
      </c>
      <c r="B179" s="34">
        <v>1274.4000000000001</v>
      </c>
      <c r="C179" s="34">
        <v>1562.1</v>
      </c>
      <c r="D179" s="34">
        <v>1562.1</v>
      </c>
      <c r="E179" s="34">
        <v>1647.2</v>
      </c>
      <c r="F179" s="34">
        <v>1640.1</v>
      </c>
      <c r="G179" s="34">
        <v>2408.3000000000002</v>
      </c>
      <c r="H179" s="34">
        <v>3193.5</v>
      </c>
      <c r="I179" s="34">
        <v>3615.3</v>
      </c>
      <c r="J179" s="34">
        <v>4302.7</v>
      </c>
      <c r="K179" s="34">
        <v>4133</v>
      </c>
      <c r="L179" s="34">
        <v>3991.5</v>
      </c>
    </row>
    <row r="180" spans="1:12" x14ac:dyDescent="0.3">
      <c r="A180" s="74" t="s">
        <v>114</v>
      </c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6"/>
    </row>
    <row r="181" spans="1:12" x14ac:dyDescent="0.3">
      <c r="A181" s="20" t="s">
        <v>24</v>
      </c>
      <c r="B181" s="34">
        <v>2.1</v>
      </c>
      <c r="C181" s="34">
        <v>116.8</v>
      </c>
      <c r="D181" s="34">
        <v>75.599999999999994</v>
      </c>
      <c r="E181" s="34">
        <v>75.599999999999994</v>
      </c>
      <c r="F181" s="34">
        <v>109.3</v>
      </c>
      <c r="G181" s="34">
        <v>441.1</v>
      </c>
      <c r="H181" s="34">
        <v>45.9</v>
      </c>
      <c r="I181" s="34">
        <v>222.8</v>
      </c>
      <c r="J181" s="34">
        <v>229.3</v>
      </c>
      <c r="K181" s="34">
        <v>239.4</v>
      </c>
      <c r="L181" s="34">
        <v>239.4</v>
      </c>
    </row>
    <row r="182" spans="1:12" x14ac:dyDescent="0.3">
      <c r="A182" s="20" t="s">
        <v>25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8"/>
      <c r="L182" s="18"/>
    </row>
    <row r="183" spans="1:12" x14ac:dyDescent="0.3">
      <c r="A183" s="20" t="s">
        <v>26</v>
      </c>
      <c r="B183" s="34">
        <v>0.6</v>
      </c>
      <c r="C183" s="34">
        <v>18.2</v>
      </c>
      <c r="D183" s="34">
        <v>9.9</v>
      </c>
      <c r="E183" s="34">
        <v>9.9</v>
      </c>
      <c r="F183" s="34">
        <v>29.4</v>
      </c>
      <c r="G183" s="34">
        <v>57.9</v>
      </c>
      <c r="H183" s="34">
        <v>24.4</v>
      </c>
      <c r="I183" s="34">
        <v>92.5</v>
      </c>
      <c r="J183" s="34">
        <v>99.4</v>
      </c>
      <c r="K183" s="34">
        <v>102.4</v>
      </c>
      <c r="L183" s="34">
        <v>102.4</v>
      </c>
    </row>
    <row r="184" spans="1:12" x14ac:dyDescent="0.3">
      <c r="A184" s="22" t="s">
        <v>107</v>
      </c>
      <c r="B184" s="34">
        <v>1.5</v>
      </c>
      <c r="C184" s="34">
        <v>98.6</v>
      </c>
      <c r="D184" s="34">
        <v>65.7</v>
      </c>
      <c r="E184" s="34">
        <v>65.7</v>
      </c>
      <c r="F184" s="34">
        <v>79.900000000000006</v>
      </c>
      <c r="G184" s="34">
        <v>383.2</v>
      </c>
      <c r="H184" s="34">
        <v>21.5</v>
      </c>
      <c r="I184" s="34">
        <v>130.30000000000001</v>
      </c>
      <c r="J184" s="34">
        <v>129.9</v>
      </c>
      <c r="K184" s="34">
        <v>137</v>
      </c>
      <c r="L184" s="34">
        <v>137</v>
      </c>
    </row>
    <row r="185" spans="1:12" x14ac:dyDescent="0.3">
      <c r="A185" s="22" t="s">
        <v>108</v>
      </c>
      <c r="B185" s="34">
        <v>0.9</v>
      </c>
      <c r="C185" s="34" t="s">
        <v>48</v>
      </c>
      <c r="D185" s="34">
        <v>0</v>
      </c>
      <c r="E185" s="34">
        <v>0</v>
      </c>
      <c r="F185" s="34" t="s">
        <v>48</v>
      </c>
      <c r="G185" s="34" t="s">
        <v>48</v>
      </c>
      <c r="H185" s="34">
        <v>1</v>
      </c>
      <c r="I185" s="34">
        <v>1</v>
      </c>
      <c r="J185" s="34">
        <v>1</v>
      </c>
      <c r="K185" s="34">
        <v>1</v>
      </c>
      <c r="L185" s="34">
        <v>1</v>
      </c>
    </row>
    <row r="186" spans="1:12" x14ac:dyDescent="0.3">
      <c r="A186" s="22" t="s">
        <v>109</v>
      </c>
      <c r="B186" s="34">
        <v>0.1</v>
      </c>
      <c r="C186" s="34">
        <v>38.6</v>
      </c>
      <c r="D186" s="34">
        <v>33</v>
      </c>
      <c r="E186" s="34">
        <v>33</v>
      </c>
      <c r="F186" s="34">
        <v>49.2</v>
      </c>
      <c r="G186" s="34">
        <v>192.3</v>
      </c>
      <c r="H186" s="34">
        <v>2.8</v>
      </c>
      <c r="I186" s="34">
        <v>2.7</v>
      </c>
      <c r="J186" s="34">
        <v>2.7</v>
      </c>
      <c r="K186" s="34">
        <v>2.8</v>
      </c>
      <c r="L186" s="34">
        <v>2.8</v>
      </c>
    </row>
    <row r="187" spans="1:12" x14ac:dyDescent="0.3">
      <c r="A187" s="22" t="s">
        <v>110</v>
      </c>
      <c r="B187" s="34">
        <v>0.5</v>
      </c>
      <c r="C187" s="34">
        <v>14.1</v>
      </c>
      <c r="D187" s="34">
        <v>24.3</v>
      </c>
      <c r="E187" s="34">
        <v>24.3</v>
      </c>
      <c r="F187" s="34">
        <v>23.8</v>
      </c>
      <c r="G187" s="34">
        <v>141.80000000000001</v>
      </c>
      <c r="H187" s="34">
        <v>17.8</v>
      </c>
      <c r="I187" s="34">
        <v>17.8</v>
      </c>
      <c r="J187" s="34">
        <v>17.8</v>
      </c>
      <c r="K187" s="34">
        <v>17.8</v>
      </c>
      <c r="L187" s="34">
        <v>17.8</v>
      </c>
    </row>
    <row r="188" spans="1:12" x14ac:dyDescent="0.3">
      <c r="A188" s="68" t="s">
        <v>115</v>
      </c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70"/>
    </row>
    <row r="189" spans="1:12" x14ac:dyDescent="0.3">
      <c r="A189" s="20" t="s">
        <v>24</v>
      </c>
      <c r="B189" s="34">
        <v>35.1</v>
      </c>
      <c r="C189" s="34">
        <v>63.8</v>
      </c>
      <c r="D189" s="34">
        <v>57.2</v>
      </c>
      <c r="E189" s="34">
        <v>64.900000000000006</v>
      </c>
      <c r="F189" s="34">
        <v>59.3</v>
      </c>
      <c r="G189" s="34">
        <v>54.4</v>
      </c>
      <c r="H189" s="34">
        <v>48.7</v>
      </c>
      <c r="I189" s="34">
        <v>57.9</v>
      </c>
      <c r="J189" s="34">
        <v>53.4</v>
      </c>
      <c r="K189" s="34">
        <v>57.6</v>
      </c>
      <c r="L189" s="34">
        <v>39.700000000000003</v>
      </c>
    </row>
    <row r="190" spans="1:12" x14ac:dyDescent="0.3">
      <c r="A190" s="20" t="s">
        <v>25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8"/>
      <c r="L190" s="18"/>
    </row>
    <row r="191" spans="1:12" x14ac:dyDescent="0.3">
      <c r="A191" s="20" t="s">
        <v>26</v>
      </c>
      <c r="B191" s="34">
        <v>6.2</v>
      </c>
      <c r="C191" s="34">
        <v>29.1</v>
      </c>
      <c r="D191" s="34">
        <v>29</v>
      </c>
      <c r="E191" s="34">
        <v>44.1</v>
      </c>
      <c r="F191" s="34">
        <v>38.200000000000003</v>
      </c>
      <c r="G191" s="34">
        <v>29.6</v>
      </c>
      <c r="H191" s="34">
        <v>28.8</v>
      </c>
      <c r="I191" s="34">
        <v>38.5</v>
      </c>
      <c r="J191" s="34">
        <v>34.1</v>
      </c>
      <c r="K191" s="34">
        <v>36.299999999999997</v>
      </c>
      <c r="L191" s="34">
        <v>15.9</v>
      </c>
    </row>
    <row r="192" spans="1:12" x14ac:dyDescent="0.3">
      <c r="A192" s="22" t="s">
        <v>107</v>
      </c>
      <c r="B192" s="34">
        <v>28.9</v>
      </c>
      <c r="C192" s="34">
        <v>34.6</v>
      </c>
      <c r="D192" s="34">
        <v>28.3</v>
      </c>
      <c r="E192" s="34">
        <v>20.8</v>
      </c>
      <c r="F192" s="34">
        <v>21.1</v>
      </c>
      <c r="G192" s="34">
        <v>24.8</v>
      </c>
      <c r="H192" s="34">
        <v>19.899999999999999</v>
      </c>
      <c r="I192" s="34">
        <v>19.399999999999999</v>
      </c>
      <c r="J192" s="34">
        <v>19.3</v>
      </c>
      <c r="K192" s="34">
        <v>21.4</v>
      </c>
      <c r="L192" s="34">
        <v>23.8</v>
      </c>
    </row>
    <row r="193" spans="1:12" x14ac:dyDescent="0.3">
      <c r="A193" s="22" t="s">
        <v>108</v>
      </c>
      <c r="B193" s="34">
        <v>12.7</v>
      </c>
      <c r="C193" s="34">
        <v>19.3</v>
      </c>
      <c r="D193" s="34">
        <v>15.7</v>
      </c>
      <c r="E193" s="34">
        <v>10.6</v>
      </c>
      <c r="F193" s="34">
        <v>10.7</v>
      </c>
      <c r="G193" s="34">
        <v>14.9</v>
      </c>
      <c r="H193" s="34">
        <v>10.5</v>
      </c>
      <c r="I193" s="34">
        <v>10.5</v>
      </c>
      <c r="J193" s="34">
        <v>10.7</v>
      </c>
      <c r="K193" s="34">
        <v>12.8</v>
      </c>
      <c r="L193" s="34">
        <v>12.8</v>
      </c>
    </row>
    <row r="194" spans="1:12" x14ac:dyDescent="0.3">
      <c r="A194" s="22" t="s">
        <v>109</v>
      </c>
      <c r="B194" s="34">
        <v>1.1000000000000001</v>
      </c>
      <c r="C194" s="34">
        <v>1.9</v>
      </c>
      <c r="D194" s="34">
        <v>1.2</v>
      </c>
      <c r="E194" s="34">
        <v>1</v>
      </c>
      <c r="F194" s="34">
        <v>1</v>
      </c>
      <c r="G194" s="34">
        <v>0.5</v>
      </c>
      <c r="H194" s="34">
        <v>0.4</v>
      </c>
      <c r="I194" s="34">
        <v>0.4</v>
      </c>
      <c r="J194" s="34">
        <v>0.4</v>
      </c>
      <c r="K194" s="34">
        <v>0.5</v>
      </c>
      <c r="L194" s="34">
        <v>0.5</v>
      </c>
    </row>
    <row r="195" spans="1:12" x14ac:dyDescent="0.3">
      <c r="A195" s="22" t="s">
        <v>110</v>
      </c>
      <c r="B195" s="34">
        <v>6.4</v>
      </c>
      <c r="C195" s="34">
        <v>12.9</v>
      </c>
      <c r="D195" s="34">
        <v>11.2</v>
      </c>
      <c r="E195" s="34">
        <v>9.3000000000000007</v>
      </c>
      <c r="F195" s="34">
        <v>9.4</v>
      </c>
      <c r="G195" s="34">
        <v>9.4</v>
      </c>
      <c r="H195" s="34">
        <v>9</v>
      </c>
      <c r="I195" s="34">
        <v>8.5</v>
      </c>
      <c r="J195" s="34">
        <v>8.3000000000000007</v>
      </c>
      <c r="K195" s="34">
        <v>8.1</v>
      </c>
      <c r="L195" s="34">
        <v>10.5</v>
      </c>
    </row>
    <row r="196" spans="1:12" x14ac:dyDescent="0.3">
      <c r="A196" s="77" t="s">
        <v>145</v>
      </c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</row>
    <row r="197" spans="1:12" x14ac:dyDescent="0.3">
      <c r="A197" s="20" t="s">
        <v>24</v>
      </c>
      <c r="B197" s="34">
        <v>1869.1</v>
      </c>
      <c r="C197" s="34" t="s">
        <v>48</v>
      </c>
      <c r="D197" s="34" t="s">
        <v>48</v>
      </c>
      <c r="E197" s="34" t="s">
        <v>48</v>
      </c>
      <c r="F197" s="34">
        <v>7.2</v>
      </c>
      <c r="G197" s="34">
        <v>7.2</v>
      </c>
      <c r="H197" s="34">
        <v>38</v>
      </c>
      <c r="I197" s="34">
        <v>6</v>
      </c>
      <c r="J197" s="34">
        <v>6</v>
      </c>
      <c r="K197" s="34">
        <v>0.1</v>
      </c>
      <c r="L197" s="34">
        <v>103.3</v>
      </c>
    </row>
    <row r="198" spans="1:12" x14ac:dyDescent="0.3">
      <c r="A198" s="20" t="s">
        <v>25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18"/>
      <c r="L198" s="18"/>
    </row>
    <row r="199" spans="1:12" x14ac:dyDescent="0.3">
      <c r="A199" s="20" t="s">
        <v>26</v>
      </c>
      <c r="B199" s="34">
        <v>1014.1</v>
      </c>
      <c r="C199" s="34" t="s">
        <v>48</v>
      </c>
      <c r="D199" s="34" t="s">
        <v>48</v>
      </c>
      <c r="E199" s="34" t="s">
        <v>48</v>
      </c>
      <c r="F199" s="34">
        <v>5.2</v>
      </c>
      <c r="G199" s="34">
        <v>5.2</v>
      </c>
      <c r="H199" s="34">
        <v>5.2</v>
      </c>
      <c r="I199" s="34">
        <v>5</v>
      </c>
      <c r="J199" s="34">
        <v>5</v>
      </c>
      <c r="K199" s="34" t="s">
        <v>48</v>
      </c>
      <c r="L199" s="34">
        <v>3.5</v>
      </c>
    </row>
    <row r="200" spans="1:12" x14ac:dyDescent="0.3">
      <c r="A200" s="22" t="s">
        <v>107</v>
      </c>
      <c r="B200" s="34">
        <v>854.9</v>
      </c>
      <c r="C200" s="34" t="s">
        <v>48</v>
      </c>
      <c r="D200" s="34" t="s">
        <v>48</v>
      </c>
      <c r="E200" s="34" t="s">
        <v>48</v>
      </c>
      <c r="F200" s="34">
        <v>2</v>
      </c>
      <c r="G200" s="34">
        <v>2</v>
      </c>
      <c r="H200" s="34">
        <v>32.799999999999997</v>
      </c>
      <c r="I200" s="34">
        <v>1</v>
      </c>
      <c r="J200" s="34">
        <v>1</v>
      </c>
      <c r="K200" s="34">
        <v>0.1</v>
      </c>
      <c r="L200" s="34">
        <v>99.8</v>
      </c>
    </row>
    <row r="201" spans="1:12" x14ac:dyDescent="0.3">
      <c r="A201" s="22" t="s">
        <v>108</v>
      </c>
      <c r="B201" s="34">
        <v>300.10000000000002</v>
      </c>
      <c r="C201" s="34" t="s">
        <v>48</v>
      </c>
      <c r="D201" s="34" t="s">
        <v>48</v>
      </c>
      <c r="E201" s="34" t="s">
        <v>48</v>
      </c>
      <c r="F201" s="34">
        <v>0.2</v>
      </c>
      <c r="G201" s="34">
        <v>0.2</v>
      </c>
      <c r="H201" s="34">
        <v>0.2</v>
      </c>
      <c r="I201" s="34">
        <v>0.2</v>
      </c>
      <c r="J201" s="34">
        <v>0.2</v>
      </c>
      <c r="K201" s="34" t="s">
        <v>48</v>
      </c>
      <c r="L201" s="34">
        <v>2</v>
      </c>
    </row>
    <row r="202" spans="1:12" x14ac:dyDescent="0.3">
      <c r="A202" s="22" t="s">
        <v>109</v>
      </c>
      <c r="B202" s="34">
        <v>148.9</v>
      </c>
      <c r="C202" s="34" t="s">
        <v>48</v>
      </c>
      <c r="D202" s="34" t="s">
        <v>48</v>
      </c>
      <c r="E202" s="34" t="s">
        <v>48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 t="s">
        <v>48</v>
      </c>
      <c r="L202" s="34">
        <v>0.1</v>
      </c>
    </row>
    <row r="203" spans="1:12" x14ac:dyDescent="0.3">
      <c r="A203" s="22" t="s">
        <v>110</v>
      </c>
      <c r="B203" s="34">
        <v>405.9</v>
      </c>
      <c r="C203" s="34" t="s">
        <v>48</v>
      </c>
      <c r="D203" s="34" t="s">
        <v>48</v>
      </c>
      <c r="E203" s="34" t="s">
        <v>48</v>
      </c>
      <c r="F203" s="34">
        <v>0.1</v>
      </c>
      <c r="G203" s="34">
        <v>0.1</v>
      </c>
      <c r="H203" s="34">
        <v>0.1</v>
      </c>
      <c r="I203" s="34">
        <v>0.1</v>
      </c>
      <c r="J203" s="34">
        <v>0.1</v>
      </c>
      <c r="K203" s="34" t="s">
        <v>48</v>
      </c>
      <c r="L203" s="34">
        <v>3.7</v>
      </c>
    </row>
    <row r="204" spans="1:12" x14ac:dyDescent="0.3">
      <c r="A204" s="72" t="s">
        <v>117</v>
      </c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</row>
    <row r="205" spans="1:12" x14ac:dyDescent="0.3">
      <c r="A205" s="20" t="s">
        <v>24</v>
      </c>
      <c r="B205" s="34">
        <v>466.3</v>
      </c>
      <c r="C205" s="34">
        <v>205.5</v>
      </c>
      <c r="D205" s="34">
        <v>406.5</v>
      </c>
      <c r="E205" s="34">
        <v>426.6</v>
      </c>
      <c r="F205" s="34">
        <v>235.6</v>
      </c>
      <c r="G205" s="34">
        <v>262.60000000000002</v>
      </c>
      <c r="H205" s="34">
        <v>214.2</v>
      </c>
      <c r="I205" s="34">
        <v>178.9</v>
      </c>
      <c r="J205" s="34">
        <v>227.7</v>
      </c>
      <c r="K205" s="34">
        <v>179.1</v>
      </c>
      <c r="L205" s="34">
        <v>182.5</v>
      </c>
    </row>
    <row r="206" spans="1:12" x14ac:dyDescent="0.3">
      <c r="A206" s="20" t="s">
        <v>25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8"/>
      <c r="L206" s="18"/>
    </row>
    <row r="207" spans="1:12" x14ac:dyDescent="0.3">
      <c r="A207" s="20" t="s">
        <v>26</v>
      </c>
      <c r="B207" s="34">
        <v>59.8</v>
      </c>
      <c r="C207" s="34">
        <v>1</v>
      </c>
      <c r="D207" s="34">
        <v>0.6</v>
      </c>
      <c r="E207" s="34">
        <v>0.6</v>
      </c>
      <c r="F207" s="34">
        <v>0.6</v>
      </c>
      <c r="G207" s="34">
        <v>0.5</v>
      </c>
      <c r="H207" s="34">
        <v>0.4</v>
      </c>
      <c r="I207" s="34">
        <v>0.1</v>
      </c>
      <c r="J207" s="34">
        <v>0.1</v>
      </c>
      <c r="K207" s="34">
        <v>0.9</v>
      </c>
      <c r="L207" s="34">
        <v>1.1000000000000001</v>
      </c>
    </row>
    <row r="208" spans="1:12" x14ac:dyDescent="0.3">
      <c r="A208" s="22" t="s">
        <v>107</v>
      </c>
      <c r="B208" s="34">
        <v>406.5</v>
      </c>
      <c r="C208" s="34">
        <v>204.6</v>
      </c>
      <c r="D208" s="34">
        <v>405.9</v>
      </c>
      <c r="E208" s="34">
        <v>426</v>
      </c>
      <c r="F208" s="34">
        <v>235</v>
      </c>
      <c r="G208" s="34">
        <v>262.10000000000002</v>
      </c>
      <c r="H208" s="34">
        <v>213.8</v>
      </c>
      <c r="I208" s="34">
        <v>178.8</v>
      </c>
      <c r="J208" s="34">
        <v>227.6</v>
      </c>
      <c r="K208" s="34">
        <v>178.2</v>
      </c>
      <c r="L208" s="34">
        <v>181.4</v>
      </c>
    </row>
    <row r="209" spans="1:12" x14ac:dyDescent="0.3">
      <c r="A209" s="22" t="s">
        <v>108</v>
      </c>
      <c r="B209" s="34">
        <v>0.8</v>
      </c>
      <c r="C209" s="34">
        <v>1.4</v>
      </c>
      <c r="D209" s="34">
        <v>1.3</v>
      </c>
      <c r="E209" s="34">
        <v>1.3</v>
      </c>
      <c r="F209" s="34">
        <v>1.3</v>
      </c>
      <c r="G209" s="34">
        <v>1.3</v>
      </c>
      <c r="H209" s="34">
        <v>1.3</v>
      </c>
      <c r="I209" s="34">
        <v>1</v>
      </c>
      <c r="J209" s="34">
        <v>0.7</v>
      </c>
      <c r="K209" s="34" t="s">
        <v>48</v>
      </c>
      <c r="L209" s="34" t="s">
        <v>48</v>
      </c>
    </row>
    <row r="210" spans="1:12" x14ac:dyDescent="0.3">
      <c r="A210" s="22" t="s">
        <v>109</v>
      </c>
      <c r="B210" s="34">
        <v>3.8</v>
      </c>
      <c r="C210" s="34">
        <v>3.2</v>
      </c>
      <c r="D210" s="34">
        <v>4.2</v>
      </c>
      <c r="E210" s="34">
        <v>4.0999999999999996</v>
      </c>
      <c r="F210" s="34">
        <v>3.2</v>
      </c>
      <c r="G210" s="34">
        <v>3.4</v>
      </c>
      <c r="H210" s="34">
        <v>3.2</v>
      </c>
      <c r="I210" s="34">
        <v>2.7</v>
      </c>
      <c r="J210" s="34">
        <v>2.6</v>
      </c>
      <c r="K210" s="34">
        <v>2.2000000000000002</v>
      </c>
      <c r="L210" s="34">
        <v>2.6</v>
      </c>
    </row>
    <row r="211" spans="1:12" x14ac:dyDescent="0.3">
      <c r="A211" s="22" t="s">
        <v>110</v>
      </c>
      <c r="B211" s="34">
        <v>8.1</v>
      </c>
      <c r="C211" s="34">
        <v>6.1</v>
      </c>
      <c r="D211" s="34">
        <v>11.1</v>
      </c>
      <c r="E211" s="34">
        <v>10.5</v>
      </c>
      <c r="F211" s="34">
        <v>7.3</v>
      </c>
      <c r="G211" s="34">
        <v>7.8</v>
      </c>
      <c r="H211" s="34">
        <v>3.5</v>
      </c>
      <c r="I211" s="34">
        <v>6.1</v>
      </c>
      <c r="J211" s="34">
        <v>5.5</v>
      </c>
      <c r="K211" s="34">
        <v>3.1</v>
      </c>
      <c r="L211" s="34">
        <v>4.7</v>
      </c>
    </row>
    <row r="212" spans="1:12" x14ac:dyDescent="0.3">
      <c r="A212" s="72" t="s">
        <v>118</v>
      </c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</row>
    <row r="213" spans="1:12" x14ac:dyDescent="0.3">
      <c r="A213" s="20" t="s">
        <v>24</v>
      </c>
      <c r="B213" s="34" t="s">
        <v>48</v>
      </c>
      <c r="C213" s="34" t="s">
        <v>48</v>
      </c>
      <c r="D213" s="34" t="s">
        <v>48</v>
      </c>
      <c r="E213" s="34" t="s">
        <v>48</v>
      </c>
      <c r="F213" s="34" t="s">
        <v>48</v>
      </c>
      <c r="G213" s="34" t="s">
        <v>48</v>
      </c>
      <c r="H213" s="34" t="s">
        <v>48</v>
      </c>
      <c r="I213" s="34" t="s">
        <v>48</v>
      </c>
      <c r="J213" s="34" t="s">
        <v>48</v>
      </c>
      <c r="K213" s="34">
        <v>0.8</v>
      </c>
      <c r="L213" s="34">
        <v>0.8</v>
      </c>
    </row>
    <row r="214" spans="1:12" x14ac:dyDescent="0.3">
      <c r="A214" s="20" t="s">
        <v>25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3">
      <c r="A215" s="20" t="s">
        <v>26</v>
      </c>
      <c r="B215" s="34" t="s">
        <v>48</v>
      </c>
      <c r="C215" s="34" t="s">
        <v>48</v>
      </c>
      <c r="D215" s="34" t="s">
        <v>48</v>
      </c>
      <c r="E215" s="34" t="s">
        <v>48</v>
      </c>
      <c r="F215" s="34" t="s">
        <v>48</v>
      </c>
      <c r="G215" s="34" t="s">
        <v>48</v>
      </c>
      <c r="H215" s="34" t="s">
        <v>48</v>
      </c>
      <c r="I215" s="34" t="s">
        <v>48</v>
      </c>
      <c r="J215" s="34" t="s">
        <v>48</v>
      </c>
      <c r="K215" s="34">
        <v>0.2</v>
      </c>
      <c r="L215" s="34">
        <v>0.2</v>
      </c>
    </row>
    <row r="216" spans="1:12" x14ac:dyDescent="0.3">
      <c r="A216" s="22" t="s">
        <v>107</v>
      </c>
      <c r="B216" s="34" t="s">
        <v>48</v>
      </c>
      <c r="C216" s="34" t="s">
        <v>48</v>
      </c>
      <c r="D216" s="34" t="s">
        <v>48</v>
      </c>
      <c r="E216" s="34" t="s">
        <v>48</v>
      </c>
      <c r="F216" s="34" t="s">
        <v>48</v>
      </c>
      <c r="G216" s="34" t="s">
        <v>48</v>
      </c>
      <c r="H216" s="34" t="s">
        <v>48</v>
      </c>
      <c r="I216" s="34" t="s">
        <v>48</v>
      </c>
      <c r="J216" s="34" t="s">
        <v>48</v>
      </c>
      <c r="K216" s="34">
        <v>0.6</v>
      </c>
      <c r="L216" s="34">
        <v>0.6</v>
      </c>
    </row>
    <row r="217" spans="1:12" x14ac:dyDescent="0.3">
      <c r="A217" s="22" t="s">
        <v>108</v>
      </c>
      <c r="B217" s="34" t="s">
        <v>48</v>
      </c>
      <c r="C217" s="34" t="s">
        <v>48</v>
      </c>
      <c r="D217" s="34" t="s">
        <v>48</v>
      </c>
      <c r="E217" s="34" t="s">
        <v>48</v>
      </c>
      <c r="F217" s="34" t="s">
        <v>48</v>
      </c>
      <c r="G217" s="34" t="s">
        <v>48</v>
      </c>
      <c r="H217" s="34" t="s">
        <v>48</v>
      </c>
      <c r="I217" s="34" t="s">
        <v>48</v>
      </c>
      <c r="J217" s="34" t="s">
        <v>48</v>
      </c>
      <c r="K217" s="34">
        <v>0.1</v>
      </c>
      <c r="L217" s="34">
        <v>0.1</v>
      </c>
    </row>
    <row r="218" spans="1:12" x14ac:dyDescent="0.3">
      <c r="A218" s="22" t="s">
        <v>109</v>
      </c>
      <c r="B218" s="34" t="s">
        <v>48</v>
      </c>
      <c r="C218" s="34" t="s">
        <v>48</v>
      </c>
      <c r="D218" s="34" t="s">
        <v>48</v>
      </c>
      <c r="E218" s="34" t="s">
        <v>48</v>
      </c>
      <c r="F218" s="34" t="s">
        <v>48</v>
      </c>
      <c r="G218" s="34" t="s">
        <v>48</v>
      </c>
      <c r="H218" s="34" t="s">
        <v>48</v>
      </c>
      <c r="I218" s="34" t="s">
        <v>48</v>
      </c>
      <c r="J218" s="34" t="s">
        <v>48</v>
      </c>
      <c r="K218" s="34">
        <v>0</v>
      </c>
      <c r="L218" s="34">
        <v>0</v>
      </c>
    </row>
    <row r="219" spans="1:12" x14ac:dyDescent="0.3">
      <c r="A219" s="22" t="s">
        <v>110</v>
      </c>
      <c r="B219" s="34" t="s">
        <v>48</v>
      </c>
      <c r="C219" s="34" t="s">
        <v>48</v>
      </c>
      <c r="D219" s="34" t="s">
        <v>48</v>
      </c>
      <c r="E219" s="34" t="s">
        <v>48</v>
      </c>
      <c r="F219" s="34" t="s">
        <v>48</v>
      </c>
      <c r="G219" s="34" t="s">
        <v>48</v>
      </c>
      <c r="H219" s="34" t="s">
        <v>48</v>
      </c>
      <c r="I219" s="34" t="s">
        <v>48</v>
      </c>
      <c r="J219" s="34" t="s">
        <v>48</v>
      </c>
      <c r="K219" s="34">
        <v>0.5</v>
      </c>
      <c r="L219" s="34">
        <v>0.5</v>
      </c>
    </row>
    <row r="220" spans="1:12" x14ac:dyDescent="0.3">
      <c r="A220" s="72" t="s">
        <v>119</v>
      </c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</row>
    <row r="221" spans="1:12" x14ac:dyDescent="0.3">
      <c r="A221" s="20" t="s">
        <v>24</v>
      </c>
      <c r="B221" s="34">
        <v>1.9</v>
      </c>
      <c r="C221" s="34">
        <v>2.1</v>
      </c>
      <c r="D221" s="34">
        <v>3.2</v>
      </c>
      <c r="E221" s="34">
        <v>1.7</v>
      </c>
      <c r="F221" s="34">
        <v>3.3</v>
      </c>
      <c r="G221" s="34">
        <v>3.2</v>
      </c>
      <c r="H221" s="34">
        <v>2.9</v>
      </c>
      <c r="I221" s="34">
        <v>2.9</v>
      </c>
      <c r="J221" s="34">
        <v>2.9</v>
      </c>
      <c r="K221" s="34">
        <v>3.1</v>
      </c>
      <c r="L221" s="34">
        <v>2.9</v>
      </c>
    </row>
    <row r="222" spans="1:12" x14ac:dyDescent="0.3">
      <c r="A222" s="20" t="s">
        <v>25</v>
      </c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3">
      <c r="A223" s="20" t="s">
        <v>26</v>
      </c>
      <c r="B223" s="34">
        <v>0.8</v>
      </c>
      <c r="C223" s="34">
        <v>0.9</v>
      </c>
      <c r="D223" s="34">
        <v>1.3</v>
      </c>
      <c r="E223" s="34">
        <v>0.7</v>
      </c>
      <c r="F223" s="34">
        <v>1.4</v>
      </c>
      <c r="G223" s="34">
        <v>1.3</v>
      </c>
      <c r="H223" s="34">
        <v>1.2</v>
      </c>
      <c r="I223" s="34">
        <v>1.2</v>
      </c>
      <c r="J223" s="34">
        <v>1.2</v>
      </c>
      <c r="K223" s="34">
        <v>1.4</v>
      </c>
      <c r="L223" s="34">
        <v>1.3</v>
      </c>
    </row>
    <row r="224" spans="1:12" x14ac:dyDescent="0.3">
      <c r="A224" s="22" t="s">
        <v>107</v>
      </c>
      <c r="B224" s="34">
        <v>1.1000000000000001</v>
      </c>
      <c r="C224" s="34">
        <v>1.2</v>
      </c>
      <c r="D224" s="34">
        <v>1.8</v>
      </c>
      <c r="E224" s="34">
        <v>1</v>
      </c>
      <c r="F224" s="34">
        <v>1.9</v>
      </c>
      <c r="G224" s="34">
        <v>1.9</v>
      </c>
      <c r="H224" s="34">
        <v>1.7</v>
      </c>
      <c r="I224" s="34">
        <v>1.7</v>
      </c>
      <c r="J224" s="34">
        <v>1.7</v>
      </c>
      <c r="K224" s="34">
        <v>1.7</v>
      </c>
      <c r="L224" s="34">
        <v>1.6</v>
      </c>
    </row>
    <row r="225" spans="1:12" x14ac:dyDescent="0.3">
      <c r="A225" s="22" t="s">
        <v>108</v>
      </c>
      <c r="B225" s="34">
        <v>0.6</v>
      </c>
      <c r="C225" s="34">
        <v>0.7</v>
      </c>
      <c r="D225" s="34">
        <v>1</v>
      </c>
      <c r="E225" s="34">
        <v>0.6</v>
      </c>
      <c r="F225" s="34">
        <v>1</v>
      </c>
      <c r="G225" s="34">
        <v>1</v>
      </c>
      <c r="H225" s="34">
        <v>0.9</v>
      </c>
      <c r="I225" s="34">
        <v>0.9</v>
      </c>
      <c r="J225" s="34">
        <v>0.9</v>
      </c>
      <c r="K225" s="34">
        <v>1</v>
      </c>
      <c r="L225" s="34">
        <v>0.9</v>
      </c>
    </row>
    <row r="226" spans="1:12" x14ac:dyDescent="0.3">
      <c r="A226" s="22" t="s">
        <v>109</v>
      </c>
      <c r="B226" s="34">
        <v>0</v>
      </c>
      <c r="C226" s="34">
        <v>0</v>
      </c>
      <c r="D226" s="34">
        <v>0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</row>
    <row r="227" spans="1:12" x14ac:dyDescent="0.3">
      <c r="A227" s="22" t="s">
        <v>110</v>
      </c>
      <c r="B227" s="34">
        <v>0.5</v>
      </c>
      <c r="C227" s="34">
        <v>0.5</v>
      </c>
      <c r="D227" s="34">
        <v>0.8</v>
      </c>
      <c r="E227" s="34">
        <v>0.4</v>
      </c>
      <c r="F227" s="34">
        <v>0.8</v>
      </c>
      <c r="G227" s="34">
        <v>0.8</v>
      </c>
      <c r="H227" s="34">
        <v>0.7</v>
      </c>
      <c r="I227" s="34">
        <v>0.7</v>
      </c>
      <c r="J227" s="34">
        <v>0.7</v>
      </c>
      <c r="K227" s="34">
        <v>0.7</v>
      </c>
      <c r="L227" s="34">
        <v>0.7</v>
      </c>
    </row>
    <row r="228" spans="1:12" x14ac:dyDescent="0.3">
      <c r="A228" s="72" t="s">
        <v>120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</row>
    <row r="229" spans="1:12" x14ac:dyDescent="0.3">
      <c r="A229" s="20" t="s">
        <v>24</v>
      </c>
      <c r="B229" s="34" t="s">
        <v>48</v>
      </c>
      <c r="C229" s="34" t="s">
        <v>48</v>
      </c>
      <c r="D229" s="34" t="s">
        <v>48</v>
      </c>
      <c r="E229" s="34" t="s">
        <v>48</v>
      </c>
      <c r="F229" s="34">
        <v>4.5</v>
      </c>
      <c r="G229" s="34">
        <v>8.4</v>
      </c>
      <c r="H229" s="34">
        <v>6.4</v>
      </c>
      <c r="I229" s="34">
        <v>6.4</v>
      </c>
      <c r="J229" s="34">
        <v>2.6</v>
      </c>
      <c r="K229" s="34">
        <v>11.9</v>
      </c>
      <c r="L229" s="34">
        <v>21.4</v>
      </c>
    </row>
    <row r="230" spans="1:12" x14ac:dyDescent="0.3">
      <c r="A230" s="20" t="s">
        <v>25</v>
      </c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3">
      <c r="A231" s="20" t="s">
        <v>26</v>
      </c>
      <c r="B231" s="34" t="s">
        <v>48</v>
      </c>
      <c r="C231" s="34" t="s">
        <v>48</v>
      </c>
      <c r="D231" s="34" t="s">
        <v>48</v>
      </c>
      <c r="E231" s="34" t="s">
        <v>48</v>
      </c>
      <c r="F231" s="34">
        <v>4.5</v>
      </c>
      <c r="G231" s="34">
        <v>8.4</v>
      </c>
      <c r="H231" s="34">
        <v>6.4</v>
      </c>
      <c r="I231" s="34">
        <v>6.4</v>
      </c>
      <c r="J231" s="34">
        <v>2.6</v>
      </c>
      <c r="K231" s="34">
        <v>11.9</v>
      </c>
      <c r="L231" s="34">
        <v>21.4</v>
      </c>
    </row>
    <row r="232" spans="1:12" x14ac:dyDescent="0.3">
      <c r="A232" s="22" t="s">
        <v>107</v>
      </c>
      <c r="B232" s="34" t="s">
        <v>48</v>
      </c>
      <c r="C232" s="34" t="s">
        <v>48</v>
      </c>
      <c r="D232" s="34" t="s">
        <v>48</v>
      </c>
      <c r="E232" s="34" t="s">
        <v>48</v>
      </c>
      <c r="F232" s="34" t="s">
        <v>48</v>
      </c>
      <c r="G232" s="34" t="s">
        <v>48</v>
      </c>
      <c r="H232" s="34" t="s">
        <v>48</v>
      </c>
      <c r="I232" s="34" t="s">
        <v>48</v>
      </c>
      <c r="J232" s="34" t="s">
        <v>48</v>
      </c>
      <c r="K232" s="34" t="s">
        <v>48</v>
      </c>
      <c r="L232" s="34" t="s">
        <v>48</v>
      </c>
    </row>
    <row r="233" spans="1:12" x14ac:dyDescent="0.3">
      <c r="A233" s="22" t="s">
        <v>108</v>
      </c>
      <c r="B233" s="34" t="s">
        <v>48</v>
      </c>
      <c r="C233" s="34" t="s">
        <v>48</v>
      </c>
      <c r="D233" s="34" t="s">
        <v>48</v>
      </c>
      <c r="E233" s="34" t="s">
        <v>48</v>
      </c>
      <c r="F233" s="34" t="s">
        <v>48</v>
      </c>
      <c r="G233" s="34" t="s">
        <v>48</v>
      </c>
      <c r="H233" s="34" t="s">
        <v>48</v>
      </c>
      <c r="I233" s="34" t="s">
        <v>48</v>
      </c>
      <c r="J233" s="34" t="s">
        <v>48</v>
      </c>
      <c r="K233" s="34" t="s">
        <v>48</v>
      </c>
      <c r="L233" s="34" t="s">
        <v>48</v>
      </c>
    </row>
    <row r="234" spans="1:12" x14ac:dyDescent="0.3">
      <c r="A234" s="22" t="s">
        <v>109</v>
      </c>
      <c r="B234" s="34" t="s">
        <v>48</v>
      </c>
      <c r="C234" s="34" t="s">
        <v>48</v>
      </c>
      <c r="D234" s="34" t="s">
        <v>48</v>
      </c>
      <c r="E234" s="34" t="s">
        <v>48</v>
      </c>
      <c r="F234" s="34" t="s">
        <v>48</v>
      </c>
      <c r="G234" s="34" t="s">
        <v>48</v>
      </c>
      <c r="H234" s="34" t="s">
        <v>48</v>
      </c>
      <c r="I234" s="34" t="s">
        <v>48</v>
      </c>
      <c r="J234" s="34" t="s">
        <v>48</v>
      </c>
      <c r="K234" s="34" t="s">
        <v>48</v>
      </c>
      <c r="L234" s="34" t="s">
        <v>48</v>
      </c>
    </row>
    <row r="235" spans="1:12" x14ac:dyDescent="0.3">
      <c r="A235" s="22" t="s">
        <v>110</v>
      </c>
      <c r="B235" s="34" t="s">
        <v>48</v>
      </c>
      <c r="C235" s="34" t="s">
        <v>48</v>
      </c>
      <c r="D235" s="34" t="s">
        <v>48</v>
      </c>
      <c r="E235" s="34" t="s">
        <v>48</v>
      </c>
      <c r="F235" s="34" t="s">
        <v>48</v>
      </c>
      <c r="G235" s="34" t="s">
        <v>48</v>
      </c>
      <c r="H235" s="34" t="s">
        <v>48</v>
      </c>
      <c r="I235" s="34" t="s">
        <v>48</v>
      </c>
      <c r="J235" s="34" t="s">
        <v>48</v>
      </c>
      <c r="K235" s="34" t="s">
        <v>48</v>
      </c>
      <c r="L235" s="34" t="s">
        <v>48</v>
      </c>
    </row>
    <row r="236" spans="1:12" x14ac:dyDescent="0.3">
      <c r="A236" s="71" t="s">
        <v>121</v>
      </c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 spans="1:12" x14ac:dyDescent="0.3">
      <c r="A237" s="20" t="s">
        <v>24</v>
      </c>
      <c r="B237" s="34" t="s">
        <v>48</v>
      </c>
      <c r="C237" s="34" t="s">
        <v>48</v>
      </c>
      <c r="D237" s="34">
        <v>51.2</v>
      </c>
      <c r="E237" s="34">
        <v>415.8</v>
      </c>
      <c r="F237" s="34">
        <v>416.6</v>
      </c>
      <c r="G237" s="34">
        <v>0.9</v>
      </c>
      <c r="H237" s="34">
        <v>1.7</v>
      </c>
      <c r="I237" s="34">
        <v>1.7</v>
      </c>
      <c r="J237" s="34">
        <v>1.7</v>
      </c>
      <c r="K237" s="34">
        <v>0</v>
      </c>
      <c r="L237" s="34">
        <v>3</v>
      </c>
    </row>
    <row r="238" spans="1:12" x14ac:dyDescent="0.3">
      <c r="A238" s="20" t="s">
        <v>25</v>
      </c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3">
      <c r="A239" s="20" t="s">
        <v>26</v>
      </c>
      <c r="B239" s="34" t="s">
        <v>48</v>
      </c>
      <c r="C239" s="34" t="s">
        <v>48</v>
      </c>
      <c r="D239" s="34">
        <v>50.7</v>
      </c>
      <c r="E239" s="34">
        <v>415.8</v>
      </c>
      <c r="F239" s="34">
        <v>416.6</v>
      </c>
      <c r="G239" s="34">
        <v>0.9</v>
      </c>
      <c r="H239" s="34">
        <v>1.2</v>
      </c>
      <c r="I239" s="34">
        <v>1.2</v>
      </c>
      <c r="J239" s="34">
        <v>1.2</v>
      </c>
      <c r="K239" s="34">
        <v>0</v>
      </c>
      <c r="L239" s="34">
        <v>1</v>
      </c>
    </row>
    <row r="240" spans="1:12" x14ac:dyDescent="0.3">
      <c r="A240" s="22" t="s">
        <v>107</v>
      </c>
      <c r="B240" s="34" t="s">
        <v>48</v>
      </c>
      <c r="C240" s="34" t="s">
        <v>48</v>
      </c>
      <c r="D240" s="34">
        <v>0.5</v>
      </c>
      <c r="E240" s="34" t="s">
        <v>48</v>
      </c>
      <c r="F240" s="34" t="s">
        <v>48</v>
      </c>
      <c r="G240" s="34" t="s">
        <v>48</v>
      </c>
      <c r="H240" s="34">
        <v>0.5</v>
      </c>
      <c r="I240" s="34">
        <v>0.5</v>
      </c>
      <c r="J240" s="34">
        <v>0.5</v>
      </c>
      <c r="K240" s="34" t="s">
        <v>48</v>
      </c>
      <c r="L240" s="34">
        <v>2</v>
      </c>
    </row>
    <row r="241" spans="1:12" x14ac:dyDescent="0.3">
      <c r="A241" s="22" t="s">
        <v>108</v>
      </c>
      <c r="B241" s="34" t="s">
        <v>48</v>
      </c>
      <c r="C241" s="34" t="s">
        <v>48</v>
      </c>
      <c r="D241" s="34">
        <v>0</v>
      </c>
      <c r="E241" s="34" t="s">
        <v>48</v>
      </c>
      <c r="F241" s="34" t="s">
        <v>48</v>
      </c>
      <c r="G241" s="34" t="s">
        <v>48</v>
      </c>
      <c r="H241" s="34">
        <v>0.3</v>
      </c>
      <c r="I241" s="34">
        <v>0.3</v>
      </c>
      <c r="J241" s="34">
        <v>0.3</v>
      </c>
      <c r="K241" s="34" t="s">
        <v>48</v>
      </c>
      <c r="L241" s="34">
        <v>0.4</v>
      </c>
    </row>
    <row r="242" spans="1:12" x14ac:dyDescent="0.3">
      <c r="A242" s="22" t="s">
        <v>109</v>
      </c>
      <c r="B242" s="34" t="s">
        <v>48</v>
      </c>
      <c r="C242" s="34" t="s">
        <v>48</v>
      </c>
      <c r="D242" s="34">
        <v>0.1</v>
      </c>
      <c r="E242" s="34" t="s">
        <v>48</v>
      </c>
      <c r="F242" s="34" t="s">
        <v>48</v>
      </c>
      <c r="G242" s="34" t="s">
        <v>48</v>
      </c>
      <c r="H242" s="34">
        <v>0</v>
      </c>
      <c r="I242" s="34">
        <v>0</v>
      </c>
      <c r="J242" s="34">
        <v>0</v>
      </c>
      <c r="K242" s="34" t="s">
        <v>48</v>
      </c>
      <c r="L242" s="34">
        <v>0.7</v>
      </c>
    </row>
    <row r="243" spans="1:12" x14ac:dyDescent="0.3">
      <c r="A243" s="22" t="s">
        <v>110</v>
      </c>
      <c r="B243" s="34" t="s">
        <v>48</v>
      </c>
      <c r="C243" s="34" t="s">
        <v>48</v>
      </c>
      <c r="D243" s="34">
        <v>0.3</v>
      </c>
      <c r="E243" s="34" t="s">
        <v>48</v>
      </c>
      <c r="F243" s="34" t="s">
        <v>48</v>
      </c>
      <c r="G243" s="34" t="s">
        <v>48</v>
      </c>
      <c r="H243" s="34">
        <v>0.2</v>
      </c>
      <c r="I243" s="34">
        <v>0.2</v>
      </c>
      <c r="J243" s="34">
        <v>0.2</v>
      </c>
      <c r="K243" s="34" t="s">
        <v>48</v>
      </c>
      <c r="L243" s="34">
        <v>0.9</v>
      </c>
    </row>
    <row r="244" spans="1:12" x14ac:dyDescent="0.3">
      <c r="A244" s="71" t="s">
        <v>122</v>
      </c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</row>
    <row r="245" spans="1:12" x14ac:dyDescent="0.3">
      <c r="A245" s="20" t="s">
        <v>24</v>
      </c>
      <c r="B245" s="34">
        <v>0.8</v>
      </c>
      <c r="C245" s="34" t="s">
        <v>48</v>
      </c>
      <c r="D245" s="34" t="s">
        <v>48</v>
      </c>
      <c r="E245" s="34" t="s">
        <v>48</v>
      </c>
      <c r="F245" s="34" t="s">
        <v>48</v>
      </c>
      <c r="G245" s="34" t="s">
        <v>48</v>
      </c>
      <c r="H245" s="34" t="s">
        <v>48</v>
      </c>
      <c r="I245" s="34" t="s">
        <v>48</v>
      </c>
      <c r="J245" s="34" t="s">
        <v>48</v>
      </c>
      <c r="K245" s="34">
        <v>2.2999999999999998</v>
      </c>
      <c r="L245" s="34">
        <v>2.2999999999999998</v>
      </c>
    </row>
    <row r="246" spans="1:12" x14ac:dyDescent="0.3">
      <c r="A246" s="20" t="s">
        <v>25</v>
      </c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3">
      <c r="A247" s="20" t="s">
        <v>26</v>
      </c>
      <c r="B247" s="34">
        <v>0.3</v>
      </c>
      <c r="C247" s="34" t="s">
        <v>48</v>
      </c>
      <c r="D247" s="34" t="s">
        <v>48</v>
      </c>
      <c r="E247" s="34" t="s">
        <v>48</v>
      </c>
      <c r="F247" s="34" t="s">
        <v>48</v>
      </c>
      <c r="G247" s="34" t="s">
        <v>48</v>
      </c>
      <c r="H247" s="34" t="s">
        <v>48</v>
      </c>
      <c r="I247" s="34" t="s">
        <v>48</v>
      </c>
      <c r="J247" s="34" t="s">
        <v>48</v>
      </c>
      <c r="K247" s="34">
        <v>0.9</v>
      </c>
      <c r="L247" s="34">
        <v>0.9</v>
      </c>
    </row>
    <row r="248" spans="1:12" x14ac:dyDescent="0.3">
      <c r="A248" s="22" t="s">
        <v>107</v>
      </c>
      <c r="B248" s="34">
        <v>0.5</v>
      </c>
      <c r="C248" s="34" t="s">
        <v>48</v>
      </c>
      <c r="D248" s="34" t="s">
        <v>48</v>
      </c>
      <c r="E248" s="34" t="s">
        <v>48</v>
      </c>
      <c r="F248" s="34" t="s">
        <v>48</v>
      </c>
      <c r="G248" s="34" t="s">
        <v>48</v>
      </c>
      <c r="H248" s="34" t="s">
        <v>48</v>
      </c>
      <c r="I248" s="34" t="s">
        <v>48</v>
      </c>
      <c r="J248" s="34" t="s">
        <v>48</v>
      </c>
      <c r="K248" s="34">
        <v>1.4</v>
      </c>
      <c r="L248" s="34">
        <v>1.4</v>
      </c>
    </row>
    <row r="249" spans="1:12" x14ac:dyDescent="0.3">
      <c r="A249" s="22" t="s">
        <v>108</v>
      </c>
      <c r="B249" s="34">
        <v>0.3</v>
      </c>
      <c r="C249" s="34" t="s">
        <v>48</v>
      </c>
      <c r="D249" s="34" t="s">
        <v>48</v>
      </c>
      <c r="E249" s="34" t="s">
        <v>48</v>
      </c>
      <c r="F249" s="34" t="s">
        <v>48</v>
      </c>
      <c r="G249" s="34" t="s">
        <v>48</v>
      </c>
      <c r="H249" s="34" t="s">
        <v>48</v>
      </c>
      <c r="I249" s="34" t="s">
        <v>48</v>
      </c>
      <c r="J249" s="34" t="s">
        <v>48</v>
      </c>
      <c r="K249" s="34">
        <v>0.7</v>
      </c>
      <c r="L249" s="34">
        <v>0.7</v>
      </c>
    </row>
    <row r="250" spans="1:12" x14ac:dyDescent="0.3">
      <c r="A250" s="22" t="s">
        <v>109</v>
      </c>
      <c r="B250" s="34">
        <v>0</v>
      </c>
      <c r="C250" s="34" t="s">
        <v>48</v>
      </c>
      <c r="D250" s="34" t="s">
        <v>48</v>
      </c>
      <c r="E250" s="34" t="s">
        <v>48</v>
      </c>
      <c r="F250" s="34" t="s">
        <v>48</v>
      </c>
      <c r="G250" s="34" t="s">
        <v>48</v>
      </c>
      <c r="H250" s="34" t="s">
        <v>48</v>
      </c>
      <c r="I250" s="34" t="s">
        <v>48</v>
      </c>
      <c r="J250" s="34" t="s">
        <v>48</v>
      </c>
      <c r="K250" s="34">
        <v>0</v>
      </c>
      <c r="L250" s="34">
        <v>0</v>
      </c>
    </row>
    <row r="251" spans="1:12" x14ac:dyDescent="0.3">
      <c r="A251" s="22" t="s">
        <v>110</v>
      </c>
      <c r="B251" s="34">
        <v>0.2</v>
      </c>
      <c r="C251" s="34" t="s">
        <v>48</v>
      </c>
      <c r="D251" s="34" t="s">
        <v>48</v>
      </c>
      <c r="E251" s="34" t="s">
        <v>48</v>
      </c>
      <c r="F251" s="34" t="s">
        <v>48</v>
      </c>
      <c r="G251" s="34" t="s">
        <v>48</v>
      </c>
      <c r="H251" s="34" t="s">
        <v>48</v>
      </c>
      <c r="I251" s="34" t="s">
        <v>48</v>
      </c>
      <c r="J251" s="34" t="s">
        <v>48</v>
      </c>
      <c r="K251" s="34">
        <v>0.6</v>
      </c>
      <c r="L251" s="34">
        <v>0.6</v>
      </c>
    </row>
    <row r="252" spans="1:12" x14ac:dyDescent="0.3">
      <c r="A252" s="71" t="s">
        <v>123</v>
      </c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</row>
    <row r="253" spans="1:12" x14ac:dyDescent="0.3">
      <c r="A253" s="33" t="s">
        <v>24</v>
      </c>
      <c r="B253" s="34">
        <v>5</v>
      </c>
      <c r="C253" s="34">
        <v>6</v>
      </c>
      <c r="D253" s="34">
        <v>10.3</v>
      </c>
      <c r="E253" s="34">
        <v>42.4</v>
      </c>
      <c r="F253" s="34">
        <v>21.3</v>
      </c>
      <c r="G253" s="34">
        <v>25.1</v>
      </c>
      <c r="H253" s="34">
        <v>48.1</v>
      </c>
      <c r="I253" s="34">
        <v>24.5</v>
      </c>
      <c r="J253" s="34">
        <v>22.8</v>
      </c>
      <c r="K253" s="34">
        <v>27.3</v>
      </c>
      <c r="L253" s="34">
        <v>13.4</v>
      </c>
    </row>
    <row r="254" spans="1:12" x14ac:dyDescent="0.3">
      <c r="A254" s="33" t="s">
        <v>25</v>
      </c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3">
      <c r="A255" s="33" t="s">
        <v>26</v>
      </c>
      <c r="B255" s="34">
        <v>2.1</v>
      </c>
      <c r="C255" s="34">
        <v>2.2000000000000002</v>
      </c>
      <c r="D255" s="34">
        <v>3.7</v>
      </c>
      <c r="E255" s="34">
        <v>14.9</v>
      </c>
      <c r="F255" s="34">
        <v>5.4</v>
      </c>
      <c r="G255" s="34">
        <v>6.5</v>
      </c>
      <c r="H255" s="34">
        <v>14.8</v>
      </c>
      <c r="I255" s="34">
        <v>10.5</v>
      </c>
      <c r="J255" s="34">
        <v>10</v>
      </c>
      <c r="K255" s="34">
        <v>11.9</v>
      </c>
      <c r="L255" s="34">
        <v>6.1</v>
      </c>
    </row>
    <row r="256" spans="1:12" x14ac:dyDescent="0.3">
      <c r="A256" s="34" t="s">
        <v>107</v>
      </c>
      <c r="B256" s="34">
        <v>2.9</v>
      </c>
      <c r="C256" s="34">
        <v>3.9</v>
      </c>
      <c r="D256" s="34">
        <v>6.7</v>
      </c>
      <c r="E256" s="34">
        <v>27.6</v>
      </c>
      <c r="F256" s="34">
        <v>15.9</v>
      </c>
      <c r="G256" s="34">
        <v>18.600000000000001</v>
      </c>
      <c r="H256" s="34">
        <v>33.299999999999997</v>
      </c>
      <c r="I256" s="34">
        <v>14</v>
      </c>
      <c r="J256" s="34">
        <v>12.7</v>
      </c>
      <c r="K256" s="34">
        <v>15.4</v>
      </c>
      <c r="L256" s="34">
        <v>7.3</v>
      </c>
    </row>
    <row r="257" spans="1:12" x14ac:dyDescent="0.3">
      <c r="A257" s="34" t="s">
        <v>108</v>
      </c>
      <c r="B257" s="34">
        <v>1.1000000000000001</v>
      </c>
      <c r="C257" s="34">
        <v>0.6</v>
      </c>
      <c r="D257" s="34">
        <v>1.2</v>
      </c>
      <c r="E257" s="34">
        <v>2.1</v>
      </c>
      <c r="F257" s="34">
        <v>1.9</v>
      </c>
      <c r="G257" s="34">
        <v>1.4</v>
      </c>
      <c r="H257" s="34">
        <v>6.3</v>
      </c>
      <c r="I257" s="34">
        <v>5.7</v>
      </c>
      <c r="J257" s="34">
        <v>5.3</v>
      </c>
      <c r="K257" s="34">
        <v>6.7</v>
      </c>
      <c r="L257" s="34">
        <v>2.2999999999999998</v>
      </c>
    </row>
    <row r="258" spans="1:12" x14ac:dyDescent="0.3">
      <c r="A258" s="34" t="s">
        <v>109</v>
      </c>
      <c r="B258" s="34">
        <v>1.1000000000000001</v>
      </c>
      <c r="C258" s="34">
        <v>0.2</v>
      </c>
      <c r="D258" s="34">
        <v>0.3</v>
      </c>
      <c r="E258" s="34">
        <v>0.3</v>
      </c>
      <c r="F258" s="34">
        <v>0.2</v>
      </c>
      <c r="G258" s="34">
        <v>1.9</v>
      </c>
      <c r="H258" s="34">
        <v>0.8</v>
      </c>
      <c r="I258" s="34">
        <v>0.8</v>
      </c>
      <c r="J258" s="34">
        <v>0.8</v>
      </c>
      <c r="K258" s="34">
        <v>0.8</v>
      </c>
      <c r="L258" s="34">
        <v>0.7</v>
      </c>
    </row>
    <row r="259" spans="1:12" x14ac:dyDescent="0.3">
      <c r="A259" s="34" t="s">
        <v>110</v>
      </c>
      <c r="B259" s="34">
        <v>0.3</v>
      </c>
      <c r="C259" s="34">
        <v>2.6</v>
      </c>
      <c r="D259" s="34">
        <v>4.0999999999999996</v>
      </c>
      <c r="E259" s="34">
        <v>21.9</v>
      </c>
      <c r="F259" s="34">
        <v>13.8</v>
      </c>
      <c r="G259" s="34">
        <v>15.3</v>
      </c>
      <c r="H259" s="34">
        <v>26.2</v>
      </c>
      <c r="I259" s="34">
        <v>7.5</v>
      </c>
      <c r="J259" s="34">
        <v>6.7</v>
      </c>
      <c r="K259" s="34">
        <v>7.9</v>
      </c>
      <c r="L259" s="34">
        <v>4.4000000000000004</v>
      </c>
    </row>
    <row r="260" spans="1:12" x14ac:dyDescent="0.3">
      <c r="A260" s="71" t="s">
        <v>124</v>
      </c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</row>
    <row r="261" spans="1:12" x14ac:dyDescent="0.3">
      <c r="A261" s="20" t="s">
        <v>24</v>
      </c>
      <c r="B261" s="34">
        <v>21.9</v>
      </c>
      <c r="C261" s="34">
        <v>7.9</v>
      </c>
      <c r="D261" s="34">
        <v>8.4</v>
      </c>
      <c r="E261" s="34">
        <v>8.4</v>
      </c>
      <c r="F261" s="34">
        <v>7.2</v>
      </c>
      <c r="G261" s="34">
        <v>7</v>
      </c>
      <c r="H261" s="34">
        <v>10.1</v>
      </c>
      <c r="I261" s="34">
        <v>10.1</v>
      </c>
      <c r="J261" s="34">
        <v>10.3</v>
      </c>
      <c r="K261" s="34">
        <v>17.5</v>
      </c>
      <c r="L261" s="34">
        <v>18.5</v>
      </c>
    </row>
    <row r="262" spans="1:12" x14ac:dyDescent="0.3">
      <c r="A262" s="20" t="s">
        <v>25</v>
      </c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3">
      <c r="A263" s="20" t="s">
        <v>26</v>
      </c>
      <c r="B263" s="34">
        <v>11.5</v>
      </c>
      <c r="C263" s="34">
        <v>5.4</v>
      </c>
      <c r="D263" s="34">
        <v>3.5</v>
      </c>
      <c r="E263" s="34">
        <v>3.5</v>
      </c>
      <c r="F263" s="34">
        <v>3</v>
      </c>
      <c r="G263" s="34">
        <v>2.9</v>
      </c>
      <c r="H263" s="34">
        <v>4.3</v>
      </c>
      <c r="I263" s="34">
        <v>4.3</v>
      </c>
      <c r="J263" s="34">
        <v>4.4000000000000004</v>
      </c>
      <c r="K263" s="34">
        <v>7.2</v>
      </c>
      <c r="L263" s="34">
        <v>7.6</v>
      </c>
    </row>
    <row r="264" spans="1:12" x14ac:dyDescent="0.3">
      <c r="A264" s="22" t="s">
        <v>107</v>
      </c>
      <c r="B264" s="34">
        <v>10.4</v>
      </c>
      <c r="C264" s="34">
        <v>2.4</v>
      </c>
      <c r="D264" s="34">
        <v>4.9000000000000004</v>
      </c>
      <c r="E264" s="34">
        <v>4.9000000000000004</v>
      </c>
      <c r="F264" s="34">
        <v>4.2</v>
      </c>
      <c r="G264" s="34">
        <v>4.0999999999999996</v>
      </c>
      <c r="H264" s="34">
        <v>5.8</v>
      </c>
      <c r="I264" s="34">
        <v>5.8</v>
      </c>
      <c r="J264" s="34">
        <v>5.9</v>
      </c>
      <c r="K264" s="34">
        <v>10.3</v>
      </c>
      <c r="L264" s="34">
        <v>10.9</v>
      </c>
    </row>
    <row r="265" spans="1:12" x14ac:dyDescent="0.3">
      <c r="A265" s="22" t="s">
        <v>108</v>
      </c>
      <c r="B265" s="34">
        <v>5.5</v>
      </c>
      <c r="C265" s="34">
        <v>1.3</v>
      </c>
      <c r="D265" s="34">
        <v>2.7</v>
      </c>
      <c r="E265" s="34">
        <v>2.6</v>
      </c>
      <c r="F265" s="34">
        <v>2.2999999999999998</v>
      </c>
      <c r="G265" s="34">
        <v>2.2000000000000002</v>
      </c>
      <c r="H265" s="34">
        <v>3.3</v>
      </c>
      <c r="I265" s="34">
        <v>3.3</v>
      </c>
      <c r="J265" s="34">
        <v>3.2</v>
      </c>
      <c r="K265" s="34">
        <v>5.4</v>
      </c>
      <c r="L265" s="34">
        <v>6.1</v>
      </c>
    </row>
    <row r="266" spans="1:12" x14ac:dyDescent="0.3">
      <c r="A266" s="22" t="s">
        <v>109</v>
      </c>
      <c r="B266" s="34">
        <v>1.9</v>
      </c>
      <c r="C266" s="34">
        <v>0</v>
      </c>
      <c r="D266" s="34">
        <v>0.1</v>
      </c>
      <c r="E266" s="34">
        <v>0.1</v>
      </c>
      <c r="F266" s="34">
        <v>0</v>
      </c>
      <c r="G266" s="34">
        <v>0.1</v>
      </c>
      <c r="H266" s="34">
        <v>0.1</v>
      </c>
      <c r="I266" s="34">
        <v>0.1</v>
      </c>
      <c r="J266" s="34">
        <v>1.2</v>
      </c>
      <c r="K266" s="34">
        <v>1.7</v>
      </c>
      <c r="L266" s="34">
        <v>1.3</v>
      </c>
    </row>
    <row r="267" spans="1:12" x14ac:dyDescent="0.3">
      <c r="A267" s="22" t="s">
        <v>110</v>
      </c>
      <c r="B267" s="34">
        <v>3</v>
      </c>
      <c r="C267" s="34">
        <v>1.1000000000000001</v>
      </c>
      <c r="D267" s="34">
        <v>2.2000000000000002</v>
      </c>
      <c r="E267" s="34">
        <v>2.2000000000000002</v>
      </c>
      <c r="F267" s="34">
        <v>1.9</v>
      </c>
      <c r="G267" s="34">
        <v>1.8</v>
      </c>
      <c r="H267" s="34">
        <v>2.2999999999999998</v>
      </c>
      <c r="I267" s="34">
        <v>2.2999999999999998</v>
      </c>
      <c r="J267" s="34">
        <v>1.5</v>
      </c>
      <c r="K267" s="34">
        <v>3.2</v>
      </c>
      <c r="L267" s="34">
        <v>3.5</v>
      </c>
    </row>
    <row r="268" spans="1:12" x14ac:dyDescent="0.3">
      <c r="A268" s="72" t="s">
        <v>125</v>
      </c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</row>
    <row r="269" spans="1:12" x14ac:dyDescent="0.3">
      <c r="A269" s="20" t="s">
        <v>24</v>
      </c>
      <c r="B269" s="34" t="s">
        <v>48</v>
      </c>
      <c r="C269" s="34">
        <v>1.2</v>
      </c>
      <c r="D269" s="34">
        <v>1.2</v>
      </c>
      <c r="E269" s="34">
        <v>1.2</v>
      </c>
      <c r="F269" s="34">
        <v>0.8</v>
      </c>
      <c r="G269" s="34">
        <v>0.8</v>
      </c>
      <c r="H269" s="34">
        <v>0.8</v>
      </c>
      <c r="I269" s="34">
        <v>0.8</v>
      </c>
      <c r="J269" s="34">
        <v>0.8</v>
      </c>
      <c r="K269" s="34" t="s">
        <v>48</v>
      </c>
      <c r="L269" s="34" t="s">
        <v>48</v>
      </c>
    </row>
    <row r="270" spans="1:12" x14ac:dyDescent="0.3">
      <c r="A270" s="20" t="s">
        <v>25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3">
      <c r="A271" s="20" t="s">
        <v>26</v>
      </c>
      <c r="B271" s="34" t="s">
        <v>48</v>
      </c>
      <c r="C271" s="34">
        <v>0.5</v>
      </c>
      <c r="D271" s="34">
        <v>0.5</v>
      </c>
      <c r="E271" s="34">
        <v>0.5</v>
      </c>
      <c r="F271" s="34">
        <v>0.3</v>
      </c>
      <c r="G271" s="34">
        <v>0.3</v>
      </c>
      <c r="H271" s="34">
        <v>0.3</v>
      </c>
      <c r="I271" s="34">
        <v>0.3</v>
      </c>
      <c r="J271" s="34">
        <v>0.3</v>
      </c>
      <c r="K271" s="34" t="s">
        <v>48</v>
      </c>
      <c r="L271" s="34" t="s">
        <v>48</v>
      </c>
    </row>
    <row r="272" spans="1:12" x14ac:dyDescent="0.3">
      <c r="A272" s="22" t="s">
        <v>107</v>
      </c>
      <c r="B272" s="34" t="s">
        <v>48</v>
      </c>
      <c r="C272" s="34">
        <v>0.7</v>
      </c>
      <c r="D272" s="34">
        <v>0.7</v>
      </c>
      <c r="E272" s="34">
        <v>0.7</v>
      </c>
      <c r="F272" s="34">
        <v>0.5</v>
      </c>
      <c r="G272" s="34">
        <v>0.5</v>
      </c>
      <c r="H272" s="34">
        <v>0.5</v>
      </c>
      <c r="I272" s="34">
        <v>0.5</v>
      </c>
      <c r="J272" s="34">
        <v>0.5</v>
      </c>
      <c r="K272" s="34" t="s">
        <v>48</v>
      </c>
      <c r="L272" s="34" t="s">
        <v>48</v>
      </c>
    </row>
    <row r="273" spans="1:12" x14ac:dyDescent="0.3">
      <c r="A273" s="22" t="s">
        <v>108</v>
      </c>
      <c r="B273" s="34" t="s">
        <v>48</v>
      </c>
      <c r="C273" s="34">
        <v>0.4</v>
      </c>
      <c r="D273" s="34">
        <v>0.4</v>
      </c>
      <c r="E273" s="34">
        <v>0.4</v>
      </c>
      <c r="F273" s="34">
        <v>0.3</v>
      </c>
      <c r="G273" s="34">
        <v>0.3</v>
      </c>
      <c r="H273" s="34">
        <v>0.3</v>
      </c>
      <c r="I273" s="34">
        <v>0.3</v>
      </c>
      <c r="J273" s="34">
        <v>0.3</v>
      </c>
      <c r="K273" s="34" t="s">
        <v>48</v>
      </c>
      <c r="L273" s="34" t="s">
        <v>48</v>
      </c>
    </row>
    <row r="274" spans="1:12" x14ac:dyDescent="0.3">
      <c r="A274" s="22" t="s">
        <v>109</v>
      </c>
      <c r="B274" s="34" t="s">
        <v>48</v>
      </c>
      <c r="C274" s="34">
        <v>0.3</v>
      </c>
      <c r="D274" s="34">
        <v>0.3</v>
      </c>
      <c r="E274" s="34">
        <v>0.3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 t="s">
        <v>48</v>
      </c>
      <c r="L274" s="34" t="s">
        <v>48</v>
      </c>
    </row>
    <row r="275" spans="1:12" x14ac:dyDescent="0.3">
      <c r="A275" s="22" t="s">
        <v>110</v>
      </c>
      <c r="B275" s="34" t="s">
        <v>48</v>
      </c>
      <c r="C275" s="34">
        <v>0</v>
      </c>
      <c r="D275" s="34">
        <v>0</v>
      </c>
      <c r="E275" s="34">
        <v>0</v>
      </c>
      <c r="F275" s="34">
        <v>0.2</v>
      </c>
      <c r="G275" s="34">
        <v>0.2</v>
      </c>
      <c r="H275" s="34">
        <v>0.2</v>
      </c>
      <c r="I275" s="34">
        <v>0.2</v>
      </c>
      <c r="J275" s="34">
        <v>0.2</v>
      </c>
      <c r="K275" s="34" t="s">
        <v>48</v>
      </c>
      <c r="L275" s="34" t="s">
        <v>48</v>
      </c>
    </row>
    <row r="276" spans="1:12" x14ac:dyDescent="0.3">
      <c r="A276" s="72" t="s">
        <v>126</v>
      </c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</row>
    <row r="277" spans="1:12" x14ac:dyDescent="0.3">
      <c r="A277" s="20" t="s">
        <v>24</v>
      </c>
      <c r="B277" s="34">
        <v>1.6</v>
      </c>
      <c r="C277" s="34" t="s">
        <v>48</v>
      </c>
      <c r="D277" s="34" t="s">
        <v>48</v>
      </c>
      <c r="E277" s="34" t="s">
        <v>48</v>
      </c>
      <c r="F277" s="34" t="s">
        <v>48</v>
      </c>
      <c r="G277" s="34" t="s">
        <v>48</v>
      </c>
      <c r="H277" s="34" t="s">
        <v>48</v>
      </c>
      <c r="I277" s="34" t="s">
        <v>48</v>
      </c>
      <c r="J277" s="34" t="s">
        <v>48</v>
      </c>
      <c r="K277" s="34" t="s">
        <v>48</v>
      </c>
      <c r="L277" s="34" t="s">
        <v>48</v>
      </c>
    </row>
    <row r="278" spans="1:12" x14ac:dyDescent="0.3">
      <c r="A278" s="20" t="s">
        <v>25</v>
      </c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3">
      <c r="A279" s="20" t="s">
        <v>26</v>
      </c>
      <c r="B279" s="34">
        <v>0.5</v>
      </c>
      <c r="C279" s="34" t="s">
        <v>48</v>
      </c>
      <c r="D279" s="34" t="s">
        <v>48</v>
      </c>
      <c r="E279" s="34" t="s">
        <v>48</v>
      </c>
      <c r="F279" s="34" t="s">
        <v>48</v>
      </c>
      <c r="G279" s="34" t="s">
        <v>48</v>
      </c>
      <c r="H279" s="34" t="s">
        <v>48</v>
      </c>
      <c r="I279" s="34" t="s">
        <v>48</v>
      </c>
      <c r="J279" s="34" t="s">
        <v>48</v>
      </c>
      <c r="K279" s="34" t="s">
        <v>48</v>
      </c>
      <c r="L279" s="34" t="s">
        <v>48</v>
      </c>
    </row>
    <row r="280" spans="1:12" x14ac:dyDescent="0.3">
      <c r="A280" s="22" t="s">
        <v>107</v>
      </c>
      <c r="B280" s="34">
        <v>1.1000000000000001</v>
      </c>
      <c r="C280" s="34" t="s">
        <v>48</v>
      </c>
      <c r="D280" s="34" t="s">
        <v>48</v>
      </c>
      <c r="E280" s="34" t="s">
        <v>48</v>
      </c>
      <c r="F280" s="34" t="s">
        <v>48</v>
      </c>
      <c r="G280" s="34" t="s">
        <v>48</v>
      </c>
      <c r="H280" s="34" t="s">
        <v>48</v>
      </c>
      <c r="I280" s="34" t="s">
        <v>48</v>
      </c>
      <c r="J280" s="34" t="s">
        <v>48</v>
      </c>
      <c r="K280" s="34" t="s">
        <v>48</v>
      </c>
      <c r="L280" s="34" t="s">
        <v>48</v>
      </c>
    </row>
    <row r="281" spans="1:12" x14ac:dyDescent="0.3">
      <c r="A281" s="22" t="s">
        <v>108</v>
      </c>
      <c r="B281" s="34" t="s">
        <v>48</v>
      </c>
      <c r="C281" s="34" t="s">
        <v>48</v>
      </c>
      <c r="D281" s="34" t="s">
        <v>48</v>
      </c>
      <c r="E281" s="34" t="s">
        <v>48</v>
      </c>
      <c r="F281" s="34" t="s">
        <v>48</v>
      </c>
      <c r="G281" s="34" t="s">
        <v>48</v>
      </c>
      <c r="H281" s="34" t="s">
        <v>48</v>
      </c>
      <c r="I281" s="34" t="s">
        <v>48</v>
      </c>
      <c r="J281" s="34" t="s">
        <v>48</v>
      </c>
      <c r="K281" s="34" t="s">
        <v>48</v>
      </c>
      <c r="L281" s="34" t="s">
        <v>48</v>
      </c>
    </row>
    <row r="282" spans="1:12" x14ac:dyDescent="0.3">
      <c r="A282" s="22" t="s">
        <v>109</v>
      </c>
      <c r="B282" s="34">
        <v>0</v>
      </c>
      <c r="C282" s="34" t="s">
        <v>48</v>
      </c>
      <c r="D282" s="34" t="s">
        <v>48</v>
      </c>
      <c r="E282" s="34" t="s">
        <v>48</v>
      </c>
      <c r="F282" s="34" t="s">
        <v>48</v>
      </c>
      <c r="G282" s="34" t="s">
        <v>48</v>
      </c>
      <c r="H282" s="34" t="s">
        <v>48</v>
      </c>
      <c r="I282" s="34" t="s">
        <v>48</v>
      </c>
      <c r="J282" s="34" t="s">
        <v>48</v>
      </c>
      <c r="K282" s="34" t="s">
        <v>48</v>
      </c>
      <c r="L282" s="34" t="s">
        <v>48</v>
      </c>
    </row>
    <row r="283" spans="1:12" x14ac:dyDescent="0.3">
      <c r="A283" s="22" t="s">
        <v>110</v>
      </c>
      <c r="B283" s="34">
        <v>0.7</v>
      </c>
      <c r="C283" s="34" t="s">
        <v>48</v>
      </c>
      <c r="D283" s="34" t="s">
        <v>48</v>
      </c>
      <c r="E283" s="34" t="s">
        <v>48</v>
      </c>
      <c r="F283" s="34" t="s">
        <v>48</v>
      </c>
      <c r="G283" s="34" t="s">
        <v>48</v>
      </c>
      <c r="H283" s="34" t="s">
        <v>48</v>
      </c>
      <c r="I283" s="34" t="s">
        <v>48</v>
      </c>
      <c r="J283" s="34" t="s">
        <v>48</v>
      </c>
      <c r="K283" s="34" t="s">
        <v>48</v>
      </c>
      <c r="L283" s="34" t="s">
        <v>48</v>
      </c>
    </row>
    <row r="284" spans="1:12" ht="15.6" x14ac:dyDescent="0.3">
      <c r="A284" s="73" t="s">
        <v>127</v>
      </c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</row>
    <row r="285" spans="1:12" x14ac:dyDescent="0.3">
      <c r="A285" s="17"/>
      <c r="B285" s="42">
        <v>2013</v>
      </c>
      <c r="C285" s="42">
        <v>2014</v>
      </c>
      <c r="D285" s="42">
        <v>2015</v>
      </c>
      <c r="E285" s="42">
        <v>2016</v>
      </c>
      <c r="F285" s="42">
        <v>2017</v>
      </c>
      <c r="G285" s="42">
        <v>2018</v>
      </c>
      <c r="H285" s="42">
        <v>2019</v>
      </c>
      <c r="I285" s="42">
        <v>2020</v>
      </c>
      <c r="J285" s="42">
        <v>2021</v>
      </c>
      <c r="K285" s="42">
        <v>2022</v>
      </c>
      <c r="L285" s="49">
        <v>2023</v>
      </c>
    </row>
    <row r="286" spans="1:12" x14ac:dyDescent="0.3">
      <c r="A286" s="24" t="s">
        <v>24</v>
      </c>
      <c r="B286" s="34">
        <v>45082.2</v>
      </c>
      <c r="C286" s="34">
        <v>60490.5</v>
      </c>
      <c r="D286" s="34">
        <v>60964</v>
      </c>
      <c r="E286" s="34">
        <v>52831.5</v>
      </c>
      <c r="F286" s="34">
        <v>49630.6</v>
      </c>
      <c r="G286" s="34">
        <v>56698.5</v>
      </c>
      <c r="H286" s="34">
        <v>50277.7</v>
      </c>
      <c r="I286" s="34">
        <v>50642.9</v>
      </c>
      <c r="J286" s="34">
        <v>54502.5</v>
      </c>
      <c r="K286" s="34">
        <v>58383</v>
      </c>
      <c r="L286" s="34">
        <v>62281.5</v>
      </c>
    </row>
    <row r="287" spans="1:12" ht="28.8" x14ac:dyDescent="0.3">
      <c r="A287" s="23" t="s">
        <v>128</v>
      </c>
      <c r="B287" s="34">
        <v>40.200000000000003</v>
      </c>
      <c r="C287" s="34">
        <v>9.9</v>
      </c>
      <c r="D287" s="34">
        <v>4.4000000000000004</v>
      </c>
      <c r="E287" s="34">
        <v>8.6</v>
      </c>
      <c r="F287" s="34">
        <v>1.6</v>
      </c>
      <c r="G287" s="34">
        <v>1.4</v>
      </c>
      <c r="H287" s="34">
        <v>1.7</v>
      </c>
      <c r="I287" s="34">
        <v>2</v>
      </c>
      <c r="J287" s="34">
        <v>1.4</v>
      </c>
      <c r="K287" s="34">
        <v>1.8</v>
      </c>
      <c r="L287" s="34">
        <v>1.8</v>
      </c>
    </row>
    <row r="288" spans="1:12" x14ac:dyDescent="0.3">
      <c r="A288" s="17" t="s">
        <v>111</v>
      </c>
      <c r="B288" s="34">
        <v>2838.1</v>
      </c>
      <c r="C288" s="34">
        <v>3854.6</v>
      </c>
      <c r="D288" s="34">
        <v>4165.8</v>
      </c>
      <c r="E288" s="34">
        <v>3969.4</v>
      </c>
      <c r="F288" s="34">
        <v>3289.5</v>
      </c>
      <c r="G288" s="34">
        <v>4818.6000000000004</v>
      </c>
      <c r="H288" s="34">
        <v>4785.5</v>
      </c>
      <c r="I288" s="34">
        <v>4350.8</v>
      </c>
      <c r="J288" s="34">
        <v>4047</v>
      </c>
      <c r="K288" s="34">
        <v>5309.2</v>
      </c>
      <c r="L288" s="34">
        <v>7811.4</v>
      </c>
    </row>
    <row r="289" spans="1:12" x14ac:dyDescent="0.3">
      <c r="A289" s="17" t="s">
        <v>113</v>
      </c>
      <c r="B289" s="34">
        <v>19695.599999999999</v>
      </c>
      <c r="C289" s="34">
        <v>24446.2</v>
      </c>
      <c r="D289" s="34">
        <v>19294.400000000001</v>
      </c>
      <c r="E289" s="34">
        <v>17887.400000000001</v>
      </c>
      <c r="F289" s="34">
        <v>18366.7</v>
      </c>
      <c r="G289" s="34">
        <v>21332.799999999999</v>
      </c>
      <c r="H289" s="34">
        <v>18460.3</v>
      </c>
      <c r="I289" s="34">
        <v>16490.8</v>
      </c>
      <c r="J289" s="34">
        <v>19349.599999999999</v>
      </c>
      <c r="K289" s="34">
        <v>20255.5</v>
      </c>
      <c r="L289" s="34">
        <v>23507.4</v>
      </c>
    </row>
    <row r="290" spans="1:12" ht="28.8" x14ac:dyDescent="0.3">
      <c r="A290" s="23" t="s">
        <v>129</v>
      </c>
      <c r="B290" s="34">
        <v>21973.599999999999</v>
      </c>
      <c r="C290" s="34">
        <v>31725.1</v>
      </c>
      <c r="D290" s="34">
        <v>36885.599999999999</v>
      </c>
      <c r="E290" s="34">
        <v>29929.3</v>
      </c>
      <c r="F290" s="34">
        <v>27107.7</v>
      </c>
      <c r="G290" s="34">
        <v>29735</v>
      </c>
      <c r="H290" s="34">
        <v>26613.200000000001</v>
      </c>
      <c r="I290" s="34">
        <v>29287.1</v>
      </c>
      <c r="J290" s="34">
        <v>30546.9</v>
      </c>
      <c r="K290" s="34">
        <v>32277.4</v>
      </c>
      <c r="L290" s="34">
        <v>30333.599999999999</v>
      </c>
    </row>
    <row r="291" spans="1:12" ht="28.8" x14ac:dyDescent="0.3">
      <c r="A291" s="23" t="s">
        <v>130</v>
      </c>
      <c r="B291" s="34">
        <v>2.1</v>
      </c>
      <c r="C291" s="34">
        <v>116.8</v>
      </c>
      <c r="D291" s="34">
        <v>75.599999999999994</v>
      </c>
      <c r="E291" s="34">
        <v>75.599999999999994</v>
      </c>
      <c r="F291" s="34">
        <v>109.3</v>
      </c>
      <c r="G291" s="34">
        <v>441.1</v>
      </c>
      <c r="H291" s="34">
        <v>45.9</v>
      </c>
      <c r="I291" s="34">
        <v>222.8</v>
      </c>
      <c r="J291" s="34">
        <v>229.3</v>
      </c>
      <c r="K291" s="34">
        <v>239.4</v>
      </c>
      <c r="L291" s="34">
        <v>239.4</v>
      </c>
    </row>
    <row r="292" spans="1:12" x14ac:dyDescent="0.3">
      <c r="A292" s="23" t="s">
        <v>115</v>
      </c>
      <c r="B292" s="34">
        <v>35.1</v>
      </c>
      <c r="C292" s="34">
        <v>63.8</v>
      </c>
      <c r="D292" s="34">
        <v>57.2</v>
      </c>
      <c r="E292" s="34">
        <v>64.900000000000006</v>
      </c>
      <c r="F292" s="34">
        <v>59.3</v>
      </c>
      <c r="G292" s="34">
        <v>54.4</v>
      </c>
      <c r="H292" s="34">
        <v>48.7</v>
      </c>
      <c r="I292" s="34">
        <v>57.9</v>
      </c>
      <c r="J292" s="34">
        <v>53.4</v>
      </c>
      <c r="K292" s="34">
        <v>57.6</v>
      </c>
      <c r="L292" s="34">
        <v>39.700000000000003</v>
      </c>
    </row>
    <row r="293" spans="1:12" ht="28.8" x14ac:dyDescent="0.3">
      <c r="A293" s="23" t="s">
        <v>131</v>
      </c>
      <c r="B293" s="34">
        <v>0</v>
      </c>
      <c r="C293" s="34">
        <v>0</v>
      </c>
      <c r="D293" s="34">
        <v>0.1</v>
      </c>
      <c r="E293" s="34">
        <v>0</v>
      </c>
      <c r="F293" s="34">
        <v>7.2</v>
      </c>
      <c r="G293" s="34">
        <v>7.2</v>
      </c>
      <c r="H293" s="34">
        <v>38</v>
      </c>
      <c r="I293" s="34">
        <v>6</v>
      </c>
      <c r="J293" s="34">
        <v>6</v>
      </c>
      <c r="K293" s="34">
        <v>0.1</v>
      </c>
      <c r="L293" s="34">
        <v>103.3</v>
      </c>
    </row>
    <row r="294" spans="1:12" x14ac:dyDescent="0.3">
      <c r="A294" s="23" t="s">
        <v>132</v>
      </c>
      <c r="B294" s="34">
        <v>466.3</v>
      </c>
      <c r="C294" s="34">
        <v>205.5</v>
      </c>
      <c r="D294" s="34">
        <v>406.5</v>
      </c>
      <c r="E294" s="34">
        <v>426.6</v>
      </c>
      <c r="F294" s="34">
        <v>235.6</v>
      </c>
      <c r="G294" s="34">
        <v>262.60000000000002</v>
      </c>
      <c r="H294" s="34">
        <v>214.2</v>
      </c>
      <c r="I294" s="34">
        <v>178.9</v>
      </c>
      <c r="J294" s="34">
        <v>227.7</v>
      </c>
      <c r="K294" s="34">
        <v>179.1</v>
      </c>
      <c r="L294" s="34">
        <v>182.5</v>
      </c>
    </row>
    <row r="295" spans="1:12" x14ac:dyDescent="0.3">
      <c r="A295" s="17" t="s">
        <v>133</v>
      </c>
      <c r="B295" s="34" t="s">
        <v>48</v>
      </c>
      <c r="C295" s="34" t="s">
        <v>48</v>
      </c>
      <c r="D295" s="34" t="s">
        <v>48</v>
      </c>
      <c r="E295" s="34" t="s">
        <v>48</v>
      </c>
      <c r="F295" s="34" t="s">
        <v>48</v>
      </c>
      <c r="G295" s="34" t="s">
        <v>48</v>
      </c>
      <c r="H295" s="34" t="s">
        <v>48</v>
      </c>
      <c r="I295" s="34" t="s">
        <v>48</v>
      </c>
      <c r="J295" s="34" t="s">
        <v>48</v>
      </c>
      <c r="K295" s="34">
        <v>0.8</v>
      </c>
      <c r="L295" s="34">
        <v>0.8</v>
      </c>
    </row>
    <row r="296" spans="1:12" x14ac:dyDescent="0.3">
      <c r="A296" s="23" t="s">
        <v>134</v>
      </c>
      <c r="B296" s="34">
        <v>1.9</v>
      </c>
      <c r="C296" s="34">
        <v>2.1</v>
      </c>
      <c r="D296" s="34">
        <v>3.2</v>
      </c>
      <c r="E296" s="34">
        <v>1.7</v>
      </c>
      <c r="F296" s="34">
        <v>3.3</v>
      </c>
      <c r="G296" s="34">
        <v>3.2</v>
      </c>
      <c r="H296" s="34">
        <v>2.9</v>
      </c>
      <c r="I296" s="34">
        <v>2.9</v>
      </c>
      <c r="J296" s="34">
        <v>2.9</v>
      </c>
      <c r="K296" s="34">
        <v>3.1</v>
      </c>
      <c r="L296" s="34">
        <v>2.9</v>
      </c>
    </row>
    <row r="297" spans="1:12" x14ac:dyDescent="0.3">
      <c r="A297" s="23" t="s">
        <v>135</v>
      </c>
      <c r="B297" s="34" t="s">
        <v>48</v>
      </c>
      <c r="C297" s="34" t="s">
        <v>48</v>
      </c>
      <c r="D297" s="34" t="s">
        <v>48</v>
      </c>
      <c r="E297" s="34" t="s">
        <v>48</v>
      </c>
      <c r="F297" s="34">
        <v>4.5</v>
      </c>
      <c r="G297" s="34">
        <v>8.4</v>
      </c>
      <c r="H297" s="34">
        <v>6.4</v>
      </c>
      <c r="I297" s="34">
        <v>6.4</v>
      </c>
      <c r="J297" s="34">
        <v>2.6</v>
      </c>
      <c r="K297" s="34">
        <v>11.9</v>
      </c>
      <c r="L297" s="34">
        <v>21.4</v>
      </c>
    </row>
    <row r="298" spans="1:12" x14ac:dyDescent="0.3">
      <c r="A298" s="23" t="s">
        <v>136</v>
      </c>
      <c r="B298" s="34">
        <v>0</v>
      </c>
      <c r="C298" s="34">
        <v>51.5</v>
      </c>
      <c r="D298" s="34">
        <v>51.2</v>
      </c>
      <c r="E298" s="34">
        <v>415.8</v>
      </c>
      <c r="F298" s="34">
        <v>416.6</v>
      </c>
      <c r="G298" s="34">
        <v>0.9</v>
      </c>
      <c r="H298" s="34">
        <v>1.7</v>
      </c>
      <c r="I298" s="34">
        <v>1.7</v>
      </c>
      <c r="J298" s="34">
        <v>1.7</v>
      </c>
      <c r="K298" s="34">
        <v>0</v>
      </c>
      <c r="L298" s="34">
        <v>3</v>
      </c>
    </row>
    <row r="299" spans="1:12" ht="28.8" x14ac:dyDescent="0.3">
      <c r="A299" s="23" t="s">
        <v>137</v>
      </c>
      <c r="B299" s="34">
        <v>0.8</v>
      </c>
      <c r="C299" s="34" t="s">
        <v>48</v>
      </c>
      <c r="D299" s="34" t="s">
        <v>48</v>
      </c>
      <c r="E299" s="34" t="s">
        <v>48</v>
      </c>
      <c r="F299" s="34" t="s">
        <v>48</v>
      </c>
      <c r="G299" s="34" t="s">
        <v>48</v>
      </c>
      <c r="H299" s="34" t="s">
        <v>48</v>
      </c>
      <c r="I299" s="34" t="s">
        <v>48</v>
      </c>
      <c r="J299" s="34" t="s">
        <v>48</v>
      </c>
      <c r="K299" s="34">
        <v>2.2999999999999998</v>
      </c>
      <c r="L299" s="34">
        <v>2.2999999999999998</v>
      </c>
    </row>
    <row r="300" spans="1:12" x14ac:dyDescent="0.3">
      <c r="A300" s="23" t="s">
        <v>123</v>
      </c>
      <c r="B300" s="34">
        <v>5</v>
      </c>
      <c r="C300" s="34">
        <v>6</v>
      </c>
      <c r="D300" s="34">
        <v>10.3</v>
      </c>
      <c r="E300" s="34">
        <v>42.4</v>
      </c>
      <c r="F300" s="34">
        <v>21.3</v>
      </c>
      <c r="G300" s="34">
        <v>25.1</v>
      </c>
      <c r="H300" s="34">
        <v>48.1</v>
      </c>
      <c r="I300" s="34">
        <v>24.5</v>
      </c>
      <c r="J300" s="34">
        <v>22.8</v>
      </c>
      <c r="K300" s="34">
        <v>27.3</v>
      </c>
      <c r="L300" s="34">
        <v>13.4</v>
      </c>
    </row>
    <row r="301" spans="1:12" ht="28.8" x14ac:dyDescent="0.3">
      <c r="A301" s="23" t="s">
        <v>138</v>
      </c>
      <c r="B301" s="34">
        <v>21.9</v>
      </c>
      <c r="C301" s="34">
        <v>7.9</v>
      </c>
      <c r="D301" s="34">
        <v>8.4</v>
      </c>
      <c r="E301" s="34">
        <v>8.4</v>
      </c>
      <c r="F301" s="34">
        <v>7.2</v>
      </c>
      <c r="G301" s="34">
        <v>7</v>
      </c>
      <c r="H301" s="34">
        <v>10.1</v>
      </c>
      <c r="I301" s="34">
        <v>10.1</v>
      </c>
      <c r="J301" s="34">
        <v>10.3</v>
      </c>
      <c r="K301" s="34">
        <v>17.5</v>
      </c>
      <c r="L301" s="34">
        <v>18.5</v>
      </c>
    </row>
    <row r="302" spans="1:12" x14ac:dyDescent="0.3">
      <c r="A302" s="23" t="s">
        <v>125</v>
      </c>
      <c r="B302" s="34" t="s">
        <v>48</v>
      </c>
      <c r="C302" s="34">
        <v>1.2</v>
      </c>
      <c r="D302" s="34">
        <v>1.2</v>
      </c>
      <c r="E302" s="34">
        <v>1.2</v>
      </c>
      <c r="F302" s="34">
        <v>0.8</v>
      </c>
      <c r="G302" s="34">
        <v>0.8</v>
      </c>
      <c r="H302" s="34">
        <v>0.8</v>
      </c>
      <c r="I302" s="34">
        <v>0.8</v>
      </c>
      <c r="J302" s="34">
        <v>0.8</v>
      </c>
      <c r="K302" s="34" t="s">
        <v>48</v>
      </c>
      <c r="L302" s="34" t="s">
        <v>48</v>
      </c>
    </row>
    <row r="303" spans="1:12" x14ac:dyDescent="0.3">
      <c r="A303" s="23" t="s">
        <v>126</v>
      </c>
      <c r="B303" s="34">
        <v>1.6</v>
      </c>
      <c r="C303" s="34" t="s">
        <v>48</v>
      </c>
      <c r="D303" s="34" t="s">
        <v>48</v>
      </c>
      <c r="E303" s="34" t="s">
        <v>48</v>
      </c>
      <c r="F303" s="34" t="s">
        <v>48</v>
      </c>
      <c r="G303" s="34" t="s">
        <v>48</v>
      </c>
      <c r="H303" s="34" t="s">
        <v>48</v>
      </c>
      <c r="I303" s="34" t="s">
        <v>48</v>
      </c>
      <c r="J303" s="34" t="s">
        <v>48</v>
      </c>
      <c r="K303" s="34" t="s">
        <v>48</v>
      </c>
      <c r="L303" s="34" t="s">
        <v>48</v>
      </c>
    </row>
  </sheetData>
  <mergeCells count="53">
    <mergeCell ref="A1:L1"/>
    <mergeCell ref="A2:L2"/>
    <mergeCell ref="A14:L14"/>
    <mergeCell ref="A24:L24"/>
    <mergeCell ref="A56:L56"/>
    <mergeCell ref="A26:L26"/>
    <mergeCell ref="A29:L29"/>
    <mergeCell ref="A32:L32"/>
    <mergeCell ref="A35:L35"/>
    <mergeCell ref="A38:L38"/>
    <mergeCell ref="A41:L41"/>
    <mergeCell ref="A50:L50"/>
    <mergeCell ref="A53:L53"/>
    <mergeCell ref="A44:L44"/>
    <mergeCell ref="A47:L47"/>
    <mergeCell ref="A138:L138"/>
    <mergeCell ref="A140:L140"/>
    <mergeCell ref="A148:L148"/>
    <mergeCell ref="A156:L156"/>
    <mergeCell ref="A164:L164"/>
    <mergeCell ref="A172:L172"/>
    <mergeCell ref="A180:L180"/>
    <mergeCell ref="A188:L188"/>
    <mergeCell ref="A196:L196"/>
    <mergeCell ref="A204:L204"/>
    <mergeCell ref="A212:L212"/>
    <mergeCell ref="A220:L220"/>
    <mergeCell ref="A228:L228"/>
    <mergeCell ref="A236:L236"/>
    <mergeCell ref="A244:L244"/>
    <mergeCell ref="A252:L252"/>
    <mergeCell ref="A260:L260"/>
    <mergeCell ref="A268:L268"/>
    <mergeCell ref="A276:L276"/>
    <mergeCell ref="A284:L284"/>
    <mergeCell ref="A59:L59"/>
    <mergeCell ref="A65:L65"/>
    <mergeCell ref="A71:L71"/>
    <mergeCell ref="A77:L77"/>
    <mergeCell ref="A83:L83"/>
    <mergeCell ref="A89:L89"/>
    <mergeCell ref="A90:L90"/>
    <mergeCell ref="A96:L96"/>
    <mergeCell ref="A102:L102"/>
    <mergeCell ref="A132:L132"/>
    <mergeCell ref="A135:L135"/>
    <mergeCell ref="A108:L108"/>
    <mergeCell ref="A114:L114"/>
    <mergeCell ref="A123:L123"/>
    <mergeCell ref="A126:L126"/>
    <mergeCell ref="A129:L129"/>
    <mergeCell ref="A121:L121"/>
    <mergeCell ref="A120:L1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2032-8679-4F26-9478-7A0C2476A67E}">
  <dimension ref="A1:L69"/>
  <sheetViews>
    <sheetView workbookViewId="0">
      <selection activeCell="C75" sqref="C75"/>
    </sheetView>
  </sheetViews>
  <sheetFormatPr defaultRowHeight="14.4" x14ac:dyDescent="0.3"/>
  <cols>
    <col min="1" max="1" width="39.5546875" bestFit="1" customWidth="1"/>
    <col min="2" max="7" width="10.6640625" customWidth="1"/>
    <col min="8" max="12" width="10.6640625" style="30" customWidth="1"/>
  </cols>
  <sheetData>
    <row r="1" spans="1:12" ht="18" x14ac:dyDescent="0.35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5.6" x14ac:dyDescent="0.3">
      <c r="A2" s="64" t="s">
        <v>59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2" x14ac:dyDescent="0.3">
      <c r="A3" s="17"/>
      <c r="B3" s="42">
        <v>2013</v>
      </c>
      <c r="C3" s="42">
        <v>2014</v>
      </c>
      <c r="D3" s="42">
        <v>2015</v>
      </c>
      <c r="E3" s="42">
        <v>2016</v>
      </c>
      <c r="F3" s="42">
        <v>2017</v>
      </c>
      <c r="G3" s="42">
        <v>2018</v>
      </c>
      <c r="H3" s="51">
        <v>2019</v>
      </c>
      <c r="I3" s="51">
        <v>2020</v>
      </c>
      <c r="J3" s="51">
        <v>2021</v>
      </c>
      <c r="K3" s="51">
        <v>2022</v>
      </c>
      <c r="L3" s="51">
        <v>2023</v>
      </c>
    </row>
    <row r="4" spans="1:12" x14ac:dyDescent="0.3">
      <c r="A4" s="85" t="s">
        <v>60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2" x14ac:dyDescent="0.3">
      <c r="A5" s="19" t="s">
        <v>12</v>
      </c>
      <c r="B5" s="44">
        <v>152</v>
      </c>
      <c r="C5" s="44">
        <v>151</v>
      </c>
      <c r="D5" s="44">
        <v>143</v>
      </c>
      <c r="E5" s="43">
        <v>144</v>
      </c>
      <c r="F5" s="43">
        <v>149</v>
      </c>
      <c r="G5" s="43">
        <v>150</v>
      </c>
      <c r="H5" s="47">
        <v>140</v>
      </c>
      <c r="I5" s="47">
        <v>124</v>
      </c>
      <c r="J5" s="47">
        <v>130</v>
      </c>
      <c r="K5" s="47">
        <v>143</v>
      </c>
      <c r="L5" s="47">
        <v>138</v>
      </c>
    </row>
    <row r="6" spans="1:12" x14ac:dyDescent="0.3">
      <c r="A6" s="17" t="s">
        <v>61</v>
      </c>
      <c r="B6" s="37">
        <v>115</v>
      </c>
      <c r="C6" s="37">
        <v>114</v>
      </c>
      <c r="D6" s="37">
        <v>91</v>
      </c>
      <c r="E6" s="37">
        <v>74</v>
      </c>
      <c r="F6" s="37">
        <v>72</v>
      </c>
      <c r="G6" s="37">
        <v>82</v>
      </c>
      <c r="H6" s="48">
        <v>72</v>
      </c>
      <c r="I6" s="48">
        <v>57</v>
      </c>
      <c r="J6" s="48">
        <v>57</v>
      </c>
      <c r="K6" s="48">
        <v>68</v>
      </c>
      <c r="L6" s="48">
        <v>63</v>
      </c>
    </row>
    <row r="7" spans="1:12" x14ac:dyDescent="0.3">
      <c r="A7" s="17" t="s">
        <v>62</v>
      </c>
      <c r="B7" s="37">
        <v>123</v>
      </c>
      <c r="C7" s="37">
        <v>111</v>
      </c>
      <c r="D7" s="37">
        <v>90</v>
      </c>
      <c r="E7" s="37">
        <v>77</v>
      </c>
      <c r="F7" s="37">
        <v>88</v>
      </c>
      <c r="G7" s="37">
        <v>92</v>
      </c>
      <c r="H7" s="48">
        <v>82</v>
      </c>
      <c r="I7" s="48">
        <v>75</v>
      </c>
      <c r="J7" s="48">
        <v>83</v>
      </c>
      <c r="K7" s="48">
        <v>95</v>
      </c>
      <c r="L7" s="48">
        <v>100</v>
      </c>
    </row>
    <row r="8" spans="1:12" x14ac:dyDescent="0.3">
      <c r="A8" s="17" t="s">
        <v>63</v>
      </c>
      <c r="B8" s="37">
        <v>161</v>
      </c>
      <c r="C8" s="37">
        <v>160</v>
      </c>
      <c r="D8" s="37">
        <v>169</v>
      </c>
      <c r="E8" s="37">
        <v>186</v>
      </c>
      <c r="F8" s="37">
        <v>169</v>
      </c>
      <c r="G8" s="37">
        <v>174</v>
      </c>
      <c r="H8" s="48">
        <v>159</v>
      </c>
      <c r="I8" s="48">
        <v>169</v>
      </c>
      <c r="J8" s="48">
        <v>153</v>
      </c>
      <c r="K8" s="48">
        <v>171</v>
      </c>
      <c r="L8" s="48">
        <v>163</v>
      </c>
    </row>
    <row r="9" spans="1:12" x14ac:dyDescent="0.3">
      <c r="A9" s="17" t="s">
        <v>64</v>
      </c>
      <c r="B9" s="37">
        <v>153</v>
      </c>
      <c r="C9" s="37">
        <v>164</v>
      </c>
      <c r="D9" s="37">
        <v>149</v>
      </c>
      <c r="E9" s="37">
        <v>150</v>
      </c>
      <c r="F9" s="37">
        <v>148</v>
      </c>
      <c r="G9" s="37">
        <v>167</v>
      </c>
      <c r="H9" s="48">
        <v>168</v>
      </c>
      <c r="I9" s="48">
        <v>151</v>
      </c>
      <c r="J9" s="48">
        <v>161</v>
      </c>
      <c r="K9" s="48">
        <v>183</v>
      </c>
      <c r="L9" s="48">
        <v>202</v>
      </c>
    </row>
    <row r="10" spans="1:12" x14ac:dyDescent="0.3">
      <c r="A10" s="17" t="s">
        <v>17</v>
      </c>
      <c r="B10" s="37">
        <v>73</v>
      </c>
      <c r="C10" s="37">
        <v>73</v>
      </c>
      <c r="D10" s="37">
        <v>69</v>
      </c>
      <c r="E10" s="37">
        <v>77</v>
      </c>
      <c r="F10" s="37">
        <v>59</v>
      </c>
      <c r="G10" s="37">
        <v>55</v>
      </c>
      <c r="H10" s="48">
        <v>52</v>
      </c>
      <c r="I10" s="48">
        <v>35</v>
      </c>
      <c r="J10" s="48">
        <v>35</v>
      </c>
      <c r="K10" s="48">
        <v>43</v>
      </c>
      <c r="L10" s="48">
        <v>34</v>
      </c>
    </row>
    <row r="11" spans="1:12" x14ac:dyDescent="0.3">
      <c r="A11" s="17" t="s">
        <v>18</v>
      </c>
      <c r="B11" s="37">
        <v>90</v>
      </c>
      <c r="C11" s="37">
        <v>104</v>
      </c>
      <c r="D11" s="37">
        <v>80</v>
      </c>
      <c r="E11" s="37">
        <v>99</v>
      </c>
      <c r="F11" s="37">
        <v>113</v>
      </c>
      <c r="G11" s="37">
        <v>108</v>
      </c>
      <c r="H11" s="48">
        <v>101</v>
      </c>
      <c r="I11" s="48">
        <v>89</v>
      </c>
      <c r="J11" s="48">
        <v>92</v>
      </c>
      <c r="K11" s="48">
        <v>138</v>
      </c>
      <c r="L11" s="48">
        <v>117</v>
      </c>
    </row>
    <row r="12" spans="1:12" x14ac:dyDescent="0.3">
      <c r="A12" s="17" t="s">
        <v>65</v>
      </c>
      <c r="B12" s="37">
        <v>198</v>
      </c>
      <c r="C12" s="37">
        <v>194</v>
      </c>
      <c r="D12" s="37">
        <v>193</v>
      </c>
      <c r="E12" s="37">
        <v>188</v>
      </c>
      <c r="F12" s="37">
        <v>211</v>
      </c>
      <c r="G12" s="37">
        <v>203</v>
      </c>
      <c r="H12" s="48">
        <v>165</v>
      </c>
      <c r="I12" s="48">
        <v>149</v>
      </c>
      <c r="J12" s="48">
        <v>171</v>
      </c>
      <c r="K12" s="48">
        <v>183</v>
      </c>
      <c r="L12" s="48">
        <v>163</v>
      </c>
    </row>
    <row r="13" spans="1:12" x14ac:dyDescent="0.3">
      <c r="A13" s="17" t="s">
        <v>42</v>
      </c>
      <c r="B13" s="37">
        <v>284</v>
      </c>
      <c r="C13" s="37">
        <v>290</v>
      </c>
      <c r="D13" s="37">
        <v>295</v>
      </c>
      <c r="E13" s="37">
        <v>312</v>
      </c>
      <c r="F13" s="37">
        <v>336</v>
      </c>
      <c r="G13" s="37">
        <v>342</v>
      </c>
      <c r="H13" s="48">
        <v>341</v>
      </c>
      <c r="I13" s="48">
        <v>305</v>
      </c>
      <c r="J13" s="48">
        <v>314</v>
      </c>
      <c r="K13" s="48">
        <v>327</v>
      </c>
      <c r="L13" s="48">
        <v>329</v>
      </c>
    </row>
    <row r="14" spans="1:12" x14ac:dyDescent="0.3">
      <c r="A14" s="17" t="s">
        <v>58</v>
      </c>
      <c r="B14" s="37">
        <v>121</v>
      </c>
      <c r="C14" s="37">
        <v>111</v>
      </c>
      <c r="D14" s="37">
        <v>104</v>
      </c>
      <c r="E14" s="37">
        <v>87</v>
      </c>
      <c r="F14" s="37">
        <v>84</v>
      </c>
      <c r="G14" s="37">
        <v>84</v>
      </c>
      <c r="H14" s="48">
        <v>77</v>
      </c>
      <c r="I14" s="48">
        <v>57</v>
      </c>
      <c r="J14" s="48">
        <v>61</v>
      </c>
      <c r="K14" s="48">
        <v>61</v>
      </c>
      <c r="L14" s="48">
        <v>57</v>
      </c>
    </row>
    <row r="15" spans="1:12" x14ac:dyDescent="0.3">
      <c r="A15" s="85" t="s">
        <v>66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</row>
    <row r="16" spans="1:12" x14ac:dyDescent="0.3">
      <c r="A16" s="19" t="s">
        <v>12</v>
      </c>
      <c r="B16" s="43">
        <v>14</v>
      </c>
      <c r="C16" s="43">
        <v>13</v>
      </c>
      <c r="D16" s="43">
        <v>15</v>
      </c>
      <c r="E16" s="43">
        <v>25</v>
      </c>
      <c r="F16" s="43">
        <v>25</v>
      </c>
      <c r="G16" s="43">
        <v>27</v>
      </c>
      <c r="H16" s="47">
        <v>18</v>
      </c>
      <c r="I16" s="47">
        <v>12</v>
      </c>
      <c r="J16" s="47">
        <v>14</v>
      </c>
      <c r="K16" s="47">
        <v>20</v>
      </c>
      <c r="L16" s="47">
        <v>17</v>
      </c>
    </row>
    <row r="17" spans="1:12" x14ac:dyDescent="0.3">
      <c r="A17" s="17" t="s">
        <v>61</v>
      </c>
      <c r="B17" s="37">
        <v>16</v>
      </c>
      <c r="C17" s="37">
        <v>13</v>
      </c>
      <c r="D17" s="37">
        <v>9</v>
      </c>
      <c r="E17" s="37">
        <v>23</v>
      </c>
      <c r="F17" s="37">
        <v>21</v>
      </c>
      <c r="G17" s="37">
        <v>23</v>
      </c>
      <c r="H17" s="48">
        <v>6</v>
      </c>
      <c r="I17" s="48">
        <v>6</v>
      </c>
      <c r="J17" s="48">
        <v>11</v>
      </c>
      <c r="K17" s="48">
        <v>15</v>
      </c>
      <c r="L17" s="48">
        <v>15</v>
      </c>
    </row>
    <row r="18" spans="1:12" x14ac:dyDescent="0.3">
      <c r="A18" s="17" t="s">
        <v>62</v>
      </c>
      <c r="B18" s="37">
        <v>7</v>
      </c>
      <c r="C18" s="37">
        <v>7</v>
      </c>
      <c r="D18" s="37">
        <v>6</v>
      </c>
      <c r="E18" s="37">
        <v>12</v>
      </c>
      <c r="F18" s="37">
        <v>21</v>
      </c>
      <c r="G18" s="37">
        <v>25</v>
      </c>
      <c r="H18" s="48">
        <v>10</v>
      </c>
      <c r="I18" s="48">
        <v>7</v>
      </c>
      <c r="J18" s="48">
        <v>9</v>
      </c>
      <c r="K18" s="48">
        <v>12</v>
      </c>
      <c r="L18" s="48">
        <v>13</v>
      </c>
    </row>
    <row r="19" spans="1:12" x14ac:dyDescent="0.3">
      <c r="A19" s="17" t="s">
        <v>63</v>
      </c>
      <c r="B19" s="37">
        <v>13</v>
      </c>
      <c r="C19" s="37">
        <v>14</v>
      </c>
      <c r="D19" s="37">
        <v>23</v>
      </c>
      <c r="E19" s="37">
        <v>24</v>
      </c>
      <c r="F19" s="37">
        <v>19</v>
      </c>
      <c r="G19" s="37">
        <v>21</v>
      </c>
      <c r="H19" s="48">
        <v>21</v>
      </c>
      <c r="I19" s="48">
        <v>12</v>
      </c>
      <c r="J19" s="48">
        <v>17</v>
      </c>
      <c r="K19" s="48">
        <v>27</v>
      </c>
      <c r="L19" s="48">
        <v>23</v>
      </c>
    </row>
    <row r="20" spans="1:12" x14ac:dyDescent="0.3">
      <c r="A20" s="17" t="s">
        <v>64</v>
      </c>
      <c r="B20" s="37">
        <v>14</v>
      </c>
      <c r="C20" s="37">
        <v>14</v>
      </c>
      <c r="D20" s="37">
        <v>13</v>
      </c>
      <c r="E20" s="37">
        <v>22</v>
      </c>
      <c r="F20" s="37">
        <v>29</v>
      </c>
      <c r="G20" s="37">
        <v>36</v>
      </c>
      <c r="H20" s="48">
        <v>13</v>
      </c>
      <c r="I20" s="48">
        <v>9</v>
      </c>
      <c r="J20" s="48">
        <v>11</v>
      </c>
      <c r="K20" s="48">
        <v>22</v>
      </c>
      <c r="L20" s="48">
        <v>14</v>
      </c>
    </row>
    <row r="21" spans="1:12" x14ac:dyDescent="0.3">
      <c r="A21" s="17" t="s">
        <v>17</v>
      </c>
      <c r="B21" s="37">
        <v>10</v>
      </c>
      <c r="C21" s="37">
        <v>7</v>
      </c>
      <c r="D21" s="37">
        <v>9</v>
      </c>
      <c r="E21" s="37">
        <v>26</v>
      </c>
      <c r="F21" s="37">
        <v>15</v>
      </c>
      <c r="G21" s="37">
        <v>10</v>
      </c>
      <c r="H21" s="48">
        <v>5</v>
      </c>
      <c r="I21" s="48">
        <v>2</v>
      </c>
      <c r="J21" s="48">
        <v>2</v>
      </c>
      <c r="K21" s="48">
        <v>4</v>
      </c>
      <c r="L21" s="48">
        <v>4</v>
      </c>
    </row>
    <row r="22" spans="1:12" x14ac:dyDescent="0.3">
      <c r="A22" s="17" t="s">
        <v>18</v>
      </c>
      <c r="B22" s="37">
        <v>10</v>
      </c>
      <c r="C22" s="37">
        <v>18</v>
      </c>
      <c r="D22" s="37">
        <v>19</v>
      </c>
      <c r="E22" s="37">
        <v>24</v>
      </c>
      <c r="F22" s="37">
        <v>39</v>
      </c>
      <c r="G22" s="37">
        <v>28</v>
      </c>
      <c r="H22" s="48">
        <v>14</v>
      </c>
      <c r="I22" s="48">
        <v>9</v>
      </c>
      <c r="J22" s="48">
        <v>10</v>
      </c>
      <c r="K22" s="48">
        <v>27</v>
      </c>
      <c r="L22" s="48">
        <v>10</v>
      </c>
    </row>
    <row r="23" spans="1:12" x14ac:dyDescent="0.3">
      <c r="A23" s="17" t="s">
        <v>65</v>
      </c>
      <c r="B23" s="37">
        <v>17</v>
      </c>
      <c r="C23" s="37">
        <v>15</v>
      </c>
      <c r="D23" s="37">
        <v>22</v>
      </c>
      <c r="E23" s="37">
        <v>31</v>
      </c>
      <c r="F23" s="37">
        <v>35</v>
      </c>
      <c r="G23" s="37">
        <v>37</v>
      </c>
      <c r="H23" s="48">
        <v>27</v>
      </c>
      <c r="I23" s="48">
        <v>22</v>
      </c>
      <c r="J23" s="48">
        <v>29</v>
      </c>
      <c r="K23" s="48">
        <v>33</v>
      </c>
      <c r="L23" s="48">
        <v>26</v>
      </c>
    </row>
    <row r="24" spans="1:12" x14ac:dyDescent="0.3">
      <c r="A24" s="17" t="s">
        <v>42</v>
      </c>
      <c r="B24" s="37">
        <v>23</v>
      </c>
      <c r="C24" s="37">
        <v>26</v>
      </c>
      <c r="D24" s="37">
        <v>24</v>
      </c>
      <c r="E24" s="37">
        <v>39</v>
      </c>
      <c r="F24" s="37">
        <v>36</v>
      </c>
      <c r="G24" s="37">
        <v>47</v>
      </c>
      <c r="H24" s="48">
        <v>47</v>
      </c>
      <c r="I24" s="48">
        <v>30</v>
      </c>
      <c r="J24" s="48">
        <v>27</v>
      </c>
      <c r="K24" s="48">
        <v>35</v>
      </c>
      <c r="L24" s="48">
        <v>35</v>
      </c>
    </row>
    <row r="25" spans="1:12" x14ac:dyDescent="0.3">
      <c r="A25" s="17" t="s">
        <v>58</v>
      </c>
      <c r="B25" s="37">
        <v>17</v>
      </c>
      <c r="C25" s="37">
        <v>9</v>
      </c>
      <c r="D25" s="37">
        <v>12</v>
      </c>
      <c r="E25" s="37">
        <v>12</v>
      </c>
      <c r="F25" s="37">
        <v>9</v>
      </c>
      <c r="G25" s="37">
        <v>19</v>
      </c>
      <c r="H25" s="48">
        <v>10</v>
      </c>
      <c r="I25" s="48">
        <v>5</v>
      </c>
      <c r="J25" s="48">
        <v>8</v>
      </c>
      <c r="K25" s="48">
        <v>7</v>
      </c>
      <c r="L25" s="48">
        <v>5</v>
      </c>
    </row>
    <row r="26" spans="1:12" ht="15.6" x14ac:dyDescent="0.3">
      <c r="A26" s="64" t="s">
        <v>144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2" x14ac:dyDescent="0.3">
      <c r="A27" s="17"/>
      <c r="B27" s="42">
        <v>2013</v>
      </c>
      <c r="C27" s="42">
        <v>2014</v>
      </c>
      <c r="D27" s="42">
        <v>2015</v>
      </c>
      <c r="E27" s="42">
        <v>2016</v>
      </c>
      <c r="F27" s="42">
        <v>2017</v>
      </c>
      <c r="G27" s="42">
        <v>2018</v>
      </c>
      <c r="H27" s="51">
        <v>2019</v>
      </c>
      <c r="I27" s="51">
        <v>2020</v>
      </c>
      <c r="J27" s="51">
        <v>2021</v>
      </c>
      <c r="K27" s="51">
        <v>2022</v>
      </c>
      <c r="L27" s="51">
        <v>2023</v>
      </c>
    </row>
    <row r="28" spans="1:12" x14ac:dyDescent="0.3">
      <c r="A28" s="79" t="s">
        <v>67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1"/>
    </row>
    <row r="29" spans="1:12" x14ac:dyDescent="0.3">
      <c r="A29" s="20" t="s">
        <v>68</v>
      </c>
      <c r="B29" s="37">
        <v>69</v>
      </c>
      <c r="C29" s="37">
        <v>71</v>
      </c>
      <c r="D29" s="37">
        <v>45</v>
      </c>
      <c r="E29" s="37">
        <v>36</v>
      </c>
      <c r="F29" s="41">
        <v>30</v>
      </c>
      <c r="G29" s="45">
        <v>7</v>
      </c>
      <c r="H29" s="46">
        <v>5</v>
      </c>
      <c r="I29" s="46">
        <v>2</v>
      </c>
      <c r="J29" s="46">
        <v>3</v>
      </c>
      <c r="K29" s="46">
        <v>4</v>
      </c>
      <c r="L29" s="46">
        <v>2</v>
      </c>
    </row>
    <row r="30" spans="1:12" x14ac:dyDescent="0.3">
      <c r="A30" s="39" t="s">
        <v>69</v>
      </c>
      <c r="B30" s="37">
        <v>199</v>
      </c>
      <c r="C30" s="37">
        <v>93</v>
      </c>
      <c r="D30" s="37">
        <v>81</v>
      </c>
      <c r="E30" s="37">
        <v>82</v>
      </c>
      <c r="F30" s="41">
        <v>162</v>
      </c>
      <c r="G30" s="45">
        <v>498</v>
      </c>
      <c r="H30" s="46">
        <v>199</v>
      </c>
      <c r="I30" s="46">
        <v>50</v>
      </c>
      <c r="J30" s="46">
        <v>103</v>
      </c>
      <c r="K30" s="46">
        <v>75</v>
      </c>
      <c r="L30" s="46">
        <v>213</v>
      </c>
    </row>
    <row r="31" spans="1:12" ht="28.8" x14ac:dyDescent="0.3">
      <c r="A31" s="29" t="s">
        <v>70</v>
      </c>
      <c r="B31" s="40">
        <v>18466</v>
      </c>
      <c r="C31" s="40">
        <v>18606</v>
      </c>
      <c r="D31" s="40">
        <v>17894</v>
      </c>
      <c r="E31" s="40">
        <v>18397</v>
      </c>
      <c r="F31" s="41">
        <v>19708</v>
      </c>
      <c r="G31" s="45">
        <v>19516</v>
      </c>
      <c r="H31" s="45">
        <v>20945</v>
      </c>
      <c r="I31" s="45">
        <v>11041</v>
      </c>
      <c r="J31" s="45">
        <v>14457</v>
      </c>
      <c r="K31" s="45">
        <v>22895</v>
      </c>
      <c r="L31" s="45">
        <v>22784</v>
      </c>
    </row>
    <row r="32" spans="1:12" ht="28.8" x14ac:dyDescent="0.3">
      <c r="A32" s="23" t="s">
        <v>71</v>
      </c>
      <c r="B32" s="40">
        <v>9039</v>
      </c>
      <c r="C32" s="40">
        <v>9819</v>
      </c>
      <c r="D32" s="40">
        <v>9680</v>
      </c>
      <c r="E32" s="40">
        <v>10777</v>
      </c>
      <c r="F32" s="41">
        <v>11090</v>
      </c>
      <c r="G32" s="45">
        <v>11051</v>
      </c>
      <c r="H32" s="46">
        <v>10809</v>
      </c>
      <c r="I32" s="46">
        <v>3356</v>
      </c>
      <c r="J32" s="46">
        <v>6929</v>
      </c>
      <c r="K32" s="46">
        <v>9492</v>
      </c>
      <c r="L32" s="46">
        <v>8746</v>
      </c>
    </row>
    <row r="33" spans="1:12" x14ac:dyDescent="0.3">
      <c r="A33" s="17" t="s">
        <v>72</v>
      </c>
      <c r="B33" s="40">
        <v>1540</v>
      </c>
      <c r="C33" s="40">
        <v>1809</v>
      </c>
      <c r="D33" s="40">
        <v>2131</v>
      </c>
      <c r="E33" s="40">
        <v>1503</v>
      </c>
      <c r="F33" s="41">
        <v>1280</v>
      </c>
      <c r="G33" s="45">
        <v>921</v>
      </c>
      <c r="H33" s="45">
        <v>1112</v>
      </c>
      <c r="I33" s="45">
        <v>250</v>
      </c>
      <c r="J33" s="45">
        <v>538</v>
      </c>
      <c r="K33" s="45">
        <v>966</v>
      </c>
      <c r="L33" s="45">
        <v>810</v>
      </c>
    </row>
    <row r="34" spans="1:12" x14ac:dyDescent="0.3">
      <c r="A34" s="79" t="s">
        <v>73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1"/>
    </row>
    <row r="35" spans="1:12" x14ac:dyDescent="0.3">
      <c r="A35" s="17" t="s">
        <v>74</v>
      </c>
      <c r="B35" s="40">
        <v>20486</v>
      </c>
      <c r="C35" s="40">
        <v>12024</v>
      </c>
      <c r="D35" s="40">
        <v>11252</v>
      </c>
      <c r="E35" s="40">
        <v>14615</v>
      </c>
      <c r="F35" s="41">
        <v>8936</v>
      </c>
      <c r="G35" s="45">
        <v>10373</v>
      </c>
      <c r="H35" s="46">
        <v>10579</v>
      </c>
      <c r="I35" s="46">
        <v>4805</v>
      </c>
      <c r="J35" s="46">
        <v>2090</v>
      </c>
      <c r="K35" s="46">
        <v>3119</v>
      </c>
      <c r="L35" s="46">
        <v>9234</v>
      </c>
    </row>
    <row r="36" spans="1:12" x14ac:dyDescent="0.3">
      <c r="A36" s="17" t="s">
        <v>75</v>
      </c>
      <c r="B36" s="37">
        <v>456</v>
      </c>
      <c r="C36" s="37">
        <v>438</v>
      </c>
      <c r="D36" s="37">
        <v>349</v>
      </c>
      <c r="E36" s="37">
        <v>366</v>
      </c>
      <c r="F36" s="41">
        <v>327</v>
      </c>
      <c r="G36" s="45">
        <v>325</v>
      </c>
      <c r="H36" s="46">
        <v>253</v>
      </c>
      <c r="I36" s="46">
        <v>126</v>
      </c>
      <c r="J36" s="46">
        <v>120</v>
      </c>
      <c r="K36" s="46">
        <v>133</v>
      </c>
      <c r="L36" s="46">
        <v>166</v>
      </c>
    </row>
    <row r="37" spans="1:12" x14ac:dyDescent="0.3">
      <c r="A37" s="20" t="s">
        <v>76</v>
      </c>
      <c r="B37" s="37">
        <v>112</v>
      </c>
      <c r="C37" s="37">
        <v>104</v>
      </c>
      <c r="D37" s="37">
        <v>78</v>
      </c>
      <c r="E37" s="37">
        <v>73</v>
      </c>
      <c r="F37" s="41">
        <v>67</v>
      </c>
      <c r="G37" s="45">
        <v>57</v>
      </c>
      <c r="H37" s="46">
        <v>53</v>
      </c>
      <c r="I37" s="46">
        <v>29</v>
      </c>
      <c r="J37" s="46">
        <v>53</v>
      </c>
      <c r="K37" s="46">
        <v>50</v>
      </c>
      <c r="L37" s="46">
        <v>85</v>
      </c>
    </row>
    <row r="38" spans="1:12" x14ac:dyDescent="0.3">
      <c r="A38" s="79" t="s">
        <v>77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</row>
    <row r="39" spans="1:12" x14ac:dyDescent="0.3">
      <c r="A39" s="20" t="s">
        <v>78</v>
      </c>
      <c r="B39" s="37" t="s">
        <v>48</v>
      </c>
      <c r="C39" s="37" t="s">
        <v>48</v>
      </c>
      <c r="D39" s="37" t="s">
        <v>48</v>
      </c>
      <c r="E39" s="37">
        <v>1</v>
      </c>
      <c r="F39" s="41">
        <v>1</v>
      </c>
      <c r="G39" s="45" t="s">
        <v>48</v>
      </c>
      <c r="H39" s="45" t="s">
        <v>48</v>
      </c>
      <c r="I39" s="45" t="s">
        <v>48</v>
      </c>
      <c r="J39" s="45" t="s">
        <v>48</v>
      </c>
      <c r="K39" s="45" t="s">
        <v>48</v>
      </c>
      <c r="L39" s="45" t="s">
        <v>48</v>
      </c>
    </row>
    <row r="40" spans="1:12" x14ac:dyDescent="0.3">
      <c r="A40" s="20" t="s">
        <v>79</v>
      </c>
      <c r="B40" s="37">
        <v>94</v>
      </c>
      <c r="C40" s="37">
        <v>113</v>
      </c>
      <c r="D40" s="37">
        <v>280</v>
      </c>
      <c r="E40" s="37">
        <v>195</v>
      </c>
      <c r="F40" s="41">
        <v>162</v>
      </c>
      <c r="G40" s="45">
        <v>610</v>
      </c>
      <c r="H40" s="46">
        <v>436</v>
      </c>
      <c r="I40" s="46">
        <v>97</v>
      </c>
      <c r="J40" s="46">
        <v>5</v>
      </c>
      <c r="K40" s="46">
        <v>66</v>
      </c>
      <c r="L40" s="46">
        <v>1945</v>
      </c>
    </row>
    <row r="41" spans="1:12" x14ac:dyDescent="0.3">
      <c r="A41" s="20" t="s">
        <v>80</v>
      </c>
      <c r="B41" s="37">
        <v>1</v>
      </c>
      <c r="C41" s="37">
        <v>308</v>
      </c>
      <c r="D41" s="40">
        <v>17783</v>
      </c>
      <c r="E41" s="37" t="s">
        <v>48</v>
      </c>
      <c r="F41" s="41">
        <v>5</v>
      </c>
      <c r="G41" s="45">
        <v>1007</v>
      </c>
      <c r="H41" s="46">
        <v>2380</v>
      </c>
      <c r="I41" s="46">
        <v>733</v>
      </c>
      <c r="J41" s="46">
        <v>3</v>
      </c>
      <c r="K41" s="46">
        <v>1</v>
      </c>
      <c r="L41" s="46">
        <v>7046</v>
      </c>
    </row>
    <row r="42" spans="1:12" x14ac:dyDescent="0.3">
      <c r="A42" s="20" t="s">
        <v>81</v>
      </c>
      <c r="B42" s="37">
        <v>690</v>
      </c>
      <c r="C42" s="37">
        <v>892</v>
      </c>
      <c r="D42" s="37">
        <v>569</v>
      </c>
      <c r="E42" s="37">
        <v>328</v>
      </c>
      <c r="F42" s="41">
        <v>285</v>
      </c>
      <c r="G42" s="45">
        <v>273</v>
      </c>
      <c r="H42" s="46">
        <v>1340</v>
      </c>
      <c r="I42" s="46">
        <v>120</v>
      </c>
      <c r="J42" s="46">
        <v>66</v>
      </c>
      <c r="K42" s="46">
        <v>179</v>
      </c>
      <c r="L42" s="46">
        <v>184</v>
      </c>
    </row>
    <row r="43" spans="1:12" x14ac:dyDescent="0.3">
      <c r="A43" s="20" t="s">
        <v>82</v>
      </c>
      <c r="B43" s="37">
        <v>12</v>
      </c>
      <c r="C43" s="37">
        <v>28</v>
      </c>
      <c r="D43" s="37">
        <v>90</v>
      </c>
      <c r="E43" s="37">
        <v>16</v>
      </c>
      <c r="F43" s="41">
        <v>11</v>
      </c>
      <c r="G43" s="45">
        <v>7</v>
      </c>
      <c r="H43" s="46">
        <v>11</v>
      </c>
      <c r="I43" s="46">
        <v>5</v>
      </c>
      <c r="J43" s="46">
        <v>3</v>
      </c>
      <c r="K43" s="46">
        <v>5</v>
      </c>
      <c r="L43" s="46">
        <v>19</v>
      </c>
    </row>
    <row r="44" spans="1:12" x14ac:dyDescent="0.3">
      <c r="A44" s="20" t="s">
        <v>7</v>
      </c>
      <c r="B44" s="37">
        <v>431</v>
      </c>
      <c r="C44" s="37">
        <v>694</v>
      </c>
      <c r="D44" s="37">
        <v>585</v>
      </c>
      <c r="E44" s="40">
        <v>1711</v>
      </c>
      <c r="F44" s="41">
        <v>499</v>
      </c>
      <c r="G44" s="45">
        <v>482</v>
      </c>
      <c r="H44" s="46">
        <v>245</v>
      </c>
      <c r="I44" s="46">
        <v>340</v>
      </c>
      <c r="J44" s="46">
        <v>230</v>
      </c>
      <c r="K44" s="46">
        <v>718</v>
      </c>
      <c r="L44" s="46">
        <v>445</v>
      </c>
    </row>
    <row r="45" spans="1:12" x14ac:dyDescent="0.3">
      <c r="A45" s="20" t="s">
        <v>83</v>
      </c>
      <c r="B45" s="40">
        <v>142012</v>
      </c>
      <c r="C45" s="40">
        <v>159934</v>
      </c>
      <c r="D45" s="40">
        <v>171640</v>
      </c>
      <c r="E45" s="40">
        <v>261366</v>
      </c>
      <c r="F45" s="41">
        <v>194279</v>
      </c>
      <c r="G45" s="45">
        <v>224886</v>
      </c>
      <c r="H45" s="45">
        <v>190581</v>
      </c>
      <c r="I45" s="46">
        <v>190013</v>
      </c>
      <c r="J45" s="46">
        <v>271128</v>
      </c>
      <c r="K45" s="46">
        <v>336066</v>
      </c>
      <c r="L45" s="46">
        <v>273566</v>
      </c>
    </row>
    <row r="46" spans="1:12" x14ac:dyDescent="0.3">
      <c r="A46" s="79" t="s">
        <v>84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1"/>
    </row>
    <row r="47" spans="1:12" x14ac:dyDescent="0.3">
      <c r="A47" s="20" t="s">
        <v>85</v>
      </c>
      <c r="B47" s="48">
        <v>1364</v>
      </c>
      <c r="C47" s="48">
        <v>1124</v>
      </c>
      <c r="D47" s="48">
        <v>911</v>
      </c>
      <c r="E47" s="48">
        <v>925</v>
      </c>
      <c r="F47" s="48">
        <v>1012</v>
      </c>
      <c r="G47" s="53">
        <v>787</v>
      </c>
      <c r="H47" s="54">
        <v>869</v>
      </c>
      <c r="I47" s="54">
        <v>582</v>
      </c>
      <c r="J47" s="54">
        <v>796</v>
      </c>
      <c r="K47" s="54">
        <v>954</v>
      </c>
      <c r="L47" s="54">
        <v>1022</v>
      </c>
    </row>
    <row r="48" spans="1:12" x14ac:dyDescent="0.3">
      <c r="A48" s="17" t="s">
        <v>86</v>
      </c>
      <c r="B48" s="48">
        <v>82</v>
      </c>
      <c r="C48" s="48">
        <v>127</v>
      </c>
      <c r="D48" s="48">
        <v>562</v>
      </c>
      <c r="E48" s="48">
        <v>414</v>
      </c>
      <c r="F48" s="48">
        <v>351</v>
      </c>
      <c r="G48" s="53">
        <v>366</v>
      </c>
      <c r="H48" s="54">
        <v>228</v>
      </c>
      <c r="I48" s="54">
        <v>43</v>
      </c>
      <c r="J48" s="54">
        <v>70</v>
      </c>
      <c r="K48" s="54">
        <v>308</v>
      </c>
      <c r="L48" s="54">
        <v>87</v>
      </c>
    </row>
    <row r="49" spans="1:12" x14ac:dyDescent="0.3">
      <c r="A49" s="20" t="s">
        <v>87</v>
      </c>
      <c r="B49" s="48">
        <v>16</v>
      </c>
      <c r="C49" s="48">
        <v>5</v>
      </c>
      <c r="D49" s="48">
        <v>19</v>
      </c>
      <c r="E49" s="48">
        <v>12</v>
      </c>
      <c r="F49" s="48">
        <v>7</v>
      </c>
      <c r="G49" s="53">
        <v>29</v>
      </c>
      <c r="H49" s="54">
        <v>2</v>
      </c>
      <c r="I49" s="54">
        <v>12</v>
      </c>
      <c r="J49" s="54">
        <v>22</v>
      </c>
      <c r="K49" s="54">
        <v>8</v>
      </c>
      <c r="L49" s="54">
        <v>20</v>
      </c>
    </row>
    <row r="50" spans="1:12" x14ac:dyDescent="0.3">
      <c r="A50" s="20" t="s">
        <v>88</v>
      </c>
      <c r="B50" s="48">
        <v>4</v>
      </c>
      <c r="C50" s="48" t="s">
        <v>48</v>
      </c>
      <c r="D50" s="48">
        <v>1</v>
      </c>
      <c r="E50" s="48">
        <v>6</v>
      </c>
      <c r="F50" s="48">
        <v>2</v>
      </c>
      <c r="G50" s="53">
        <v>1</v>
      </c>
      <c r="H50" s="54">
        <v>1</v>
      </c>
      <c r="I50" s="53" t="s">
        <v>48</v>
      </c>
      <c r="J50" s="54">
        <v>2</v>
      </c>
      <c r="K50" s="54">
        <v>3</v>
      </c>
      <c r="L50" s="54">
        <v>2</v>
      </c>
    </row>
    <row r="51" spans="1:12" x14ac:dyDescent="0.3">
      <c r="A51" s="59" t="s">
        <v>89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1"/>
    </row>
    <row r="52" spans="1:12" x14ac:dyDescent="0.3">
      <c r="A52" s="20" t="s">
        <v>90</v>
      </c>
      <c r="B52" s="48">
        <v>10855</v>
      </c>
      <c r="C52" s="48">
        <v>9407</v>
      </c>
      <c r="D52" s="48">
        <v>9234</v>
      </c>
      <c r="E52" s="48">
        <v>10054</v>
      </c>
      <c r="F52" s="48">
        <v>11171</v>
      </c>
      <c r="G52" s="53">
        <v>10869</v>
      </c>
      <c r="H52" s="54">
        <v>10923</v>
      </c>
      <c r="I52" s="54">
        <v>4996</v>
      </c>
      <c r="J52" s="54">
        <v>8762</v>
      </c>
      <c r="K52" s="54">
        <v>9462</v>
      </c>
      <c r="L52" s="54">
        <v>8484</v>
      </c>
    </row>
    <row r="53" spans="1:12" x14ac:dyDescent="0.3">
      <c r="A53" s="20" t="s">
        <v>91</v>
      </c>
      <c r="B53" s="48">
        <v>12047</v>
      </c>
      <c r="C53" s="48">
        <v>11390</v>
      </c>
      <c r="D53" s="48">
        <v>11248</v>
      </c>
      <c r="E53" s="48">
        <v>11211</v>
      </c>
      <c r="F53" s="48">
        <v>11584</v>
      </c>
      <c r="G53" s="53">
        <v>11137</v>
      </c>
      <c r="H53" s="54">
        <v>10851</v>
      </c>
      <c r="I53" s="54">
        <v>5787</v>
      </c>
      <c r="J53" s="54">
        <v>877</v>
      </c>
      <c r="K53" s="54">
        <v>10765</v>
      </c>
      <c r="L53" s="54">
        <v>10670</v>
      </c>
    </row>
    <row r="54" spans="1:12" x14ac:dyDescent="0.3">
      <c r="A54" s="20" t="s">
        <v>92</v>
      </c>
      <c r="B54" s="48">
        <v>1049</v>
      </c>
      <c r="C54" s="48">
        <v>1181</v>
      </c>
      <c r="D54" s="48">
        <v>1134</v>
      </c>
      <c r="E54" s="48">
        <v>963</v>
      </c>
      <c r="F54" s="48">
        <v>942</v>
      </c>
      <c r="G54" s="53">
        <v>906</v>
      </c>
      <c r="H54" s="54">
        <v>970</v>
      </c>
      <c r="I54" s="54">
        <v>653</v>
      </c>
      <c r="J54" s="54">
        <v>888</v>
      </c>
      <c r="K54" s="54">
        <v>913</v>
      </c>
      <c r="L54" s="54">
        <v>866</v>
      </c>
    </row>
    <row r="55" spans="1:12" ht="15.6" x14ac:dyDescent="0.3">
      <c r="A55" s="64" t="s">
        <v>143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</row>
    <row r="56" spans="1:12" x14ac:dyDescent="0.3">
      <c r="A56" s="17"/>
      <c r="B56" s="42">
        <v>2013</v>
      </c>
      <c r="C56" s="42">
        <v>2014</v>
      </c>
      <c r="D56" s="42">
        <v>2015</v>
      </c>
      <c r="E56" s="42">
        <v>2016</v>
      </c>
      <c r="F56" s="42">
        <v>2017</v>
      </c>
      <c r="G56" s="42">
        <v>2018</v>
      </c>
      <c r="H56" s="51">
        <v>2019</v>
      </c>
      <c r="I56" s="51">
        <v>2020</v>
      </c>
      <c r="J56" s="51">
        <v>2021</v>
      </c>
      <c r="K56" s="51">
        <v>2022</v>
      </c>
      <c r="L56" s="51">
        <v>2023</v>
      </c>
    </row>
    <row r="57" spans="1:12" x14ac:dyDescent="0.3">
      <c r="A57" s="24" t="s">
        <v>93</v>
      </c>
      <c r="B57" s="52">
        <v>34880</v>
      </c>
      <c r="C57" s="52">
        <v>35564</v>
      </c>
      <c r="D57" s="52">
        <v>34808</v>
      </c>
      <c r="E57" s="48">
        <v>33475</v>
      </c>
      <c r="F57" s="48">
        <v>33166</v>
      </c>
      <c r="G57" s="48">
        <v>32989</v>
      </c>
      <c r="H57" s="55">
        <v>33295</v>
      </c>
      <c r="I57" s="55">
        <v>39977</v>
      </c>
      <c r="J57" s="48">
        <v>38875</v>
      </c>
      <c r="K57" s="48">
        <v>31401</v>
      </c>
      <c r="L57" s="48">
        <v>31500</v>
      </c>
    </row>
    <row r="58" spans="1:12" x14ac:dyDescent="0.3">
      <c r="A58" s="82" t="s">
        <v>94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4"/>
    </row>
    <row r="59" spans="1:12" ht="28.8" x14ac:dyDescent="0.3">
      <c r="A59" s="29" t="s">
        <v>95</v>
      </c>
      <c r="B59" s="48">
        <v>999</v>
      </c>
      <c r="C59" s="48">
        <v>908</v>
      </c>
      <c r="D59" s="48">
        <v>881</v>
      </c>
      <c r="E59" s="48">
        <v>783</v>
      </c>
      <c r="F59" s="48">
        <v>801</v>
      </c>
      <c r="G59" s="48">
        <v>738</v>
      </c>
      <c r="H59" s="55">
        <v>644</v>
      </c>
      <c r="I59" s="55">
        <v>594</v>
      </c>
      <c r="J59" s="48">
        <v>526</v>
      </c>
      <c r="K59" s="48">
        <v>723</v>
      </c>
      <c r="L59" s="48">
        <v>696</v>
      </c>
    </row>
    <row r="60" spans="1:12" x14ac:dyDescent="0.3">
      <c r="A60" s="17" t="s">
        <v>96</v>
      </c>
      <c r="B60" s="48">
        <v>3487</v>
      </c>
      <c r="C60" s="48">
        <v>3754</v>
      </c>
      <c r="D60" s="48">
        <v>3841</v>
      </c>
      <c r="E60" s="48">
        <v>3919</v>
      </c>
      <c r="F60" s="48">
        <v>3856</v>
      </c>
      <c r="G60" s="48">
        <v>4147</v>
      </c>
      <c r="H60" s="48">
        <v>4138</v>
      </c>
      <c r="I60" s="48">
        <v>4196</v>
      </c>
      <c r="J60" s="48">
        <v>3985</v>
      </c>
      <c r="K60" s="48">
        <v>3818</v>
      </c>
      <c r="L60" s="48">
        <v>4071</v>
      </c>
    </row>
    <row r="61" spans="1:12" x14ac:dyDescent="0.3">
      <c r="A61" s="17" t="s">
        <v>97</v>
      </c>
      <c r="B61" s="52">
        <v>17627</v>
      </c>
      <c r="C61" s="52">
        <v>17913</v>
      </c>
      <c r="D61" s="52">
        <v>17695</v>
      </c>
      <c r="E61" s="48">
        <v>17006</v>
      </c>
      <c r="F61" s="48">
        <v>17105</v>
      </c>
      <c r="G61" s="48">
        <v>16803</v>
      </c>
      <c r="H61" s="48">
        <v>17188</v>
      </c>
      <c r="I61" s="48">
        <v>20909</v>
      </c>
      <c r="J61" s="48">
        <v>19879</v>
      </c>
      <c r="K61" s="48">
        <v>16359</v>
      </c>
      <c r="L61" s="48">
        <v>16521</v>
      </c>
    </row>
    <row r="62" spans="1:12" x14ac:dyDescent="0.3">
      <c r="A62" s="20" t="s">
        <v>98</v>
      </c>
      <c r="B62" s="52">
        <v>2169</v>
      </c>
      <c r="C62" s="52">
        <v>2193</v>
      </c>
      <c r="D62" s="52">
        <v>1839</v>
      </c>
      <c r="E62" s="48">
        <v>2003</v>
      </c>
      <c r="F62" s="48">
        <v>1905</v>
      </c>
      <c r="G62" s="48">
        <v>1764</v>
      </c>
      <c r="H62" s="48">
        <v>1861</v>
      </c>
      <c r="I62" s="48">
        <v>2718</v>
      </c>
      <c r="J62" s="48">
        <v>1704</v>
      </c>
      <c r="K62" s="48">
        <v>1718</v>
      </c>
      <c r="L62" s="48">
        <v>1972</v>
      </c>
    </row>
    <row r="63" spans="1:12" x14ac:dyDescent="0.3">
      <c r="A63" s="20" t="s">
        <v>99</v>
      </c>
      <c r="B63" s="52">
        <v>2467</v>
      </c>
      <c r="C63" s="52">
        <v>2338</v>
      </c>
      <c r="D63" s="52">
        <v>2294</v>
      </c>
      <c r="E63" s="48">
        <v>2128</v>
      </c>
      <c r="F63" s="48">
        <v>2094</v>
      </c>
      <c r="G63" s="48">
        <v>2095</v>
      </c>
      <c r="H63" s="48">
        <v>2062</v>
      </c>
      <c r="I63" s="48">
        <v>2075</v>
      </c>
      <c r="J63" s="48">
        <v>2060</v>
      </c>
      <c r="K63" s="48">
        <v>1702</v>
      </c>
      <c r="L63" s="48">
        <v>1619</v>
      </c>
    </row>
    <row r="64" spans="1:12" ht="43.2" x14ac:dyDescent="0.3">
      <c r="A64" s="23" t="s">
        <v>100</v>
      </c>
      <c r="B64" s="52">
        <v>3150</v>
      </c>
      <c r="C64" s="52">
        <v>3107</v>
      </c>
      <c r="D64" s="52">
        <v>3110</v>
      </c>
      <c r="E64" s="48">
        <v>2776</v>
      </c>
      <c r="F64" s="48">
        <v>2849</v>
      </c>
      <c r="G64" s="48">
        <v>2575</v>
      </c>
      <c r="H64" s="48">
        <v>2535</v>
      </c>
      <c r="I64" s="48">
        <v>2252</v>
      </c>
      <c r="J64" s="48">
        <v>2843</v>
      </c>
      <c r="K64" s="48">
        <v>2515</v>
      </c>
      <c r="L64" s="48">
        <v>2332</v>
      </c>
    </row>
    <row r="65" spans="1:12" x14ac:dyDescent="0.3">
      <c r="A65" s="82" t="s">
        <v>101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4"/>
    </row>
    <row r="66" spans="1:12" x14ac:dyDescent="0.3">
      <c r="A66" s="20" t="s">
        <v>102</v>
      </c>
      <c r="B66" s="52">
        <v>1024</v>
      </c>
      <c r="C66" s="52">
        <v>890</v>
      </c>
      <c r="D66" s="52">
        <v>930</v>
      </c>
      <c r="E66" s="48">
        <v>812</v>
      </c>
      <c r="F66" s="48">
        <v>852</v>
      </c>
      <c r="G66" s="48">
        <v>695</v>
      </c>
      <c r="H66" s="55">
        <v>775</v>
      </c>
      <c r="I66" s="55">
        <v>639</v>
      </c>
      <c r="J66" s="55">
        <v>841</v>
      </c>
      <c r="K66" s="48">
        <v>384</v>
      </c>
      <c r="L66" s="55">
        <v>679</v>
      </c>
    </row>
    <row r="67" spans="1:12" x14ac:dyDescent="0.3">
      <c r="A67" s="20" t="s">
        <v>103</v>
      </c>
      <c r="B67" s="52">
        <v>446</v>
      </c>
      <c r="C67" s="52">
        <v>461</v>
      </c>
      <c r="D67" s="52">
        <v>417</v>
      </c>
      <c r="E67" s="48">
        <v>419</v>
      </c>
      <c r="F67" s="48">
        <v>390</v>
      </c>
      <c r="G67" s="48">
        <v>380</v>
      </c>
      <c r="H67" s="55">
        <v>377</v>
      </c>
      <c r="I67" s="55">
        <v>301</v>
      </c>
      <c r="J67" s="55">
        <v>386</v>
      </c>
      <c r="K67" s="48">
        <v>345</v>
      </c>
      <c r="L67" s="55">
        <v>340</v>
      </c>
    </row>
    <row r="68" spans="1:12" x14ac:dyDescent="0.3">
      <c r="A68" s="20" t="s">
        <v>104</v>
      </c>
      <c r="B68" s="52">
        <v>217</v>
      </c>
      <c r="C68" s="52">
        <v>205</v>
      </c>
      <c r="D68" s="52">
        <v>213</v>
      </c>
      <c r="E68" s="48">
        <v>166</v>
      </c>
      <c r="F68" s="48">
        <v>158</v>
      </c>
      <c r="G68" s="48">
        <v>144</v>
      </c>
      <c r="H68" s="48">
        <v>129</v>
      </c>
      <c r="I68" s="55">
        <v>139</v>
      </c>
      <c r="J68" s="55">
        <v>169</v>
      </c>
      <c r="K68" s="48">
        <v>179</v>
      </c>
      <c r="L68" s="55">
        <v>37</v>
      </c>
    </row>
    <row r="69" spans="1:12" ht="28.8" x14ac:dyDescent="0.3">
      <c r="A69" s="23" t="s">
        <v>105</v>
      </c>
      <c r="B69" s="52">
        <v>269</v>
      </c>
      <c r="C69" s="52">
        <v>294</v>
      </c>
      <c r="D69" s="52">
        <v>302</v>
      </c>
      <c r="E69" s="48">
        <v>279</v>
      </c>
      <c r="F69" s="48">
        <v>277</v>
      </c>
      <c r="G69" s="48">
        <v>308</v>
      </c>
      <c r="H69" s="55">
        <v>272</v>
      </c>
      <c r="I69" s="55">
        <v>237</v>
      </c>
      <c r="J69" s="55">
        <v>315</v>
      </c>
      <c r="K69" s="55">
        <v>180</v>
      </c>
      <c r="L69" s="55">
        <v>149</v>
      </c>
    </row>
  </sheetData>
  <mergeCells count="13">
    <mergeCell ref="A1:L1"/>
    <mergeCell ref="A2:L2"/>
    <mergeCell ref="A4:L4"/>
    <mergeCell ref="A15:L15"/>
    <mergeCell ref="A26:L26"/>
    <mergeCell ref="A58:L58"/>
    <mergeCell ref="A65:L65"/>
    <mergeCell ref="A55:L55"/>
    <mergeCell ref="A28:L28"/>
    <mergeCell ref="A34:L34"/>
    <mergeCell ref="A38:L38"/>
    <mergeCell ref="A46:L46"/>
    <mergeCell ref="A51:L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3776-5D29-42C5-93ED-22E7BC63CA64}">
  <dimension ref="B1:X410"/>
  <sheetViews>
    <sheetView topLeftCell="A19" zoomScale="61" workbookViewId="0">
      <selection activeCell="Z7" sqref="Z7"/>
    </sheetView>
  </sheetViews>
  <sheetFormatPr defaultRowHeight="14.4" x14ac:dyDescent="0.3"/>
  <cols>
    <col min="2" max="2" width="10.88671875" bestFit="1" customWidth="1"/>
    <col min="3" max="3" width="5.44140625" bestFit="1" customWidth="1"/>
    <col min="4" max="4" width="6.77734375" bestFit="1" customWidth="1"/>
    <col min="5" max="5" width="5.44140625" bestFit="1" customWidth="1"/>
    <col min="6" max="6" width="7.77734375" bestFit="1" customWidth="1"/>
    <col min="7" max="7" width="12.21875" bestFit="1" customWidth="1"/>
    <col min="8" max="8" width="22.109375" bestFit="1" customWidth="1"/>
    <col min="9" max="9" width="5.6640625" bestFit="1" customWidth="1"/>
    <col min="10" max="10" width="11.109375" bestFit="1" customWidth="1"/>
    <col min="11" max="11" width="10.33203125" bestFit="1" customWidth="1"/>
    <col min="12" max="12" width="11" bestFit="1" customWidth="1"/>
    <col min="13" max="13" width="5.33203125" customWidth="1"/>
    <col min="14" max="14" width="10.88671875" bestFit="1" customWidth="1"/>
    <col min="15" max="15" width="5.44140625" bestFit="1" customWidth="1"/>
    <col min="16" max="16" width="6.77734375" bestFit="1" customWidth="1"/>
    <col min="17" max="17" width="5.44140625" bestFit="1" customWidth="1"/>
    <col min="18" max="19" width="7.77734375" bestFit="1" customWidth="1"/>
    <col min="20" max="20" width="17.44140625" bestFit="1" customWidth="1"/>
    <col min="21" max="21" width="6.109375" bestFit="1" customWidth="1"/>
    <col min="22" max="22" width="6.21875" customWidth="1"/>
    <col min="23" max="24" width="11" bestFit="1" customWidth="1"/>
  </cols>
  <sheetData>
    <row r="1" spans="2:24" ht="23.4" x14ac:dyDescent="0.3">
      <c r="B1" s="91" t="s">
        <v>158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</row>
    <row r="2" spans="2:24" ht="15.6" x14ac:dyDescent="0.3">
      <c r="B2" s="57" t="s">
        <v>152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90"/>
      <c r="N2" s="56" t="s">
        <v>159</v>
      </c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28.8" x14ac:dyDescent="0.3">
      <c r="B3" s="86" t="s">
        <v>151</v>
      </c>
      <c r="C3" s="86" t="s">
        <v>147</v>
      </c>
      <c r="D3" s="86" t="s">
        <v>148</v>
      </c>
      <c r="E3" s="87" t="s">
        <v>149</v>
      </c>
      <c r="F3" s="87" t="s">
        <v>0</v>
      </c>
      <c r="G3" s="87" t="s">
        <v>150</v>
      </c>
      <c r="H3" s="87" t="s">
        <v>153</v>
      </c>
      <c r="I3" s="87" t="s">
        <v>154</v>
      </c>
      <c r="J3" s="87" t="s">
        <v>155</v>
      </c>
      <c r="K3" s="87" t="s">
        <v>156</v>
      </c>
      <c r="L3" s="87" t="s">
        <v>157</v>
      </c>
      <c r="M3" s="90"/>
      <c r="N3" s="86" t="s">
        <v>151</v>
      </c>
      <c r="O3" s="86" t="s">
        <v>147</v>
      </c>
      <c r="P3" s="86" t="s">
        <v>148</v>
      </c>
      <c r="Q3" s="87" t="s">
        <v>149</v>
      </c>
      <c r="R3" s="87" t="s">
        <v>0</v>
      </c>
      <c r="S3" s="87" t="s">
        <v>150</v>
      </c>
      <c r="T3" s="87" t="s">
        <v>153</v>
      </c>
      <c r="U3" s="87" t="s">
        <v>154</v>
      </c>
      <c r="V3" s="87" t="s">
        <v>155</v>
      </c>
      <c r="W3" s="87" t="s">
        <v>156</v>
      </c>
      <c r="X3" s="87" t="s">
        <v>157</v>
      </c>
    </row>
    <row r="4" spans="2:24" x14ac:dyDescent="0.3">
      <c r="B4" s="2">
        <v>45292</v>
      </c>
      <c r="C4" s="3">
        <f>YEAR(B4)</f>
        <v>2024</v>
      </c>
      <c r="D4" s="25">
        <f>MONTH(B4)</f>
        <v>1</v>
      </c>
      <c r="E4" s="3">
        <f>DAY(B4)</f>
        <v>1</v>
      </c>
      <c r="F4" s="3">
        <f>WEEKNUM(B4)</f>
        <v>1</v>
      </c>
      <c r="G4" s="3">
        <f>WEEKDAY(B4)</f>
        <v>2</v>
      </c>
      <c r="H4" s="88">
        <v>19</v>
      </c>
      <c r="I4" s="88">
        <v>3</v>
      </c>
      <c r="J4" s="88">
        <v>340</v>
      </c>
      <c r="K4" s="88">
        <v>5</v>
      </c>
      <c r="L4" s="3">
        <v>62182.1</v>
      </c>
      <c r="M4" s="90"/>
      <c r="N4" s="89">
        <v>45292</v>
      </c>
      <c r="O4" s="3">
        <f>YEAR(N4)</f>
        <v>2024</v>
      </c>
      <c r="P4" s="25">
        <f>MONTH(N4)</f>
        <v>1</v>
      </c>
      <c r="Q4" s="3">
        <f>DAY(N4)</f>
        <v>1</v>
      </c>
      <c r="R4" s="3">
        <f>WEEKNUM(N4)</f>
        <v>1</v>
      </c>
      <c r="S4" s="3">
        <f>WEEKDAY(N4)</f>
        <v>2</v>
      </c>
      <c r="T4" s="3">
        <v>24</v>
      </c>
      <c r="U4" s="3">
        <v>-7</v>
      </c>
      <c r="V4" s="3">
        <v>7</v>
      </c>
      <c r="W4" s="3">
        <v>-2</v>
      </c>
      <c r="X4" s="3">
        <v>191.26</v>
      </c>
    </row>
    <row r="5" spans="2:24" x14ac:dyDescent="0.3">
      <c r="B5" s="2">
        <v>45293</v>
      </c>
      <c r="C5" s="3">
        <f t="shared" ref="C5:C68" si="0">YEAR(B5)</f>
        <v>2024</v>
      </c>
      <c r="D5" s="25">
        <f t="shared" ref="D5:D68" si="1">MONTH(B5)</f>
        <v>1</v>
      </c>
      <c r="E5" s="3">
        <f t="shared" ref="E5:E68" si="2">DAY(B5)</f>
        <v>2</v>
      </c>
      <c r="F5" s="3">
        <f t="shared" ref="F5:F68" si="3">WEEKNUM(B5)</f>
        <v>1</v>
      </c>
      <c r="G5" s="3">
        <f t="shared" ref="G5:G68" si="4">WEEKDAY(B5)</f>
        <v>3</v>
      </c>
      <c r="H5" s="88">
        <v>19</v>
      </c>
      <c r="I5" s="88">
        <v>6</v>
      </c>
      <c r="J5" s="88">
        <v>180</v>
      </c>
      <c r="K5" s="88">
        <v>65</v>
      </c>
      <c r="L5" s="3">
        <v>37544.300000000003</v>
      </c>
      <c r="M5" s="90"/>
      <c r="N5" s="89">
        <v>45293</v>
      </c>
      <c r="O5" s="3">
        <f t="shared" ref="O5:O68" si="5">YEAR(N5)</f>
        <v>2024</v>
      </c>
      <c r="P5" s="25">
        <f t="shared" ref="P5:P68" si="6">MONTH(N5)</f>
        <v>1</v>
      </c>
      <c r="Q5" s="3">
        <f t="shared" ref="Q5:Q68" si="7">DAY(N5)</f>
        <v>2</v>
      </c>
      <c r="R5" s="3">
        <f t="shared" ref="R5:R68" si="8">WEEKNUM(N5)</f>
        <v>1</v>
      </c>
      <c r="S5" s="3">
        <f t="shared" ref="S5:S68" si="9">WEEKDAY(N5)</f>
        <v>3</v>
      </c>
      <c r="T5" s="3">
        <v>24</v>
      </c>
      <c r="U5" s="3">
        <v>-3</v>
      </c>
      <c r="V5" s="3">
        <v>4</v>
      </c>
      <c r="W5" s="3">
        <v>0</v>
      </c>
      <c r="X5" s="3">
        <v>64.13</v>
      </c>
    </row>
    <row r="6" spans="2:24" x14ac:dyDescent="0.3">
      <c r="B6" s="2">
        <v>45294</v>
      </c>
      <c r="C6" s="3">
        <f t="shared" si="0"/>
        <v>2024</v>
      </c>
      <c r="D6" s="25">
        <f t="shared" si="1"/>
        <v>1</v>
      </c>
      <c r="E6" s="3">
        <f t="shared" si="2"/>
        <v>3</v>
      </c>
      <c r="F6" s="3">
        <f t="shared" si="3"/>
        <v>1</v>
      </c>
      <c r="G6" s="3">
        <f t="shared" si="4"/>
        <v>4</v>
      </c>
      <c r="H6" s="88">
        <v>24</v>
      </c>
      <c r="I6" s="88">
        <v>2</v>
      </c>
      <c r="J6" s="88">
        <v>240</v>
      </c>
      <c r="K6" s="88">
        <v>104</v>
      </c>
      <c r="L6" s="3">
        <v>58353</v>
      </c>
      <c r="M6" s="90"/>
      <c r="N6" s="89">
        <v>45294</v>
      </c>
      <c r="O6" s="3">
        <f t="shared" si="5"/>
        <v>2024</v>
      </c>
      <c r="P6" s="25">
        <f t="shared" si="6"/>
        <v>1</v>
      </c>
      <c r="Q6" s="3">
        <f t="shared" si="7"/>
        <v>3</v>
      </c>
      <c r="R6" s="3">
        <f t="shared" si="8"/>
        <v>1</v>
      </c>
      <c r="S6" s="3">
        <f t="shared" si="9"/>
        <v>4</v>
      </c>
      <c r="T6" s="3">
        <v>24</v>
      </c>
      <c r="U6" s="3">
        <v>-8</v>
      </c>
      <c r="V6" s="3">
        <v>-0.5</v>
      </c>
      <c r="W6" s="3">
        <v>-5</v>
      </c>
      <c r="X6" s="3">
        <v>43.22</v>
      </c>
    </row>
    <row r="7" spans="2:24" x14ac:dyDescent="0.3">
      <c r="B7" s="2">
        <v>45295</v>
      </c>
      <c r="C7" s="3">
        <f t="shared" si="0"/>
        <v>2024</v>
      </c>
      <c r="D7" s="25">
        <f t="shared" si="1"/>
        <v>1</v>
      </c>
      <c r="E7" s="3">
        <f t="shared" si="2"/>
        <v>4</v>
      </c>
      <c r="F7" s="3">
        <f t="shared" si="3"/>
        <v>1</v>
      </c>
      <c r="G7" s="3">
        <f t="shared" si="4"/>
        <v>5</v>
      </c>
      <c r="H7" s="88">
        <v>23</v>
      </c>
      <c r="I7" s="88">
        <v>3</v>
      </c>
      <c r="J7" s="88">
        <v>76</v>
      </c>
      <c r="K7" s="88">
        <v>34</v>
      </c>
      <c r="L7" s="3">
        <v>5212.09</v>
      </c>
      <c r="M7" s="90"/>
      <c r="N7" s="89">
        <v>45295</v>
      </c>
      <c r="O7" s="3">
        <f t="shared" si="5"/>
        <v>2024</v>
      </c>
      <c r="P7" s="25">
        <f t="shared" si="6"/>
        <v>1</v>
      </c>
      <c r="Q7" s="3">
        <f t="shared" si="7"/>
        <v>4</v>
      </c>
      <c r="R7" s="3">
        <f t="shared" si="8"/>
        <v>1</v>
      </c>
      <c r="S7" s="3">
        <f t="shared" si="9"/>
        <v>5</v>
      </c>
      <c r="T7" s="3">
        <v>24</v>
      </c>
      <c r="U7" s="3">
        <v>-8</v>
      </c>
      <c r="V7" s="3">
        <v>7</v>
      </c>
      <c r="W7" s="3">
        <v>-1</v>
      </c>
      <c r="X7" s="3">
        <v>320.20999999999998</v>
      </c>
    </row>
    <row r="8" spans="2:24" x14ac:dyDescent="0.3">
      <c r="B8" s="2">
        <v>45296</v>
      </c>
      <c r="C8" s="3">
        <f t="shared" si="0"/>
        <v>2024</v>
      </c>
      <c r="D8" s="25">
        <f t="shared" si="1"/>
        <v>1</v>
      </c>
      <c r="E8" s="3">
        <f t="shared" si="2"/>
        <v>5</v>
      </c>
      <c r="F8" s="3">
        <f t="shared" si="3"/>
        <v>1</v>
      </c>
      <c r="G8" s="3">
        <f t="shared" si="4"/>
        <v>6</v>
      </c>
      <c r="H8" s="88">
        <v>23</v>
      </c>
      <c r="I8" s="88">
        <v>3</v>
      </c>
      <c r="J8" s="88">
        <v>161</v>
      </c>
      <c r="K8" s="88">
        <v>21</v>
      </c>
      <c r="L8" s="3">
        <v>26459.5</v>
      </c>
      <c r="M8" s="90"/>
      <c r="N8" s="89">
        <v>45296</v>
      </c>
      <c r="O8" s="3">
        <f t="shared" si="5"/>
        <v>2024</v>
      </c>
      <c r="P8" s="25">
        <f t="shared" si="6"/>
        <v>1</v>
      </c>
      <c r="Q8" s="3">
        <f t="shared" si="7"/>
        <v>5</v>
      </c>
      <c r="R8" s="3">
        <f t="shared" si="8"/>
        <v>1</v>
      </c>
      <c r="S8" s="3">
        <f t="shared" si="9"/>
        <v>6</v>
      </c>
      <c r="T8" s="3">
        <v>24</v>
      </c>
      <c r="U8" s="3">
        <v>0.5</v>
      </c>
      <c r="V8" s="3">
        <v>9</v>
      </c>
      <c r="W8" s="3">
        <v>4</v>
      </c>
      <c r="X8" s="3">
        <v>50.97</v>
      </c>
    </row>
    <row r="9" spans="2:24" x14ac:dyDescent="0.3">
      <c r="B9" s="2">
        <v>45297</v>
      </c>
      <c r="C9" s="3">
        <f t="shared" si="0"/>
        <v>2024</v>
      </c>
      <c r="D9" s="25">
        <f t="shared" si="1"/>
        <v>1</v>
      </c>
      <c r="E9" s="3">
        <f t="shared" si="2"/>
        <v>6</v>
      </c>
      <c r="F9" s="3">
        <f t="shared" si="3"/>
        <v>1</v>
      </c>
      <c r="G9" s="3">
        <f t="shared" si="4"/>
        <v>7</v>
      </c>
      <c r="H9" s="88">
        <v>24</v>
      </c>
      <c r="I9" s="88">
        <v>3</v>
      </c>
      <c r="J9" s="88">
        <v>114</v>
      </c>
      <c r="K9" s="88">
        <v>46</v>
      </c>
      <c r="L9" s="3">
        <v>10564.1</v>
      </c>
      <c r="M9" s="90"/>
      <c r="N9" s="89">
        <v>45297</v>
      </c>
      <c r="O9" s="3">
        <f t="shared" si="5"/>
        <v>2024</v>
      </c>
      <c r="P9" s="25">
        <f t="shared" si="6"/>
        <v>1</v>
      </c>
      <c r="Q9" s="3">
        <f t="shared" si="7"/>
        <v>6</v>
      </c>
      <c r="R9" s="3">
        <f t="shared" si="8"/>
        <v>1</v>
      </c>
      <c r="S9" s="3">
        <f t="shared" si="9"/>
        <v>7</v>
      </c>
      <c r="T9" s="3">
        <v>24</v>
      </c>
      <c r="U9" s="3">
        <v>0</v>
      </c>
      <c r="V9" s="3">
        <v>11</v>
      </c>
      <c r="W9" s="3">
        <v>3</v>
      </c>
      <c r="X9" s="3">
        <v>112.83</v>
      </c>
    </row>
    <row r="10" spans="2:24" x14ac:dyDescent="0.3">
      <c r="B10" s="2">
        <v>45298</v>
      </c>
      <c r="C10" s="3">
        <f t="shared" si="0"/>
        <v>2024</v>
      </c>
      <c r="D10" s="25">
        <f t="shared" si="1"/>
        <v>1</v>
      </c>
      <c r="E10" s="3">
        <f t="shared" si="2"/>
        <v>7</v>
      </c>
      <c r="F10" s="3">
        <f t="shared" si="3"/>
        <v>2</v>
      </c>
      <c r="G10" s="3">
        <f t="shared" si="4"/>
        <v>1</v>
      </c>
      <c r="H10" s="88">
        <v>24</v>
      </c>
      <c r="I10" s="88">
        <v>3</v>
      </c>
      <c r="J10" s="88">
        <v>193</v>
      </c>
      <c r="K10" s="88">
        <v>46</v>
      </c>
      <c r="L10" s="3">
        <v>28223.7</v>
      </c>
      <c r="M10" s="90"/>
      <c r="N10" s="89">
        <v>45298</v>
      </c>
      <c r="O10" s="3">
        <f t="shared" si="5"/>
        <v>2024</v>
      </c>
      <c r="P10" s="25">
        <f t="shared" si="6"/>
        <v>1</v>
      </c>
      <c r="Q10" s="3">
        <f t="shared" si="7"/>
        <v>7</v>
      </c>
      <c r="R10" s="3">
        <f t="shared" si="8"/>
        <v>2</v>
      </c>
      <c r="S10" s="3">
        <f t="shared" si="9"/>
        <v>1</v>
      </c>
      <c r="T10" s="3">
        <v>24</v>
      </c>
      <c r="U10" s="3">
        <v>2</v>
      </c>
      <c r="V10" s="3">
        <v>11.5</v>
      </c>
      <c r="W10" s="3">
        <v>5.5</v>
      </c>
      <c r="X10" s="3">
        <v>61.52</v>
      </c>
    </row>
    <row r="11" spans="2:24" x14ac:dyDescent="0.3">
      <c r="B11" s="2">
        <v>45299</v>
      </c>
      <c r="C11" s="3">
        <f t="shared" si="0"/>
        <v>2024</v>
      </c>
      <c r="D11" s="25">
        <f t="shared" si="1"/>
        <v>1</v>
      </c>
      <c r="E11" s="3">
        <f t="shared" si="2"/>
        <v>8</v>
      </c>
      <c r="F11" s="3">
        <f t="shared" si="3"/>
        <v>2</v>
      </c>
      <c r="G11" s="3">
        <f t="shared" si="4"/>
        <v>2</v>
      </c>
      <c r="H11" s="88">
        <v>24</v>
      </c>
      <c r="I11" s="88">
        <v>3</v>
      </c>
      <c r="J11" s="88">
        <v>134</v>
      </c>
      <c r="K11" s="88">
        <v>76</v>
      </c>
      <c r="L11" s="3">
        <v>12669.8</v>
      </c>
      <c r="M11" s="90"/>
      <c r="N11" s="89">
        <v>45299</v>
      </c>
      <c r="O11" s="3">
        <f t="shared" si="5"/>
        <v>2024</v>
      </c>
      <c r="P11" s="25">
        <f t="shared" si="6"/>
        <v>1</v>
      </c>
      <c r="Q11" s="3">
        <f t="shared" si="7"/>
        <v>8</v>
      </c>
      <c r="R11" s="3">
        <f t="shared" si="8"/>
        <v>2</v>
      </c>
      <c r="S11" s="3">
        <f t="shared" si="9"/>
        <v>2</v>
      </c>
      <c r="T11" s="3">
        <v>24</v>
      </c>
      <c r="U11" s="3">
        <v>1</v>
      </c>
      <c r="V11" s="3">
        <v>6.5</v>
      </c>
      <c r="W11" s="3">
        <v>4</v>
      </c>
      <c r="X11" s="3">
        <v>22.5</v>
      </c>
    </row>
    <row r="12" spans="2:24" x14ac:dyDescent="0.3">
      <c r="B12" s="2">
        <v>45300</v>
      </c>
      <c r="C12" s="3">
        <f t="shared" si="0"/>
        <v>2024</v>
      </c>
      <c r="D12" s="25">
        <f t="shared" si="1"/>
        <v>1</v>
      </c>
      <c r="E12" s="3">
        <f t="shared" si="2"/>
        <v>9</v>
      </c>
      <c r="F12" s="3">
        <f t="shared" si="3"/>
        <v>2</v>
      </c>
      <c r="G12" s="3">
        <f t="shared" si="4"/>
        <v>3</v>
      </c>
      <c r="H12" s="88">
        <v>24</v>
      </c>
      <c r="I12" s="88">
        <v>3</v>
      </c>
      <c r="J12" s="88">
        <v>215</v>
      </c>
      <c r="K12" s="88">
        <v>42</v>
      </c>
      <c r="L12" s="3">
        <v>37776.1</v>
      </c>
      <c r="M12" s="90"/>
      <c r="N12" s="89">
        <v>45300</v>
      </c>
      <c r="O12" s="3">
        <f t="shared" si="5"/>
        <v>2024</v>
      </c>
      <c r="P12" s="25">
        <f t="shared" si="6"/>
        <v>1</v>
      </c>
      <c r="Q12" s="3">
        <f t="shared" si="7"/>
        <v>9</v>
      </c>
      <c r="R12" s="3">
        <f t="shared" si="8"/>
        <v>2</v>
      </c>
      <c r="S12" s="3">
        <f t="shared" si="9"/>
        <v>3</v>
      </c>
      <c r="T12" s="3">
        <v>24</v>
      </c>
      <c r="U12" s="3">
        <v>1</v>
      </c>
      <c r="V12" s="3">
        <v>12</v>
      </c>
      <c r="W12" s="3">
        <v>4</v>
      </c>
      <c r="X12" s="3">
        <v>127.23</v>
      </c>
    </row>
    <row r="13" spans="2:24" x14ac:dyDescent="0.3">
      <c r="B13" s="2">
        <v>45301</v>
      </c>
      <c r="C13" s="3">
        <f t="shared" si="0"/>
        <v>2024</v>
      </c>
      <c r="D13" s="25">
        <f t="shared" si="1"/>
        <v>1</v>
      </c>
      <c r="E13" s="3">
        <f t="shared" si="2"/>
        <v>10</v>
      </c>
      <c r="F13" s="3">
        <f t="shared" si="3"/>
        <v>2</v>
      </c>
      <c r="G13" s="3">
        <f t="shared" si="4"/>
        <v>4</v>
      </c>
      <c r="H13" s="88">
        <v>24</v>
      </c>
      <c r="I13" s="88">
        <v>3</v>
      </c>
      <c r="J13" s="88">
        <v>179</v>
      </c>
      <c r="K13" s="88">
        <v>55</v>
      </c>
      <c r="L13" s="3">
        <v>38998.199999999997</v>
      </c>
      <c r="M13" s="90"/>
      <c r="N13" s="89">
        <v>45301</v>
      </c>
      <c r="O13" s="3">
        <f t="shared" si="5"/>
        <v>2024</v>
      </c>
      <c r="P13" s="25">
        <f t="shared" si="6"/>
        <v>1</v>
      </c>
      <c r="Q13" s="3">
        <f t="shared" si="7"/>
        <v>10</v>
      </c>
      <c r="R13" s="3">
        <f t="shared" si="8"/>
        <v>2</v>
      </c>
      <c r="S13" s="3">
        <f t="shared" si="9"/>
        <v>4</v>
      </c>
      <c r="T13" s="3">
        <v>24</v>
      </c>
      <c r="U13" s="3">
        <v>2.5</v>
      </c>
      <c r="V13" s="3">
        <v>14</v>
      </c>
      <c r="W13" s="3">
        <v>6.5</v>
      </c>
      <c r="X13" s="3">
        <v>128.53</v>
      </c>
    </row>
    <row r="14" spans="2:24" x14ac:dyDescent="0.3">
      <c r="B14" s="2">
        <v>45302</v>
      </c>
      <c r="C14" s="3">
        <f t="shared" si="0"/>
        <v>2024</v>
      </c>
      <c r="D14" s="25">
        <f t="shared" si="1"/>
        <v>1</v>
      </c>
      <c r="E14" s="3">
        <f t="shared" si="2"/>
        <v>11</v>
      </c>
      <c r="F14" s="3">
        <f t="shared" si="3"/>
        <v>2</v>
      </c>
      <c r="G14" s="3">
        <f t="shared" si="4"/>
        <v>5</v>
      </c>
      <c r="H14" s="88">
        <v>24</v>
      </c>
      <c r="I14" s="88">
        <v>3</v>
      </c>
      <c r="J14" s="88">
        <v>174</v>
      </c>
      <c r="K14" s="88">
        <v>104</v>
      </c>
      <c r="L14" s="3">
        <v>34445.599999999999</v>
      </c>
      <c r="M14" s="90"/>
      <c r="N14" s="89">
        <v>45302</v>
      </c>
      <c r="O14" s="3">
        <f t="shared" si="5"/>
        <v>2024</v>
      </c>
      <c r="P14" s="25">
        <f t="shared" si="6"/>
        <v>1</v>
      </c>
      <c r="Q14" s="3">
        <f t="shared" si="7"/>
        <v>11</v>
      </c>
      <c r="R14" s="3">
        <f t="shared" si="8"/>
        <v>2</v>
      </c>
      <c r="S14" s="3">
        <f t="shared" si="9"/>
        <v>5</v>
      </c>
      <c r="T14" s="3">
        <v>24</v>
      </c>
      <c r="U14" s="3">
        <v>-3</v>
      </c>
      <c r="V14" s="3">
        <v>6</v>
      </c>
      <c r="W14" s="3">
        <v>2.5</v>
      </c>
      <c r="X14" s="3">
        <v>67.28</v>
      </c>
    </row>
    <row r="15" spans="2:24" x14ac:dyDescent="0.3">
      <c r="B15" s="2">
        <v>45303</v>
      </c>
      <c r="C15" s="3">
        <f t="shared" si="0"/>
        <v>2024</v>
      </c>
      <c r="D15" s="25">
        <f t="shared" si="1"/>
        <v>1</v>
      </c>
      <c r="E15" s="3">
        <f t="shared" si="2"/>
        <v>12</v>
      </c>
      <c r="F15" s="3">
        <f t="shared" si="3"/>
        <v>2</v>
      </c>
      <c r="G15" s="3">
        <f t="shared" si="4"/>
        <v>6</v>
      </c>
      <c r="H15" s="88">
        <v>18</v>
      </c>
      <c r="I15" s="88">
        <v>3</v>
      </c>
      <c r="J15" s="88">
        <v>212</v>
      </c>
      <c r="K15" s="88">
        <v>9</v>
      </c>
      <c r="L15" s="3">
        <v>38363</v>
      </c>
      <c r="M15" s="90"/>
      <c r="N15" s="89">
        <v>45303</v>
      </c>
      <c r="O15" s="3">
        <f t="shared" si="5"/>
        <v>2024</v>
      </c>
      <c r="P15" s="25">
        <f t="shared" si="6"/>
        <v>1</v>
      </c>
      <c r="Q15" s="3">
        <f t="shared" si="7"/>
        <v>12</v>
      </c>
      <c r="R15" s="3">
        <f t="shared" si="8"/>
        <v>2</v>
      </c>
      <c r="S15" s="3">
        <f t="shared" si="9"/>
        <v>6</v>
      </c>
      <c r="T15" s="3">
        <v>24</v>
      </c>
      <c r="U15" s="3">
        <v>-7.5</v>
      </c>
      <c r="V15" s="3">
        <v>2</v>
      </c>
      <c r="W15" s="3">
        <v>-3</v>
      </c>
      <c r="X15" s="3">
        <v>51.59</v>
      </c>
    </row>
    <row r="16" spans="2:24" x14ac:dyDescent="0.3">
      <c r="B16" s="2">
        <v>45304</v>
      </c>
      <c r="C16" s="3">
        <f t="shared" si="0"/>
        <v>2024</v>
      </c>
      <c r="D16" s="25">
        <f t="shared" si="1"/>
        <v>1</v>
      </c>
      <c r="E16" s="3">
        <f t="shared" si="2"/>
        <v>13</v>
      </c>
      <c r="F16" s="3">
        <f t="shared" si="3"/>
        <v>2</v>
      </c>
      <c r="G16" s="3">
        <f t="shared" si="4"/>
        <v>7</v>
      </c>
      <c r="H16" s="88">
        <v>23</v>
      </c>
      <c r="I16" s="88">
        <v>3</v>
      </c>
      <c r="J16" s="88">
        <v>170</v>
      </c>
      <c r="K16" s="88">
        <v>53</v>
      </c>
      <c r="L16" s="3">
        <v>23347</v>
      </c>
      <c r="M16" s="90"/>
      <c r="N16" s="89">
        <v>45304</v>
      </c>
      <c r="O16" s="3">
        <f t="shared" si="5"/>
        <v>2024</v>
      </c>
      <c r="P16" s="25">
        <f t="shared" si="6"/>
        <v>1</v>
      </c>
      <c r="Q16" s="3">
        <f t="shared" si="7"/>
        <v>13</v>
      </c>
      <c r="R16" s="3">
        <f t="shared" si="8"/>
        <v>2</v>
      </c>
      <c r="S16" s="3">
        <f t="shared" si="9"/>
        <v>7</v>
      </c>
      <c r="T16" s="3">
        <v>24</v>
      </c>
      <c r="U16" s="3">
        <v>-3</v>
      </c>
      <c r="V16" s="3">
        <v>7</v>
      </c>
      <c r="W16" s="3">
        <v>1</v>
      </c>
      <c r="X16" s="3">
        <v>94.98</v>
      </c>
    </row>
    <row r="17" spans="2:24" x14ac:dyDescent="0.3">
      <c r="B17" s="2">
        <v>45305</v>
      </c>
      <c r="C17" s="3">
        <f t="shared" si="0"/>
        <v>2024</v>
      </c>
      <c r="D17" s="25">
        <f t="shared" si="1"/>
        <v>1</v>
      </c>
      <c r="E17" s="3">
        <f t="shared" si="2"/>
        <v>14</v>
      </c>
      <c r="F17" s="3">
        <f t="shared" si="3"/>
        <v>3</v>
      </c>
      <c r="G17" s="3">
        <f t="shared" si="4"/>
        <v>1</v>
      </c>
      <c r="H17" s="88">
        <v>24</v>
      </c>
      <c r="I17" s="88">
        <v>3</v>
      </c>
      <c r="J17" s="88">
        <v>85</v>
      </c>
      <c r="K17" s="88">
        <v>16</v>
      </c>
      <c r="L17" s="3">
        <v>7797.97</v>
      </c>
      <c r="M17" s="90"/>
      <c r="N17" s="89">
        <v>45305</v>
      </c>
      <c r="O17" s="3">
        <f t="shared" si="5"/>
        <v>2024</v>
      </c>
      <c r="P17" s="25">
        <f t="shared" si="6"/>
        <v>1</v>
      </c>
      <c r="Q17" s="3">
        <f t="shared" si="7"/>
        <v>14</v>
      </c>
      <c r="R17" s="3">
        <f t="shared" si="8"/>
        <v>3</v>
      </c>
      <c r="S17" s="3">
        <f t="shared" si="9"/>
        <v>1</v>
      </c>
      <c r="T17" s="3">
        <v>24</v>
      </c>
      <c r="U17" s="3">
        <v>-2</v>
      </c>
      <c r="V17" s="3">
        <v>10.5</v>
      </c>
      <c r="W17" s="3">
        <v>4</v>
      </c>
      <c r="X17" s="3">
        <v>113.37</v>
      </c>
    </row>
    <row r="18" spans="2:24" x14ac:dyDescent="0.3">
      <c r="B18" s="2">
        <v>45306</v>
      </c>
      <c r="C18" s="3">
        <f t="shared" si="0"/>
        <v>2024</v>
      </c>
      <c r="D18" s="25">
        <f t="shared" si="1"/>
        <v>1</v>
      </c>
      <c r="E18" s="3">
        <f t="shared" si="2"/>
        <v>15</v>
      </c>
      <c r="F18" s="3">
        <f t="shared" si="3"/>
        <v>3</v>
      </c>
      <c r="G18" s="3">
        <f t="shared" si="4"/>
        <v>2</v>
      </c>
      <c r="H18" s="88">
        <v>24</v>
      </c>
      <c r="I18" s="88">
        <v>3</v>
      </c>
      <c r="J18" s="88">
        <v>129</v>
      </c>
      <c r="K18" s="88">
        <v>38</v>
      </c>
      <c r="L18" s="3">
        <v>18119.7</v>
      </c>
      <c r="M18" s="90"/>
      <c r="N18" s="89">
        <v>45306</v>
      </c>
      <c r="O18" s="3">
        <f t="shared" si="5"/>
        <v>2024</v>
      </c>
      <c r="P18" s="25">
        <f t="shared" si="6"/>
        <v>1</v>
      </c>
      <c r="Q18" s="3">
        <f t="shared" si="7"/>
        <v>15</v>
      </c>
      <c r="R18" s="3">
        <f t="shared" si="8"/>
        <v>3</v>
      </c>
      <c r="S18" s="3">
        <f t="shared" si="9"/>
        <v>2</v>
      </c>
      <c r="T18" s="3">
        <v>24</v>
      </c>
      <c r="U18" s="3">
        <v>-7.5</v>
      </c>
      <c r="V18" s="3">
        <v>-2</v>
      </c>
      <c r="W18" s="3">
        <v>-6.5</v>
      </c>
      <c r="X18" s="3">
        <v>26.23</v>
      </c>
    </row>
    <row r="19" spans="2:24" x14ac:dyDescent="0.3">
      <c r="B19" s="2">
        <v>45307</v>
      </c>
      <c r="C19" s="3">
        <f t="shared" si="0"/>
        <v>2024</v>
      </c>
      <c r="D19" s="25">
        <f t="shared" si="1"/>
        <v>1</v>
      </c>
      <c r="E19" s="3">
        <f t="shared" si="2"/>
        <v>16</v>
      </c>
      <c r="F19" s="3">
        <f t="shared" si="3"/>
        <v>3</v>
      </c>
      <c r="G19" s="3">
        <f t="shared" si="4"/>
        <v>3</v>
      </c>
      <c r="H19" s="88">
        <v>24</v>
      </c>
      <c r="I19" s="88">
        <v>3</v>
      </c>
      <c r="J19" s="88">
        <v>198</v>
      </c>
      <c r="K19" s="88">
        <v>129</v>
      </c>
      <c r="L19" s="3">
        <v>57514.8</v>
      </c>
      <c r="M19" s="90"/>
      <c r="N19" s="89">
        <v>45307</v>
      </c>
      <c r="O19" s="3">
        <f t="shared" si="5"/>
        <v>2024</v>
      </c>
      <c r="P19" s="25">
        <f t="shared" si="6"/>
        <v>1</v>
      </c>
      <c r="Q19" s="3">
        <f t="shared" si="7"/>
        <v>16</v>
      </c>
      <c r="R19" s="3">
        <f t="shared" si="8"/>
        <v>3</v>
      </c>
      <c r="S19" s="3">
        <f t="shared" si="9"/>
        <v>3</v>
      </c>
      <c r="T19" s="3">
        <v>23</v>
      </c>
      <c r="U19" s="3">
        <v>-10</v>
      </c>
      <c r="V19" s="3">
        <v>-3.5</v>
      </c>
      <c r="W19" s="3">
        <v>-7</v>
      </c>
      <c r="X19" s="3">
        <v>23.06</v>
      </c>
    </row>
    <row r="20" spans="2:24" x14ac:dyDescent="0.3">
      <c r="B20" s="2">
        <v>45308</v>
      </c>
      <c r="C20" s="3">
        <f t="shared" si="0"/>
        <v>2024</v>
      </c>
      <c r="D20" s="25">
        <f t="shared" si="1"/>
        <v>1</v>
      </c>
      <c r="E20" s="3">
        <f t="shared" si="2"/>
        <v>17</v>
      </c>
      <c r="F20" s="3">
        <f t="shared" si="3"/>
        <v>3</v>
      </c>
      <c r="G20" s="3">
        <f t="shared" si="4"/>
        <v>4</v>
      </c>
      <c r="H20" s="88">
        <v>24</v>
      </c>
      <c r="I20" s="88">
        <v>2</v>
      </c>
      <c r="J20" s="88">
        <v>254</v>
      </c>
      <c r="K20" s="88">
        <v>151</v>
      </c>
      <c r="L20" s="3">
        <v>64941.7</v>
      </c>
      <c r="M20" s="90"/>
      <c r="N20" s="89">
        <v>45308</v>
      </c>
      <c r="O20" s="3">
        <f t="shared" si="5"/>
        <v>2024</v>
      </c>
      <c r="P20" s="25">
        <f t="shared" si="6"/>
        <v>1</v>
      </c>
      <c r="Q20" s="3">
        <f t="shared" si="7"/>
        <v>17</v>
      </c>
      <c r="R20" s="3">
        <f t="shared" si="8"/>
        <v>3</v>
      </c>
      <c r="S20" s="3">
        <f t="shared" si="9"/>
        <v>4</v>
      </c>
      <c r="T20" s="3">
        <v>24</v>
      </c>
      <c r="U20" s="3">
        <v>-12</v>
      </c>
      <c r="V20" s="3">
        <v>-4</v>
      </c>
      <c r="W20" s="3">
        <v>-7</v>
      </c>
      <c r="X20" s="3">
        <v>44.84</v>
      </c>
    </row>
    <row r="21" spans="2:24" x14ac:dyDescent="0.3">
      <c r="B21" s="2">
        <v>45309</v>
      </c>
      <c r="C21" s="3">
        <f t="shared" si="0"/>
        <v>2024</v>
      </c>
      <c r="D21" s="25">
        <f t="shared" si="1"/>
        <v>1</v>
      </c>
      <c r="E21" s="3">
        <f t="shared" si="2"/>
        <v>18</v>
      </c>
      <c r="F21" s="3">
        <f t="shared" si="3"/>
        <v>3</v>
      </c>
      <c r="G21" s="3">
        <f t="shared" si="4"/>
        <v>5</v>
      </c>
      <c r="H21" s="88">
        <v>24</v>
      </c>
      <c r="I21" s="88">
        <v>2</v>
      </c>
      <c r="J21" s="88">
        <v>352</v>
      </c>
      <c r="K21" s="88">
        <v>42</v>
      </c>
      <c r="L21" s="3">
        <v>91006.1</v>
      </c>
      <c r="M21" s="90"/>
      <c r="N21" s="89">
        <v>45309</v>
      </c>
      <c r="O21" s="3">
        <f t="shared" si="5"/>
        <v>2024</v>
      </c>
      <c r="P21" s="25">
        <f t="shared" si="6"/>
        <v>1</v>
      </c>
      <c r="Q21" s="3">
        <f t="shared" si="7"/>
        <v>18</v>
      </c>
      <c r="R21" s="3">
        <f t="shared" si="8"/>
        <v>3</v>
      </c>
      <c r="S21" s="3">
        <f t="shared" si="9"/>
        <v>5</v>
      </c>
      <c r="T21" s="3">
        <v>24</v>
      </c>
      <c r="U21" s="3">
        <v>-16</v>
      </c>
      <c r="V21" s="3">
        <v>0.5</v>
      </c>
      <c r="W21" s="3">
        <v>-6.5</v>
      </c>
      <c r="X21" s="3">
        <v>293.62</v>
      </c>
    </row>
    <row r="22" spans="2:24" x14ac:dyDescent="0.3">
      <c r="B22" s="2">
        <v>45310</v>
      </c>
      <c r="C22" s="3">
        <f t="shared" si="0"/>
        <v>2024</v>
      </c>
      <c r="D22" s="25">
        <f t="shared" si="1"/>
        <v>1</v>
      </c>
      <c r="E22" s="3">
        <f t="shared" si="2"/>
        <v>19</v>
      </c>
      <c r="F22" s="3">
        <f t="shared" si="3"/>
        <v>3</v>
      </c>
      <c r="G22" s="3">
        <f t="shared" si="4"/>
        <v>6</v>
      </c>
      <c r="H22" s="88">
        <v>19</v>
      </c>
      <c r="I22" s="88">
        <v>5</v>
      </c>
      <c r="J22" s="88">
        <v>124</v>
      </c>
      <c r="K22" s="88">
        <v>25</v>
      </c>
      <c r="L22" s="3">
        <v>17170.400000000001</v>
      </c>
      <c r="M22" s="90"/>
      <c r="N22" s="89">
        <v>45310</v>
      </c>
      <c r="O22" s="3">
        <f t="shared" si="5"/>
        <v>2024</v>
      </c>
      <c r="P22" s="25">
        <f t="shared" si="6"/>
        <v>1</v>
      </c>
      <c r="Q22" s="3">
        <f t="shared" si="7"/>
        <v>19</v>
      </c>
      <c r="R22" s="3">
        <f t="shared" si="8"/>
        <v>3</v>
      </c>
      <c r="S22" s="3">
        <f t="shared" si="9"/>
        <v>6</v>
      </c>
      <c r="T22" s="3">
        <v>24</v>
      </c>
      <c r="U22" s="3">
        <v>-5.5</v>
      </c>
      <c r="V22" s="3">
        <v>3</v>
      </c>
      <c r="W22" s="3">
        <v>-0.5</v>
      </c>
      <c r="X22" s="3">
        <v>44.57</v>
      </c>
    </row>
    <row r="23" spans="2:24" x14ac:dyDescent="0.3">
      <c r="B23" s="2">
        <v>45311</v>
      </c>
      <c r="C23" s="3">
        <f t="shared" si="0"/>
        <v>2024</v>
      </c>
      <c r="D23" s="25">
        <f t="shared" si="1"/>
        <v>1</v>
      </c>
      <c r="E23" s="3">
        <f t="shared" si="2"/>
        <v>20</v>
      </c>
      <c r="F23" s="3">
        <f t="shared" si="3"/>
        <v>3</v>
      </c>
      <c r="G23" s="3">
        <f t="shared" si="4"/>
        <v>7</v>
      </c>
      <c r="H23" s="88">
        <v>24</v>
      </c>
      <c r="I23" s="88">
        <v>3</v>
      </c>
      <c r="J23" s="88">
        <v>132</v>
      </c>
      <c r="K23" s="88">
        <v>53</v>
      </c>
      <c r="L23" s="3">
        <v>17469.5</v>
      </c>
      <c r="M23" s="90"/>
      <c r="N23" s="89">
        <v>45311</v>
      </c>
      <c r="O23" s="3">
        <f t="shared" si="5"/>
        <v>2024</v>
      </c>
      <c r="P23" s="25">
        <f t="shared" si="6"/>
        <v>1</v>
      </c>
      <c r="Q23" s="3">
        <f t="shared" si="7"/>
        <v>20</v>
      </c>
      <c r="R23" s="3">
        <f t="shared" si="8"/>
        <v>3</v>
      </c>
      <c r="S23" s="3">
        <f t="shared" si="9"/>
        <v>7</v>
      </c>
      <c r="T23" s="3">
        <v>23</v>
      </c>
      <c r="U23" s="3">
        <v>-9</v>
      </c>
      <c r="V23" s="3">
        <v>-4</v>
      </c>
      <c r="W23" s="3">
        <v>-7</v>
      </c>
      <c r="X23" s="3">
        <v>18.71</v>
      </c>
    </row>
    <row r="24" spans="2:24" x14ac:dyDescent="0.3">
      <c r="B24" s="2">
        <v>45312</v>
      </c>
      <c r="C24" s="3">
        <f t="shared" si="0"/>
        <v>2024</v>
      </c>
      <c r="D24" s="25">
        <f t="shared" si="1"/>
        <v>1</v>
      </c>
      <c r="E24" s="3">
        <f t="shared" si="2"/>
        <v>21</v>
      </c>
      <c r="F24" s="3">
        <f t="shared" si="3"/>
        <v>4</v>
      </c>
      <c r="G24" s="3">
        <f t="shared" si="4"/>
        <v>1</v>
      </c>
      <c r="H24" s="88">
        <v>24</v>
      </c>
      <c r="I24" s="88">
        <v>4</v>
      </c>
      <c r="J24" s="88">
        <v>202</v>
      </c>
      <c r="K24" s="88">
        <v>109</v>
      </c>
      <c r="L24" s="3">
        <v>53759.1</v>
      </c>
      <c r="M24" s="90"/>
      <c r="N24" s="89">
        <v>45312</v>
      </c>
      <c r="O24" s="3">
        <f t="shared" si="5"/>
        <v>2024</v>
      </c>
      <c r="P24" s="25">
        <f t="shared" si="6"/>
        <v>1</v>
      </c>
      <c r="Q24" s="3">
        <f t="shared" si="7"/>
        <v>21</v>
      </c>
      <c r="R24" s="3">
        <f t="shared" si="8"/>
        <v>4</v>
      </c>
      <c r="S24" s="3">
        <f t="shared" si="9"/>
        <v>1</v>
      </c>
      <c r="T24" s="3">
        <v>24</v>
      </c>
      <c r="U24" s="3">
        <v>-19</v>
      </c>
      <c r="V24" s="3">
        <v>-8</v>
      </c>
      <c r="W24" s="3">
        <v>-11</v>
      </c>
      <c r="X24" s="3">
        <v>101.29</v>
      </c>
    </row>
    <row r="25" spans="2:24" x14ac:dyDescent="0.3">
      <c r="B25" s="2">
        <v>45313</v>
      </c>
      <c r="C25" s="3">
        <f t="shared" si="0"/>
        <v>2024</v>
      </c>
      <c r="D25" s="25">
        <f t="shared" si="1"/>
        <v>1</v>
      </c>
      <c r="E25" s="3">
        <f t="shared" si="2"/>
        <v>22</v>
      </c>
      <c r="F25" s="3">
        <f t="shared" si="3"/>
        <v>4</v>
      </c>
      <c r="G25" s="3">
        <f t="shared" si="4"/>
        <v>2</v>
      </c>
      <c r="H25" s="88">
        <v>23</v>
      </c>
      <c r="I25" s="88">
        <v>1</v>
      </c>
      <c r="J25" s="88">
        <v>215</v>
      </c>
      <c r="K25" s="88">
        <v>6</v>
      </c>
      <c r="L25" s="3">
        <v>53849.5</v>
      </c>
      <c r="M25" s="90"/>
      <c r="N25" s="89">
        <v>45313</v>
      </c>
      <c r="O25" s="3">
        <f t="shared" si="5"/>
        <v>2024</v>
      </c>
      <c r="P25" s="25">
        <f t="shared" si="6"/>
        <v>1</v>
      </c>
      <c r="Q25" s="3">
        <f t="shared" si="7"/>
        <v>22</v>
      </c>
      <c r="R25" s="3">
        <f t="shared" si="8"/>
        <v>4</v>
      </c>
      <c r="S25" s="3">
        <f t="shared" si="9"/>
        <v>2</v>
      </c>
      <c r="T25" s="3">
        <v>24</v>
      </c>
      <c r="U25" s="3">
        <v>-20</v>
      </c>
      <c r="V25" s="3">
        <v>-2</v>
      </c>
      <c r="W25" s="3">
        <v>-13.5</v>
      </c>
      <c r="X25" s="3">
        <v>345.39</v>
      </c>
    </row>
    <row r="26" spans="2:24" x14ac:dyDescent="0.3">
      <c r="B26" s="2">
        <v>45314</v>
      </c>
      <c r="C26" s="3">
        <f t="shared" si="0"/>
        <v>2024</v>
      </c>
      <c r="D26" s="25">
        <f t="shared" si="1"/>
        <v>1</v>
      </c>
      <c r="E26" s="3">
        <f t="shared" si="2"/>
        <v>23</v>
      </c>
      <c r="F26" s="3">
        <f t="shared" si="3"/>
        <v>4</v>
      </c>
      <c r="G26" s="3">
        <f t="shared" si="4"/>
        <v>3</v>
      </c>
      <c r="H26" s="88">
        <v>23</v>
      </c>
      <c r="I26" s="88">
        <v>2</v>
      </c>
      <c r="J26" s="88">
        <v>153</v>
      </c>
      <c r="K26" s="88">
        <v>25</v>
      </c>
      <c r="L26" s="3">
        <v>19760.8</v>
      </c>
      <c r="M26" s="90"/>
      <c r="N26" s="89">
        <v>45314</v>
      </c>
      <c r="O26" s="3">
        <f t="shared" si="5"/>
        <v>2024</v>
      </c>
      <c r="P26" s="25">
        <f t="shared" si="6"/>
        <v>1</v>
      </c>
      <c r="Q26" s="3">
        <f t="shared" si="7"/>
        <v>23</v>
      </c>
      <c r="R26" s="3">
        <f t="shared" si="8"/>
        <v>4</v>
      </c>
      <c r="S26" s="3">
        <f t="shared" si="9"/>
        <v>3</v>
      </c>
      <c r="T26" s="3">
        <v>24</v>
      </c>
      <c r="U26" s="3">
        <v>-13</v>
      </c>
      <c r="V26" s="3">
        <v>5</v>
      </c>
      <c r="W26" s="3">
        <v>0.5</v>
      </c>
      <c r="X26" s="3">
        <v>462.17</v>
      </c>
    </row>
    <row r="27" spans="2:24" x14ac:dyDescent="0.3">
      <c r="B27" s="2">
        <v>45315</v>
      </c>
      <c r="C27" s="3">
        <f t="shared" si="0"/>
        <v>2024</v>
      </c>
      <c r="D27" s="25">
        <f t="shared" si="1"/>
        <v>1</v>
      </c>
      <c r="E27" s="3">
        <f t="shared" si="2"/>
        <v>24</v>
      </c>
      <c r="F27" s="3">
        <f t="shared" si="3"/>
        <v>4</v>
      </c>
      <c r="G27" s="3">
        <f t="shared" si="4"/>
        <v>4</v>
      </c>
      <c r="H27" s="88">
        <v>24</v>
      </c>
      <c r="I27" s="88">
        <v>2</v>
      </c>
      <c r="J27" s="88">
        <v>218</v>
      </c>
      <c r="K27" s="88">
        <v>21</v>
      </c>
      <c r="L27" s="3">
        <v>30249.1</v>
      </c>
      <c r="M27" s="90"/>
      <c r="N27" s="89">
        <v>45315</v>
      </c>
      <c r="O27" s="3">
        <f t="shared" si="5"/>
        <v>2024</v>
      </c>
      <c r="P27" s="25">
        <f t="shared" si="6"/>
        <v>1</v>
      </c>
      <c r="Q27" s="3">
        <f t="shared" si="7"/>
        <v>24</v>
      </c>
      <c r="R27" s="3">
        <f t="shared" si="8"/>
        <v>4</v>
      </c>
      <c r="S27" s="3">
        <f t="shared" si="9"/>
        <v>4</v>
      </c>
      <c r="T27" s="3">
        <v>24</v>
      </c>
      <c r="U27" s="3">
        <v>-3</v>
      </c>
      <c r="V27" s="3">
        <v>7.5</v>
      </c>
      <c r="W27" s="3">
        <v>1</v>
      </c>
      <c r="X27" s="3">
        <v>82.89</v>
      </c>
    </row>
    <row r="28" spans="2:24" x14ac:dyDescent="0.3">
      <c r="B28" s="2">
        <v>45316</v>
      </c>
      <c r="C28" s="3">
        <f t="shared" si="0"/>
        <v>2024</v>
      </c>
      <c r="D28" s="25">
        <f t="shared" si="1"/>
        <v>1</v>
      </c>
      <c r="E28" s="3">
        <f t="shared" si="2"/>
        <v>25</v>
      </c>
      <c r="F28" s="3">
        <f t="shared" si="3"/>
        <v>4</v>
      </c>
      <c r="G28" s="3">
        <f t="shared" si="4"/>
        <v>5</v>
      </c>
      <c r="H28" s="88">
        <v>24</v>
      </c>
      <c r="I28" s="88">
        <v>3</v>
      </c>
      <c r="J28" s="88">
        <v>167</v>
      </c>
      <c r="K28" s="88">
        <v>46</v>
      </c>
      <c r="L28" s="3">
        <v>31778.7</v>
      </c>
      <c r="M28" s="90"/>
      <c r="N28" s="89">
        <v>45316</v>
      </c>
      <c r="O28" s="3">
        <f t="shared" si="5"/>
        <v>2024</v>
      </c>
      <c r="P28" s="25">
        <f t="shared" si="6"/>
        <v>1</v>
      </c>
      <c r="Q28" s="3">
        <f t="shared" si="7"/>
        <v>25</v>
      </c>
      <c r="R28" s="3">
        <f t="shared" si="8"/>
        <v>4</v>
      </c>
      <c r="S28" s="3">
        <f t="shared" si="9"/>
        <v>5</v>
      </c>
      <c r="T28" s="3">
        <v>24</v>
      </c>
      <c r="U28" s="3">
        <v>-6</v>
      </c>
      <c r="V28" s="3">
        <v>6</v>
      </c>
      <c r="W28" s="3">
        <v>1.5</v>
      </c>
      <c r="X28" s="3">
        <v>173.37</v>
      </c>
    </row>
    <row r="29" spans="2:24" x14ac:dyDescent="0.3">
      <c r="B29" s="2">
        <v>45317</v>
      </c>
      <c r="C29" s="3">
        <f t="shared" si="0"/>
        <v>2024</v>
      </c>
      <c r="D29" s="25">
        <f t="shared" si="1"/>
        <v>1</v>
      </c>
      <c r="E29" s="3">
        <f t="shared" si="2"/>
        <v>26</v>
      </c>
      <c r="F29" s="3">
        <f t="shared" si="3"/>
        <v>4</v>
      </c>
      <c r="G29" s="3">
        <f t="shared" si="4"/>
        <v>6</v>
      </c>
      <c r="H29" s="88">
        <v>23</v>
      </c>
      <c r="I29" s="88">
        <v>4</v>
      </c>
      <c r="J29" s="88">
        <v>134</v>
      </c>
      <c r="K29" s="88">
        <v>13</v>
      </c>
      <c r="L29" s="3">
        <v>21786.3</v>
      </c>
      <c r="M29" s="90"/>
      <c r="N29" s="89">
        <v>45317</v>
      </c>
      <c r="O29" s="3">
        <f t="shared" si="5"/>
        <v>2024</v>
      </c>
      <c r="P29" s="25">
        <f t="shared" si="6"/>
        <v>1</v>
      </c>
      <c r="Q29" s="3">
        <f t="shared" si="7"/>
        <v>26</v>
      </c>
      <c r="R29" s="3">
        <f t="shared" si="8"/>
        <v>4</v>
      </c>
      <c r="S29" s="3">
        <f t="shared" si="9"/>
        <v>6</v>
      </c>
      <c r="T29" s="3">
        <v>24</v>
      </c>
      <c r="U29" s="3">
        <v>-8.5</v>
      </c>
      <c r="V29" s="3">
        <v>2</v>
      </c>
      <c r="W29" s="3">
        <v>-2</v>
      </c>
      <c r="X29" s="3">
        <v>47.57</v>
      </c>
    </row>
    <row r="30" spans="2:24" x14ac:dyDescent="0.3">
      <c r="B30" s="2">
        <v>45318</v>
      </c>
      <c r="C30" s="3">
        <f t="shared" si="0"/>
        <v>2024</v>
      </c>
      <c r="D30" s="25">
        <f t="shared" si="1"/>
        <v>1</v>
      </c>
      <c r="E30" s="3">
        <f t="shared" si="2"/>
        <v>27</v>
      </c>
      <c r="F30" s="3">
        <f t="shared" si="3"/>
        <v>4</v>
      </c>
      <c r="G30" s="3">
        <f t="shared" si="4"/>
        <v>7</v>
      </c>
      <c r="H30" s="88">
        <v>24</v>
      </c>
      <c r="I30" s="88">
        <v>3</v>
      </c>
      <c r="J30" s="88">
        <v>263</v>
      </c>
      <c r="K30" s="88">
        <v>149</v>
      </c>
      <c r="L30" s="3">
        <v>62007.8</v>
      </c>
      <c r="M30" s="90"/>
      <c r="N30" s="89">
        <v>45318</v>
      </c>
      <c r="O30" s="3">
        <f t="shared" si="5"/>
        <v>2024</v>
      </c>
      <c r="P30" s="25">
        <f t="shared" si="6"/>
        <v>1</v>
      </c>
      <c r="Q30" s="3">
        <f t="shared" si="7"/>
        <v>27</v>
      </c>
      <c r="R30" s="3">
        <f t="shared" si="8"/>
        <v>4</v>
      </c>
      <c r="S30" s="3">
        <f t="shared" si="9"/>
        <v>7</v>
      </c>
      <c r="T30" s="3">
        <v>24</v>
      </c>
      <c r="U30" s="3">
        <v>-9.5</v>
      </c>
      <c r="V30" s="3">
        <v>-4</v>
      </c>
      <c r="W30" s="3">
        <v>-5</v>
      </c>
      <c r="X30" s="3">
        <v>29.23</v>
      </c>
    </row>
    <row r="31" spans="2:24" x14ac:dyDescent="0.3">
      <c r="B31" s="2">
        <v>45319</v>
      </c>
      <c r="C31" s="3">
        <f t="shared" si="0"/>
        <v>2024</v>
      </c>
      <c r="D31" s="25">
        <f t="shared" si="1"/>
        <v>1</v>
      </c>
      <c r="E31" s="3">
        <f t="shared" si="2"/>
        <v>28</v>
      </c>
      <c r="F31" s="3">
        <f t="shared" si="3"/>
        <v>5</v>
      </c>
      <c r="G31" s="3">
        <f t="shared" si="4"/>
        <v>1</v>
      </c>
      <c r="H31" s="88">
        <v>24</v>
      </c>
      <c r="I31" s="88">
        <v>3</v>
      </c>
      <c r="J31" s="88">
        <v>312</v>
      </c>
      <c r="K31" s="88">
        <v>173</v>
      </c>
      <c r="L31" s="3">
        <v>83643.199999999997</v>
      </c>
      <c r="M31" s="90"/>
      <c r="N31" s="89">
        <v>45319</v>
      </c>
      <c r="O31" s="3">
        <f t="shared" si="5"/>
        <v>2024</v>
      </c>
      <c r="P31" s="25">
        <f t="shared" si="6"/>
        <v>1</v>
      </c>
      <c r="Q31" s="3">
        <f t="shared" si="7"/>
        <v>28</v>
      </c>
      <c r="R31" s="3">
        <f t="shared" si="8"/>
        <v>5</v>
      </c>
      <c r="S31" s="3">
        <f t="shared" si="9"/>
        <v>1</v>
      </c>
      <c r="T31" s="3">
        <v>24</v>
      </c>
      <c r="U31" s="3">
        <v>-5</v>
      </c>
      <c r="V31" s="3">
        <v>-3</v>
      </c>
      <c r="W31" s="3">
        <v>-5</v>
      </c>
      <c r="X31" s="3">
        <v>5.27</v>
      </c>
    </row>
    <row r="32" spans="2:24" x14ac:dyDescent="0.3">
      <c r="B32" s="2">
        <v>45320</v>
      </c>
      <c r="C32" s="3">
        <f t="shared" si="0"/>
        <v>2024</v>
      </c>
      <c r="D32" s="25">
        <f t="shared" si="1"/>
        <v>1</v>
      </c>
      <c r="E32" s="3">
        <f t="shared" si="2"/>
        <v>29</v>
      </c>
      <c r="F32" s="3">
        <f t="shared" si="3"/>
        <v>5</v>
      </c>
      <c r="G32" s="3">
        <f t="shared" si="4"/>
        <v>2</v>
      </c>
      <c r="H32" s="88">
        <v>24</v>
      </c>
      <c r="I32" s="88">
        <v>3</v>
      </c>
      <c r="J32" s="88">
        <v>188</v>
      </c>
      <c r="K32" s="88">
        <v>99</v>
      </c>
      <c r="L32" s="3">
        <v>63204.9</v>
      </c>
      <c r="M32" s="90"/>
      <c r="N32" s="89">
        <v>45320</v>
      </c>
      <c r="O32" s="3">
        <f t="shared" si="5"/>
        <v>2024</v>
      </c>
      <c r="P32" s="25">
        <f t="shared" si="6"/>
        <v>1</v>
      </c>
      <c r="Q32" s="3">
        <f t="shared" si="7"/>
        <v>29</v>
      </c>
      <c r="R32" s="3">
        <f t="shared" si="8"/>
        <v>5</v>
      </c>
      <c r="S32" s="3">
        <f t="shared" si="9"/>
        <v>2</v>
      </c>
      <c r="T32" s="3">
        <v>24</v>
      </c>
      <c r="U32" s="3">
        <v>-6.5</v>
      </c>
      <c r="V32" s="3">
        <v>0</v>
      </c>
      <c r="W32" s="3">
        <v>-5</v>
      </c>
      <c r="X32" s="3">
        <v>27.17</v>
      </c>
    </row>
    <row r="33" spans="2:24" x14ac:dyDescent="0.3">
      <c r="B33" s="2">
        <v>45321</v>
      </c>
      <c r="C33" s="3">
        <f t="shared" si="0"/>
        <v>2024</v>
      </c>
      <c r="D33" s="25">
        <f t="shared" si="1"/>
        <v>1</v>
      </c>
      <c r="E33" s="3">
        <f t="shared" si="2"/>
        <v>30</v>
      </c>
      <c r="F33" s="3">
        <f t="shared" si="3"/>
        <v>5</v>
      </c>
      <c r="G33" s="3">
        <f t="shared" si="4"/>
        <v>3</v>
      </c>
      <c r="H33" s="88">
        <v>24</v>
      </c>
      <c r="I33" s="88">
        <v>2</v>
      </c>
      <c r="J33" s="88">
        <v>65</v>
      </c>
      <c r="K33" s="88">
        <v>6</v>
      </c>
      <c r="L33" s="3">
        <v>3968.91</v>
      </c>
      <c r="M33" s="90"/>
      <c r="N33" s="89">
        <v>45321</v>
      </c>
      <c r="O33" s="3">
        <f t="shared" si="5"/>
        <v>2024</v>
      </c>
      <c r="P33" s="25">
        <f t="shared" si="6"/>
        <v>1</v>
      </c>
      <c r="Q33" s="3">
        <f t="shared" si="7"/>
        <v>30</v>
      </c>
      <c r="R33" s="3">
        <f t="shared" si="8"/>
        <v>5</v>
      </c>
      <c r="S33" s="3">
        <f t="shared" si="9"/>
        <v>3</v>
      </c>
      <c r="T33" s="3">
        <v>24</v>
      </c>
      <c r="U33" s="3">
        <v>-1</v>
      </c>
      <c r="V33" s="3">
        <v>2</v>
      </c>
      <c r="W33" s="3">
        <v>1</v>
      </c>
      <c r="X33" s="3">
        <v>6.84</v>
      </c>
    </row>
    <row r="34" spans="2:24" x14ac:dyDescent="0.3">
      <c r="B34" s="2">
        <v>45322</v>
      </c>
      <c r="C34" s="3">
        <f t="shared" si="0"/>
        <v>2024</v>
      </c>
      <c r="D34" s="25">
        <f t="shared" si="1"/>
        <v>1</v>
      </c>
      <c r="E34" s="3">
        <f t="shared" si="2"/>
        <v>31</v>
      </c>
      <c r="F34" s="3">
        <f t="shared" si="3"/>
        <v>5</v>
      </c>
      <c r="G34" s="3">
        <f t="shared" si="4"/>
        <v>4</v>
      </c>
      <c r="H34" s="88">
        <v>24</v>
      </c>
      <c r="I34" s="88">
        <v>2</v>
      </c>
      <c r="J34" s="88">
        <v>114</v>
      </c>
      <c r="K34" s="88">
        <v>17</v>
      </c>
      <c r="L34" s="3">
        <v>11866</v>
      </c>
      <c r="M34" s="90"/>
      <c r="N34" s="89">
        <v>45322</v>
      </c>
      <c r="O34" s="3">
        <f t="shared" si="5"/>
        <v>2024</v>
      </c>
      <c r="P34" s="25">
        <f t="shared" si="6"/>
        <v>1</v>
      </c>
      <c r="Q34" s="3">
        <f t="shared" si="7"/>
        <v>31</v>
      </c>
      <c r="R34" s="3">
        <f t="shared" si="8"/>
        <v>5</v>
      </c>
      <c r="S34" s="3">
        <f t="shared" si="9"/>
        <v>4</v>
      </c>
      <c r="T34" s="3">
        <v>24</v>
      </c>
      <c r="U34" s="3">
        <v>-6</v>
      </c>
      <c r="V34" s="3">
        <v>-1</v>
      </c>
      <c r="W34" s="3">
        <v>-2</v>
      </c>
      <c r="X34" s="3">
        <v>14.71</v>
      </c>
    </row>
    <row r="35" spans="2:24" x14ac:dyDescent="0.3">
      <c r="B35" s="2">
        <v>45323</v>
      </c>
      <c r="C35" s="3">
        <f t="shared" si="0"/>
        <v>2024</v>
      </c>
      <c r="D35" s="25">
        <f t="shared" si="1"/>
        <v>2</v>
      </c>
      <c r="E35" s="3">
        <f t="shared" si="2"/>
        <v>1</v>
      </c>
      <c r="F35" s="3">
        <f t="shared" si="3"/>
        <v>5</v>
      </c>
      <c r="G35" s="3">
        <f t="shared" si="4"/>
        <v>5</v>
      </c>
      <c r="H35" s="88">
        <v>24</v>
      </c>
      <c r="I35" s="88">
        <v>3</v>
      </c>
      <c r="J35" s="88">
        <v>169</v>
      </c>
      <c r="K35" s="88">
        <v>68</v>
      </c>
      <c r="L35" s="3">
        <v>31732.799999999999</v>
      </c>
      <c r="M35" s="90"/>
      <c r="N35" s="89">
        <v>45323</v>
      </c>
      <c r="O35" s="3">
        <f t="shared" si="5"/>
        <v>2024</v>
      </c>
      <c r="P35" s="25">
        <f t="shared" si="6"/>
        <v>2</v>
      </c>
      <c r="Q35" s="3">
        <f t="shared" si="7"/>
        <v>1</v>
      </c>
      <c r="R35" s="3">
        <f t="shared" si="8"/>
        <v>5</v>
      </c>
      <c r="S35" s="3">
        <f t="shared" si="9"/>
        <v>5</v>
      </c>
      <c r="T35" s="3">
        <v>24</v>
      </c>
      <c r="U35" s="3">
        <v>-10</v>
      </c>
      <c r="V35" s="3">
        <v>-3</v>
      </c>
      <c r="W35" s="3">
        <v>-6</v>
      </c>
      <c r="X35" s="3">
        <v>45.5</v>
      </c>
    </row>
    <row r="36" spans="2:24" x14ac:dyDescent="0.3">
      <c r="B36" s="2">
        <v>45324</v>
      </c>
      <c r="C36" s="3">
        <f t="shared" si="0"/>
        <v>2024</v>
      </c>
      <c r="D36" s="25">
        <f t="shared" si="1"/>
        <v>2</v>
      </c>
      <c r="E36" s="3">
        <f t="shared" si="2"/>
        <v>2</v>
      </c>
      <c r="F36" s="3">
        <f t="shared" si="3"/>
        <v>5</v>
      </c>
      <c r="G36" s="3">
        <f t="shared" si="4"/>
        <v>6</v>
      </c>
      <c r="H36" s="88">
        <v>23</v>
      </c>
      <c r="I36" s="88">
        <v>2</v>
      </c>
      <c r="J36" s="88">
        <v>192</v>
      </c>
      <c r="K36" s="88">
        <v>34</v>
      </c>
      <c r="L36" s="3">
        <v>33446.199999999997</v>
      </c>
      <c r="M36" s="90"/>
      <c r="N36" s="89">
        <v>45324</v>
      </c>
      <c r="O36" s="3">
        <f t="shared" si="5"/>
        <v>2024</v>
      </c>
      <c r="P36" s="25">
        <f t="shared" si="6"/>
        <v>2</v>
      </c>
      <c r="Q36" s="3">
        <f t="shared" si="7"/>
        <v>2</v>
      </c>
      <c r="R36" s="3">
        <f t="shared" si="8"/>
        <v>5</v>
      </c>
      <c r="S36" s="3">
        <f t="shared" si="9"/>
        <v>6</v>
      </c>
      <c r="T36" s="3">
        <v>24</v>
      </c>
      <c r="U36" s="3">
        <v>-10</v>
      </c>
      <c r="V36" s="3">
        <v>-3</v>
      </c>
      <c r="W36" s="3">
        <v>-5</v>
      </c>
      <c r="X36" s="3">
        <v>36.700000000000003</v>
      </c>
    </row>
    <row r="37" spans="2:24" x14ac:dyDescent="0.3">
      <c r="B37" s="2">
        <v>45325</v>
      </c>
      <c r="C37" s="3">
        <f t="shared" si="0"/>
        <v>2024</v>
      </c>
      <c r="D37" s="25">
        <f t="shared" si="1"/>
        <v>2</v>
      </c>
      <c r="E37" s="3">
        <f t="shared" si="2"/>
        <v>3</v>
      </c>
      <c r="F37" s="3">
        <f t="shared" si="3"/>
        <v>5</v>
      </c>
      <c r="G37" s="3">
        <f t="shared" si="4"/>
        <v>7</v>
      </c>
      <c r="H37" s="88">
        <v>22</v>
      </c>
      <c r="I37" s="88">
        <v>2</v>
      </c>
      <c r="J37" s="88">
        <v>172</v>
      </c>
      <c r="K37" s="88">
        <v>21</v>
      </c>
      <c r="L37" s="3">
        <v>34052.800000000003</v>
      </c>
      <c r="M37" s="90"/>
      <c r="N37" s="89">
        <v>45325</v>
      </c>
      <c r="O37" s="3">
        <f t="shared" si="5"/>
        <v>2024</v>
      </c>
      <c r="P37" s="25">
        <f t="shared" si="6"/>
        <v>2</v>
      </c>
      <c r="Q37" s="3">
        <f t="shared" si="7"/>
        <v>3</v>
      </c>
      <c r="R37" s="3">
        <f t="shared" si="8"/>
        <v>5</v>
      </c>
      <c r="S37" s="3">
        <f t="shared" si="9"/>
        <v>7</v>
      </c>
      <c r="T37" s="3">
        <v>24</v>
      </c>
      <c r="U37" s="3">
        <v>-12</v>
      </c>
      <c r="V37" s="3">
        <v>-2</v>
      </c>
      <c r="W37" s="3">
        <v>-8</v>
      </c>
      <c r="X37" s="3">
        <v>109.52</v>
      </c>
    </row>
    <row r="38" spans="2:24" x14ac:dyDescent="0.3">
      <c r="B38" s="2">
        <v>45326</v>
      </c>
      <c r="C38" s="3">
        <f t="shared" si="0"/>
        <v>2024</v>
      </c>
      <c r="D38" s="25">
        <f t="shared" si="1"/>
        <v>2</v>
      </c>
      <c r="E38" s="3">
        <f t="shared" si="2"/>
        <v>4</v>
      </c>
      <c r="F38" s="3">
        <f t="shared" si="3"/>
        <v>6</v>
      </c>
      <c r="G38" s="3">
        <f t="shared" si="4"/>
        <v>1</v>
      </c>
      <c r="H38" s="88">
        <v>24</v>
      </c>
      <c r="I38" s="88">
        <v>2</v>
      </c>
      <c r="J38" s="88">
        <v>177</v>
      </c>
      <c r="K38" s="88">
        <v>50</v>
      </c>
      <c r="L38" s="3">
        <v>32460.799999999999</v>
      </c>
      <c r="M38" s="90"/>
      <c r="N38" s="89">
        <v>45326</v>
      </c>
      <c r="O38" s="3">
        <f t="shared" si="5"/>
        <v>2024</v>
      </c>
      <c r="P38" s="25">
        <f t="shared" si="6"/>
        <v>2</v>
      </c>
      <c r="Q38" s="3">
        <f t="shared" si="7"/>
        <v>4</v>
      </c>
      <c r="R38" s="3">
        <f t="shared" si="8"/>
        <v>6</v>
      </c>
      <c r="S38" s="3">
        <f t="shared" si="9"/>
        <v>1</v>
      </c>
      <c r="T38" s="3">
        <v>24</v>
      </c>
      <c r="U38" s="3">
        <v>-11.5</v>
      </c>
      <c r="V38" s="3">
        <v>4</v>
      </c>
      <c r="W38" s="3">
        <v>-4</v>
      </c>
      <c r="X38" s="3">
        <v>298.98</v>
      </c>
    </row>
    <row r="39" spans="2:24" x14ac:dyDescent="0.3">
      <c r="B39" s="2">
        <v>45327</v>
      </c>
      <c r="C39" s="3">
        <f t="shared" si="0"/>
        <v>2024</v>
      </c>
      <c r="D39" s="25">
        <f t="shared" si="1"/>
        <v>2</v>
      </c>
      <c r="E39" s="3">
        <f t="shared" si="2"/>
        <v>5</v>
      </c>
      <c r="F39" s="3">
        <f t="shared" si="3"/>
        <v>6</v>
      </c>
      <c r="G39" s="3">
        <f t="shared" si="4"/>
        <v>2</v>
      </c>
      <c r="H39" s="88">
        <v>24</v>
      </c>
      <c r="I39" s="88">
        <v>2</v>
      </c>
      <c r="J39" s="88">
        <v>167</v>
      </c>
      <c r="K39" s="88">
        <v>63</v>
      </c>
      <c r="L39" s="3">
        <v>33800.800000000003</v>
      </c>
      <c r="M39" s="90"/>
      <c r="N39" s="89">
        <v>45327</v>
      </c>
      <c r="O39" s="3">
        <f t="shared" si="5"/>
        <v>2024</v>
      </c>
      <c r="P39" s="25">
        <f t="shared" si="6"/>
        <v>2</v>
      </c>
      <c r="Q39" s="3">
        <f t="shared" si="7"/>
        <v>5</v>
      </c>
      <c r="R39" s="3">
        <f t="shared" si="8"/>
        <v>6</v>
      </c>
      <c r="S39" s="3">
        <f t="shared" si="9"/>
        <v>2</v>
      </c>
      <c r="T39" s="3">
        <v>24</v>
      </c>
      <c r="U39" s="3">
        <v>-7</v>
      </c>
      <c r="V39" s="3">
        <v>3</v>
      </c>
      <c r="W39" s="3">
        <v>-4</v>
      </c>
      <c r="X39" s="3">
        <v>89.06</v>
      </c>
    </row>
    <row r="40" spans="2:24" x14ac:dyDescent="0.3">
      <c r="B40" s="2">
        <v>45328</v>
      </c>
      <c r="C40" s="3">
        <f t="shared" si="0"/>
        <v>2024</v>
      </c>
      <c r="D40" s="25">
        <f t="shared" si="1"/>
        <v>2</v>
      </c>
      <c r="E40" s="3">
        <f t="shared" si="2"/>
        <v>6</v>
      </c>
      <c r="F40" s="3">
        <f t="shared" si="3"/>
        <v>6</v>
      </c>
      <c r="G40" s="3">
        <f t="shared" si="4"/>
        <v>3</v>
      </c>
      <c r="H40" s="88">
        <v>24</v>
      </c>
      <c r="I40" s="88">
        <v>3</v>
      </c>
      <c r="J40" s="88">
        <v>152</v>
      </c>
      <c r="K40" s="88">
        <v>25</v>
      </c>
      <c r="L40" s="3">
        <v>22318</v>
      </c>
      <c r="M40" s="90"/>
      <c r="N40" s="89">
        <v>45328</v>
      </c>
      <c r="O40" s="3">
        <f t="shared" si="5"/>
        <v>2024</v>
      </c>
      <c r="P40" s="25">
        <f t="shared" si="6"/>
        <v>2</v>
      </c>
      <c r="Q40" s="3">
        <f t="shared" si="7"/>
        <v>6</v>
      </c>
      <c r="R40" s="3">
        <f t="shared" si="8"/>
        <v>6</v>
      </c>
      <c r="S40" s="3">
        <f t="shared" si="9"/>
        <v>3</v>
      </c>
      <c r="T40" s="3">
        <v>24</v>
      </c>
      <c r="U40" s="3">
        <v>-8</v>
      </c>
      <c r="V40" s="3">
        <v>5.5</v>
      </c>
      <c r="W40" s="3">
        <v>-0.5</v>
      </c>
      <c r="X40" s="3">
        <v>171.45</v>
      </c>
    </row>
    <row r="41" spans="2:24" x14ac:dyDescent="0.3">
      <c r="B41" s="2">
        <v>45329</v>
      </c>
      <c r="C41" s="3">
        <f t="shared" si="0"/>
        <v>2024</v>
      </c>
      <c r="D41" s="25">
        <f t="shared" si="1"/>
        <v>2</v>
      </c>
      <c r="E41" s="3">
        <f t="shared" si="2"/>
        <v>7</v>
      </c>
      <c r="F41" s="3">
        <f t="shared" si="3"/>
        <v>6</v>
      </c>
      <c r="G41" s="3">
        <f t="shared" si="4"/>
        <v>4</v>
      </c>
      <c r="H41" s="88">
        <v>21</v>
      </c>
      <c r="I41" s="88">
        <v>4</v>
      </c>
      <c r="J41" s="88">
        <v>104</v>
      </c>
      <c r="K41" s="88">
        <v>25</v>
      </c>
      <c r="L41" s="3">
        <v>11555.1</v>
      </c>
      <c r="M41" s="90"/>
      <c r="N41" s="89">
        <v>45329</v>
      </c>
      <c r="O41" s="3">
        <f t="shared" si="5"/>
        <v>2024</v>
      </c>
      <c r="P41" s="25">
        <f t="shared" si="6"/>
        <v>2</v>
      </c>
      <c r="Q41" s="3">
        <f t="shared" si="7"/>
        <v>7</v>
      </c>
      <c r="R41" s="3">
        <f t="shared" si="8"/>
        <v>6</v>
      </c>
      <c r="S41" s="3">
        <f t="shared" si="9"/>
        <v>4</v>
      </c>
      <c r="T41" s="3">
        <v>24</v>
      </c>
      <c r="U41" s="3">
        <v>-4</v>
      </c>
      <c r="V41" s="3">
        <v>6</v>
      </c>
      <c r="W41" s="3">
        <v>1.5</v>
      </c>
      <c r="X41" s="3">
        <v>67.16</v>
      </c>
    </row>
    <row r="42" spans="2:24" x14ac:dyDescent="0.3">
      <c r="B42" s="2">
        <v>45330</v>
      </c>
      <c r="C42" s="3">
        <f t="shared" si="0"/>
        <v>2024</v>
      </c>
      <c r="D42" s="25">
        <f t="shared" si="1"/>
        <v>2</v>
      </c>
      <c r="E42" s="3">
        <f t="shared" si="2"/>
        <v>8</v>
      </c>
      <c r="F42" s="3">
        <f t="shared" si="3"/>
        <v>6</v>
      </c>
      <c r="G42" s="3">
        <f t="shared" si="4"/>
        <v>5</v>
      </c>
      <c r="H42" s="88">
        <v>20</v>
      </c>
      <c r="I42" s="88">
        <v>3</v>
      </c>
      <c r="J42" s="88">
        <v>57</v>
      </c>
      <c r="K42" s="88">
        <v>9</v>
      </c>
      <c r="L42" s="3">
        <v>2902.74</v>
      </c>
      <c r="M42" s="90"/>
      <c r="N42" s="89">
        <v>45330</v>
      </c>
      <c r="O42" s="3">
        <f t="shared" si="5"/>
        <v>2024</v>
      </c>
      <c r="P42" s="25">
        <f t="shared" si="6"/>
        <v>2</v>
      </c>
      <c r="Q42" s="3">
        <f t="shared" si="7"/>
        <v>8</v>
      </c>
      <c r="R42" s="3">
        <f t="shared" si="8"/>
        <v>6</v>
      </c>
      <c r="S42" s="3">
        <f t="shared" si="9"/>
        <v>5</v>
      </c>
      <c r="T42" s="3">
        <v>23</v>
      </c>
      <c r="U42" s="3">
        <v>1</v>
      </c>
      <c r="V42" s="3">
        <v>5</v>
      </c>
      <c r="W42" s="3">
        <v>2</v>
      </c>
      <c r="X42" s="3">
        <v>20.329999999999998</v>
      </c>
    </row>
    <row r="43" spans="2:24" x14ac:dyDescent="0.3">
      <c r="B43" s="2">
        <v>45331</v>
      </c>
      <c r="C43" s="3">
        <f t="shared" si="0"/>
        <v>2024</v>
      </c>
      <c r="D43" s="25">
        <f t="shared" si="1"/>
        <v>2</v>
      </c>
      <c r="E43" s="3">
        <f t="shared" si="2"/>
        <v>9</v>
      </c>
      <c r="F43" s="3">
        <f t="shared" si="3"/>
        <v>6</v>
      </c>
      <c r="G43" s="3">
        <f t="shared" si="4"/>
        <v>6</v>
      </c>
      <c r="H43" s="88">
        <v>21</v>
      </c>
      <c r="I43" s="88">
        <v>5</v>
      </c>
      <c r="J43" s="88">
        <v>93</v>
      </c>
      <c r="K43" s="88">
        <v>17</v>
      </c>
      <c r="L43" s="3">
        <v>5498.57</v>
      </c>
      <c r="M43" s="90"/>
      <c r="N43" s="89">
        <v>45331</v>
      </c>
      <c r="O43" s="3">
        <f t="shared" si="5"/>
        <v>2024</v>
      </c>
      <c r="P43" s="25">
        <f t="shared" si="6"/>
        <v>2</v>
      </c>
      <c r="Q43" s="3">
        <f t="shared" si="7"/>
        <v>9</v>
      </c>
      <c r="R43" s="3">
        <f t="shared" si="8"/>
        <v>6</v>
      </c>
      <c r="S43" s="3">
        <f t="shared" si="9"/>
        <v>6</v>
      </c>
      <c r="T43" s="3">
        <v>24</v>
      </c>
      <c r="U43" s="3">
        <v>2</v>
      </c>
      <c r="V43" s="3">
        <v>9</v>
      </c>
      <c r="W43" s="3">
        <v>4</v>
      </c>
      <c r="X43" s="3">
        <v>55</v>
      </c>
    </row>
    <row r="44" spans="2:24" x14ac:dyDescent="0.3">
      <c r="B44" s="2">
        <v>45332</v>
      </c>
      <c r="C44" s="3">
        <f t="shared" si="0"/>
        <v>2024</v>
      </c>
      <c r="D44" s="25">
        <f t="shared" si="1"/>
        <v>2</v>
      </c>
      <c r="E44" s="3">
        <f t="shared" si="2"/>
        <v>10</v>
      </c>
      <c r="F44" s="3">
        <f t="shared" si="3"/>
        <v>6</v>
      </c>
      <c r="G44" s="3">
        <f t="shared" si="4"/>
        <v>7</v>
      </c>
      <c r="H44" s="88">
        <v>22</v>
      </c>
      <c r="I44" s="88">
        <v>3</v>
      </c>
      <c r="J44" s="88">
        <v>74</v>
      </c>
      <c r="K44" s="88">
        <v>12</v>
      </c>
      <c r="L44" s="3">
        <v>4222.6000000000004</v>
      </c>
      <c r="M44" s="90"/>
      <c r="N44" s="89">
        <v>45332</v>
      </c>
      <c r="O44" s="3">
        <f t="shared" si="5"/>
        <v>2024</v>
      </c>
      <c r="P44" s="25">
        <f t="shared" si="6"/>
        <v>2</v>
      </c>
      <c r="Q44" s="3">
        <f t="shared" si="7"/>
        <v>10</v>
      </c>
      <c r="R44" s="3">
        <f t="shared" si="8"/>
        <v>6</v>
      </c>
      <c r="S44" s="3">
        <f t="shared" si="9"/>
        <v>7</v>
      </c>
      <c r="T44" s="3">
        <v>24</v>
      </c>
      <c r="U44" s="3">
        <v>4</v>
      </c>
      <c r="V44" s="3">
        <v>8.5</v>
      </c>
      <c r="W44" s="3">
        <v>6.5</v>
      </c>
      <c r="X44" s="3">
        <v>20.49</v>
      </c>
    </row>
    <row r="45" spans="2:24" x14ac:dyDescent="0.3">
      <c r="B45" s="2">
        <v>45333</v>
      </c>
      <c r="C45" s="3">
        <f t="shared" si="0"/>
        <v>2024</v>
      </c>
      <c r="D45" s="25">
        <f t="shared" si="1"/>
        <v>2</v>
      </c>
      <c r="E45" s="3">
        <f t="shared" si="2"/>
        <v>11</v>
      </c>
      <c r="F45" s="3">
        <f t="shared" si="3"/>
        <v>7</v>
      </c>
      <c r="G45" s="3">
        <f t="shared" si="4"/>
        <v>1</v>
      </c>
      <c r="H45" s="88">
        <v>21</v>
      </c>
      <c r="I45" s="88">
        <v>3</v>
      </c>
      <c r="J45" s="88">
        <v>53</v>
      </c>
      <c r="K45" s="88">
        <v>6</v>
      </c>
      <c r="L45" s="3">
        <v>2797.48</v>
      </c>
      <c r="M45" s="90"/>
      <c r="N45" s="89">
        <v>45333</v>
      </c>
      <c r="O45" s="3">
        <f t="shared" si="5"/>
        <v>2024</v>
      </c>
      <c r="P45" s="25">
        <f t="shared" si="6"/>
        <v>2</v>
      </c>
      <c r="Q45" s="3">
        <f t="shared" si="7"/>
        <v>11</v>
      </c>
      <c r="R45" s="3">
        <f t="shared" si="8"/>
        <v>7</v>
      </c>
      <c r="S45" s="3">
        <f t="shared" si="9"/>
        <v>1</v>
      </c>
      <c r="T45" s="3">
        <v>24</v>
      </c>
      <c r="U45" s="3">
        <v>0</v>
      </c>
      <c r="V45" s="3">
        <v>15</v>
      </c>
      <c r="W45" s="3">
        <v>6</v>
      </c>
      <c r="X45" s="3">
        <v>262.81</v>
      </c>
    </row>
    <row r="46" spans="2:24" x14ac:dyDescent="0.3">
      <c r="B46" s="2">
        <v>45334</v>
      </c>
      <c r="C46" s="3">
        <f t="shared" si="0"/>
        <v>2024</v>
      </c>
      <c r="D46" s="25">
        <f t="shared" si="1"/>
        <v>2</v>
      </c>
      <c r="E46" s="3">
        <f t="shared" si="2"/>
        <v>12</v>
      </c>
      <c r="F46" s="3">
        <f t="shared" si="3"/>
        <v>7</v>
      </c>
      <c r="G46" s="3">
        <f t="shared" si="4"/>
        <v>2</v>
      </c>
      <c r="H46" s="88">
        <v>24</v>
      </c>
      <c r="I46" s="88">
        <v>4</v>
      </c>
      <c r="J46" s="88">
        <v>152</v>
      </c>
      <c r="K46" s="88">
        <v>13</v>
      </c>
      <c r="L46" s="3">
        <v>29017.4</v>
      </c>
      <c r="M46" s="90"/>
      <c r="N46" s="89">
        <v>45334</v>
      </c>
      <c r="O46" s="3">
        <f t="shared" si="5"/>
        <v>2024</v>
      </c>
      <c r="P46" s="25">
        <f t="shared" si="6"/>
        <v>2</v>
      </c>
      <c r="Q46" s="3">
        <f t="shared" si="7"/>
        <v>12</v>
      </c>
      <c r="R46" s="3">
        <f t="shared" si="8"/>
        <v>7</v>
      </c>
      <c r="S46" s="3">
        <f t="shared" si="9"/>
        <v>2</v>
      </c>
      <c r="T46" s="3">
        <v>23</v>
      </c>
      <c r="U46" s="3">
        <v>-2</v>
      </c>
      <c r="V46" s="3">
        <v>2.5</v>
      </c>
      <c r="W46" s="3">
        <v>-1</v>
      </c>
      <c r="X46" s="3">
        <v>18.32</v>
      </c>
    </row>
    <row r="47" spans="2:24" x14ac:dyDescent="0.3">
      <c r="B47" s="2">
        <v>45335</v>
      </c>
      <c r="C47" s="3">
        <f t="shared" si="0"/>
        <v>2024</v>
      </c>
      <c r="D47" s="25">
        <f t="shared" si="1"/>
        <v>2</v>
      </c>
      <c r="E47" s="3">
        <f t="shared" si="2"/>
        <v>13</v>
      </c>
      <c r="F47" s="3">
        <f t="shared" si="3"/>
        <v>7</v>
      </c>
      <c r="G47" s="3">
        <f t="shared" si="4"/>
        <v>3</v>
      </c>
      <c r="H47" s="88">
        <v>21</v>
      </c>
      <c r="I47" s="88">
        <v>3</v>
      </c>
      <c r="J47" s="88">
        <v>104</v>
      </c>
      <c r="K47" s="88">
        <v>8</v>
      </c>
      <c r="L47" s="3">
        <v>11357.3</v>
      </c>
      <c r="M47" s="90"/>
      <c r="N47" s="89">
        <v>45335</v>
      </c>
      <c r="O47" s="3">
        <f t="shared" si="5"/>
        <v>2024</v>
      </c>
      <c r="P47" s="25">
        <f t="shared" si="6"/>
        <v>2</v>
      </c>
      <c r="Q47" s="3">
        <f t="shared" si="7"/>
        <v>13</v>
      </c>
      <c r="R47" s="3">
        <f t="shared" si="8"/>
        <v>7</v>
      </c>
      <c r="S47" s="3">
        <f t="shared" si="9"/>
        <v>3</v>
      </c>
      <c r="T47" s="3">
        <v>24</v>
      </c>
      <c r="U47" s="3">
        <v>-2</v>
      </c>
      <c r="V47" s="3">
        <v>9</v>
      </c>
      <c r="W47" s="3">
        <v>2.5</v>
      </c>
      <c r="X47" s="3">
        <v>109.78</v>
      </c>
    </row>
    <row r="48" spans="2:24" x14ac:dyDescent="0.3">
      <c r="B48" s="2">
        <v>45336</v>
      </c>
      <c r="C48" s="3">
        <f t="shared" si="0"/>
        <v>2024</v>
      </c>
      <c r="D48" s="25">
        <f t="shared" si="1"/>
        <v>2</v>
      </c>
      <c r="E48" s="3">
        <f t="shared" si="2"/>
        <v>14</v>
      </c>
      <c r="F48" s="3">
        <f t="shared" si="3"/>
        <v>7</v>
      </c>
      <c r="G48" s="3">
        <f t="shared" si="4"/>
        <v>4</v>
      </c>
      <c r="H48" s="88">
        <v>21</v>
      </c>
      <c r="I48" s="88">
        <v>3</v>
      </c>
      <c r="J48" s="88">
        <v>42</v>
      </c>
      <c r="K48" s="88">
        <v>8</v>
      </c>
      <c r="L48" s="3">
        <v>1279.1400000000001</v>
      </c>
      <c r="M48" s="90"/>
      <c r="N48" s="89">
        <v>45336</v>
      </c>
      <c r="O48" s="3">
        <f t="shared" si="5"/>
        <v>2024</v>
      </c>
      <c r="P48" s="25">
        <f t="shared" si="6"/>
        <v>2</v>
      </c>
      <c r="Q48" s="3">
        <f t="shared" si="7"/>
        <v>14</v>
      </c>
      <c r="R48" s="3">
        <f t="shared" si="8"/>
        <v>7</v>
      </c>
      <c r="S48" s="3">
        <f t="shared" si="9"/>
        <v>4</v>
      </c>
      <c r="T48" s="3">
        <v>24</v>
      </c>
      <c r="U48" s="3">
        <v>1</v>
      </c>
      <c r="V48" s="3">
        <v>16</v>
      </c>
      <c r="W48" s="3">
        <v>7.5</v>
      </c>
      <c r="X48" s="3">
        <v>253.7</v>
      </c>
    </row>
    <row r="49" spans="2:24" x14ac:dyDescent="0.3">
      <c r="B49" s="2">
        <v>45337</v>
      </c>
      <c r="C49" s="3">
        <f t="shared" si="0"/>
        <v>2024</v>
      </c>
      <c r="D49" s="25">
        <f t="shared" si="1"/>
        <v>2</v>
      </c>
      <c r="E49" s="3">
        <f t="shared" si="2"/>
        <v>15</v>
      </c>
      <c r="F49" s="3">
        <f t="shared" si="3"/>
        <v>7</v>
      </c>
      <c r="G49" s="3">
        <f t="shared" si="4"/>
        <v>5</v>
      </c>
      <c r="H49" s="88">
        <v>23</v>
      </c>
      <c r="I49" s="88">
        <v>3</v>
      </c>
      <c r="J49" s="88">
        <v>46</v>
      </c>
      <c r="K49" s="88">
        <v>8</v>
      </c>
      <c r="L49" s="3">
        <v>1380.87</v>
      </c>
      <c r="M49" s="90"/>
      <c r="N49" s="89">
        <v>45337</v>
      </c>
      <c r="O49" s="3">
        <f t="shared" si="5"/>
        <v>2024</v>
      </c>
      <c r="P49" s="25">
        <f t="shared" si="6"/>
        <v>2</v>
      </c>
      <c r="Q49" s="3">
        <f t="shared" si="7"/>
        <v>15</v>
      </c>
      <c r="R49" s="3">
        <f t="shared" si="8"/>
        <v>7</v>
      </c>
      <c r="S49" s="3">
        <f t="shared" si="9"/>
        <v>5</v>
      </c>
      <c r="T49" s="3">
        <v>24</v>
      </c>
      <c r="U49" s="3">
        <v>3</v>
      </c>
      <c r="V49" s="3">
        <v>15.5</v>
      </c>
      <c r="W49" s="3">
        <v>8</v>
      </c>
      <c r="X49" s="3">
        <v>155.61000000000001</v>
      </c>
    </row>
    <row r="50" spans="2:24" x14ac:dyDescent="0.3">
      <c r="B50" s="2">
        <v>45338</v>
      </c>
      <c r="C50" s="3">
        <f t="shared" si="0"/>
        <v>2024</v>
      </c>
      <c r="D50" s="25">
        <f t="shared" si="1"/>
        <v>2</v>
      </c>
      <c r="E50" s="3">
        <f t="shared" si="2"/>
        <v>16</v>
      </c>
      <c r="F50" s="3">
        <f t="shared" si="3"/>
        <v>7</v>
      </c>
      <c r="G50" s="3">
        <f t="shared" si="4"/>
        <v>6</v>
      </c>
      <c r="H50" s="88">
        <v>23</v>
      </c>
      <c r="I50" s="88">
        <v>4</v>
      </c>
      <c r="J50" s="88">
        <v>119</v>
      </c>
      <c r="K50" s="88">
        <v>22</v>
      </c>
      <c r="L50" s="3">
        <v>12856</v>
      </c>
      <c r="M50" s="90"/>
      <c r="N50" s="89">
        <v>45338</v>
      </c>
      <c r="O50" s="3">
        <f t="shared" si="5"/>
        <v>2024</v>
      </c>
      <c r="P50" s="25">
        <f t="shared" si="6"/>
        <v>2</v>
      </c>
      <c r="Q50" s="3">
        <f t="shared" si="7"/>
        <v>16</v>
      </c>
      <c r="R50" s="3">
        <f t="shared" si="8"/>
        <v>7</v>
      </c>
      <c r="S50" s="3">
        <f t="shared" si="9"/>
        <v>6</v>
      </c>
      <c r="T50" s="3">
        <v>24</v>
      </c>
      <c r="U50" s="3">
        <v>-14</v>
      </c>
      <c r="V50" s="3">
        <v>9</v>
      </c>
      <c r="W50" s="3">
        <v>-4</v>
      </c>
      <c r="X50" s="3">
        <v>621.95000000000005</v>
      </c>
    </row>
    <row r="51" spans="2:24" x14ac:dyDescent="0.3">
      <c r="B51" s="2">
        <v>45339</v>
      </c>
      <c r="C51" s="3">
        <f t="shared" si="0"/>
        <v>2024</v>
      </c>
      <c r="D51" s="25">
        <f t="shared" si="1"/>
        <v>2</v>
      </c>
      <c r="E51" s="3">
        <f t="shared" si="2"/>
        <v>17</v>
      </c>
      <c r="F51" s="3">
        <f t="shared" si="3"/>
        <v>7</v>
      </c>
      <c r="G51" s="3">
        <f t="shared" si="4"/>
        <v>7</v>
      </c>
      <c r="H51" s="88">
        <v>23</v>
      </c>
      <c r="I51" s="88">
        <v>3</v>
      </c>
      <c r="J51" s="88">
        <v>199</v>
      </c>
      <c r="K51" s="88">
        <v>38</v>
      </c>
      <c r="L51" s="3">
        <v>39042.1</v>
      </c>
      <c r="M51" s="90"/>
      <c r="N51" s="89">
        <v>45339</v>
      </c>
      <c r="O51" s="3">
        <f t="shared" si="5"/>
        <v>2024</v>
      </c>
      <c r="P51" s="25">
        <f t="shared" si="6"/>
        <v>2</v>
      </c>
      <c r="Q51" s="3">
        <f t="shared" si="7"/>
        <v>17</v>
      </c>
      <c r="R51" s="3">
        <f t="shared" si="8"/>
        <v>7</v>
      </c>
      <c r="S51" s="3">
        <f t="shared" si="9"/>
        <v>7</v>
      </c>
      <c r="T51" s="3">
        <v>24</v>
      </c>
      <c r="U51" s="3">
        <v>-18</v>
      </c>
      <c r="V51" s="3">
        <v>-9</v>
      </c>
      <c r="W51" s="3">
        <v>-14.5</v>
      </c>
      <c r="X51" s="3">
        <v>71.790000000000006</v>
      </c>
    </row>
    <row r="52" spans="2:24" x14ac:dyDescent="0.3">
      <c r="B52" s="2">
        <v>45340</v>
      </c>
      <c r="C52" s="3">
        <f t="shared" si="0"/>
        <v>2024</v>
      </c>
      <c r="D52" s="25">
        <f t="shared" si="1"/>
        <v>2</v>
      </c>
      <c r="E52" s="3">
        <f t="shared" si="2"/>
        <v>18</v>
      </c>
      <c r="F52" s="3">
        <f t="shared" si="3"/>
        <v>8</v>
      </c>
      <c r="G52" s="3">
        <f t="shared" si="4"/>
        <v>1</v>
      </c>
      <c r="H52" s="88">
        <v>23</v>
      </c>
      <c r="I52" s="88">
        <v>2</v>
      </c>
      <c r="J52" s="88">
        <v>268</v>
      </c>
      <c r="K52" s="88">
        <v>10</v>
      </c>
      <c r="L52" s="3">
        <v>75854.2</v>
      </c>
      <c r="M52" s="90"/>
      <c r="N52" s="89">
        <v>45340</v>
      </c>
      <c r="O52" s="3">
        <f t="shared" si="5"/>
        <v>2024</v>
      </c>
      <c r="P52" s="25">
        <f t="shared" si="6"/>
        <v>2</v>
      </c>
      <c r="Q52" s="3">
        <f t="shared" si="7"/>
        <v>18</v>
      </c>
      <c r="R52" s="3">
        <f t="shared" si="8"/>
        <v>8</v>
      </c>
      <c r="S52" s="3">
        <f t="shared" si="9"/>
        <v>1</v>
      </c>
      <c r="T52" s="3">
        <v>24</v>
      </c>
      <c r="U52" s="3">
        <v>-17</v>
      </c>
      <c r="V52" s="3">
        <v>-8</v>
      </c>
      <c r="W52" s="3">
        <v>-11.5</v>
      </c>
      <c r="X52" s="3">
        <v>141.52000000000001</v>
      </c>
    </row>
    <row r="53" spans="2:24" x14ac:dyDescent="0.3">
      <c r="B53" s="2">
        <v>45341</v>
      </c>
      <c r="C53" s="3">
        <f t="shared" si="0"/>
        <v>2024</v>
      </c>
      <c r="D53" s="25">
        <f t="shared" si="1"/>
        <v>2</v>
      </c>
      <c r="E53" s="3">
        <f t="shared" si="2"/>
        <v>19</v>
      </c>
      <c r="F53" s="3">
        <f t="shared" si="3"/>
        <v>8</v>
      </c>
      <c r="G53" s="3">
        <f t="shared" si="4"/>
        <v>2</v>
      </c>
      <c r="H53" s="88">
        <v>21</v>
      </c>
      <c r="I53" s="88">
        <v>2</v>
      </c>
      <c r="J53" s="88">
        <v>162</v>
      </c>
      <c r="K53" s="88">
        <v>8</v>
      </c>
      <c r="L53" s="3">
        <v>45911.3</v>
      </c>
      <c r="M53" s="90"/>
      <c r="N53" s="89">
        <v>45341</v>
      </c>
      <c r="O53" s="3">
        <f t="shared" si="5"/>
        <v>2024</v>
      </c>
      <c r="P53" s="25">
        <f t="shared" si="6"/>
        <v>2</v>
      </c>
      <c r="Q53" s="3">
        <f t="shared" si="7"/>
        <v>19</v>
      </c>
      <c r="R53" s="3">
        <f t="shared" si="8"/>
        <v>8</v>
      </c>
      <c r="S53" s="3">
        <f t="shared" si="9"/>
        <v>2</v>
      </c>
      <c r="T53" s="3">
        <v>24</v>
      </c>
      <c r="U53" s="3">
        <v>-14</v>
      </c>
      <c r="V53" s="3">
        <v>-9</v>
      </c>
      <c r="W53" s="3">
        <v>-11</v>
      </c>
      <c r="X53" s="3">
        <v>23.91</v>
      </c>
    </row>
    <row r="54" spans="2:24" x14ac:dyDescent="0.3">
      <c r="B54" s="2">
        <v>45342</v>
      </c>
      <c r="C54" s="3">
        <f t="shared" si="0"/>
        <v>2024</v>
      </c>
      <c r="D54" s="25">
        <f t="shared" si="1"/>
        <v>2</v>
      </c>
      <c r="E54" s="3">
        <f t="shared" si="2"/>
        <v>20</v>
      </c>
      <c r="F54" s="3">
        <f t="shared" si="3"/>
        <v>8</v>
      </c>
      <c r="G54" s="3">
        <f t="shared" si="4"/>
        <v>3</v>
      </c>
      <c r="H54" s="88">
        <v>24</v>
      </c>
      <c r="I54" s="88">
        <v>1</v>
      </c>
      <c r="J54" s="88">
        <v>208</v>
      </c>
      <c r="K54" s="88">
        <v>9</v>
      </c>
      <c r="L54" s="3">
        <v>73139.100000000006</v>
      </c>
      <c r="M54" s="90"/>
      <c r="N54" s="89">
        <v>45342</v>
      </c>
      <c r="O54" s="3">
        <f t="shared" si="5"/>
        <v>2024</v>
      </c>
      <c r="P54" s="25">
        <f t="shared" si="6"/>
        <v>2</v>
      </c>
      <c r="Q54" s="3">
        <f t="shared" si="7"/>
        <v>20</v>
      </c>
      <c r="R54" s="3">
        <f t="shared" si="8"/>
        <v>8</v>
      </c>
      <c r="S54" s="3">
        <f t="shared" si="9"/>
        <v>3</v>
      </c>
      <c r="T54" s="3">
        <v>24</v>
      </c>
      <c r="U54" s="3">
        <v>-14</v>
      </c>
      <c r="V54" s="3">
        <v>-6</v>
      </c>
      <c r="W54" s="3">
        <v>-8</v>
      </c>
      <c r="X54" s="3">
        <v>61.73</v>
      </c>
    </row>
    <row r="55" spans="2:24" x14ac:dyDescent="0.3">
      <c r="B55" s="2">
        <v>45343</v>
      </c>
      <c r="C55" s="3">
        <f t="shared" si="0"/>
        <v>2024</v>
      </c>
      <c r="D55" s="25">
        <f t="shared" si="1"/>
        <v>2</v>
      </c>
      <c r="E55" s="3">
        <f t="shared" si="2"/>
        <v>21</v>
      </c>
      <c r="F55" s="3">
        <f t="shared" si="3"/>
        <v>8</v>
      </c>
      <c r="G55" s="3">
        <f t="shared" si="4"/>
        <v>4</v>
      </c>
      <c r="H55" s="88">
        <v>23</v>
      </c>
      <c r="I55" s="88">
        <v>2</v>
      </c>
      <c r="J55" s="88">
        <v>239</v>
      </c>
      <c r="K55" s="88">
        <v>76</v>
      </c>
      <c r="L55" s="3">
        <v>69680.899999999994</v>
      </c>
      <c r="M55" s="90"/>
      <c r="N55" s="89">
        <v>45343</v>
      </c>
      <c r="O55" s="3">
        <f t="shared" si="5"/>
        <v>2024</v>
      </c>
      <c r="P55" s="25">
        <f t="shared" si="6"/>
        <v>2</v>
      </c>
      <c r="Q55" s="3">
        <f t="shared" si="7"/>
        <v>21</v>
      </c>
      <c r="R55" s="3">
        <f t="shared" si="8"/>
        <v>8</v>
      </c>
      <c r="S55" s="3">
        <f t="shared" si="9"/>
        <v>4</v>
      </c>
      <c r="T55" s="3">
        <v>24</v>
      </c>
      <c r="U55" s="3">
        <v>-10</v>
      </c>
      <c r="V55" s="3">
        <v>1</v>
      </c>
      <c r="W55" s="3">
        <v>-7.5</v>
      </c>
      <c r="X55" s="3">
        <v>113.11</v>
      </c>
    </row>
    <row r="56" spans="2:24" x14ac:dyDescent="0.3">
      <c r="B56" s="2">
        <v>45344</v>
      </c>
      <c r="C56" s="3">
        <f t="shared" si="0"/>
        <v>2024</v>
      </c>
      <c r="D56" s="25">
        <f t="shared" si="1"/>
        <v>2</v>
      </c>
      <c r="E56" s="3">
        <f t="shared" si="2"/>
        <v>22</v>
      </c>
      <c r="F56" s="3">
        <f t="shared" si="3"/>
        <v>8</v>
      </c>
      <c r="G56" s="3">
        <f t="shared" si="4"/>
        <v>5</v>
      </c>
      <c r="H56" s="88">
        <v>21</v>
      </c>
      <c r="I56" s="88">
        <v>2</v>
      </c>
      <c r="J56" s="88">
        <v>154</v>
      </c>
      <c r="K56" s="88">
        <v>4</v>
      </c>
      <c r="L56" s="3">
        <v>28493.9</v>
      </c>
      <c r="M56" s="90"/>
      <c r="N56" s="89">
        <v>45344</v>
      </c>
      <c r="O56" s="3">
        <f t="shared" si="5"/>
        <v>2024</v>
      </c>
      <c r="P56" s="25">
        <f t="shared" si="6"/>
        <v>2</v>
      </c>
      <c r="Q56" s="3">
        <f t="shared" si="7"/>
        <v>22</v>
      </c>
      <c r="R56" s="3">
        <f t="shared" si="8"/>
        <v>8</v>
      </c>
      <c r="S56" s="3">
        <f t="shared" si="9"/>
        <v>5</v>
      </c>
      <c r="T56" s="3">
        <v>24</v>
      </c>
      <c r="U56" s="3">
        <v>-10</v>
      </c>
      <c r="V56" s="3">
        <v>3</v>
      </c>
      <c r="W56" s="3">
        <v>-4.5</v>
      </c>
      <c r="X56" s="3">
        <v>183.53</v>
      </c>
    </row>
    <row r="57" spans="2:24" x14ac:dyDescent="0.3">
      <c r="B57" s="2">
        <v>45345</v>
      </c>
      <c r="C57" s="3">
        <f t="shared" si="0"/>
        <v>2024</v>
      </c>
      <c r="D57" s="25">
        <f t="shared" si="1"/>
        <v>2</v>
      </c>
      <c r="E57" s="3">
        <f t="shared" si="2"/>
        <v>23</v>
      </c>
      <c r="F57" s="3">
        <f t="shared" si="3"/>
        <v>8</v>
      </c>
      <c r="G57" s="3">
        <f t="shared" si="4"/>
        <v>6</v>
      </c>
      <c r="H57" s="88">
        <v>22</v>
      </c>
      <c r="I57" s="88">
        <v>3</v>
      </c>
      <c r="J57" s="88">
        <v>151</v>
      </c>
      <c r="K57" s="88">
        <v>38</v>
      </c>
      <c r="L57" s="3">
        <v>22568.3</v>
      </c>
      <c r="M57" s="90"/>
      <c r="N57" s="89">
        <v>45345</v>
      </c>
      <c r="O57" s="3">
        <f t="shared" si="5"/>
        <v>2024</v>
      </c>
      <c r="P57" s="25">
        <f t="shared" si="6"/>
        <v>2</v>
      </c>
      <c r="Q57" s="3">
        <f t="shared" si="7"/>
        <v>23</v>
      </c>
      <c r="R57" s="3">
        <f t="shared" si="8"/>
        <v>8</v>
      </c>
      <c r="S57" s="3">
        <f t="shared" si="9"/>
        <v>6</v>
      </c>
      <c r="T57" s="3">
        <v>24</v>
      </c>
      <c r="U57" s="3">
        <v>-5</v>
      </c>
      <c r="V57" s="3">
        <v>2.5</v>
      </c>
      <c r="W57" s="3">
        <v>-4</v>
      </c>
      <c r="X57" s="3">
        <v>55.29</v>
      </c>
    </row>
    <row r="58" spans="2:24" x14ac:dyDescent="0.3">
      <c r="B58" s="2">
        <v>45346</v>
      </c>
      <c r="C58" s="3">
        <f t="shared" si="0"/>
        <v>2024</v>
      </c>
      <c r="D58" s="25">
        <f t="shared" si="1"/>
        <v>2</v>
      </c>
      <c r="E58" s="3">
        <f t="shared" si="2"/>
        <v>24</v>
      </c>
      <c r="F58" s="3">
        <f t="shared" si="3"/>
        <v>8</v>
      </c>
      <c r="G58" s="3">
        <f t="shared" si="4"/>
        <v>7</v>
      </c>
      <c r="H58" s="88">
        <v>23</v>
      </c>
      <c r="I58" s="88">
        <v>4</v>
      </c>
      <c r="J58" s="88">
        <v>180</v>
      </c>
      <c r="K58" s="88">
        <v>8</v>
      </c>
      <c r="L58" s="3">
        <v>36518.400000000001</v>
      </c>
      <c r="M58" s="90"/>
      <c r="N58" s="89">
        <v>45346</v>
      </c>
      <c r="O58" s="3">
        <f t="shared" si="5"/>
        <v>2024</v>
      </c>
      <c r="P58" s="25">
        <f t="shared" si="6"/>
        <v>2</v>
      </c>
      <c r="Q58" s="3">
        <f t="shared" si="7"/>
        <v>24</v>
      </c>
      <c r="R58" s="3">
        <f t="shared" si="8"/>
        <v>8</v>
      </c>
      <c r="S58" s="3">
        <f t="shared" si="9"/>
        <v>7</v>
      </c>
      <c r="T58" s="3">
        <v>24</v>
      </c>
      <c r="U58" s="3">
        <v>-9</v>
      </c>
      <c r="V58" s="3">
        <v>-4</v>
      </c>
      <c r="W58" s="3">
        <v>-6</v>
      </c>
      <c r="X58" s="3">
        <v>14.55</v>
      </c>
    </row>
    <row r="59" spans="2:24" x14ac:dyDescent="0.3">
      <c r="B59" s="2">
        <v>45347</v>
      </c>
      <c r="C59" s="3">
        <f t="shared" si="0"/>
        <v>2024</v>
      </c>
      <c r="D59" s="25">
        <f t="shared" si="1"/>
        <v>2</v>
      </c>
      <c r="E59" s="3">
        <f t="shared" si="2"/>
        <v>25</v>
      </c>
      <c r="F59" s="3">
        <f t="shared" si="3"/>
        <v>9</v>
      </c>
      <c r="G59" s="3">
        <f t="shared" si="4"/>
        <v>1</v>
      </c>
      <c r="H59" s="88">
        <v>22</v>
      </c>
      <c r="I59" s="88">
        <v>3</v>
      </c>
      <c r="J59" s="88">
        <v>174</v>
      </c>
      <c r="K59" s="88">
        <v>109</v>
      </c>
      <c r="L59" s="3">
        <v>52227.1</v>
      </c>
      <c r="M59" s="90"/>
      <c r="N59" s="89">
        <v>45347</v>
      </c>
      <c r="O59" s="3">
        <f t="shared" si="5"/>
        <v>2024</v>
      </c>
      <c r="P59" s="25">
        <f t="shared" si="6"/>
        <v>2</v>
      </c>
      <c r="Q59" s="3">
        <f t="shared" si="7"/>
        <v>25</v>
      </c>
      <c r="R59" s="3">
        <f t="shared" si="8"/>
        <v>9</v>
      </c>
      <c r="S59" s="3">
        <f t="shared" si="9"/>
        <v>1</v>
      </c>
      <c r="T59" s="3">
        <v>24</v>
      </c>
      <c r="U59" s="3">
        <v>-8.5</v>
      </c>
      <c r="V59" s="3">
        <v>-3.5</v>
      </c>
      <c r="W59" s="3">
        <v>-7</v>
      </c>
      <c r="X59" s="3">
        <v>21.92</v>
      </c>
    </row>
    <row r="60" spans="2:24" x14ac:dyDescent="0.3">
      <c r="B60" s="2">
        <v>45348</v>
      </c>
      <c r="C60" s="3">
        <f t="shared" si="0"/>
        <v>2024</v>
      </c>
      <c r="D60" s="25">
        <f t="shared" si="1"/>
        <v>2</v>
      </c>
      <c r="E60" s="3">
        <f t="shared" si="2"/>
        <v>26</v>
      </c>
      <c r="F60" s="3">
        <f t="shared" si="3"/>
        <v>9</v>
      </c>
      <c r="G60" s="3">
        <f t="shared" si="4"/>
        <v>2</v>
      </c>
      <c r="H60" s="88">
        <v>21</v>
      </c>
      <c r="I60" s="88">
        <v>3</v>
      </c>
      <c r="J60" s="88">
        <v>180</v>
      </c>
      <c r="K60" s="88">
        <v>160</v>
      </c>
      <c r="L60" s="3">
        <v>68251.100000000006</v>
      </c>
      <c r="M60" s="90"/>
      <c r="N60" s="89">
        <v>45348</v>
      </c>
      <c r="O60" s="3">
        <f t="shared" si="5"/>
        <v>2024</v>
      </c>
      <c r="P60" s="25">
        <f t="shared" si="6"/>
        <v>2</v>
      </c>
      <c r="Q60" s="3">
        <f t="shared" si="7"/>
        <v>26</v>
      </c>
      <c r="R60" s="3">
        <f t="shared" si="8"/>
        <v>9</v>
      </c>
      <c r="S60" s="3">
        <f t="shared" si="9"/>
        <v>2</v>
      </c>
      <c r="T60" s="3">
        <v>24</v>
      </c>
      <c r="U60" s="3">
        <v>-6</v>
      </c>
      <c r="V60" s="3">
        <v>-4</v>
      </c>
      <c r="W60" s="3">
        <v>-6</v>
      </c>
      <c r="X60" s="3">
        <v>4.0599999999999996</v>
      </c>
    </row>
    <row r="61" spans="2:24" x14ac:dyDescent="0.3">
      <c r="B61" s="2">
        <v>45349</v>
      </c>
      <c r="C61" s="3">
        <f t="shared" si="0"/>
        <v>2024</v>
      </c>
      <c r="D61" s="25">
        <f t="shared" si="1"/>
        <v>2</v>
      </c>
      <c r="E61" s="3">
        <f t="shared" si="2"/>
        <v>27</v>
      </c>
      <c r="F61" s="3">
        <f t="shared" si="3"/>
        <v>9</v>
      </c>
      <c r="G61" s="3">
        <f t="shared" si="4"/>
        <v>3</v>
      </c>
      <c r="H61" s="88">
        <v>21</v>
      </c>
      <c r="I61" s="88">
        <v>3</v>
      </c>
      <c r="J61" s="88">
        <v>193</v>
      </c>
      <c r="K61" s="88">
        <v>165</v>
      </c>
      <c r="L61" s="3">
        <v>72842.5</v>
      </c>
      <c r="M61" s="90"/>
      <c r="N61" s="89">
        <v>45349</v>
      </c>
      <c r="O61" s="3">
        <f t="shared" si="5"/>
        <v>2024</v>
      </c>
      <c r="P61" s="25">
        <f t="shared" si="6"/>
        <v>2</v>
      </c>
      <c r="Q61" s="3">
        <f t="shared" si="7"/>
        <v>27</v>
      </c>
      <c r="R61" s="3">
        <f t="shared" si="8"/>
        <v>9</v>
      </c>
      <c r="S61" s="3">
        <f t="shared" si="9"/>
        <v>3</v>
      </c>
      <c r="T61" s="3">
        <v>24</v>
      </c>
      <c r="U61" s="3">
        <v>-8</v>
      </c>
      <c r="V61" s="3">
        <v>-2</v>
      </c>
      <c r="W61" s="3">
        <v>-6</v>
      </c>
      <c r="X61" s="3">
        <v>28.97</v>
      </c>
    </row>
    <row r="62" spans="2:24" x14ac:dyDescent="0.3">
      <c r="B62" s="2">
        <v>45350</v>
      </c>
      <c r="C62" s="3">
        <f t="shared" si="0"/>
        <v>2024</v>
      </c>
      <c r="D62" s="25">
        <f t="shared" si="1"/>
        <v>2</v>
      </c>
      <c r="E62" s="3">
        <f t="shared" si="2"/>
        <v>28</v>
      </c>
      <c r="F62" s="3">
        <f t="shared" si="3"/>
        <v>9</v>
      </c>
      <c r="G62" s="3">
        <f t="shared" si="4"/>
        <v>4</v>
      </c>
      <c r="H62" s="88">
        <v>21</v>
      </c>
      <c r="I62" s="88">
        <v>4</v>
      </c>
      <c r="J62" s="88">
        <v>221</v>
      </c>
      <c r="K62" s="88">
        <v>10</v>
      </c>
      <c r="L62" s="3">
        <v>99555.3</v>
      </c>
      <c r="M62" s="90"/>
      <c r="N62" s="89">
        <v>45350</v>
      </c>
      <c r="O62" s="3">
        <f t="shared" si="5"/>
        <v>2024</v>
      </c>
      <c r="P62" s="25">
        <f t="shared" si="6"/>
        <v>2</v>
      </c>
      <c r="Q62" s="3">
        <f t="shared" si="7"/>
        <v>28</v>
      </c>
      <c r="R62" s="3">
        <f t="shared" si="8"/>
        <v>9</v>
      </c>
      <c r="S62" s="3">
        <f t="shared" si="9"/>
        <v>4</v>
      </c>
      <c r="T62" s="3">
        <v>23</v>
      </c>
      <c r="U62" s="3">
        <v>-10</v>
      </c>
      <c r="V62" s="3">
        <v>-2</v>
      </c>
      <c r="W62" s="3">
        <v>-5</v>
      </c>
      <c r="X62" s="3">
        <v>42.71</v>
      </c>
    </row>
    <row r="63" spans="2:24" x14ac:dyDescent="0.3">
      <c r="B63" s="2">
        <v>45351</v>
      </c>
      <c r="C63" s="3">
        <f t="shared" si="0"/>
        <v>2024</v>
      </c>
      <c r="D63" s="25">
        <f t="shared" si="1"/>
        <v>2</v>
      </c>
      <c r="E63" s="3">
        <f t="shared" si="2"/>
        <v>29</v>
      </c>
      <c r="F63" s="3">
        <f t="shared" si="3"/>
        <v>9</v>
      </c>
      <c r="G63" s="3">
        <f t="shared" si="4"/>
        <v>5</v>
      </c>
      <c r="H63" s="88">
        <v>23</v>
      </c>
      <c r="I63" s="88">
        <v>3</v>
      </c>
      <c r="J63" s="88">
        <v>214</v>
      </c>
      <c r="K63" s="88">
        <v>190</v>
      </c>
      <c r="L63" s="3">
        <v>83701.600000000006</v>
      </c>
      <c r="M63" s="90"/>
      <c r="N63" s="89">
        <v>45351</v>
      </c>
      <c r="O63" s="3">
        <f t="shared" si="5"/>
        <v>2024</v>
      </c>
      <c r="P63" s="25">
        <f t="shared" si="6"/>
        <v>2</v>
      </c>
      <c r="Q63" s="3">
        <f t="shared" si="7"/>
        <v>29</v>
      </c>
      <c r="R63" s="3">
        <f t="shared" si="8"/>
        <v>9</v>
      </c>
      <c r="S63" s="3">
        <f t="shared" si="9"/>
        <v>5</v>
      </c>
      <c r="T63" s="3">
        <v>24</v>
      </c>
      <c r="U63" s="3">
        <v>-6</v>
      </c>
      <c r="V63" s="3">
        <v>-1</v>
      </c>
      <c r="W63" s="3">
        <v>-5</v>
      </c>
      <c r="X63" s="3">
        <v>24.76</v>
      </c>
    </row>
    <row r="64" spans="2:24" x14ac:dyDescent="0.3">
      <c r="B64" s="2">
        <v>45352</v>
      </c>
      <c r="C64" s="3">
        <f t="shared" si="0"/>
        <v>2024</v>
      </c>
      <c r="D64" s="25">
        <f t="shared" si="1"/>
        <v>3</v>
      </c>
      <c r="E64" s="3">
        <f t="shared" si="2"/>
        <v>1</v>
      </c>
      <c r="F64" s="3">
        <f t="shared" si="3"/>
        <v>9</v>
      </c>
      <c r="G64" s="3">
        <f t="shared" si="4"/>
        <v>6</v>
      </c>
      <c r="H64" s="88">
        <v>23</v>
      </c>
      <c r="I64" s="88">
        <v>3</v>
      </c>
      <c r="J64" s="88">
        <v>216</v>
      </c>
      <c r="K64" s="88">
        <v>171</v>
      </c>
      <c r="L64" s="3">
        <v>87486.3</v>
      </c>
      <c r="M64" s="90"/>
      <c r="N64" s="89">
        <v>45352</v>
      </c>
      <c r="O64" s="3">
        <f t="shared" si="5"/>
        <v>2024</v>
      </c>
      <c r="P64" s="25">
        <f t="shared" si="6"/>
        <v>3</v>
      </c>
      <c r="Q64" s="3">
        <f t="shared" si="7"/>
        <v>1</v>
      </c>
      <c r="R64" s="3">
        <f t="shared" si="8"/>
        <v>9</v>
      </c>
      <c r="S64" s="3">
        <f t="shared" si="9"/>
        <v>6</v>
      </c>
      <c r="T64" s="3">
        <v>24</v>
      </c>
      <c r="U64" s="3">
        <v>-6</v>
      </c>
      <c r="V64" s="3">
        <v>-2</v>
      </c>
      <c r="W64" s="3">
        <v>-4</v>
      </c>
      <c r="X64" s="3">
        <v>17.79</v>
      </c>
    </row>
    <row r="65" spans="2:24" x14ac:dyDescent="0.3">
      <c r="B65" s="2">
        <v>45353</v>
      </c>
      <c r="C65" s="3">
        <f t="shared" si="0"/>
        <v>2024</v>
      </c>
      <c r="D65" s="25">
        <f t="shared" si="1"/>
        <v>3</v>
      </c>
      <c r="E65" s="3">
        <f t="shared" si="2"/>
        <v>2</v>
      </c>
      <c r="F65" s="3">
        <f t="shared" si="3"/>
        <v>9</v>
      </c>
      <c r="G65" s="3">
        <f t="shared" si="4"/>
        <v>7</v>
      </c>
      <c r="H65" s="88">
        <v>23</v>
      </c>
      <c r="I65" s="88">
        <v>3</v>
      </c>
      <c r="J65" s="88">
        <v>175</v>
      </c>
      <c r="K65" s="88">
        <v>65</v>
      </c>
      <c r="L65" s="3">
        <v>38205.4</v>
      </c>
      <c r="M65" s="90"/>
      <c r="N65" s="89">
        <v>45353</v>
      </c>
      <c r="O65" s="3">
        <f t="shared" si="5"/>
        <v>2024</v>
      </c>
      <c r="P65" s="25">
        <f t="shared" si="6"/>
        <v>3</v>
      </c>
      <c r="Q65" s="3">
        <f t="shared" si="7"/>
        <v>2</v>
      </c>
      <c r="R65" s="3">
        <f t="shared" si="8"/>
        <v>9</v>
      </c>
      <c r="S65" s="3">
        <f t="shared" si="9"/>
        <v>7</v>
      </c>
      <c r="T65" s="3">
        <v>24</v>
      </c>
      <c r="U65" s="3">
        <v>-4</v>
      </c>
      <c r="V65" s="3">
        <v>2</v>
      </c>
      <c r="W65" s="3">
        <v>-0.5</v>
      </c>
      <c r="X65" s="3">
        <v>37.020000000000003</v>
      </c>
    </row>
    <row r="66" spans="2:24" x14ac:dyDescent="0.3">
      <c r="B66" s="2">
        <v>45354</v>
      </c>
      <c r="C66" s="3">
        <f t="shared" si="0"/>
        <v>2024</v>
      </c>
      <c r="D66" s="25">
        <f t="shared" si="1"/>
        <v>3</v>
      </c>
      <c r="E66" s="3">
        <f t="shared" si="2"/>
        <v>3</v>
      </c>
      <c r="F66" s="3">
        <f t="shared" si="3"/>
        <v>10</v>
      </c>
      <c r="G66" s="3">
        <f t="shared" si="4"/>
        <v>1</v>
      </c>
      <c r="H66" s="88">
        <v>20</v>
      </c>
      <c r="I66" s="88">
        <v>3</v>
      </c>
      <c r="J66" s="88">
        <v>117</v>
      </c>
      <c r="K66" s="88">
        <v>55</v>
      </c>
      <c r="L66" s="3">
        <v>18290.8</v>
      </c>
      <c r="M66" s="90"/>
      <c r="N66" s="89">
        <v>45354</v>
      </c>
      <c r="O66" s="3">
        <f t="shared" si="5"/>
        <v>2024</v>
      </c>
      <c r="P66" s="25">
        <f t="shared" si="6"/>
        <v>3</v>
      </c>
      <c r="Q66" s="3">
        <f t="shared" si="7"/>
        <v>3</v>
      </c>
      <c r="R66" s="3">
        <f t="shared" si="8"/>
        <v>10</v>
      </c>
      <c r="S66" s="3">
        <f t="shared" si="9"/>
        <v>1</v>
      </c>
      <c r="T66" s="3">
        <v>24</v>
      </c>
      <c r="U66" s="3">
        <v>-2.5</v>
      </c>
      <c r="V66" s="3">
        <v>0</v>
      </c>
      <c r="W66" s="3">
        <v>-1</v>
      </c>
      <c r="X66" s="3">
        <v>5.76</v>
      </c>
    </row>
    <row r="67" spans="2:24" x14ac:dyDescent="0.3">
      <c r="B67" s="2">
        <v>45355</v>
      </c>
      <c r="C67" s="3">
        <f t="shared" si="0"/>
        <v>2024</v>
      </c>
      <c r="D67" s="25">
        <f t="shared" si="1"/>
        <v>3</v>
      </c>
      <c r="E67" s="3">
        <f t="shared" si="2"/>
        <v>4</v>
      </c>
      <c r="F67" s="3">
        <f t="shared" si="3"/>
        <v>10</v>
      </c>
      <c r="G67" s="3">
        <f t="shared" si="4"/>
        <v>2</v>
      </c>
      <c r="H67" s="88">
        <v>22</v>
      </c>
      <c r="I67" s="88">
        <v>3</v>
      </c>
      <c r="J67" s="88">
        <v>134</v>
      </c>
      <c r="K67" s="88">
        <v>7</v>
      </c>
      <c r="L67" s="3">
        <v>18577.7</v>
      </c>
      <c r="M67" s="90"/>
      <c r="N67" s="89">
        <v>45355</v>
      </c>
      <c r="O67" s="3">
        <f t="shared" si="5"/>
        <v>2024</v>
      </c>
      <c r="P67" s="25">
        <f t="shared" si="6"/>
        <v>3</v>
      </c>
      <c r="Q67" s="3">
        <f t="shared" si="7"/>
        <v>4</v>
      </c>
      <c r="R67" s="3">
        <f t="shared" si="8"/>
        <v>10</v>
      </c>
      <c r="S67" s="3">
        <f t="shared" si="9"/>
        <v>2</v>
      </c>
      <c r="T67" s="3">
        <v>24</v>
      </c>
      <c r="U67" s="3">
        <v>-6</v>
      </c>
      <c r="V67" s="3">
        <v>3.5</v>
      </c>
      <c r="W67" s="3">
        <v>-2</v>
      </c>
      <c r="X67" s="3">
        <v>96.09</v>
      </c>
    </row>
    <row r="68" spans="2:24" x14ac:dyDescent="0.3">
      <c r="B68" s="2">
        <v>45356</v>
      </c>
      <c r="C68" s="3">
        <f t="shared" si="0"/>
        <v>2024</v>
      </c>
      <c r="D68" s="25">
        <f t="shared" si="1"/>
        <v>3</v>
      </c>
      <c r="E68" s="3">
        <f t="shared" si="2"/>
        <v>5</v>
      </c>
      <c r="F68" s="3">
        <f t="shared" si="3"/>
        <v>10</v>
      </c>
      <c r="G68" s="3">
        <f t="shared" si="4"/>
        <v>3</v>
      </c>
      <c r="H68" s="88">
        <v>21</v>
      </c>
      <c r="I68" s="88">
        <v>2</v>
      </c>
      <c r="J68" s="88">
        <v>175</v>
      </c>
      <c r="K68" s="88">
        <v>9</v>
      </c>
      <c r="L68" s="3">
        <v>45947.6</v>
      </c>
      <c r="M68" s="90"/>
      <c r="N68" s="89">
        <v>45356</v>
      </c>
      <c r="O68" s="3">
        <f t="shared" si="5"/>
        <v>2024</v>
      </c>
      <c r="P68" s="25">
        <f t="shared" si="6"/>
        <v>3</v>
      </c>
      <c r="Q68" s="3">
        <f t="shared" si="7"/>
        <v>5</v>
      </c>
      <c r="R68" s="3">
        <f t="shared" si="8"/>
        <v>10</v>
      </c>
      <c r="S68" s="3">
        <f t="shared" si="9"/>
        <v>3</v>
      </c>
      <c r="T68" s="3">
        <v>24</v>
      </c>
      <c r="U68" s="3">
        <v>-6</v>
      </c>
      <c r="V68" s="3">
        <v>5</v>
      </c>
      <c r="W68" s="3">
        <v>-1</v>
      </c>
      <c r="X68" s="3">
        <v>124.98</v>
      </c>
    </row>
    <row r="69" spans="2:24" x14ac:dyDescent="0.3">
      <c r="B69" s="2">
        <v>45357</v>
      </c>
      <c r="C69" s="3">
        <f t="shared" ref="C69:C132" si="10">YEAR(B69)</f>
        <v>2024</v>
      </c>
      <c r="D69" s="25">
        <f t="shared" ref="D69:D132" si="11">MONTH(B69)</f>
        <v>3</v>
      </c>
      <c r="E69" s="3">
        <f t="shared" ref="E69:E132" si="12">DAY(B69)</f>
        <v>6</v>
      </c>
      <c r="F69" s="3">
        <f t="shared" ref="F69:F132" si="13">WEEKNUM(B69)</f>
        <v>10</v>
      </c>
      <c r="G69" s="3">
        <f t="shared" ref="G69:G132" si="14">WEEKDAY(B69)</f>
        <v>4</v>
      </c>
      <c r="H69" s="88">
        <v>22</v>
      </c>
      <c r="I69" s="88">
        <v>2</v>
      </c>
      <c r="J69" s="88">
        <v>192</v>
      </c>
      <c r="K69" s="88">
        <v>76</v>
      </c>
      <c r="L69" s="3">
        <v>51569.8</v>
      </c>
      <c r="M69" s="90"/>
      <c r="N69" s="89">
        <v>45357</v>
      </c>
      <c r="O69" s="3">
        <f t="shared" ref="O69:O86" si="15">YEAR(N69)</f>
        <v>2024</v>
      </c>
      <c r="P69" s="25">
        <f t="shared" ref="P69:P86" si="16">MONTH(N69)</f>
        <v>3</v>
      </c>
      <c r="Q69" s="3">
        <f t="shared" ref="Q69:Q86" si="17">DAY(N69)</f>
        <v>6</v>
      </c>
      <c r="R69" s="3">
        <f t="shared" ref="R69:R86" si="18">WEEKNUM(N69)</f>
        <v>10</v>
      </c>
      <c r="S69" s="3">
        <f t="shared" ref="S69:S86" si="19">WEEKDAY(N69)</f>
        <v>4</v>
      </c>
      <c r="T69" s="3">
        <v>24</v>
      </c>
      <c r="U69" s="3">
        <v>-3.5</v>
      </c>
      <c r="V69" s="3">
        <v>8.5</v>
      </c>
      <c r="W69" s="3">
        <v>0</v>
      </c>
      <c r="X69" s="3">
        <v>184.27</v>
      </c>
    </row>
    <row r="70" spans="2:24" x14ac:dyDescent="0.3">
      <c r="B70" s="2">
        <v>45358</v>
      </c>
      <c r="C70" s="3">
        <f t="shared" si="10"/>
        <v>2024</v>
      </c>
      <c r="D70" s="25">
        <f t="shared" si="11"/>
        <v>3</v>
      </c>
      <c r="E70" s="3">
        <f t="shared" si="12"/>
        <v>7</v>
      </c>
      <c r="F70" s="3">
        <f t="shared" si="13"/>
        <v>10</v>
      </c>
      <c r="G70" s="3">
        <f t="shared" si="14"/>
        <v>5</v>
      </c>
      <c r="H70" s="88">
        <v>22</v>
      </c>
      <c r="I70" s="88">
        <v>2</v>
      </c>
      <c r="J70" s="88">
        <v>169</v>
      </c>
      <c r="K70" s="88">
        <v>93</v>
      </c>
      <c r="L70" s="3">
        <v>33609</v>
      </c>
      <c r="M70" s="90"/>
      <c r="N70" s="89">
        <v>45358</v>
      </c>
      <c r="O70" s="3">
        <f t="shared" si="15"/>
        <v>2024</v>
      </c>
      <c r="P70" s="25">
        <f t="shared" si="16"/>
        <v>3</v>
      </c>
      <c r="Q70" s="3">
        <f t="shared" si="17"/>
        <v>7</v>
      </c>
      <c r="R70" s="3">
        <f t="shared" si="18"/>
        <v>10</v>
      </c>
      <c r="S70" s="3">
        <f t="shared" si="19"/>
        <v>5</v>
      </c>
      <c r="T70" s="3">
        <v>24</v>
      </c>
      <c r="U70" s="3">
        <v>-0.5</v>
      </c>
      <c r="V70" s="3">
        <v>9</v>
      </c>
      <c r="W70" s="3">
        <v>2.5</v>
      </c>
      <c r="X70" s="3">
        <v>125.8</v>
      </c>
    </row>
    <row r="71" spans="2:24" x14ac:dyDescent="0.3">
      <c r="B71" s="2">
        <v>45359</v>
      </c>
      <c r="C71" s="3">
        <f t="shared" si="10"/>
        <v>2024</v>
      </c>
      <c r="D71" s="25">
        <f t="shared" si="11"/>
        <v>3</v>
      </c>
      <c r="E71" s="3">
        <f t="shared" si="12"/>
        <v>8</v>
      </c>
      <c r="F71" s="3">
        <f t="shared" si="13"/>
        <v>10</v>
      </c>
      <c r="G71" s="3">
        <f t="shared" si="14"/>
        <v>6</v>
      </c>
      <c r="H71" s="88">
        <v>22</v>
      </c>
      <c r="I71" s="88">
        <v>2</v>
      </c>
      <c r="J71" s="88">
        <v>74</v>
      </c>
      <c r="K71" s="88">
        <v>8</v>
      </c>
      <c r="L71" s="3">
        <v>4451.08</v>
      </c>
      <c r="M71" s="90"/>
      <c r="N71" s="89">
        <v>45359</v>
      </c>
      <c r="O71" s="3">
        <f t="shared" si="15"/>
        <v>2024</v>
      </c>
      <c r="P71" s="25">
        <f t="shared" si="16"/>
        <v>3</v>
      </c>
      <c r="Q71" s="3">
        <f t="shared" si="17"/>
        <v>8</v>
      </c>
      <c r="R71" s="3">
        <f t="shared" si="18"/>
        <v>10</v>
      </c>
      <c r="S71" s="3">
        <f t="shared" si="19"/>
        <v>6</v>
      </c>
      <c r="T71" s="3">
        <v>24</v>
      </c>
      <c r="U71" s="3">
        <v>0</v>
      </c>
      <c r="V71" s="3">
        <v>12.5</v>
      </c>
      <c r="W71" s="3">
        <v>3.5</v>
      </c>
      <c r="X71" s="3">
        <v>206.01</v>
      </c>
    </row>
    <row r="72" spans="2:24" x14ac:dyDescent="0.3">
      <c r="B72" s="2">
        <v>45360</v>
      </c>
      <c r="C72" s="3">
        <f t="shared" si="10"/>
        <v>2024</v>
      </c>
      <c r="D72" s="25">
        <f t="shared" si="11"/>
        <v>3</v>
      </c>
      <c r="E72" s="3">
        <f t="shared" si="12"/>
        <v>9</v>
      </c>
      <c r="F72" s="3">
        <f t="shared" si="13"/>
        <v>10</v>
      </c>
      <c r="G72" s="3">
        <f t="shared" si="14"/>
        <v>7</v>
      </c>
      <c r="H72" s="88">
        <v>22</v>
      </c>
      <c r="I72" s="88">
        <v>4</v>
      </c>
      <c r="J72" s="88">
        <v>76</v>
      </c>
      <c r="K72" s="88">
        <v>17</v>
      </c>
      <c r="L72" s="3">
        <v>6319.94</v>
      </c>
      <c r="M72" s="90"/>
      <c r="N72" s="89">
        <v>45360</v>
      </c>
      <c r="O72" s="3">
        <f t="shared" si="15"/>
        <v>2024</v>
      </c>
      <c r="P72" s="25">
        <f t="shared" si="16"/>
        <v>3</v>
      </c>
      <c r="Q72" s="3">
        <f t="shared" si="17"/>
        <v>9</v>
      </c>
      <c r="R72" s="3">
        <f t="shared" si="18"/>
        <v>10</v>
      </c>
      <c r="S72" s="3">
        <f t="shared" si="19"/>
        <v>7</v>
      </c>
      <c r="T72" s="3">
        <v>24</v>
      </c>
      <c r="U72" s="3">
        <v>0</v>
      </c>
      <c r="V72" s="3">
        <v>14</v>
      </c>
      <c r="W72" s="3">
        <v>6.5</v>
      </c>
      <c r="X72" s="3">
        <v>151.52000000000001</v>
      </c>
    </row>
    <row r="73" spans="2:24" x14ac:dyDescent="0.3">
      <c r="B73" s="2">
        <v>45361</v>
      </c>
      <c r="C73" s="3">
        <f t="shared" si="10"/>
        <v>2024</v>
      </c>
      <c r="D73" s="25">
        <f t="shared" si="11"/>
        <v>3</v>
      </c>
      <c r="E73" s="3">
        <f t="shared" si="12"/>
        <v>10</v>
      </c>
      <c r="F73" s="3">
        <f t="shared" si="13"/>
        <v>11</v>
      </c>
      <c r="G73" s="3">
        <f t="shared" si="14"/>
        <v>1</v>
      </c>
      <c r="H73" s="88">
        <v>20</v>
      </c>
      <c r="I73" s="88">
        <v>3</v>
      </c>
      <c r="J73" s="88">
        <v>129</v>
      </c>
      <c r="K73" s="88">
        <v>6</v>
      </c>
      <c r="L73" s="3">
        <v>12340</v>
      </c>
      <c r="M73" s="90"/>
      <c r="N73" s="89">
        <v>45361</v>
      </c>
      <c r="O73" s="3">
        <f t="shared" si="15"/>
        <v>2024</v>
      </c>
      <c r="P73" s="25">
        <f t="shared" si="16"/>
        <v>3</v>
      </c>
      <c r="Q73" s="3">
        <f t="shared" si="17"/>
        <v>10</v>
      </c>
      <c r="R73" s="3">
        <f t="shared" si="18"/>
        <v>11</v>
      </c>
      <c r="S73" s="3">
        <f t="shared" si="19"/>
        <v>1</v>
      </c>
      <c r="T73" s="3">
        <v>24</v>
      </c>
      <c r="U73" s="3">
        <v>3.5</v>
      </c>
      <c r="V73" s="3">
        <v>8</v>
      </c>
      <c r="W73" s="3">
        <v>5.5</v>
      </c>
      <c r="X73" s="3">
        <v>15.05</v>
      </c>
    </row>
    <row r="74" spans="2:24" x14ac:dyDescent="0.3">
      <c r="B74" s="2">
        <v>45362</v>
      </c>
      <c r="C74" s="3">
        <f t="shared" si="10"/>
        <v>2024</v>
      </c>
      <c r="D74" s="25">
        <f t="shared" si="11"/>
        <v>3</v>
      </c>
      <c r="E74" s="3">
        <f t="shared" si="12"/>
        <v>11</v>
      </c>
      <c r="F74" s="3">
        <f t="shared" si="13"/>
        <v>11</v>
      </c>
      <c r="G74" s="3">
        <f t="shared" si="14"/>
        <v>2</v>
      </c>
      <c r="H74" s="88">
        <v>22</v>
      </c>
      <c r="I74" s="88">
        <v>3</v>
      </c>
      <c r="J74" s="88">
        <v>78</v>
      </c>
      <c r="K74" s="88">
        <v>8</v>
      </c>
      <c r="L74" s="3">
        <v>5577.42</v>
      </c>
      <c r="M74" s="90"/>
      <c r="N74" s="89">
        <v>45362</v>
      </c>
      <c r="O74" s="3">
        <f t="shared" si="15"/>
        <v>2024</v>
      </c>
      <c r="P74" s="25">
        <f t="shared" si="16"/>
        <v>3</v>
      </c>
      <c r="Q74" s="3">
        <f t="shared" si="17"/>
        <v>11</v>
      </c>
      <c r="R74" s="3">
        <f t="shared" si="18"/>
        <v>11</v>
      </c>
      <c r="S74" s="3">
        <f t="shared" si="19"/>
        <v>2</v>
      </c>
      <c r="T74" s="3">
        <v>24</v>
      </c>
      <c r="U74" s="3">
        <v>0.5</v>
      </c>
      <c r="V74" s="3">
        <v>16</v>
      </c>
      <c r="W74" s="3">
        <v>5.5</v>
      </c>
      <c r="X74" s="3">
        <v>265.83</v>
      </c>
    </row>
    <row r="75" spans="2:24" x14ac:dyDescent="0.3">
      <c r="B75" s="2">
        <v>45363</v>
      </c>
      <c r="C75" s="3">
        <f t="shared" si="10"/>
        <v>2024</v>
      </c>
      <c r="D75" s="25">
        <f t="shared" si="11"/>
        <v>3</v>
      </c>
      <c r="E75" s="3">
        <f t="shared" si="12"/>
        <v>12</v>
      </c>
      <c r="F75" s="3">
        <f t="shared" si="13"/>
        <v>11</v>
      </c>
      <c r="G75" s="3">
        <f t="shared" si="14"/>
        <v>3</v>
      </c>
      <c r="H75" s="88">
        <v>21</v>
      </c>
      <c r="I75" s="88">
        <v>5</v>
      </c>
      <c r="J75" s="88">
        <v>59</v>
      </c>
      <c r="K75" s="88">
        <v>18</v>
      </c>
      <c r="L75" s="3">
        <v>3328.9</v>
      </c>
      <c r="M75" s="90"/>
      <c r="N75" s="89">
        <v>45363</v>
      </c>
      <c r="O75" s="3">
        <f t="shared" si="15"/>
        <v>2024</v>
      </c>
      <c r="P75" s="25">
        <f t="shared" si="16"/>
        <v>3</v>
      </c>
      <c r="Q75" s="3">
        <f t="shared" si="17"/>
        <v>12</v>
      </c>
      <c r="R75" s="3">
        <f t="shared" si="18"/>
        <v>11</v>
      </c>
      <c r="S75" s="3">
        <f t="shared" si="19"/>
        <v>3</v>
      </c>
      <c r="T75" s="3">
        <v>24</v>
      </c>
      <c r="U75" s="3">
        <v>3</v>
      </c>
      <c r="V75" s="3">
        <v>15</v>
      </c>
      <c r="W75" s="3">
        <v>6</v>
      </c>
      <c r="X75" s="3">
        <v>199.89</v>
      </c>
    </row>
    <row r="76" spans="2:24" x14ac:dyDescent="0.3">
      <c r="B76" s="2">
        <v>45364</v>
      </c>
      <c r="C76" s="3">
        <f t="shared" si="10"/>
        <v>2024</v>
      </c>
      <c r="D76" s="25">
        <f t="shared" si="11"/>
        <v>3</v>
      </c>
      <c r="E76" s="3">
        <f t="shared" si="12"/>
        <v>13</v>
      </c>
      <c r="F76" s="3">
        <f t="shared" si="13"/>
        <v>11</v>
      </c>
      <c r="G76" s="3">
        <f t="shared" si="14"/>
        <v>4</v>
      </c>
      <c r="H76" s="88">
        <v>20</v>
      </c>
      <c r="I76" s="88">
        <v>4</v>
      </c>
      <c r="J76" s="88">
        <v>65</v>
      </c>
      <c r="K76" s="88">
        <v>9</v>
      </c>
      <c r="L76" s="3">
        <v>5037.13</v>
      </c>
      <c r="M76" s="90"/>
      <c r="N76" s="89">
        <v>45364</v>
      </c>
      <c r="O76" s="3">
        <f t="shared" si="15"/>
        <v>2024</v>
      </c>
      <c r="P76" s="25">
        <f t="shared" si="16"/>
        <v>3</v>
      </c>
      <c r="Q76" s="3">
        <f t="shared" si="17"/>
        <v>13</v>
      </c>
      <c r="R76" s="3">
        <f t="shared" si="18"/>
        <v>11</v>
      </c>
      <c r="S76" s="3">
        <f t="shared" si="19"/>
        <v>4</v>
      </c>
      <c r="T76" s="3">
        <v>24</v>
      </c>
      <c r="U76" s="3">
        <v>-0.5</v>
      </c>
      <c r="V76" s="3">
        <v>3.5</v>
      </c>
      <c r="W76" s="3">
        <v>1</v>
      </c>
      <c r="X76" s="3">
        <v>17.39</v>
      </c>
    </row>
    <row r="77" spans="2:24" x14ac:dyDescent="0.3">
      <c r="B77" s="2">
        <v>45365</v>
      </c>
      <c r="C77" s="3">
        <f t="shared" si="10"/>
        <v>2024</v>
      </c>
      <c r="D77" s="25">
        <f t="shared" si="11"/>
        <v>3</v>
      </c>
      <c r="E77" s="3">
        <f t="shared" si="12"/>
        <v>14</v>
      </c>
      <c r="F77" s="3">
        <f t="shared" si="13"/>
        <v>11</v>
      </c>
      <c r="G77" s="3">
        <f t="shared" si="14"/>
        <v>5</v>
      </c>
      <c r="H77" s="88">
        <v>21</v>
      </c>
      <c r="I77" s="88">
        <v>3</v>
      </c>
      <c r="J77" s="88">
        <v>87</v>
      </c>
      <c r="K77" s="88">
        <v>17</v>
      </c>
      <c r="L77" s="3">
        <v>6304.48</v>
      </c>
      <c r="M77" s="90"/>
      <c r="N77" s="89">
        <v>45365</v>
      </c>
      <c r="O77" s="3">
        <f t="shared" si="15"/>
        <v>2024</v>
      </c>
      <c r="P77" s="25">
        <f t="shared" si="16"/>
        <v>3</v>
      </c>
      <c r="Q77" s="3">
        <f t="shared" si="17"/>
        <v>14</v>
      </c>
      <c r="R77" s="3">
        <f t="shared" si="18"/>
        <v>11</v>
      </c>
      <c r="S77" s="3">
        <f t="shared" si="19"/>
        <v>5</v>
      </c>
      <c r="T77" s="3">
        <v>24</v>
      </c>
      <c r="U77" s="3">
        <v>-5.5</v>
      </c>
      <c r="V77" s="3">
        <v>5</v>
      </c>
      <c r="W77" s="3">
        <v>-1</v>
      </c>
      <c r="X77" s="3">
        <v>85.43</v>
      </c>
    </row>
    <row r="78" spans="2:24" x14ac:dyDescent="0.3">
      <c r="B78" s="2">
        <v>45366</v>
      </c>
      <c r="C78" s="3">
        <f t="shared" si="10"/>
        <v>2024</v>
      </c>
      <c r="D78" s="25">
        <f t="shared" si="11"/>
        <v>3</v>
      </c>
      <c r="E78" s="3">
        <f t="shared" si="12"/>
        <v>15</v>
      </c>
      <c r="F78" s="3">
        <f t="shared" si="13"/>
        <v>11</v>
      </c>
      <c r="G78" s="3">
        <f t="shared" si="14"/>
        <v>6</v>
      </c>
      <c r="H78" s="88">
        <v>24</v>
      </c>
      <c r="I78" s="88">
        <v>2</v>
      </c>
      <c r="J78" s="88">
        <v>178</v>
      </c>
      <c r="K78" s="88">
        <v>21</v>
      </c>
      <c r="L78" s="3">
        <v>48913</v>
      </c>
      <c r="M78" s="90"/>
      <c r="N78" s="89">
        <v>45366</v>
      </c>
      <c r="O78" s="3">
        <f t="shared" si="15"/>
        <v>2024</v>
      </c>
      <c r="P78" s="25">
        <f t="shared" si="16"/>
        <v>3</v>
      </c>
      <c r="Q78" s="3">
        <f t="shared" si="17"/>
        <v>15</v>
      </c>
      <c r="R78" s="3">
        <f t="shared" si="18"/>
        <v>11</v>
      </c>
      <c r="S78" s="3">
        <f t="shared" si="19"/>
        <v>6</v>
      </c>
      <c r="T78" s="3">
        <v>24</v>
      </c>
      <c r="U78" s="3">
        <v>-11.5</v>
      </c>
      <c r="V78" s="3">
        <v>2</v>
      </c>
      <c r="W78" s="3">
        <v>-4</v>
      </c>
      <c r="X78" s="3">
        <v>167.59</v>
      </c>
    </row>
    <row r="79" spans="2:24" x14ac:dyDescent="0.3">
      <c r="B79" s="2">
        <v>45367</v>
      </c>
      <c r="C79" s="3">
        <f t="shared" si="10"/>
        <v>2024</v>
      </c>
      <c r="D79" s="25">
        <f t="shared" si="11"/>
        <v>3</v>
      </c>
      <c r="E79" s="3">
        <f t="shared" si="12"/>
        <v>16</v>
      </c>
      <c r="F79" s="3">
        <f t="shared" si="13"/>
        <v>11</v>
      </c>
      <c r="G79" s="3">
        <f t="shared" si="14"/>
        <v>7</v>
      </c>
      <c r="H79" s="88">
        <v>21</v>
      </c>
      <c r="I79" s="88">
        <v>2</v>
      </c>
      <c r="J79" s="88">
        <v>169</v>
      </c>
      <c r="K79" s="88">
        <v>6</v>
      </c>
      <c r="L79" s="3">
        <v>35581.5</v>
      </c>
      <c r="M79" s="90"/>
      <c r="N79" s="89">
        <v>45367</v>
      </c>
      <c r="O79" s="3">
        <f t="shared" si="15"/>
        <v>2024</v>
      </c>
      <c r="P79" s="25">
        <f t="shared" si="16"/>
        <v>3</v>
      </c>
      <c r="Q79" s="3">
        <f t="shared" si="17"/>
        <v>16</v>
      </c>
      <c r="R79" s="3">
        <f t="shared" si="18"/>
        <v>11</v>
      </c>
      <c r="S79" s="3">
        <f t="shared" si="19"/>
        <v>7</v>
      </c>
      <c r="T79" s="3">
        <v>24</v>
      </c>
      <c r="U79" s="3">
        <v>-4</v>
      </c>
      <c r="V79" s="3">
        <v>9</v>
      </c>
      <c r="W79" s="3">
        <v>0</v>
      </c>
      <c r="X79" s="3">
        <v>189.71</v>
      </c>
    </row>
    <row r="80" spans="2:24" x14ac:dyDescent="0.3">
      <c r="B80" s="2">
        <v>45368</v>
      </c>
      <c r="C80" s="3">
        <f t="shared" si="10"/>
        <v>2024</v>
      </c>
      <c r="D80" s="25">
        <f t="shared" si="11"/>
        <v>3</v>
      </c>
      <c r="E80" s="3">
        <f t="shared" si="12"/>
        <v>17</v>
      </c>
      <c r="F80" s="3">
        <f t="shared" si="13"/>
        <v>12</v>
      </c>
      <c r="G80" s="3">
        <f t="shared" si="14"/>
        <v>1</v>
      </c>
      <c r="H80" s="88">
        <v>22</v>
      </c>
      <c r="I80" s="88">
        <v>2</v>
      </c>
      <c r="J80" s="88">
        <v>153</v>
      </c>
      <c r="K80" s="88">
        <v>8</v>
      </c>
      <c r="L80" s="3">
        <v>22392</v>
      </c>
      <c r="M80" s="90"/>
      <c r="N80" s="89">
        <v>45368</v>
      </c>
      <c r="O80" s="3">
        <f t="shared" si="15"/>
        <v>2024</v>
      </c>
      <c r="P80" s="25">
        <f t="shared" si="16"/>
        <v>3</v>
      </c>
      <c r="Q80" s="3">
        <f t="shared" si="17"/>
        <v>17</v>
      </c>
      <c r="R80" s="3">
        <f t="shared" si="18"/>
        <v>12</v>
      </c>
      <c r="S80" s="3">
        <f t="shared" si="19"/>
        <v>1</v>
      </c>
      <c r="T80" s="3">
        <v>24</v>
      </c>
      <c r="U80" s="3">
        <v>-4</v>
      </c>
      <c r="V80" s="3">
        <v>12.5</v>
      </c>
      <c r="W80" s="3">
        <v>3</v>
      </c>
      <c r="X80" s="3">
        <v>331.94</v>
      </c>
    </row>
    <row r="81" spans="2:24" x14ac:dyDescent="0.3">
      <c r="B81" s="2">
        <v>45369</v>
      </c>
      <c r="C81" s="3">
        <f t="shared" si="10"/>
        <v>2024</v>
      </c>
      <c r="D81" s="25">
        <f t="shared" si="11"/>
        <v>3</v>
      </c>
      <c r="E81" s="3">
        <f t="shared" si="12"/>
        <v>18</v>
      </c>
      <c r="F81" s="3">
        <f t="shared" si="13"/>
        <v>12</v>
      </c>
      <c r="G81" s="3">
        <f t="shared" si="14"/>
        <v>2</v>
      </c>
      <c r="H81" s="88">
        <v>17</v>
      </c>
      <c r="I81" s="88">
        <v>2</v>
      </c>
      <c r="J81" s="88">
        <v>95</v>
      </c>
      <c r="K81" s="88">
        <v>5</v>
      </c>
      <c r="L81" s="3">
        <v>4955.66</v>
      </c>
      <c r="M81" s="90"/>
      <c r="N81" s="89">
        <v>45369</v>
      </c>
      <c r="O81" s="3">
        <f t="shared" si="15"/>
        <v>2024</v>
      </c>
      <c r="P81" s="25">
        <f t="shared" si="16"/>
        <v>3</v>
      </c>
      <c r="Q81" s="3">
        <f t="shared" si="17"/>
        <v>18</v>
      </c>
      <c r="R81" s="3">
        <f t="shared" si="18"/>
        <v>12</v>
      </c>
      <c r="S81" s="3">
        <f t="shared" si="19"/>
        <v>2</v>
      </c>
      <c r="T81" s="3">
        <v>24</v>
      </c>
      <c r="U81" s="3">
        <v>0</v>
      </c>
      <c r="V81" s="3">
        <v>22</v>
      </c>
      <c r="W81" s="3">
        <v>8.5</v>
      </c>
      <c r="X81" s="3">
        <v>698.68</v>
      </c>
    </row>
    <row r="82" spans="2:24" x14ac:dyDescent="0.3">
      <c r="B82" s="2">
        <v>45370</v>
      </c>
      <c r="C82" s="3">
        <f t="shared" si="10"/>
        <v>2024</v>
      </c>
      <c r="D82" s="25">
        <f t="shared" si="11"/>
        <v>3</v>
      </c>
      <c r="E82" s="3">
        <f t="shared" si="12"/>
        <v>19</v>
      </c>
      <c r="F82" s="3">
        <f t="shared" si="13"/>
        <v>12</v>
      </c>
      <c r="G82" s="3">
        <f t="shared" si="14"/>
        <v>3</v>
      </c>
      <c r="H82" s="88">
        <v>21</v>
      </c>
      <c r="I82" s="88">
        <v>3</v>
      </c>
      <c r="J82" s="88">
        <v>107</v>
      </c>
      <c r="K82" s="88">
        <v>9</v>
      </c>
      <c r="L82" s="3">
        <v>10952.9</v>
      </c>
      <c r="M82" s="90"/>
      <c r="N82" s="89">
        <v>45370</v>
      </c>
      <c r="O82" s="3">
        <f t="shared" si="15"/>
        <v>2024</v>
      </c>
      <c r="P82" s="25">
        <f t="shared" si="16"/>
        <v>3</v>
      </c>
      <c r="Q82" s="3">
        <f t="shared" si="17"/>
        <v>19</v>
      </c>
      <c r="R82" s="3">
        <f t="shared" si="18"/>
        <v>12</v>
      </c>
      <c r="S82" s="3">
        <f t="shared" si="19"/>
        <v>3</v>
      </c>
      <c r="T82" s="3">
        <v>24</v>
      </c>
      <c r="U82" s="3">
        <v>2.5</v>
      </c>
      <c r="V82" s="3">
        <v>18</v>
      </c>
      <c r="W82" s="3">
        <v>9</v>
      </c>
      <c r="X82" s="3">
        <v>301.29000000000002</v>
      </c>
    </row>
    <row r="83" spans="2:24" x14ac:dyDescent="0.3">
      <c r="B83" s="2">
        <v>45371</v>
      </c>
      <c r="C83" s="3">
        <f t="shared" si="10"/>
        <v>2024</v>
      </c>
      <c r="D83" s="25">
        <f t="shared" si="11"/>
        <v>3</v>
      </c>
      <c r="E83" s="3">
        <f t="shared" si="12"/>
        <v>20</v>
      </c>
      <c r="F83" s="3">
        <f t="shared" si="13"/>
        <v>12</v>
      </c>
      <c r="G83" s="3">
        <f t="shared" si="14"/>
        <v>4</v>
      </c>
      <c r="H83" s="88">
        <v>21</v>
      </c>
      <c r="I83" s="88">
        <v>3</v>
      </c>
      <c r="J83" s="88">
        <v>78</v>
      </c>
      <c r="K83" s="88">
        <v>10</v>
      </c>
      <c r="L83" s="3">
        <v>6649.48</v>
      </c>
      <c r="M83" s="90"/>
      <c r="N83" s="89">
        <v>45371</v>
      </c>
      <c r="O83" s="3">
        <f t="shared" si="15"/>
        <v>2024</v>
      </c>
      <c r="P83" s="25">
        <f t="shared" si="16"/>
        <v>3</v>
      </c>
      <c r="Q83" s="3">
        <f t="shared" si="17"/>
        <v>20</v>
      </c>
      <c r="R83" s="3">
        <f t="shared" si="18"/>
        <v>12</v>
      </c>
      <c r="S83" s="3">
        <f t="shared" si="19"/>
        <v>4</v>
      </c>
      <c r="T83" s="3">
        <v>23</v>
      </c>
      <c r="U83" s="3">
        <v>6.5</v>
      </c>
      <c r="V83" s="3">
        <v>19</v>
      </c>
      <c r="W83" s="3">
        <v>12</v>
      </c>
      <c r="X83" s="3">
        <v>179.31</v>
      </c>
    </row>
    <row r="84" spans="2:24" x14ac:dyDescent="0.3">
      <c r="B84" s="2">
        <v>45372</v>
      </c>
      <c r="C84" s="3">
        <f t="shared" si="10"/>
        <v>2024</v>
      </c>
      <c r="D84" s="25">
        <f t="shared" si="11"/>
        <v>3</v>
      </c>
      <c r="E84" s="3">
        <f t="shared" si="12"/>
        <v>21</v>
      </c>
      <c r="F84" s="3">
        <f t="shared" si="13"/>
        <v>12</v>
      </c>
      <c r="G84" s="3">
        <f t="shared" si="14"/>
        <v>5</v>
      </c>
      <c r="H84" s="88">
        <v>22</v>
      </c>
      <c r="I84" s="88">
        <v>3</v>
      </c>
      <c r="J84" s="88">
        <v>80</v>
      </c>
      <c r="K84" s="88">
        <v>5</v>
      </c>
      <c r="L84" s="3">
        <v>9980.6299999999992</v>
      </c>
      <c r="M84" s="90"/>
      <c r="N84" s="89">
        <v>45372</v>
      </c>
      <c r="O84" s="3">
        <f t="shared" si="15"/>
        <v>2024</v>
      </c>
      <c r="P84" s="25">
        <f t="shared" si="16"/>
        <v>3</v>
      </c>
      <c r="Q84" s="3">
        <f t="shared" si="17"/>
        <v>21</v>
      </c>
      <c r="R84" s="3">
        <f t="shared" si="18"/>
        <v>12</v>
      </c>
      <c r="S84" s="3">
        <f t="shared" si="19"/>
        <v>5</v>
      </c>
      <c r="T84" s="3">
        <v>23</v>
      </c>
      <c r="U84" s="3">
        <v>8</v>
      </c>
      <c r="V84" s="3">
        <v>13</v>
      </c>
      <c r="W84" s="3">
        <v>11</v>
      </c>
      <c r="X84" s="3">
        <v>25.07</v>
      </c>
    </row>
    <row r="85" spans="2:24" x14ac:dyDescent="0.3">
      <c r="B85" s="2">
        <v>45373</v>
      </c>
      <c r="C85" s="3">
        <f t="shared" si="10"/>
        <v>2024</v>
      </c>
      <c r="D85" s="25">
        <f t="shared" si="11"/>
        <v>3</v>
      </c>
      <c r="E85" s="3">
        <f t="shared" si="12"/>
        <v>22</v>
      </c>
      <c r="F85" s="3">
        <f t="shared" si="13"/>
        <v>12</v>
      </c>
      <c r="G85" s="3">
        <f t="shared" si="14"/>
        <v>6</v>
      </c>
      <c r="H85" s="88">
        <v>21</v>
      </c>
      <c r="I85" s="88">
        <v>2</v>
      </c>
      <c r="J85" s="88">
        <v>38</v>
      </c>
      <c r="K85" s="88">
        <v>5</v>
      </c>
      <c r="L85" s="3">
        <v>1131.9000000000001</v>
      </c>
      <c r="M85" s="90"/>
      <c r="N85" s="89">
        <v>45373</v>
      </c>
      <c r="O85" s="3">
        <f t="shared" si="15"/>
        <v>2024</v>
      </c>
      <c r="P85" s="25">
        <f t="shared" si="16"/>
        <v>3</v>
      </c>
      <c r="Q85" s="3">
        <f t="shared" si="17"/>
        <v>22</v>
      </c>
      <c r="R85" s="3">
        <f t="shared" si="18"/>
        <v>12</v>
      </c>
      <c r="S85" s="3">
        <f t="shared" si="19"/>
        <v>6</v>
      </c>
      <c r="T85" s="3">
        <v>24</v>
      </c>
      <c r="U85" s="3">
        <v>7</v>
      </c>
      <c r="V85" s="3">
        <v>12</v>
      </c>
      <c r="W85" s="3">
        <v>9</v>
      </c>
      <c r="X85" s="3">
        <v>17.600000000000001</v>
      </c>
    </row>
    <row r="86" spans="2:24" x14ac:dyDescent="0.3">
      <c r="B86" s="2">
        <v>45374</v>
      </c>
      <c r="C86" s="3">
        <f t="shared" si="10"/>
        <v>2024</v>
      </c>
      <c r="D86" s="25">
        <f t="shared" si="11"/>
        <v>3</v>
      </c>
      <c r="E86" s="3">
        <f t="shared" si="12"/>
        <v>23</v>
      </c>
      <c r="F86" s="3">
        <f t="shared" si="13"/>
        <v>12</v>
      </c>
      <c r="G86" s="3">
        <f t="shared" si="14"/>
        <v>7</v>
      </c>
      <c r="H86" s="88">
        <v>3</v>
      </c>
      <c r="I86" s="88">
        <v>3</v>
      </c>
      <c r="J86" s="88">
        <v>7</v>
      </c>
      <c r="K86" s="88">
        <v>4</v>
      </c>
      <c r="L86" s="3">
        <v>43.33</v>
      </c>
      <c r="M86" s="90"/>
      <c r="N86" s="89">
        <v>45374</v>
      </c>
      <c r="O86" s="3">
        <f t="shared" si="15"/>
        <v>2024</v>
      </c>
      <c r="P86" s="25">
        <f t="shared" si="16"/>
        <v>3</v>
      </c>
      <c r="Q86" s="3">
        <f t="shared" si="17"/>
        <v>23</v>
      </c>
      <c r="R86" s="3">
        <f t="shared" si="18"/>
        <v>12</v>
      </c>
      <c r="S86" s="3">
        <f t="shared" si="19"/>
        <v>7</v>
      </c>
      <c r="T86" s="3">
        <v>12</v>
      </c>
      <c r="U86" s="3">
        <v>6</v>
      </c>
      <c r="V86" s="3">
        <v>11.5</v>
      </c>
      <c r="W86" s="3">
        <v>7</v>
      </c>
      <c r="X86" s="3">
        <v>25.51</v>
      </c>
    </row>
    <row r="87" spans="2:24" x14ac:dyDescent="0.3">
      <c r="B87" s="2">
        <v>45377</v>
      </c>
      <c r="C87" s="3">
        <f t="shared" si="10"/>
        <v>2024</v>
      </c>
      <c r="D87" s="25">
        <f t="shared" si="11"/>
        <v>3</v>
      </c>
      <c r="E87" s="3">
        <f t="shared" si="12"/>
        <v>26</v>
      </c>
      <c r="F87" s="3">
        <f t="shared" si="13"/>
        <v>13</v>
      </c>
      <c r="G87" s="3">
        <f t="shared" si="14"/>
        <v>3</v>
      </c>
      <c r="H87" s="88">
        <v>15</v>
      </c>
      <c r="I87" s="88">
        <v>3</v>
      </c>
      <c r="J87" s="88">
        <v>11</v>
      </c>
      <c r="K87" s="88">
        <v>9</v>
      </c>
      <c r="L87" s="3">
        <v>84</v>
      </c>
      <c r="M87" s="90"/>
      <c r="N87" s="89">
        <v>45377</v>
      </c>
      <c r="O87" s="3">
        <f>YEAR(N87)</f>
        <v>2024</v>
      </c>
      <c r="P87" s="25">
        <f>MONTH(N87)</f>
        <v>3</v>
      </c>
      <c r="Q87" s="3">
        <f>DAY(N87)</f>
        <v>26</v>
      </c>
      <c r="R87" s="3">
        <f>WEEKNUM(N87)</f>
        <v>13</v>
      </c>
      <c r="S87" s="3">
        <f>WEEKDAY(N87)</f>
        <v>3</v>
      </c>
      <c r="T87" s="3">
        <v>24</v>
      </c>
      <c r="U87" s="3">
        <v>6.5</v>
      </c>
      <c r="V87" s="3">
        <v>22</v>
      </c>
      <c r="W87" s="3">
        <v>14</v>
      </c>
      <c r="X87" s="3">
        <v>312.60000000000002</v>
      </c>
    </row>
    <row r="88" spans="2:24" x14ac:dyDescent="0.3">
      <c r="B88" s="2">
        <v>45378</v>
      </c>
      <c r="C88" s="3">
        <f t="shared" si="10"/>
        <v>2024</v>
      </c>
      <c r="D88" s="25">
        <f t="shared" si="11"/>
        <v>3</v>
      </c>
      <c r="E88" s="3">
        <f t="shared" si="12"/>
        <v>27</v>
      </c>
      <c r="F88" s="3">
        <f t="shared" si="13"/>
        <v>13</v>
      </c>
      <c r="G88" s="3">
        <f t="shared" si="14"/>
        <v>4</v>
      </c>
      <c r="H88" s="88">
        <v>23</v>
      </c>
      <c r="I88" s="88">
        <v>4</v>
      </c>
      <c r="J88" s="88">
        <v>72</v>
      </c>
      <c r="K88" s="88">
        <v>59</v>
      </c>
      <c r="L88" s="3">
        <v>5244.43</v>
      </c>
      <c r="M88" s="90"/>
      <c r="N88" s="89">
        <v>45378</v>
      </c>
      <c r="O88" s="3">
        <f>YEAR(N88)</f>
        <v>2024</v>
      </c>
      <c r="P88" s="25">
        <f>MONTH(N88)</f>
        <v>3</v>
      </c>
      <c r="Q88" s="3">
        <f>DAY(N88)</f>
        <v>27</v>
      </c>
      <c r="R88" s="3">
        <f>WEEKNUM(N88)</f>
        <v>13</v>
      </c>
      <c r="S88" s="3">
        <f>WEEKDAY(N88)</f>
        <v>4</v>
      </c>
      <c r="T88" s="3">
        <v>24</v>
      </c>
      <c r="U88" s="3">
        <v>11.5</v>
      </c>
      <c r="V88" s="3">
        <v>21</v>
      </c>
      <c r="W88" s="3">
        <v>15.5</v>
      </c>
      <c r="X88" s="3">
        <v>85.36</v>
      </c>
    </row>
    <row r="89" spans="2:24" x14ac:dyDescent="0.3">
      <c r="B89" s="2">
        <v>45379</v>
      </c>
      <c r="C89" s="3">
        <f t="shared" si="10"/>
        <v>2024</v>
      </c>
      <c r="D89" s="25">
        <f t="shared" si="11"/>
        <v>3</v>
      </c>
      <c r="E89" s="3">
        <f t="shared" si="12"/>
        <v>28</v>
      </c>
      <c r="F89" s="3">
        <f t="shared" si="13"/>
        <v>13</v>
      </c>
      <c r="G89" s="3">
        <f t="shared" si="14"/>
        <v>5</v>
      </c>
      <c r="H89" s="88">
        <v>21</v>
      </c>
      <c r="I89" s="88">
        <v>5</v>
      </c>
      <c r="J89" s="88">
        <v>89</v>
      </c>
      <c r="K89" s="88">
        <v>65</v>
      </c>
      <c r="L89" s="3">
        <v>9081.48</v>
      </c>
      <c r="M89" s="90"/>
      <c r="N89" s="89">
        <v>45379</v>
      </c>
      <c r="O89" s="3">
        <f>YEAR(N89)</f>
        <v>2024</v>
      </c>
      <c r="P89" s="25">
        <f>MONTH(N89)</f>
        <v>3</v>
      </c>
      <c r="Q89" s="3">
        <f>DAY(N89)</f>
        <v>28</v>
      </c>
      <c r="R89" s="3">
        <f>WEEKNUM(N89)</f>
        <v>13</v>
      </c>
      <c r="S89" s="3">
        <f>WEEKDAY(N89)</f>
        <v>5</v>
      </c>
      <c r="T89" s="3">
        <v>24</v>
      </c>
      <c r="U89" s="3">
        <v>8</v>
      </c>
      <c r="V89" s="3">
        <v>25</v>
      </c>
      <c r="W89" s="3">
        <v>12</v>
      </c>
      <c r="X89" s="3">
        <v>263.69</v>
      </c>
    </row>
    <row r="90" spans="2:24" x14ac:dyDescent="0.3">
      <c r="B90" s="2">
        <v>45380</v>
      </c>
      <c r="C90" s="3">
        <f t="shared" si="10"/>
        <v>2024</v>
      </c>
      <c r="D90" s="25">
        <f t="shared" si="11"/>
        <v>3</v>
      </c>
      <c r="E90" s="3">
        <f t="shared" si="12"/>
        <v>29</v>
      </c>
      <c r="F90" s="3">
        <f t="shared" si="13"/>
        <v>13</v>
      </c>
      <c r="G90" s="3">
        <f t="shared" si="14"/>
        <v>6</v>
      </c>
      <c r="H90" s="88">
        <v>18</v>
      </c>
      <c r="I90" s="88">
        <v>5</v>
      </c>
      <c r="J90" s="88">
        <v>61</v>
      </c>
      <c r="K90" s="88">
        <v>13</v>
      </c>
      <c r="L90" s="3">
        <v>3783.79</v>
      </c>
      <c r="M90" s="90"/>
      <c r="N90" s="89">
        <v>45380</v>
      </c>
      <c r="O90" s="3">
        <f>YEAR(N90)</f>
        <v>2024</v>
      </c>
      <c r="P90" s="25">
        <f>MONTH(N90)</f>
        <v>3</v>
      </c>
      <c r="Q90" s="3">
        <f>DAY(N90)</f>
        <v>29</v>
      </c>
      <c r="R90" s="3">
        <f>WEEKNUM(N90)</f>
        <v>13</v>
      </c>
      <c r="S90" s="3">
        <f>WEEKDAY(N90)</f>
        <v>6</v>
      </c>
      <c r="T90" s="3">
        <v>24</v>
      </c>
      <c r="U90" s="3">
        <v>6.5</v>
      </c>
      <c r="V90" s="3">
        <v>13</v>
      </c>
      <c r="W90" s="3">
        <v>9.5</v>
      </c>
      <c r="X90" s="3">
        <v>34.49</v>
      </c>
    </row>
    <row r="91" spans="2:24" x14ac:dyDescent="0.3">
      <c r="B91" s="2">
        <v>45381</v>
      </c>
      <c r="C91" s="3">
        <f t="shared" si="10"/>
        <v>2024</v>
      </c>
      <c r="D91" s="25">
        <f t="shared" si="11"/>
        <v>3</v>
      </c>
      <c r="E91" s="3">
        <f t="shared" si="12"/>
        <v>30</v>
      </c>
      <c r="F91" s="3">
        <f t="shared" si="13"/>
        <v>13</v>
      </c>
      <c r="G91" s="3">
        <f t="shared" si="14"/>
        <v>7</v>
      </c>
      <c r="H91" s="88">
        <v>20</v>
      </c>
      <c r="I91" s="88">
        <v>5</v>
      </c>
      <c r="J91" s="88">
        <v>79</v>
      </c>
      <c r="K91" s="88">
        <v>17</v>
      </c>
      <c r="L91" s="3">
        <v>5196.32</v>
      </c>
      <c r="M91" s="90"/>
      <c r="N91" s="89">
        <v>45381</v>
      </c>
      <c r="O91" s="3">
        <f>YEAR(N91)</f>
        <v>2024</v>
      </c>
      <c r="P91" s="25">
        <f>MONTH(N91)</f>
        <v>3</v>
      </c>
      <c r="Q91" s="3">
        <f>DAY(N91)</f>
        <v>30</v>
      </c>
      <c r="R91" s="3">
        <f>WEEKNUM(N91)</f>
        <v>13</v>
      </c>
      <c r="S91" s="3">
        <f>WEEKDAY(N91)</f>
        <v>7</v>
      </c>
      <c r="T91" s="3">
        <v>24</v>
      </c>
      <c r="U91" s="3">
        <v>5</v>
      </c>
      <c r="V91" s="3">
        <v>10.5</v>
      </c>
      <c r="W91" s="3">
        <v>8</v>
      </c>
      <c r="X91" s="3">
        <v>23.36</v>
      </c>
    </row>
    <row r="92" spans="2:24" x14ac:dyDescent="0.3">
      <c r="B92" s="2">
        <v>45382</v>
      </c>
      <c r="C92" s="3">
        <f t="shared" si="10"/>
        <v>2024</v>
      </c>
      <c r="D92" s="25">
        <f t="shared" si="11"/>
        <v>3</v>
      </c>
      <c r="E92" s="3">
        <f t="shared" si="12"/>
        <v>31</v>
      </c>
      <c r="F92" s="3">
        <f t="shared" si="13"/>
        <v>14</v>
      </c>
      <c r="G92" s="3">
        <f t="shared" si="14"/>
        <v>1</v>
      </c>
      <c r="H92" s="88">
        <v>19</v>
      </c>
      <c r="I92" s="88">
        <v>3</v>
      </c>
      <c r="J92" s="88">
        <v>72</v>
      </c>
      <c r="K92" s="88">
        <v>25</v>
      </c>
      <c r="L92" s="3">
        <v>5705.09</v>
      </c>
      <c r="M92" s="90"/>
      <c r="N92" s="89">
        <v>45382</v>
      </c>
      <c r="O92" s="3">
        <f>YEAR(N92)</f>
        <v>2024</v>
      </c>
      <c r="P92" s="25">
        <f>MONTH(N92)</f>
        <v>3</v>
      </c>
      <c r="Q92" s="3">
        <f>DAY(N92)</f>
        <v>31</v>
      </c>
      <c r="R92" s="3">
        <f>WEEKNUM(N92)</f>
        <v>14</v>
      </c>
      <c r="S92" s="3">
        <f>WEEKDAY(N92)</f>
        <v>1</v>
      </c>
      <c r="T92" s="3">
        <v>23</v>
      </c>
      <c r="U92" s="3">
        <v>1</v>
      </c>
      <c r="V92" s="3">
        <v>10</v>
      </c>
      <c r="W92" s="3">
        <v>5.5</v>
      </c>
      <c r="X92" s="3">
        <v>77.88</v>
      </c>
    </row>
    <row r="93" spans="2:24" x14ac:dyDescent="0.3">
      <c r="B93" s="2">
        <v>45383</v>
      </c>
      <c r="C93" s="3">
        <f t="shared" si="10"/>
        <v>2024</v>
      </c>
      <c r="D93" s="25">
        <f t="shared" si="11"/>
        <v>4</v>
      </c>
      <c r="E93" s="3">
        <f t="shared" si="12"/>
        <v>1</v>
      </c>
      <c r="F93" s="3">
        <f t="shared" si="13"/>
        <v>14</v>
      </c>
      <c r="G93" s="3">
        <f t="shared" si="14"/>
        <v>2</v>
      </c>
      <c r="H93" s="88">
        <v>21</v>
      </c>
      <c r="I93" s="88">
        <v>2</v>
      </c>
      <c r="J93" s="88">
        <v>91</v>
      </c>
      <c r="K93" s="88">
        <v>21</v>
      </c>
      <c r="L93" s="3">
        <v>9974.33</v>
      </c>
      <c r="M93" s="90"/>
      <c r="N93" s="89">
        <v>45383</v>
      </c>
      <c r="O93" s="3">
        <f>YEAR(N93)</f>
        <v>2024</v>
      </c>
      <c r="P93" s="25">
        <f>MONTH(N93)</f>
        <v>4</v>
      </c>
      <c r="Q93" s="3">
        <f>DAY(N93)</f>
        <v>1</v>
      </c>
      <c r="R93" s="3">
        <f>WEEKNUM(N93)</f>
        <v>14</v>
      </c>
      <c r="S93" s="3">
        <f>WEEKDAY(N93)</f>
        <v>2</v>
      </c>
      <c r="T93" s="3">
        <v>24</v>
      </c>
      <c r="U93" s="3">
        <v>0.5</v>
      </c>
      <c r="V93" s="3">
        <v>15</v>
      </c>
      <c r="W93" s="3">
        <v>6.5</v>
      </c>
      <c r="X93" s="3">
        <v>255.54</v>
      </c>
    </row>
    <row r="94" spans="2:24" x14ac:dyDescent="0.3">
      <c r="B94" s="2">
        <v>45384</v>
      </c>
      <c r="C94" s="3">
        <f t="shared" si="10"/>
        <v>2024</v>
      </c>
      <c r="D94" s="25">
        <f t="shared" si="11"/>
        <v>4</v>
      </c>
      <c r="E94" s="3">
        <f t="shared" si="12"/>
        <v>2</v>
      </c>
      <c r="F94" s="3">
        <f t="shared" si="13"/>
        <v>14</v>
      </c>
      <c r="G94" s="3">
        <f t="shared" si="14"/>
        <v>3</v>
      </c>
      <c r="H94" s="88">
        <v>24</v>
      </c>
      <c r="I94" s="88">
        <v>3</v>
      </c>
      <c r="J94" s="88">
        <v>95</v>
      </c>
      <c r="K94" s="88">
        <v>21</v>
      </c>
      <c r="L94" s="3">
        <v>6030.42</v>
      </c>
      <c r="M94" s="90"/>
      <c r="N94" s="89">
        <v>45384</v>
      </c>
      <c r="O94" s="3">
        <f>YEAR(N94)</f>
        <v>2024</v>
      </c>
      <c r="P94" s="25">
        <f>MONTH(N94)</f>
        <v>4</v>
      </c>
      <c r="Q94" s="3">
        <f>DAY(N94)</f>
        <v>2</v>
      </c>
      <c r="R94" s="3">
        <f>WEEKNUM(N94)</f>
        <v>14</v>
      </c>
      <c r="S94" s="3">
        <f>WEEKDAY(N94)</f>
        <v>3</v>
      </c>
      <c r="T94" s="3">
        <v>24</v>
      </c>
      <c r="U94" s="3">
        <v>1</v>
      </c>
      <c r="V94" s="3">
        <v>18</v>
      </c>
      <c r="W94" s="3">
        <v>8.5</v>
      </c>
      <c r="X94" s="3">
        <v>372.28</v>
      </c>
    </row>
    <row r="95" spans="2:24" x14ac:dyDescent="0.3">
      <c r="B95" s="2">
        <v>45385</v>
      </c>
      <c r="C95" s="3">
        <f t="shared" si="10"/>
        <v>2024</v>
      </c>
      <c r="D95" s="25">
        <f t="shared" si="11"/>
        <v>4</v>
      </c>
      <c r="E95" s="3">
        <f t="shared" si="12"/>
        <v>3</v>
      </c>
      <c r="F95" s="3">
        <f t="shared" si="13"/>
        <v>14</v>
      </c>
      <c r="G95" s="3">
        <f t="shared" si="14"/>
        <v>4</v>
      </c>
      <c r="H95" s="88">
        <v>24</v>
      </c>
      <c r="I95" s="88">
        <v>3</v>
      </c>
      <c r="J95" s="88">
        <v>78</v>
      </c>
      <c r="K95" s="88">
        <v>42</v>
      </c>
      <c r="L95" s="3">
        <v>5060.58</v>
      </c>
      <c r="M95" s="90"/>
      <c r="N95" s="89">
        <v>45385</v>
      </c>
      <c r="O95" s="3">
        <f>YEAR(N95)</f>
        <v>2024</v>
      </c>
      <c r="P95" s="25">
        <f>MONTH(N95)</f>
        <v>4</v>
      </c>
      <c r="Q95" s="3">
        <f>DAY(N95)</f>
        <v>3</v>
      </c>
      <c r="R95" s="3">
        <f>WEEKNUM(N95)</f>
        <v>14</v>
      </c>
      <c r="S95" s="3">
        <f>WEEKDAY(N95)</f>
        <v>4</v>
      </c>
      <c r="T95" s="3">
        <v>24</v>
      </c>
      <c r="U95" s="3">
        <v>5</v>
      </c>
      <c r="V95" s="3">
        <v>17.5</v>
      </c>
      <c r="W95" s="3">
        <v>10.5</v>
      </c>
      <c r="X95" s="3">
        <v>190.32</v>
      </c>
    </row>
    <row r="96" spans="2:24" x14ac:dyDescent="0.3">
      <c r="B96" s="2">
        <v>45386</v>
      </c>
      <c r="C96" s="3">
        <f t="shared" si="10"/>
        <v>2024</v>
      </c>
      <c r="D96" s="25">
        <f t="shared" si="11"/>
        <v>4</v>
      </c>
      <c r="E96" s="3">
        <f t="shared" si="12"/>
        <v>4</v>
      </c>
      <c r="F96" s="3">
        <f t="shared" si="13"/>
        <v>14</v>
      </c>
      <c r="G96" s="3">
        <f t="shared" si="14"/>
        <v>5</v>
      </c>
      <c r="H96" s="88">
        <v>24</v>
      </c>
      <c r="I96" s="88">
        <v>2</v>
      </c>
      <c r="J96" s="88">
        <v>78</v>
      </c>
      <c r="K96" s="88">
        <v>46</v>
      </c>
      <c r="L96" s="3">
        <v>5900.8</v>
      </c>
      <c r="M96" s="90"/>
      <c r="N96" s="89">
        <v>45386</v>
      </c>
      <c r="O96" s="3">
        <f>YEAR(N96)</f>
        <v>2024</v>
      </c>
      <c r="P96" s="25">
        <f>MONTH(N96)</f>
        <v>4</v>
      </c>
      <c r="Q96" s="3">
        <f>DAY(N96)</f>
        <v>4</v>
      </c>
      <c r="R96" s="3">
        <f>WEEKNUM(N96)</f>
        <v>14</v>
      </c>
      <c r="S96" s="3">
        <f>WEEKDAY(N96)</f>
        <v>5</v>
      </c>
      <c r="T96" s="3">
        <v>23</v>
      </c>
      <c r="U96" s="3">
        <v>6</v>
      </c>
      <c r="V96" s="3">
        <v>19</v>
      </c>
      <c r="W96" s="3">
        <v>10.5</v>
      </c>
      <c r="X96" s="3">
        <v>201.51</v>
      </c>
    </row>
    <row r="97" spans="2:24" x14ac:dyDescent="0.3">
      <c r="B97" s="2">
        <v>45387</v>
      </c>
      <c r="C97" s="3">
        <f t="shared" si="10"/>
        <v>2024</v>
      </c>
      <c r="D97" s="25">
        <f t="shared" si="11"/>
        <v>4</v>
      </c>
      <c r="E97" s="3">
        <f t="shared" si="12"/>
        <v>5</v>
      </c>
      <c r="F97" s="3">
        <f t="shared" si="13"/>
        <v>14</v>
      </c>
      <c r="G97" s="3">
        <f t="shared" si="14"/>
        <v>6</v>
      </c>
      <c r="H97" s="88">
        <v>24</v>
      </c>
      <c r="I97" s="88">
        <v>4</v>
      </c>
      <c r="J97" s="88">
        <v>112</v>
      </c>
      <c r="K97" s="88">
        <v>50</v>
      </c>
      <c r="L97" s="3">
        <v>9378.48</v>
      </c>
      <c r="M97" s="90"/>
      <c r="N97" s="89">
        <v>45387</v>
      </c>
      <c r="O97" s="3">
        <f>YEAR(N97)</f>
        <v>2024</v>
      </c>
      <c r="P97" s="25">
        <f>MONTH(N97)</f>
        <v>4</v>
      </c>
      <c r="Q97" s="3">
        <f>DAY(N97)</f>
        <v>5</v>
      </c>
      <c r="R97" s="3">
        <f>WEEKNUM(N97)</f>
        <v>14</v>
      </c>
      <c r="S97" s="3">
        <f>WEEKDAY(N97)</f>
        <v>6</v>
      </c>
      <c r="T97" s="3">
        <v>24</v>
      </c>
      <c r="U97" s="3">
        <v>4.5</v>
      </c>
      <c r="V97" s="3">
        <v>18</v>
      </c>
      <c r="W97" s="3">
        <v>10</v>
      </c>
      <c r="X97" s="3">
        <v>187.13</v>
      </c>
    </row>
    <row r="98" spans="2:24" x14ac:dyDescent="0.3">
      <c r="B98" s="2">
        <v>45388</v>
      </c>
      <c r="C98" s="3">
        <f t="shared" si="10"/>
        <v>2024</v>
      </c>
      <c r="D98" s="25">
        <f t="shared" si="11"/>
        <v>4</v>
      </c>
      <c r="E98" s="3">
        <f t="shared" si="12"/>
        <v>6</v>
      </c>
      <c r="F98" s="3">
        <f t="shared" si="13"/>
        <v>14</v>
      </c>
      <c r="G98" s="3">
        <f t="shared" si="14"/>
        <v>7</v>
      </c>
      <c r="H98" s="88">
        <v>24</v>
      </c>
      <c r="I98" s="88">
        <v>3</v>
      </c>
      <c r="J98" s="88">
        <v>57</v>
      </c>
      <c r="K98" s="88">
        <v>17</v>
      </c>
      <c r="L98" s="3">
        <v>3092.59</v>
      </c>
      <c r="M98" s="90"/>
      <c r="N98" s="89">
        <v>45388</v>
      </c>
      <c r="O98" s="3">
        <f>YEAR(N98)</f>
        <v>2024</v>
      </c>
      <c r="P98" s="25">
        <f>MONTH(N98)</f>
        <v>4</v>
      </c>
      <c r="Q98" s="3">
        <f>DAY(N98)</f>
        <v>6</v>
      </c>
      <c r="R98" s="3">
        <f>WEEKNUM(N98)</f>
        <v>14</v>
      </c>
      <c r="S98" s="3">
        <f>WEEKDAY(N98)</f>
        <v>7</v>
      </c>
      <c r="T98" s="3">
        <v>24</v>
      </c>
      <c r="U98" s="3">
        <v>7.5</v>
      </c>
      <c r="V98" s="3">
        <v>19</v>
      </c>
      <c r="W98" s="3">
        <v>11</v>
      </c>
      <c r="X98" s="3">
        <v>139.71</v>
      </c>
    </row>
    <row r="99" spans="2:24" x14ac:dyDescent="0.3">
      <c r="B99" s="2">
        <v>45389</v>
      </c>
      <c r="C99" s="3">
        <f t="shared" si="10"/>
        <v>2024</v>
      </c>
      <c r="D99" s="25">
        <f t="shared" si="11"/>
        <v>4</v>
      </c>
      <c r="E99" s="3">
        <f t="shared" si="12"/>
        <v>7</v>
      </c>
      <c r="F99" s="3">
        <f t="shared" si="13"/>
        <v>15</v>
      </c>
      <c r="G99" s="3">
        <f t="shared" si="14"/>
        <v>1</v>
      </c>
      <c r="H99" s="88">
        <v>24</v>
      </c>
      <c r="I99" s="88">
        <v>3</v>
      </c>
      <c r="J99" s="88">
        <v>65</v>
      </c>
      <c r="K99" s="88">
        <v>13</v>
      </c>
      <c r="L99" s="3">
        <v>5632.45</v>
      </c>
      <c r="M99" s="90"/>
      <c r="N99" s="89">
        <v>45389</v>
      </c>
      <c r="O99" s="3">
        <f>YEAR(N99)</f>
        <v>2024</v>
      </c>
      <c r="P99" s="25">
        <f>MONTH(N99)</f>
        <v>4</v>
      </c>
      <c r="Q99" s="3">
        <f>DAY(N99)</f>
        <v>7</v>
      </c>
      <c r="R99" s="3">
        <f>WEEKNUM(N99)</f>
        <v>15</v>
      </c>
      <c r="S99" s="3">
        <f>WEEKDAY(N99)</f>
        <v>1</v>
      </c>
      <c r="T99" s="3">
        <v>24</v>
      </c>
      <c r="U99" s="3">
        <v>8</v>
      </c>
      <c r="V99" s="3">
        <v>18.5</v>
      </c>
      <c r="W99" s="3">
        <v>12</v>
      </c>
      <c r="X99" s="3">
        <v>136.59</v>
      </c>
    </row>
    <row r="100" spans="2:24" x14ac:dyDescent="0.3">
      <c r="B100" s="2">
        <v>45390</v>
      </c>
      <c r="C100" s="3">
        <f t="shared" si="10"/>
        <v>2024</v>
      </c>
      <c r="D100" s="25">
        <f t="shared" si="11"/>
        <v>4</v>
      </c>
      <c r="E100" s="3">
        <f t="shared" si="12"/>
        <v>8</v>
      </c>
      <c r="F100" s="3">
        <f t="shared" si="13"/>
        <v>15</v>
      </c>
      <c r="G100" s="3">
        <f t="shared" si="14"/>
        <v>2</v>
      </c>
      <c r="H100" s="88">
        <v>24</v>
      </c>
      <c r="I100" s="88">
        <v>3</v>
      </c>
      <c r="J100" s="88">
        <v>42</v>
      </c>
      <c r="K100" s="88">
        <v>5</v>
      </c>
      <c r="L100" s="3">
        <v>891.88</v>
      </c>
      <c r="M100" s="90"/>
      <c r="N100" s="89">
        <v>45390</v>
      </c>
      <c r="O100" s="3">
        <f>YEAR(N100)</f>
        <v>2024</v>
      </c>
      <c r="P100" s="25">
        <f>MONTH(N100)</f>
        <v>4</v>
      </c>
      <c r="Q100" s="3">
        <f>DAY(N100)</f>
        <v>8</v>
      </c>
      <c r="R100" s="3">
        <f>WEEKNUM(N100)</f>
        <v>15</v>
      </c>
      <c r="S100" s="3">
        <f>WEEKDAY(N100)</f>
        <v>2</v>
      </c>
      <c r="T100" s="3">
        <v>24</v>
      </c>
      <c r="U100" s="3">
        <v>5</v>
      </c>
      <c r="V100" s="3">
        <v>22</v>
      </c>
      <c r="W100" s="3">
        <v>13</v>
      </c>
      <c r="X100" s="3">
        <v>391.74</v>
      </c>
    </row>
    <row r="101" spans="2:24" x14ac:dyDescent="0.3">
      <c r="B101" s="2">
        <v>45391</v>
      </c>
      <c r="C101" s="3">
        <f t="shared" si="10"/>
        <v>2024</v>
      </c>
      <c r="D101" s="25">
        <f t="shared" si="11"/>
        <v>4</v>
      </c>
      <c r="E101" s="3">
        <f t="shared" si="12"/>
        <v>9</v>
      </c>
      <c r="F101" s="3">
        <f t="shared" si="13"/>
        <v>15</v>
      </c>
      <c r="G101" s="3">
        <f t="shared" si="14"/>
        <v>3</v>
      </c>
      <c r="H101" s="88">
        <v>23</v>
      </c>
      <c r="I101" s="88">
        <v>3</v>
      </c>
      <c r="J101" s="88">
        <v>80</v>
      </c>
      <c r="K101" s="88">
        <v>16</v>
      </c>
      <c r="L101" s="3">
        <v>3132.61</v>
      </c>
      <c r="M101" s="90"/>
      <c r="N101" s="89">
        <v>45391</v>
      </c>
      <c r="O101" s="3">
        <f>YEAR(N101)</f>
        <v>2024</v>
      </c>
      <c r="P101" s="25">
        <f>MONTH(N101)</f>
        <v>4</v>
      </c>
      <c r="Q101" s="3">
        <f>DAY(N101)</f>
        <v>9</v>
      </c>
      <c r="R101" s="3">
        <f>WEEKNUM(N101)</f>
        <v>15</v>
      </c>
      <c r="S101" s="3">
        <f>WEEKDAY(N101)</f>
        <v>3</v>
      </c>
      <c r="T101" s="3">
        <v>24</v>
      </c>
      <c r="U101" s="3">
        <v>8</v>
      </c>
      <c r="V101" s="3">
        <v>11.5</v>
      </c>
      <c r="W101" s="3">
        <v>9</v>
      </c>
      <c r="X101" s="3">
        <v>9.23</v>
      </c>
    </row>
    <row r="102" spans="2:24" x14ac:dyDescent="0.3">
      <c r="B102" s="2">
        <v>45392</v>
      </c>
      <c r="C102" s="3">
        <f t="shared" si="10"/>
        <v>2024</v>
      </c>
      <c r="D102" s="25">
        <f t="shared" si="11"/>
        <v>4</v>
      </c>
      <c r="E102" s="3">
        <f t="shared" si="12"/>
        <v>10</v>
      </c>
      <c r="F102" s="3">
        <f t="shared" si="13"/>
        <v>15</v>
      </c>
      <c r="G102" s="3">
        <f t="shared" si="14"/>
        <v>4</v>
      </c>
      <c r="H102" s="88">
        <v>18</v>
      </c>
      <c r="I102" s="88">
        <v>3</v>
      </c>
      <c r="J102" s="88">
        <v>74</v>
      </c>
      <c r="K102" s="88">
        <v>6</v>
      </c>
      <c r="L102" s="3">
        <v>5386.93</v>
      </c>
      <c r="M102" s="90"/>
      <c r="N102" s="89">
        <v>45392</v>
      </c>
      <c r="O102" s="3">
        <f>YEAR(N102)</f>
        <v>2024</v>
      </c>
      <c r="P102" s="25">
        <f>MONTH(N102)</f>
        <v>4</v>
      </c>
      <c r="Q102" s="3">
        <f>DAY(N102)</f>
        <v>10</v>
      </c>
      <c r="R102" s="3">
        <f>WEEKNUM(N102)</f>
        <v>15</v>
      </c>
      <c r="S102" s="3">
        <f>WEEKDAY(N102)</f>
        <v>4</v>
      </c>
      <c r="T102" s="3">
        <v>23</v>
      </c>
      <c r="U102" s="3">
        <v>7</v>
      </c>
      <c r="V102" s="3">
        <v>17</v>
      </c>
      <c r="W102" s="3">
        <v>10.5</v>
      </c>
      <c r="X102" s="3">
        <v>116.21</v>
      </c>
    </row>
    <row r="103" spans="2:24" x14ac:dyDescent="0.3">
      <c r="B103" s="2">
        <v>45393</v>
      </c>
      <c r="C103" s="3">
        <f t="shared" si="10"/>
        <v>2024</v>
      </c>
      <c r="D103" s="25">
        <f t="shared" si="11"/>
        <v>4</v>
      </c>
      <c r="E103" s="3">
        <f t="shared" si="12"/>
        <v>11</v>
      </c>
      <c r="F103" s="3">
        <f t="shared" si="13"/>
        <v>15</v>
      </c>
      <c r="G103" s="3">
        <f t="shared" si="14"/>
        <v>5</v>
      </c>
      <c r="H103" s="88">
        <v>23</v>
      </c>
      <c r="I103" s="88">
        <v>3</v>
      </c>
      <c r="J103" s="88">
        <v>80</v>
      </c>
      <c r="K103" s="88">
        <v>8</v>
      </c>
      <c r="L103" s="3">
        <v>5683.28</v>
      </c>
      <c r="M103" s="90"/>
      <c r="N103" s="89">
        <v>45393</v>
      </c>
      <c r="O103" s="3">
        <f>YEAR(N103)</f>
        <v>2024</v>
      </c>
      <c r="P103" s="25">
        <f>MONTH(N103)</f>
        <v>4</v>
      </c>
      <c r="Q103" s="3">
        <f>DAY(N103)</f>
        <v>11</v>
      </c>
      <c r="R103" s="3">
        <f>WEEKNUM(N103)</f>
        <v>15</v>
      </c>
      <c r="S103" s="3">
        <f>WEEKDAY(N103)</f>
        <v>5</v>
      </c>
      <c r="T103" s="3">
        <v>24</v>
      </c>
      <c r="U103" s="3">
        <v>5</v>
      </c>
      <c r="V103" s="3">
        <v>21.5</v>
      </c>
      <c r="W103" s="3">
        <v>14</v>
      </c>
      <c r="X103" s="3">
        <v>350.2</v>
      </c>
    </row>
    <row r="104" spans="2:24" x14ac:dyDescent="0.3">
      <c r="B104" s="2">
        <v>45394</v>
      </c>
      <c r="C104" s="3">
        <f t="shared" si="10"/>
        <v>2024</v>
      </c>
      <c r="D104" s="25">
        <f t="shared" si="11"/>
        <v>4</v>
      </c>
      <c r="E104" s="3">
        <f t="shared" si="12"/>
        <v>12</v>
      </c>
      <c r="F104" s="3">
        <f t="shared" si="13"/>
        <v>15</v>
      </c>
      <c r="G104" s="3">
        <f t="shared" si="14"/>
        <v>6</v>
      </c>
      <c r="H104" s="88">
        <v>24</v>
      </c>
      <c r="I104" s="88">
        <v>4</v>
      </c>
      <c r="J104" s="88">
        <v>65</v>
      </c>
      <c r="K104" s="88">
        <v>8</v>
      </c>
      <c r="L104" s="3">
        <v>2934.33</v>
      </c>
      <c r="M104" s="90"/>
      <c r="N104" s="89">
        <v>45394</v>
      </c>
      <c r="O104" s="3">
        <f>YEAR(N104)</f>
        <v>2024</v>
      </c>
      <c r="P104" s="25">
        <f>MONTH(N104)</f>
        <v>4</v>
      </c>
      <c r="Q104" s="3">
        <f>DAY(N104)</f>
        <v>12</v>
      </c>
      <c r="R104" s="3">
        <f>WEEKNUM(N104)</f>
        <v>15</v>
      </c>
      <c r="S104" s="3">
        <f>WEEKDAY(N104)</f>
        <v>6</v>
      </c>
      <c r="T104" s="3">
        <v>24</v>
      </c>
      <c r="U104" s="3">
        <v>9.5</v>
      </c>
      <c r="V104" s="3">
        <v>18</v>
      </c>
      <c r="W104" s="3">
        <v>12</v>
      </c>
      <c r="X104" s="3">
        <v>61.84</v>
      </c>
    </row>
    <row r="105" spans="2:24" x14ac:dyDescent="0.3">
      <c r="B105" s="2">
        <v>45395</v>
      </c>
      <c r="C105" s="3">
        <f t="shared" si="10"/>
        <v>2024</v>
      </c>
      <c r="D105" s="25">
        <f t="shared" si="11"/>
        <v>4</v>
      </c>
      <c r="E105" s="3">
        <f t="shared" si="12"/>
        <v>13</v>
      </c>
      <c r="F105" s="3">
        <f t="shared" si="13"/>
        <v>15</v>
      </c>
      <c r="G105" s="3">
        <f t="shared" si="14"/>
        <v>7</v>
      </c>
      <c r="H105" s="88">
        <v>24</v>
      </c>
      <c r="I105" s="88">
        <v>2</v>
      </c>
      <c r="J105" s="88">
        <v>63</v>
      </c>
      <c r="K105" s="88">
        <v>5</v>
      </c>
      <c r="L105" s="3">
        <v>4566.5</v>
      </c>
      <c r="M105" s="90"/>
      <c r="N105" s="89">
        <v>45395</v>
      </c>
      <c r="O105" s="3">
        <f>YEAR(N105)</f>
        <v>2024</v>
      </c>
      <c r="P105" s="25">
        <f>MONTH(N105)</f>
        <v>4</v>
      </c>
      <c r="Q105" s="3">
        <f>DAY(N105)</f>
        <v>13</v>
      </c>
      <c r="R105" s="3">
        <f>WEEKNUM(N105)</f>
        <v>15</v>
      </c>
      <c r="S105" s="3">
        <f>WEEKDAY(N105)</f>
        <v>7</v>
      </c>
      <c r="T105" s="3">
        <v>24</v>
      </c>
      <c r="U105" s="3">
        <v>7</v>
      </c>
      <c r="V105" s="3">
        <v>19</v>
      </c>
      <c r="W105" s="3">
        <v>14</v>
      </c>
      <c r="X105" s="3">
        <v>223.62</v>
      </c>
    </row>
    <row r="106" spans="2:24" x14ac:dyDescent="0.3">
      <c r="B106" s="2">
        <v>45396</v>
      </c>
      <c r="C106" s="3">
        <f t="shared" si="10"/>
        <v>2024</v>
      </c>
      <c r="D106" s="25">
        <f t="shared" si="11"/>
        <v>4</v>
      </c>
      <c r="E106" s="3">
        <f t="shared" si="12"/>
        <v>14</v>
      </c>
      <c r="F106" s="3">
        <f t="shared" si="13"/>
        <v>16</v>
      </c>
      <c r="G106" s="3">
        <f t="shared" si="14"/>
        <v>1</v>
      </c>
      <c r="H106" s="88">
        <v>24</v>
      </c>
      <c r="I106" s="88">
        <v>2</v>
      </c>
      <c r="J106" s="88">
        <v>82</v>
      </c>
      <c r="K106" s="88">
        <v>25</v>
      </c>
      <c r="L106" s="3">
        <v>6661.72</v>
      </c>
      <c r="M106" s="90"/>
      <c r="N106" s="89">
        <v>45396</v>
      </c>
      <c r="O106" s="3">
        <f>YEAR(N106)</f>
        <v>2024</v>
      </c>
      <c r="P106" s="25">
        <f>MONTH(N106)</f>
        <v>4</v>
      </c>
      <c r="Q106" s="3">
        <f>DAY(N106)</f>
        <v>14</v>
      </c>
      <c r="R106" s="3">
        <f>WEEKNUM(N106)</f>
        <v>16</v>
      </c>
      <c r="S106" s="3">
        <f>WEEKDAY(N106)</f>
        <v>1</v>
      </c>
      <c r="T106" s="3">
        <v>24</v>
      </c>
      <c r="U106" s="3">
        <v>12</v>
      </c>
      <c r="V106" s="3">
        <v>21.5</v>
      </c>
      <c r="W106" s="3">
        <v>15</v>
      </c>
      <c r="X106" s="3">
        <v>111.72</v>
      </c>
    </row>
    <row r="107" spans="2:24" x14ac:dyDescent="0.3">
      <c r="B107" s="2">
        <v>45397</v>
      </c>
      <c r="C107" s="3">
        <f t="shared" si="10"/>
        <v>2024</v>
      </c>
      <c r="D107" s="25">
        <f t="shared" si="11"/>
        <v>4</v>
      </c>
      <c r="E107" s="3">
        <f t="shared" si="12"/>
        <v>15</v>
      </c>
      <c r="F107" s="3">
        <f t="shared" si="13"/>
        <v>16</v>
      </c>
      <c r="G107" s="3">
        <f t="shared" si="14"/>
        <v>2</v>
      </c>
      <c r="H107" s="88">
        <v>24</v>
      </c>
      <c r="I107" s="88">
        <v>3</v>
      </c>
      <c r="J107" s="88">
        <v>72</v>
      </c>
      <c r="K107" s="88">
        <v>10</v>
      </c>
      <c r="L107" s="3">
        <v>6112.88</v>
      </c>
      <c r="M107" s="90"/>
      <c r="N107" s="89">
        <v>45397</v>
      </c>
      <c r="O107" s="3">
        <f>YEAR(N107)</f>
        <v>2024</v>
      </c>
      <c r="P107" s="25">
        <f>MONTH(N107)</f>
        <v>4</v>
      </c>
      <c r="Q107" s="3">
        <f>DAY(N107)</f>
        <v>15</v>
      </c>
      <c r="R107" s="3">
        <f>WEEKNUM(N107)</f>
        <v>16</v>
      </c>
      <c r="S107" s="3">
        <f>WEEKDAY(N107)</f>
        <v>2</v>
      </c>
      <c r="T107" s="3">
        <v>23</v>
      </c>
      <c r="U107" s="3">
        <v>9</v>
      </c>
      <c r="V107" s="3">
        <v>21</v>
      </c>
      <c r="W107" s="3">
        <v>16.5</v>
      </c>
      <c r="X107" s="3">
        <v>156.29</v>
      </c>
    </row>
    <row r="108" spans="2:24" x14ac:dyDescent="0.3">
      <c r="B108" s="2">
        <v>45398</v>
      </c>
      <c r="C108" s="3">
        <f t="shared" si="10"/>
        <v>2024</v>
      </c>
      <c r="D108" s="25">
        <f t="shared" si="11"/>
        <v>4</v>
      </c>
      <c r="E108" s="3">
        <f t="shared" si="12"/>
        <v>16</v>
      </c>
      <c r="F108" s="3">
        <f t="shared" si="13"/>
        <v>16</v>
      </c>
      <c r="G108" s="3">
        <f t="shared" si="14"/>
        <v>3</v>
      </c>
      <c r="H108" s="88">
        <v>21</v>
      </c>
      <c r="I108" s="88">
        <v>4</v>
      </c>
      <c r="J108" s="88">
        <v>60</v>
      </c>
      <c r="K108" s="88">
        <v>8</v>
      </c>
      <c r="L108" s="3">
        <v>2392.48</v>
      </c>
      <c r="M108" s="90"/>
      <c r="N108" s="89">
        <v>45398</v>
      </c>
      <c r="O108" s="3">
        <f>YEAR(N108)</f>
        <v>2024</v>
      </c>
      <c r="P108" s="25">
        <f>MONTH(N108)</f>
        <v>4</v>
      </c>
      <c r="Q108" s="3">
        <f>DAY(N108)</f>
        <v>16</v>
      </c>
      <c r="R108" s="3">
        <f>WEEKNUM(N108)</f>
        <v>16</v>
      </c>
      <c r="S108" s="3">
        <f>WEEKDAY(N108)</f>
        <v>3</v>
      </c>
      <c r="T108" s="3">
        <v>23</v>
      </c>
      <c r="U108" s="3">
        <v>12</v>
      </c>
      <c r="V108" s="3">
        <v>16</v>
      </c>
      <c r="W108" s="3">
        <v>13</v>
      </c>
      <c r="X108" s="3">
        <v>18.600000000000001</v>
      </c>
    </row>
    <row r="109" spans="2:24" x14ac:dyDescent="0.3">
      <c r="B109" s="2">
        <v>45399</v>
      </c>
      <c r="C109" s="3">
        <f t="shared" si="10"/>
        <v>2024</v>
      </c>
      <c r="D109" s="25">
        <f t="shared" si="11"/>
        <v>4</v>
      </c>
      <c r="E109" s="3">
        <f t="shared" si="12"/>
        <v>17</v>
      </c>
      <c r="F109" s="3">
        <f t="shared" si="13"/>
        <v>16</v>
      </c>
      <c r="G109" s="3">
        <f t="shared" si="14"/>
        <v>4</v>
      </c>
      <c r="H109" s="88">
        <v>17</v>
      </c>
      <c r="I109" s="88">
        <v>4</v>
      </c>
      <c r="J109" s="88">
        <v>46</v>
      </c>
      <c r="K109" s="88">
        <v>13</v>
      </c>
      <c r="L109" s="3">
        <v>1707.57</v>
      </c>
      <c r="M109" s="90"/>
      <c r="N109" s="89">
        <v>45399</v>
      </c>
      <c r="O109" s="3">
        <f>YEAR(N109)</f>
        <v>2024</v>
      </c>
      <c r="P109" s="25">
        <f>MONTH(N109)</f>
        <v>4</v>
      </c>
      <c r="Q109" s="3">
        <f>DAY(N109)</f>
        <v>17</v>
      </c>
      <c r="R109" s="3">
        <f>WEEKNUM(N109)</f>
        <v>16</v>
      </c>
      <c r="S109" s="3">
        <f>WEEKDAY(N109)</f>
        <v>4</v>
      </c>
      <c r="T109" s="3">
        <v>24</v>
      </c>
      <c r="U109" s="3">
        <v>10.5</v>
      </c>
      <c r="V109" s="3">
        <v>18</v>
      </c>
      <c r="W109" s="3">
        <v>13</v>
      </c>
      <c r="X109" s="3">
        <v>68.8</v>
      </c>
    </row>
    <row r="110" spans="2:24" x14ac:dyDescent="0.3">
      <c r="B110" s="2">
        <v>45400</v>
      </c>
      <c r="C110" s="3">
        <f t="shared" si="10"/>
        <v>2024</v>
      </c>
      <c r="D110" s="25">
        <f t="shared" si="11"/>
        <v>4</v>
      </c>
      <c r="E110" s="3">
        <f t="shared" si="12"/>
        <v>18</v>
      </c>
      <c r="F110" s="3">
        <f t="shared" si="13"/>
        <v>16</v>
      </c>
      <c r="G110" s="3">
        <f t="shared" si="14"/>
        <v>5</v>
      </c>
      <c r="H110" s="88">
        <v>20</v>
      </c>
      <c r="I110" s="88">
        <v>3</v>
      </c>
      <c r="J110" s="88">
        <v>87</v>
      </c>
      <c r="K110" s="88">
        <v>6</v>
      </c>
      <c r="L110" s="3">
        <v>3339.45</v>
      </c>
      <c r="M110" s="90"/>
      <c r="N110" s="89">
        <v>45400</v>
      </c>
      <c r="O110" s="3">
        <f>YEAR(N110)</f>
        <v>2024</v>
      </c>
      <c r="P110" s="25">
        <f>MONTH(N110)</f>
        <v>4</v>
      </c>
      <c r="Q110" s="3">
        <f>DAY(N110)</f>
        <v>18</v>
      </c>
      <c r="R110" s="3">
        <f>WEEKNUM(N110)</f>
        <v>16</v>
      </c>
      <c r="S110" s="3">
        <f>WEEKDAY(N110)</f>
        <v>5</v>
      </c>
      <c r="T110" s="3">
        <v>24</v>
      </c>
      <c r="U110" s="3">
        <v>7</v>
      </c>
      <c r="V110" s="3">
        <v>23</v>
      </c>
      <c r="W110" s="3">
        <v>16</v>
      </c>
      <c r="X110" s="3">
        <v>343.47</v>
      </c>
    </row>
    <row r="111" spans="2:24" x14ac:dyDescent="0.3">
      <c r="B111" s="2">
        <v>45401</v>
      </c>
      <c r="C111" s="3">
        <f t="shared" si="10"/>
        <v>2024</v>
      </c>
      <c r="D111" s="25">
        <f t="shared" si="11"/>
        <v>4</v>
      </c>
      <c r="E111" s="3">
        <f t="shared" si="12"/>
        <v>19</v>
      </c>
      <c r="F111" s="3">
        <f t="shared" si="13"/>
        <v>16</v>
      </c>
      <c r="G111" s="3">
        <f t="shared" si="14"/>
        <v>6</v>
      </c>
      <c r="H111" s="88">
        <v>24</v>
      </c>
      <c r="I111" s="88">
        <v>3</v>
      </c>
      <c r="J111" s="88">
        <v>42</v>
      </c>
      <c r="K111" s="88">
        <v>13</v>
      </c>
      <c r="L111" s="3">
        <v>1223.4100000000001</v>
      </c>
      <c r="M111" s="90"/>
      <c r="N111" s="89">
        <v>45401</v>
      </c>
      <c r="O111" s="3">
        <f>YEAR(N111)</f>
        <v>2024</v>
      </c>
      <c r="P111" s="25">
        <f>MONTH(N111)</f>
        <v>4</v>
      </c>
      <c r="Q111" s="3">
        <f>DAY(N111)</f>
        <v>19</v>
      </c>
      <c r="R111" s="3">
        <f>WEEKNUM(N111)</f>
        <v>16</v>
      </c>
      <c r="S111" s="3">
        <f>WEEKDAY(N111)</f>
        <v>6</v>
      </c>
      <c r="T111" s="3">
        <v>24</v>
      </c>
      <c r="U111" s="3">
        <v>7</v>
      </c>
      <c r="V111" s="3">
        <v>24.5</v>
      </c>
      <c r="W111" s="3">
        <v>17.5</v>
      </c>
      <c r="X111" s="3">
        <v>347.59</v>
      </c>
    </row>
    <row r="112" spans="2:24" x14ac:dyDescent="0.3">
      <c r="B112" s="2">
        <v>45402</v>
      </c>
      <c r="C112" s="3">
        <f t="shared" si="10"/>
        <v>2024</v>
      </c>
      <c r="D112" s="25">
        <f t="shared" si="11"/>
        <v>4</v>
      </c>
      <c r="E112" s="3">
        <f t="shared" si="12"/>
        <v>20</v>
      </c>
      <c r="F112" s="3">
        <f t="shared" si="13"/>
        <v>16</v>
      </c>
      <c r="G112" s="3">
        <f t="shared" si="14"/>
        <v>7</v>
      </c>
      <c r="H112" s="88">
        <v>24</v>
      </c>
      <c r="I112" s="88">
        <v>4</v>
      </c>
      <c r="J112" s="88">
        <v>53</v>
      </c>
      <c r="K112" s="88">
        <v>12</v>
      </c>
      <c r="L112" s="3">
        <v>2118.6799999999998</v>
      </c>
      <c r="M112" s="90"/>
      <c r="N112" s="89">
        <v>45402</v>
      </c>
      <c r="O112" s="3">
        <f>YEAR(N112)</f>
        <v>2024</v>
      </c>
      <c r="P112" s="25">
        <f>MONTH(N112)</f>
        <v>4</v>
      </c>
      <c r="Q112" s="3">
        <f>DAY(N112)</f>
        <v>20</v>
      </c>
      <c r="R112" s="3">
        <f>WEEKNUM(N112)</f>
        <v>16</v>
      </c>
      <c r="S112" s="3">
        <f>WEEKDAY(N112)</f>
        <v>7</v>
      </c>
      <c r="T112" s="3">
        <v>24</v>
      </c>
      <c r="U112" s="3">
        <v>10.5</v>
      </c>
      <c r="V112" s="3">
        <v>25</v>
      </c>
      <c r="W112" s="3">
        <v>19</v>
      </c>
      <c r="X112" s="3">
        <v>278.69</v>
      </c>
    </row>
    <row r="113" spans="2:24" x14ac:dyDescent="0.3">
      <c r="B113" s="2">
        <v>45403</v>
      </c>
      <c r="C113" s="3">
        <f t="shared" si="10"/>
        <v>2024</v>
      </c>
      <c r="D113" s="25">
        <f t="shared" si="11"/>
        <v>4</v>
      </c>
      <c r="E113" s="3">
        <f t="shared" si="12"/>
        <v>21</v>
      </c>
      <c r="F113" s="3">
        <f t="shared" si="13"/>
        <v>17</v>
      </c>
      <c r="G113" s="3">
        <f t="shared" si="14"/>
        <v>1</v>
      </c>
      <c r="H113" s="88">
        <v>24</v>
      </c>
      <c r="I113" s="88">
        <v>2</v>
      </c>
      <c r="J113" s="88">
        <v>50</v>
      </c>
      <c r="K113" s="88">
        <v>5</v>
      </c>
      <c r="L113" s="3">
        <v>3219.93</v>
      </c>
      <c r="M113" s="90"/>
      <c r="N113" s="89">
        <v>45403</v>
      </c>
      <c r="O113" s="3">
        <f>YEAR(N113)</f>
        <v>2024</v>
      </c>
      <c r="P113" s="25">
        <f>MONTH(N113)</f>
        <v>4</v>
      </c>
      <c r="Q113" s="3">
        <f>DAY(N113)</f>
        <v>21</v>
      </c>
      <c r="R113" s="3">
        <f>WEEKNUM(N113)</f>
        <v>17</v>
      </c>
      <c r="S113" s="3">
        <f>WEEKDAY(N113)</f>
        <v>1</v>
      </c>
      <c r="T113" s="3">
        <v>24</v>
      </c>
      <c r="U113" s="3">
        <v>10.5</v>
      </c>
      <c r="V113" s="3">
        <v>24.5</v>
      </c>
      <c r="W113" s="3">
        <v>15.5</v>
      </c>
      <c r="X113" s="3">
        <v>194.93</v>
      </c>
    </row>
    <row r="114" spans="2:24" x14ac:dyDescent="0.3">
      <c r="B114" s="2">
        <v>45404</v>
      </c>
      <c r="C114" s="3">
        <f t="shared" si="10"/>
        <v>2024</v>
      </c>
      <c r="D114" s="25">
        <f t="shared" si="11"/>
        <v>4</v>
      </c>
      <c r="E114" s="3">
        <f t="shared" si="12"/>
        <v>22</v>
      </c>
      <c r="F114" s="3">
        <f t="shared" si="13"/>
        <v>17</v>
      </c>
      <c r="G114" s="3">
        <f t="shared" si="14"/>
        <v>2</v>
      </c>
      <c r="H114" s="88">
        <v>24</v>
      </c>
      <c r="I114" s="88">
        <v>2</v>
      </c>
      <c r="J114" s="88">
        <v>74</v>
      </c>
      <c r="K114" s="88">
        <v>10</v>
      </c>
      <c r="L114" s="3">
        <v>4420.22</v>
      </c>
      <c r="M114" s="90"/>
      <c r="N114" s="89">
        <v>45404</v>
      </c>
      <c r="O114" s="3">
        <f>YEAR(N114)</f>
        <v>2024</v>
      </c>
      <c r="P114" s="25">
        <f>MONTH(N114)</f>
        <v>4</v>
      </c>
      <c r="Q114" s="3">
        <f>DAY(N114)</f>
        <v>22</v>
      </c>
      <c r="R114" s="3">
        <f>WEEKNUM(N114)</f>
        <v>17</v>
      </c>
      <c r="S114" s="3">
        <f>WEEKDAY(N114)</f>
        <v>2</v>
      </c>
      <c r="T114" s="3">
        <v>24</v>
      </c>
      <c r="U114" s="3">
        <v>9</v>
      </c>
      <c r="V114" s="3">
        <v>25</v>
      </c>
      <c r="W114" s="3">
        <v>18.5</v>
      </c>
      <c r="X114" s="3">
        <v>333.36</v>
      </c>
    </row>
    <row r="115" spans="2:24" x14ac:dyDescent="0.3">
      <c r="B115" s="2">
        <v>45405</v>
      </c>
      <c r="C115" s="3">
        <f t="shared" si="10"/>
        <v>2024</v>
      </c>
      <c r="D115" s="25">
        <f t="shared" si="11"/>
        <v>4</v>
      </c>
      <c r="E115" s="3">
        <f t="shared" si="12"/>
        <v>23</v>
      </c>
      <c r="F115" s="3">
        <f t="shared" si="13"/>
        <v>17</v>
      </c>
      <c r="G115" s="3">
        <f t="shared" si="14"/>
        <v>3</v>
      </c>
      <c r="H115" s="88">
        <v>24</v>
      </c>
      <c r="I115" s="88">
        <v>3</v>
      </c>
      <c r="J115" s="88">
        <v>55</v>
      </c>
      <c r="K115" s="88">
        <v>7</v>
      </c>
      <c r="L115" s="3">
        <v>2646.96</v>
      </c>
      <c r="M115" s="90"/>
      <c r="N115" s="89">
        <v>45405</v>
      </c>
      <c r="O115" s="3">
        <f>YEAR(N115)</f>
        <v>2024</v>
      </c>
      <c r="P115" s="25">
        <f>MONTH(N115)</f>
        <v>4</v>
      </c>
      <c r="Q115" s="3">
        <f>DAY(N115)</f>
        <v>23</v>
      </c>
      <c r="R115" s="3">
        <f>WEEKNUM(N115)</f>
        <v>17</v>
      </c>
      <c r="S115" s="3">
        <f>WEEKDAY(N115)</f>
        <v>3</v>
      </c>
      <c r="T115" s="3">
        <v>24</v>
      </c>
      <c r="U115" s="3">
        <v>12.5</v>
      </c>
      <c r="V115" s="3">
        <v>20.5</v>
      </c>
      <c r="W115" s="3">
        <v>15</v>
      </c>
      <c r="X115" s="3">
        <v>48.33</v>
      </c>
    </row>
    <row r="116" spans="2:24" x14ac:dyDescent="0.3">
      <c r="B116" s="2">
        <v>45406</v>
      </c>
      <c r="C116" s="3">
        <f t="shared" si="10"/>
        <v>2024</v>
      </c>
      <c r="D116" s="25">
        <f t="shared" si="11"/>
        <v>4</v>
      </c>
      <c r="E116" s="3">
        <f t="shared" si="12"/>
        <v>24</v>
      </c>
      <c r="F116" s="3">
        <f t="shared" si="13"/>
        <v>17</v>
      </c>
      <c r="G116" s="3">
        <f t="shared" si="14"/>
        <v>4</v>
      </c>
      <c r="H116" s="88">
        <v>23</v>
      </c>
      <c r="I116" s="88">
        <v>2</v>
      </c>
      <c r="J116" s="88">
        <v>25</v>
      </c>
      <c r="K116" s="88">
        <v>9</v>
      </c>
      <c r="L116" s="3">
        <v>596.96</v>
      </c>
      <c r="M116" s="90"/>
      <c r="N116" s="89">
        <v>45406</v>
      </c>
      <c r="O116" s="3">
        <f>YEAR(N116)</f>
        <v>2024</v>
      </c>
      <c r="P116" s="25">
        <f>MONTH(N116)</f>
        <v>4</v>
      </c>
      <c r="Q116" s="3">
        <f>DAY(N116)</f>
        <v>24</v>
      </c>
      <c r="R116" s="3">
        <f>WEEKNUM(N116)</f>
        <v>17</v>
      </c>
      <c r="S116" s="3">
        <f>WEEKDAY(N116)</f>
        <v>4</v>
      </c>
      <c r="T116" s="3">
        <v>24</v>
      </c>
      <c r="U116" s="3">
        <v>10</v>
      </c>
      <c r="V116" s="3">
        <v>25</v>
      </c>
      <c r="W116" s="3">
        <v>15.5</v>
      </c>
      <c r="X116" s="3">
        <v>165.1</v>
      </c>
    </row>
    <row r="117" spans="2:24" x14ac:dyDescent="0.3">
      <c r="B117" s="2">
        <v>45407</v>
      </c>
      <c r="C117" s="3">
        <f t="shared" si="10"/>
        <v>2024</v>
      </c>
      <c r="D117" s="25">
        <f t="shared" si="11"/>
        <v>4</v>
      </c>
      <c r="E117" s="3">
        <f t="shared" si="12"/>
        <v>25</v>
      </c>
      <c r="F117" s="3">
        <f t="shared" si="13"/>
        <v>17</v>
      </c>
      <c r="G117" s="3">
        <f t="shared" si="14"/>
        <v>5</v>
      </c>
      <c r="H117" s="88">
        <v>21</v>
      </c>
      <c r="I117" s="88">
        <v>5</v>
      </c>
      <c r="J117" s="88">
        <v>25</v>
      </c>
      <c r="K117" s="88">
        <v>11</v>
      </c>
      <c r="L117" s="3">
        <v>336.9</v>
      </c>
      <c r="M117" s="90"/>
      <c r="N117" s="89">
        <v>45407</v>
      </c>
      <c r="O117" s="3">
        <f>YEAR(N117)</f>
        <v>2024</v>
      </c>
      <c r="P117" s="25">
        <f>MONTH(N117)</f>
        <v>4</v>
      </c>
      <c r="Q117" s="3">
        <f>DAY(N117)</f>
        <v>25</v>
      </c>
      <c r="R117" s="3">
        <f>WEEKNUM(N117)</f>
        <v>17</v>
      </c>
      <c r="S117" s="3">
        <f>WEEKDAY(N117)</f>
        <v>5</v>
      </c>
      <c r="T117" s="3">
        <v>24</v>
      </c>
      <c r="U117" s="3">
        <v>13.5</v>
      </c>
      <c r="V117" s="3">
        <v>23</v>
      </c>
      <c r="W117" s="3">
        <v>15</v>
      </c>
      <c r="X117" s="3">
        <v>89.84</v>
      </c>
    </row>
    <row r="118" spans="2:24" x14ac:dyDescent="0.3">
      <c r="B118" s="2">
        <v>45408</v>
      </c>
      <c r="C118" s="3">
        <f t="shared" si="10"/>
        <v>2024</v>
      </c>
      <c r="D118" s="25">
        <f t="shared" si="11"/>
        <v>4</v>
      </c>
      <c r="E118" s="3">
        <f t="shared" si="12"/>
        <v>26</v>
      </c>
      <c r="F118" s="3">
        <f t="shared" si="13"/>
        <v>17</v>
      </c>
      <c r="G118" s="3">
        <f t="shared" si="14"/>
        <v>6</v>
      </c>
      <c r="H118" s="88">
        <v>23</v>
      </c>
      <c r="I118" s="88">
        <v>3</v>
      </c>
      <c r="J118" s="88">
        <v>30</v>
      </c>
      <c r="K118" s="88">
        <v>9</v>
      </c>
      <c r="L118" s="3">
        <v>750.79</v>
      </c>
      <c r="M118" s="90"/>
      <c r="N118" s="89">
        <v>45408</v>
      </c>
      <c r="O118" s="3">
        <f>YEAR(N118)</f>
        <v>2024</v>
      </c>
      <c r="P118" s="25">
        <f>MONTH(N118)</f>
        <v>4</v>
      </c>
      <c r="Q118" s="3">
        <f>DAY(N118)</f>
        <v>26</v>
      </c>
      <c r="R118" s="3">
        <f>WEEKNUM(N118)</f>
        <v>17</v>
      </c>
      <c r="S118" s="3">
        <f>WEEKDAY(N118)</f>
        <v>6</v>
      </c>
      <c r="T118" s="3">
        <v>24</v>
      </c>
      <c r="U118" s="3">
        <v>9</v>
      </c>
      <c r="V118" s="3">
        <v>18</v>
      </c>
      <c r="W118" s="3">
        <v>13.5</v>
      </c>
      <c r="X118" s="3">
        <v>59.78</v>
      </c>
    </row>
    <row r="119" spans="2:24" x14ac:dyDescent="0.3">
      <c r="B119" s="2">
        <v>45409</v>
      </c>
      <c r="C119" s="3">
        <f t="shared" si="10"/>
        <v>2024</v>
      </c>
      <c r="D119" s="25">
        <f t="shared" si="11"/>
        <v>4</v>
      </c>
      <c r="E119" s="3">
        <f t="shared" si="12"/>
        <v>27</v>
      </c>
      <c r="F119" s="3">
        <f t="shared" si="13"/>
        <v>17</v>
      </c>
      <c r="G119" s="3">
        <f t="shared" si="14"/>
        <v>7</v>
      </c>
      <c r="H119" s="88">
        <v>24</v>
      </c>
      <c r="I119" s="88">
        <v>2</v>
      </c>
      <c r="J119" s="88">
        <v>59</v>
      </c>
      <c r="K119" s="88">
        <v>13</v>
      </c>
      <c r="L119" s="3">
        <v>2426.0100000000002</v>
      </c>
      <c r="M119" s="90"/>
      <c r="N119" s="89">
        <v>45409</v>
      </c>
      <c r="O119" s="3">
        <f>YEAR(N119)</f>
        <v>2024</v>
      </c>
      <c r="P119" s="25">
        <f>MONTH(N119)</f>
        <v>4</v>
      </c>
      <c r="Q119" s="3">
        <f>DAY(N119)</f>
        <v>27</v>
      </c>
      <c r="R119" s="3">
        <f>WEEKNUM(N119)</f>
        <v>17</v>
      </c>
      <c r="S119" s="3">
        <f>WEEKDAY(N119)</f>
        <v>7</v>
      </c>
      <c r="T119" s="3">
        <v>24</v>
      </c>
      <c r="U119" s="3">
        <v>3.5</v>
      </c>
      <c r="V119" s="3">
        <v>9</v>
      </c>
      <c r="W119" s="3">
        <v>7</v>
      </c>
      <c r="X119" s="3">
        <v>42.01</v>
      </c>
    </row>
    <row r="120" spans="2:24" x14ac:dyDescent="0.3">
      <c r="B120" s="2">
        <v>45410</v>
      </c>
      <c r="C120" s="3">
        <f t="shared" si="10"/>
        <v>2024</v>
      </c>
      <c r="D120" s="25">
        <f t="shared" si="11"/>
        <v>4</v>
      </c>
      <c r="E120" s="3">
        <f t="shared" si="12"/>
        <v>28</v>
      </c>
      <c r="F120" s="3">
        <f t="shared" si="13"/>
        <v>18</v>
      </c>
      <c r="G120" s="3">
        <f t="shared" si="14"/>
        <v>1</v>
      </c>
      <c r="H120" s="88">
        <v>24</v>
      </c>
      <c r="I120" s="88">
        <v>3</v>
      </c>
      <c r="J120" s="88">
        <v>72</v>
      </c>
      <c r="K120" s="88">
        <v>13</v>
      </c>
      <c r="L120" s="3">
        <v>7447.37</v>
      </c>
      <c r="M120" s="90"/>
      <c r="N120" s="89">
        <v>45410</v>
      </c>
      <c r="O120" s="3">
        <f>YEAR(N120)</f>
        <v>2024</v>
      </c>
      <c r="P120" s="25">
        <f>MONTH(N120)</f>
        <v>4</v>
      </c>
      <c r="Q120" s="3">
        <f>DAY(N120)</f>
        <v>28</v>
      </c>
      <c r="R120" s="3">
        <f>WEEKNUM(N120)</f>
        <v>18</v>
      </c>
      <c r="S120" s="3">
        <f>WEEKDAY(N120)</f>
        <v>1</v>
      </c>
      <c r="T120" s="3">
        <v>24</v>
      </c>
      <c r="U120" s="3">
        <v>2</v>
      </c>
      <c r="V120" s="3">
        <v>12.5</v>
      </c>
      <c r="W120" s="3">
        <v>8</v>
      </c>
      <c r="X120" s="3">
        <v>119.98</v>
      </c>
    </row>
    <row r="121" spans="2:24" x14ac:dyDescent="0.3">
      <c r="B121" s="2">
        <v>45411</v>
      </c>
      <c r="C121" s="3">
        <f t="shared" si="10"/>
        <v>2024</v>
      </c>
      <c r="D121" s="25">
        <f t="shared" si="11"/>
        <v>4</v>
      </c>
      <c r="E121" s="3">
        <f t="shared" si="12"/>
        <v>29</v>
      </c>
      <c r="F121" s="3">
        <f t="shared" si="13"/>
        <v>18</v>
      </c>
      <c r="G121" s="3">
        <f t="shared" si="14"/>
        <v>2</v>
      </c>
      <c r="H121" s="88">
        <v>24</v>
      </c>
      <c r="I121" s="88">
        <v>2</v>
      </c>
      <c r="J121" s="88">
        <v>65</v>
      </c>
      <c r="K121" s="88">
        <v>25</v>
      </c>
      <c r="L121" s="3">
        <v>3996.79</v>
      </c>
      <c r="M121" s="90"/>
      <c r="N121" s="89">
        <v>45411</v>
      </c>
      <c r="O121" s="3">
        <f>YEAR(N121)</f>
        <v>2024</v>
      </c>
      <c r="P121" s="25">
        <f>MONTH(N121)</f>
        <v>4</v>
      </c>
      <c r="Q121" s="3">
        <f>DAY(N121)</f>
        <v>29</v>
      </c>
      <c r="R121" s="3">
        <f>WEEKNUM(N121)</f>
        <v>18</v>
      </c>
      <c r="S121" s="3">
        <f>WEEKDAY(N121)</f>
        <v>2</v>
      </c>
      <c r="T121" s="3">
        <v>24</v>
      </c>
      <c r="U121" s="3">
        <v>4.5</v>
      </c>
      <c r="V121" s="3">
        <v>18.5</v>
      </c>
      <c r="W121" s="3">
        <v>12.5</v>
      </c>
      <c r="X121" s="3">
        <v>251.5</v>
      </c>
    </row>
    <row r="122" spans="2:24" x14ac:dyDescent="0.3">
      <c r="B122" s="2">
        <v>45412</v>
      </c>
      <c r="C122" s="3">
        <f t="shared" si="10"/>
        <v>2024</v>
      </c>
      <c r="D122" s="25">
        <f t="shared" si="11"/>
        <v>4</v>
      </c>
      <c r="E122" s="3">
        <f t="shared" si="12"/>
        <v>30</v>
      </c>
      <c r="F122" s="3">
        <f t="shared" si="13"/>
        <v>18</v>
      </c>
      <c r="G122" s="3">
        <f t="shared" si="14"/>
        <v>3</v>
      </c>
      <c r="H122" s="88">
        <v>24</v>
      </c>
      <c r="I122" s="88">
        <v>9</v>
      </c>
      <c r="J122" s="88">
        <v>65</v>
      </c>
      <c r="K122" s="88">
        <v>30</v>
      </c>
      <c r="L122" s="3">
        <v>2874.76</v>
      </c>
      <c r="M122" s="90"/>
      <c r="N122" s="89">
        <v>45412</v>
      </c>
      <c r="O122" s="3">
        <f>YEAR(N122)</f>
        <v>2024</v>
      </c>
      <c r="P122" s="25">
        <f>MONTH(N122)</f>
        <v>4</v>
      </c>
      <c r="Q122" s="3">
        <f>DAY(N122)</f>
        <v>30</v>
      </c>
      <c r="R122" s="3">
        <f>WEEKNUM(N122)</f>
        <v>18</v>
      </c>
      <c r="S122" s="3">
        <f>WEEKDAY(N122)</f>
        <v>3</v>
      </c>
      <c r="T122" s="3">
        <v>24</v>
      </c>
      <c r="U122" s="3">
        <v>7.5</v>
      </c>
      <c r="V122" s="3">
        <v>22</v>
      </c>
      <c r="W122" s="3">
        <v>14.5</v>
      </c>
      <c r="X122" s="3">
        <v>276.5</v>
      </c>
    </row>
    <row r="123" spans="2:24" x14ac:dyDescent="0.3">
      <c r="B123" s="2">
        <v>45413</v>
      </c>
      <c r="C123" s="3">
        <f t="shared" si="10"/>
        <v>2024</v>
      </c>
      <c r="D123" s="25">
        <f t="shared" si="11"/>
        <v>5</v>
      </c>
      <c r="E123" s="3">
        <f t="shared" si="12"/>
        <v>1</v>
      </c>
      <c r="F123" s="3">
        <f t="shared" si="13"/>
        <v>18</v>
      </c>
      <c r="G123" s="3">
        <f t="shared" si="14"/>
        <v>4</v>
      </c>
      <c r="H123" s="88">
        <v>19</v>
      </c>
      <c r="I123" s="88">
        <v>5</v>
      </c>
      <c r="J123" s="88">
        <v>42</v>
      </c>
      <c r="K123" s="88">
        <v>13</v>
      </c>
      <c r="L123" s="3">
        <v>1637.19</v>
      </c>
      <c r="M123" s="90"/>
      <c r="N123" s="89">
        <v>45413</v>
      </c>
      <c r="O123" s="3">
        <f>YEAR(N123)</f>
        <v>2024</v>
      </c>
      <c r="P123" s="25">
        <f>MONTH(N123)</f>
        <v>5</v>
      </c>
      <c r="Q123" s="3">
        <f>DAY(N123)</f>
        <v>1</v>
      </c>
      <c r="R123" s="3">
        <f>WEEKNUM(N123)</f>
        <v>18</v>
      </c>
      <c r="S123" s="3">
        <f>WEEKDAY(N123)</f>
        <v>4</v>
      </c>
      <c r="T123" s="3">
        <v>24</v>
      </c>
      <c r="U123" s="3">
        <v>7.5</v>
      </c>
      <c r="V123" s="3">
        <v>23</v>
      </c>
      <c r="W123" s="3">
        <v>13</v>
      </c>
      <c r="X123" s="3">
        <v>261.67</v>
      </c>
    </row>
    <row r="124" spans="2:24" x14ac:dyDescent="0.3">
      <c r="B124" s="2">
        <v>45414</v>
      </c>
      <c r="C124" s="3">
        <f t="shared" si="10"/>
        <v>2024</v>
      </c>
      <c r="D124" s="25">
        <f t="shared" si="11"/>
        <v>5</v>
      </c>
      <c r="E124" s="3">
        <f t="shared" si="12"/>
        <v>2</v>
      </c>
      <c r="F124" s="3">
        <f t="shared" si="13"/>
        <v>18</v>
      </c>
      <c r="G124" s="3">
        <f t="shared" si="14"/>
        <v>5</v>
      </c>
      <c r="H124" s="88">
        <v>18</v>
      </c>
      <c r="I124" s="88">
        <v>5</v>
      </c>
      <c r="J124" s="88">
        <v>65</v>
      </c>
      <c r="K124" s="88">
        <v>13</v>
      </c>
      <c r="L124" s="3">
        <v>2366.44</v>
      </c>
      <c r="M124" s="90"/>
      <c r="N124" s="89">
        <v>45414</v>
      </c>
      <c r="O124" s="3">
        <f>YEAR(N124)</f>
        <v>2024</v>
      </c>
      <c r="P124" s="25">
        <f>MONTH(N124)</f>
        <v>5</v>
      </c>
      <c r="Q124" s="3">
        <f>DAY(N124)</f>
        <v>2</v>
      </c>
      <c r="R124" s="3">
        <f>WEEKNUM(N124)</f>
        <v>18</v>
      </c>
      <c r="S124" s="3">
        <f>WEEKDAY(N124)</f>
        <v>5</v>
      </c>
      <c r="T124" s="3">
        <v>23</v>
      </c>
      <c r="U124" s="3">
        <v>10.5</v>
      </c>
      <c r="V124" s="3">
        <v>24.5</v>
      </c>
      <c r="W124" s="3">
        <v>15.5</v>
      </c>
      <c r="X124" s="3">
        <v>277.33999999999997</v>
      </c>
    </row>
    <row r="125" spans="2:24" x14ac:dyDescent="0.3">
      <c r="B125" s="2">
        <v>45415</v>
      </c>
      <c r="C125" s="3">
        <f t="shared" si="10"/>
        <v>2024</v>
      </c>
      <c r="D125" s="25">
        <f t="shared" si="11"/>
        <v>5</v>
      </c>
      <c r="E125" s="3">
        <f t="shared" si="12"/>
        <v>3</v>
      </c>
      <c r="F125" s="3">
        <f t="shared" si="13"/>
        <v>18</v>
      </c>
      <c r="G125" s="3">
        <f t="shared" si="14"/>
        <v>6</v>
      </c>
      <c r="H125" s="88">
        <v>21</v>
      </c>
      <c r="I125" s="88">
        <v>13</v>
      </c>
      <c r="J125" s="88">
        <v>72</v>
      </c>
      <c r="K125" s="88">
        <v>25</v>
      </c>
      <c r="L125" s="3">
        <v>2249.33</v>
      </c>
      <c r="M125" s="90"/>
      <c r="N125" s="89">
        <v>45415</v>
      </c>
      <c r="O125" s="3">
        <f>YEAR(N125)</f>
        <v>2024</v>
      </c>
      <c r="P125" s="25">
        <f>MONTH(N125)</f>
        <v>5</v>
      </c>
      <c r="Q125" s="3">
        <f>DAY(N125)</f>
        <v>3</v>
      </c>
      <c r="R125" s="3">
        <f>WEEKNUM(N125)</f>
        <v>18</v>
      </c>
      <c r="S125" s="3">
        <f>WEEKDAY(N125)</f>
        <v>6</v>
      </c>
      <c r="T125" s="3">
        <v>24</v>
      </c>
      <c r="U125" s="3">
        <v>9.5</v>
      </c>
      <c r="V125" s="3">
        <v>25</v>
      </c>
      <c r="W125" s="3">
        <v>17.5</v>
      </c>
      <c r="X125" s="3">
        <v>292.39</v>
      </c>
    </row>
    <row r="126" spans="2:24" x14ac:dyDescent="0.3">
      <c r="B126" s="2">
        <v>45416</v>
      </c>
      <c r="C126" s="3">
        <f t="shared" si="10"/>
        <v>2024</v>
      </c>
      <c r="D126" s="25">
        <f t="shared" si="11"/>
        <v>5</v>
      </c>
      <c r="E126" s="3">
        <f t="shared" si="12"/>
        <v>4</v>
      </c>
      <c r="F126" s="3">
        <f t="shared" si="13"/>
        <v>18</v>
      </c>
      <c r="G126" s="3">
        <f t="shared" si="14"/>
        <v>7</v>
      </c>
      <c r="H126" s="88">
        <v>24</v>
      </c>
      <c r="I126" s="88">
        <v>3</v>
      </c>
      <c r="J126" s="88">
        <v>85</v>
      </c>
      <c r="K126" s="88">
        <v>34</v>
      </c>
      <c r="L126" s="3">
        <v>4079.55</v>
      </c>
      <c r="M126" s="90"/>
      <c r="N126" s="89">
        <v>45416</v>
      </c>
      <c r="O126" s="3">
        <f>YEAR(N126)</f>
        <v>2024</v>
      </c>
      <c r="P126" s="25">
        <f>MONTH(N126)</f>
        <v>5</v>
      </c>
      <c r="Q126" s="3">
        <f>DAY(N126)</f>
        <v>4</v>
      </c>
      <c r="R126" s="3">
        <f>WEEKNUM(N126)</f>
        <v>18</v>
      </c>
      <c r="S126" s="3">
        <f>WEEKDAY(N126)</f>
        <v>7</v>
      </c>
      <c r="T126" s="3">
        <v>24</v>
      </c>
      <c r="U126" s="3">
        <v>14.5</v>
      </c>
      <c r="V126" s="3">
        <v>25</v>
      </c>
      <c r="W126" s="3">
        <v>19</v>
      </c>
      <c r="X126" s="3">
        <v>128.46</v>
      </c>
    </row>
    <row r="127" spans="2:24" x14ac:dyDescent="0.3">
      <c r="B127" s="2">
        <v>45417</v>
      </c>
      <c r="C127" s="3">
        <f t="shared" si="10"/>
        <v>2024</v>
      </c>
      <c r="D127" s="25">
        <f t="shared" si="11"/>
        <v>5</v>
      </c>
      <c r="E127" s="3">
        <f t="shared" si="12"/>
        <v>5</v>
      </c>
      <c r="F127" s="3">
        <f t="shared" si="13"/>
        <v>19</v>
      </c>
      <c r="G127" s="3">
        <f t="shared" si="14"/>
        <v>1</v>
      </c>
      <c r="H127" s="88">
        <v>20</v>
      </c>
      <c r="I127" s="88">
        <v>5</v>
      </c>
      <c r="J127" s="88">
        <v>61</v>
      </c>
      <c r="K127" s="88">
        <v>25</v>
      </c>
      <c r="L127" s="3">
        <v>1853.97</v>
      </c>
      <c r="M127" s="90"/>
      <c r="N127" s="89">
        <v>45417</v>
      </c>
      <c r="O127" s="3">
        <f>YEAR(N127)</f>
        <v>2024</v>
      </c>
      <c r="P127" s="25">
        <f>MONTH(N127)</f>
        <v>5</v>
      </c>
      <c r="Q127" s="3">
        <f>DAY(N127)</f>
        <v>5</v>
      </c>
      <c r="R127" s="3">
        <f>WEEKNUM(N127)</f>
        <v>19</v>
      </c>
      <c r="S127" s="3">
        <f>WEEKDAY(N127)</f>
        <v>1</v>
      </c>
      <c r="T127" s="3">
        <v>24</v>
      </c>
      <c r="U127" s="3">
        <v>12.5</v>
      </c>
      <c r="V127" s="3">
        <v>25.5</v>
      </c>
      <c r="W127" s="3">
        <v>16</v>
      </c>
      <c r="X127" s="3">
        <v>147.02000000000001</v>
      </c>
    </row>
    <row r="128" spans="2:24" x14ac:dyDescent="0.3">
      <c r="B128" s="2">
        <v>45418</v>
      </c>
      <c r="C128" s="3">
        <f t="shared" si="10"/>
        <v>2024</v>
      </c>
      <c r="D128" s="25">
        <f t="shared" si="11"/>
        <v>5</v>
      </c>
      <c r="E128" s="3">
        <f t="shared" si="12"/>
        <v>6</v>
      </c>
      <c r="F128" s="3">
        <f t="shared" si="13"/>
        <v>19</v>
      </c>
      <c r="G128" s="3">
        <f t="shared" si="14"/>
        <v>2</v>
      </c>
      <c r="H128" s="88">
        <v>23</v>
      </c>
      <c r="I128" s="88">
        <v>9</v>
      </c>
      <c r="J128" s="88">
        <v>55</v>
      </c>
      <c r="K128" s="88">
        <v>21</v>
      </c>
      <c r="L128" s="3">
        <v>2230</v>
      </c>
      <c r="M128" s="90"/>
      <c r="N128" s="89">
        <v>45418</v>
      </c>
      <c r="O128" s="3">
        <f>YEAR(N128)</f>
        <v>2024</v>
      </c>
      <c r="P128" s="25">
        <f>MONTH(N128)</f>
        <v>5</v>
      </c>
      <c r="Q128" s="3">
        <f>DAY(N128)</f>
        <v>6</v>
      </c>
      <c r="R128" s="3">
        <f>WEEKNUM(N128)</f>
        <v>19</v>
      </c>
      <c r="S128" s="3">
        <f>WEEKDAY(N128)</f>
        <v>2</v>
      </c>
      <c r="T128" s="3">
        <v>24</v>
      </c>
      <c r="U128" s="3">
        <v>14</v>
      </c>
      <c r="V128" s="3">
        <v>22</v>
      </c>
      <c r="W128" s="3">
        <v>17</v>
      </c>
      <c r="X128" s="3">
        <v>64.67</v>
      </c>
    </row>
    <row r="129" spans="2:24" x14ac:dyDescent="0.3">
      <c r="B129" s="2">
        <v>45419</v>
      </c>
      <c r="C129" s="3">
        <f t="shared" si="10"/>
        <v>2024</v>
      </c>
      <c r="D129" s="25">
        <f t="shared" si="11"/>
        <v>5</v>
      </c>
      <c r="E129" s="3">
        <f t="shared" si="12"/>
        <v>7</v>
      </c>
      <c r="F129" s="3">
        <f t="shared" si="13"/>
        <v>19</v>
      </c>
      <c r="G129" s="3">
        <f t="shared" si="14"/>
        <v>3</v>
      </c>
      <c r="H129" s="88">
        <v>9</v>
      </c>
      <c r="I129" s="88">
        <v>3</v>
      </c>
      <c r="J129" s="88">
        <v>63</v>
      </c>
      <c r="K129" s="88">
        <v>10</v>
      </c>
      <c r="L129" s="3">
        <v>3612.5</v>
      </c>
      <c r="M129" s="90"/>
      <c r="N129" s="89">
        <v>45419</v>
      </c>
      <c r="O129" s="3">
        <f>YEAR(N129)</f>
        <v>2024</v>
      </c>
      <c r="P129" s="25">
        <f>MONTH(N129)</f>
        <v>5</v>
      </c>
      <c r="Q129" s="3">
        <f>DAY(N129)</f>
        <v>7</v>
      </c>
      <c r="R129" s="3">
        <f>WEEKNUM(N129)</f>
        <v>19</v>
      </c>
      <c r="S129" s="3">
        <f>WEEKDAY(N129)</f>
        <v>3</v>
      </c>
      <c r="T129" s="3">
        <v>24</v>
      </c>
      <c r="U129" s="3">
        <v>12</v>
      </c>
      <c r="V129" s="3">
        <v>27.5</v>
      </c>
      <c r="W129" s="3">
        <v>19</v>
      </c>
      <c r="X129" s="3">
        <v>277.97000000000003</v>
      </c>
    </row>
    <row r="130" spans="2:24" x14ac:dyDescent="0.3">
      <c r="B130" s="2">
        <v>45420</v>
      </c>
      <c r="C130" s="3">
        <f t="shared" si="10"/>
        <v>2024</v>
      </c>
      <c r="D130" s="25">
        <f t="shared" si="11"/>
        <v>5</v>
      </c>
      <c r="E130" s="3">
        <f t="shared" si="12"/>
        <v>8</v>
      </c>
      <c r="F130" s="3">
        <f t="shared" si="13"/>
        <v>19</v>
      </c>
      <c r="G130" s="3">
        <f t="shared" si="14"/>
        <v>4</v>
      </c>
      <c r="H130" s="88">
        <v>24</v>
      </c>
      <c r="I130" s="88">
        <v>5</v>
      </c>
      <c r="J130" s="88">
        <v>30</v>
      </c>
      <c r="K130" s="88">
        <v>13</v>
      </c>
      <c r="L130" s="3">
        <v>609.49</v>
      </c>
      <c r="M130" s="90"/>
      <c r="N130" s="89">
        <v>45420</v>
      </c>
      <c r="O130" s="3">
        <f>YEAR(N130)</f>
        <v>2024</v>
      </c>
      <c r="P130" s="25">
        <f>MONTH(N130)</f>
        <v>5</v>
      </c>
      <c r="Q130" s="3">
        <f>DAY(N130)</f>
        <v>8</v>
      </c>
      <c r="R130" s="3">
        <f>WEEKNUM(N130)</f>
        <v>19</v>
      </c>
      <c r="S130" s="3">
        <f>WEEKDAY(N130)</f>
        <v>4</v>
      </c>
      <c r="T130" s="3">
        <v>24</v>
      </c>
      <c r="U130" s="3">
        <v>12</v>
      </c>
      <c r="V130" s="3">
        <v>28.5</v>
      </c>
      <c r="W130" s="3">
        <v>21.5</v>
      </c>
      <c r="X130" s="3">
        <v>325.5</v>
      </c>
    </row>
    <row r="131" spans="2:24" x14ac:dyDescent="0.3">
      <c r="B131" s="2">
        <v>45421</v>
      </c>
      <c r="C131" s="3">
        <f t="shared" si="10"/>
        <v>2024</v>
      </c>
      <c r="D131" s="25">
        <f t="shared" si="11"/>
        <v>5</v>
      </c>
      <c r="E131" s="3">
        <f t="shared" si="12"/>
        <v>9</v>
      </c>
      <c r="F131" s="3">
        <f t="shared" si="13"/>
        <v>19</v>
      </c>
      <c r="G131" s="3">
        <f t="shared" si="14"/>
        <v>5</v>
      </c>
      <c r="H131" s="88">
        <v>18</v>
      </c>
      <c r="I131" s="88">
        <v>5</v>
      </c>
      <c r="J131" s="88">
        <v>55</v>
      </c>
      <c r="K131" s="88">
        <v>13</v>
      </c>
      <c r="L131" s="3">
        <v>2107.35</v>
      </c>
      <c r="M131" s="90"/>
      <c r="N131" s="89">
        <v>45421</v>
      </c>
      <c r="O131" s="3">
        <f>YEAR(N131)</f>
        <v>2024</v>
      </c>
      <c r="P131" s="25">
        <f>MONTH(N131)</f>
        <v>5</v>
      </c>
      <c r="Q131" s="3">
        <f>DAY(N131)</f>
        <v>9</v>
      </c>
      <c r="R131" s="3">
        <f>WEEKNUM(N131)</f>
        <v>19</v>
      </c>
      <c r="S131" s="3">
        <f>WEEKDAY(N131)</f>
        <v>5</v>
      </c>
      <c r="T131" s="3">
        <v>24</v>
      </c>
      <c r="U131" s="3">
        <v>15</v>
      </c>
      <c r="V131" s="3">
        <v>33</v>
      </c>
      <c r="W131" s="3">
        <v>23.5</v>
      </c>
      <c r="X131" s="3">
        <v>402.66</v>
      </c>
    </row>
    <row r="132" spans="2:24" x14ac:dyDescent="0.3">
      <c r="B132" s="2">
        <v>45422</v>
      </c>
      <c r="C132" s="3">
        <f t="shared" si="10"/>
        <v>2024</v>
      </c>
      <c r="D132" s="25">
        <f t="shared" si="11"/>
        <v>5</v>
      </c>
      <c r="E132" s="3">
        <f t="shared" si="12"/>
        <v>10</v>
      </c>
      <c r="F132" s="3">
        <f t="shared" si="13"/>
        <v>19</v>
      </c>
      <c r="G132" s="3">
        <f t="shared" si="14"/>
        <v>6</v>
      </c>
      <c r="H132" s="88">
        <v>22</v>
      </c>
      <c r="I132" s="88">
        <v>8</v>
      </c>
      <c r="J132" s="88">
        <v>42</v>
      </c>
      <c r="K132" s="88">
        <v>25</v>
      </c>
      <c r="L132" s="3">
        <v>1107.27</v>
      </c>
      <c r="M132" s="90"/>
      <c r="N132" s="89">
        <v>45422</v>
      </c>
      <c r="O132" s="3">
        <f t="shared" ref="O132:O195" si="20">YEAR(N132)</f>
        <v>2024</v>
      </c>
      <c r="P132" s="25">
        <f t="shared" ref="P132:P195" si="21">MONTH(N132)</f>
        <v>5</v>
      </c>
      <c r="Q132" s="3">
        <f t="shared" ref="Q132:Q195" si="22">DAY(N132)</f>
        <v>10</v>
      </c>
      <c r="R132" s="3">
        <f t="shared" ref="R132:R195" si="23">WEEKNUM(N132)</f>
        <v>19</v>
      </c>
      <c r="S132" s="3">
        <f t="shared" ref="S132:S195" si="24">WEEKDAY(N132)</f>
        <v>6</v>
      </c>
      <c r="T132" s="3">
        <v>24</v>
      </c>
      <c r="U132" s="3">
        <v>16</v>
      </c>
      <c r="V132" s="3">
        <v>21</v>
      </c>
      <c r="W132" s="3">
        <v>18</v>
      </c>
      <c r="X132" s="3">
        <v>23.58</v>
      </c>
    </row>
    <row r="133" spans="2:24" x14ac:dyDescent="0.3">
      <c r="B133" s="2">
        <v>45423</v>
      </c>
      <c r="C133" s="3">
        <f t="shared" ref="C133:C196" si="25">YEAR(B133)</f>
        <v>2024</v>
      </c>
      <c r="D133" s="25">
        <f t="shared" ref="D133:D196" si="26">MONTH(B133)</f>
        <v>5</v>
      </c>
      <c r="E133" s="3">
        <f t="shared" ref="E133:E196" si="27">DAY(B133)</f>
        <v>11</v>
      </c>
      <c r="F133" s="3">
        <f t="shared" ref="F133:F196" si="28">WEEKNUM(B133)</f>
        <v>19</v>
      </c>
      <c r="G133" s="3">
        <f t="shared" ref="G133:G196" si="29">WEEKDAY(B133)</f>
        <v>7</v>
      </c>
      <c r="H133" s="88">
        <v>17</v>
      </c>
      <c r="I133" s="88">
        <v>4</v>
      </c>
      <c r="J133" s="88">
        <v>82</v>
      </c>
      <c r="K133" s="88">
        <v>30</v>
      </c>
      <c r="L133" s="3">
        <v>6313.16</v>
      </c>
      <c r="M133" s="90"/>
      <c r="N133" s="89">
        <v>45423</v>
      </c>
      <c r="O133" s="3">
        <f t="shared" si="20"/>
        <v>2024</v>
      </c>
      <c r="P133" s="25">
        <f t="shared" si="21"/>
        <v>5</v>
      </c>
      <c r="Q133" s="3">
        <f t="shared" si="22"/>
        <v>11</v>
      </c>
      <c r="R133" s="3">
        <f t="shared" si="23"/>
        <v>19</v>
      </c>
      <c r="S133" s="3">
        <f t="shared" si="24"/>
        <v>7</v>
      </c>
      <c r="T133" s="3">
        <v>24</v>
      </c>
      <c r="U133" s="3">
        <v>12</v>
      </c>
      <c r="V133" s="3">
        <v>17</v>
      </c>
      <c r="W133" s="3">
        <v>15</v>
      </c>
      <c r="X133" s="3">
        <v>11.84</v>
      </c>
    </row>
    <row r="134" spans="2:24" x14ac:dyDescent="0.3">
      <c r="B134" s="2">
        <v>45424</v>
      </c>
      <c r="C134" s="3">
        <f t="shared" si="25"/>
        <v>2024</v>
      </c>
      <c r="D134" s="25">
        <f t="shared" si="26"/>
        <v>5</v>
      </c>
      <c r="E134" s="3">
        <f t="shared" si="27"/>
        <v>12</v>
      </c>
      <c r="F134" s="3">
        <f t="shared" si="28"/>
        <v>20</v>
      </c>
      <c r="G134" s="3">
        <f t="shared" si="29"/>
        <v>1</v>
      </c>
      <c r="H134" s="88">
        <v>19</v>
      </c>
      <c r="I134" s="88">
        <v>3</v>
      </c>
      <c r="J134" s="88">
        <v>25</v>
      </c>
      <c r="K134" s="88">
        <v>17</v>
      </c>
      <c r="L134" s="3">
        <v>599.53</v>
      </c>
      <c r="M134" s="90"/>
      <c r="N134" s="89">
        <v>45424</v>
      </c>
      <c r="O134" s="3">
        <f t="shared" si="20"/>
        <v>2024</v>
      </c>
      <c r="P134" s="25">
        <f t="shared" si="21"/>
        <v>5</v>
      </c>
      <c r="Q134" s="3">
        <f t="shared" si="22"/>
        <v>12</v>
      </c>
      <c r="R134" s="3">
        <f t="shared" si="23"/>
        <v>20</v>
      </c>
      <c r="S134" s="3">
        <f t="shared" si="24"/>
        <v>1</v>
      </c>
      <c r="T134" s="3">
        <v>24</v>
      </c>
      <c r="U134" s="3">
        <v>11</v>
      </c>
      <c r="V134" s="3">
        <v>17</v>
      </c>
      <c r="W134" s="3">
        <v>14.5</v>
      </c>
      <c r="X134" s="3">
        <v>37.54</v>
      </c>
    </row>
    <row r="135" spans="2:24" x14ac:dyDescent="0.3">
      <c r="B135" s="2">
        <v>45425</v>
      </c>
      <c r="C135" s="3">
        <f t="shared" si="25"/>
        <v>2024</v>
      </c>
      <c r="D135" s="25">
        <f t="shared" si="26"/>
        <v>5</v>
      </c>
      <c r="E135" s="3">
        <f t="shared" si="27"/>
        <v>13</v>
      </c>
      <c r="F135" s="3">
        <f t="shared" si="28"/>
        <v>20</v>
      </c>
      <c r="G135" s="3">
        <f t="shared" si="29"/>
        <v>2</v>
      </c>
      <c r="H135" s="88">
        <v>18</v>
      </c>
      <c r="I135" s="88">
        <v>4</v>
      </c>
      <c r="J135" s="88">
        <v>53</v>
      </c>
      <c r="K135" s="88">
        <v>21</v>
      </c>
      <c r="L135" s="3">
        <v>2209.58</v>
      </c>
      <c r="M135" s="90"/>
      <c r="N135" s="89">
        <v>45425</v>
      </c>
      <c r="O135" s="3">
        <f t="shared" si="20"/>
        <v>2024</v>
      </c>
      <c r="P135" s="25">
        <f t="shared" si="21"/>
        <v>5</v>
      </c>
      <c r="Q135" s="3">
        <f t="shared" si="22"/>
        <v>13</v>
      </c>
      <c r="R135" s="3">
        <f t="shared" si="23"/>
        <v>20</v>
      </c>
      <c r="S135" s="3">
        <f t="shared" si="24"/>
        <v>2</v>
      </c>
      <c r="T135" s="3">
        <v>24</v>
      </c>
      <c r="U135" s="3">
        <v>12</v>
      </c>
      <c r="V135" s="3">
        <v>25</v>
      </c>
      <c r="W135" s="3">
        <v>17.5</v>
      </c>
      <c r="X135" s="3">
        <v>216.36</v>
      </c>
    </row>
    <row r="136" spans="2:24" x14ac:dyDescent="0.3">
      <c r="B136" s="2">
        <v>45426</v>
      </c>
      <c r="C136" s="3">
        <f t="shared" si="25"/>
        <v>2024</v>
      </c>
      <c r="D136" s="25">
        <f t="shared" si="26"/>
        <v>5</v>
      </c>
      <c r="E136" s="3">
        <f t="shared" si="27"/>
        <v>14</v>
      </c>
      <c r="F136" s="3">
        <f t="shared" si="28"/>
        <v>20</v>
      </c>
      <c r="G136" s="3">
        <f t="shared" si="29"/>
        <v>3</v>
      </c>
      <c r="H136" s="88">
        <v>12</v>
      </c>
      <c r="I136" s="88">
        <v>5</v>
      </c>
      <c r="J136" s="88">
        <v>42</v>
      </c>
      <c r="K136" s="88">
        <v>9</v>
      </c>
      <c r="L136" s="3">
        <v>2014.55</v>
      </c>
      <c r="M136" s="90"/>
      <c r="N136" s="89">
        <v>45426</v>
      </c>
      <c r="O136" s="3">
        <f t="shared" si="20"/>
        <v>2024</v>
      </c>
      <c r="P136" s="25">
        <f t="shared" si="21"/>
        <v>5</v>
      </c>
      <c r="Q136" s="3">
        <f t="shared" si="22"/>
        <v>14</v>
      </c>
      <c r="R136" s="3">
        <f t="shared" si="23"/>
        <v>20</v>
      </c>
      <c r="S136" s="3">
        <f t="shared" si="24"/>
        <v>3</v>
      </c>
      <c r="T136" s="3">
        <v>22</v>
      </c>
      <c r="U136" s="3">
        <v>12</v>
      </c>
      <c r="V136" s="3">
        <v>30.5</v>
      </c>
      <c r="W136" s="3">
        <v>21</v>
      </c>
      <c r="X136" s="3">
        <v>500.65</v>
      </c>
    </row>
    <row r="137" spans="2:24" x14ac:dyDescent="0.3">
      <c r="B137" s="2">
        <v>45427</v>
      </c>
      <c r="C137" s="3">
        <f t="shared" si="25"/>
        <v>2024</v>
      </c>
      <c r="D137" s="25">
        <f t="shared" si="26"/>
        <v>5</v>
      </c>
      <c r="E137" s="3">
        <f t="shared" si="27"/>
        <v>15</v>
      </c>
      <c r="F137" s="3">
        <f t="shared" si="28"/>
        <v>20</v>
      </c>
      <c r="G137" s="3">
        <f t="shared" si="29"/>
        <v>4</v>
      </c>
      <c r="H137" s="88">
        <v>21</v>
      </c>
      <c r="I137" s="88">
        <v>5</v>
      </c>
      <c r="J137" s="88">
        <v>78</v>
      </c>
      <c r="K137" s="88">
        <v>17</v>
      </c>
      <c r="L137" s="3">
        <v>6045</v>
      </c>
      <c r="M137" s="90"/>
      <c r="N137" s="89">
        <v>45427</v>
      </c>
      <c r="O137" s="3">
        <f t="shared" si="20"/>
        <v>2024</v>
      </c>
      <c r="P137" s="25">
        <f t="shared" si="21"/>
        <v>5</v>
      </c>
      <c r="Q137" s="3">
        <f t="shared" si="22"/>
        <v>15</v>
      </c>
      <c r="R137" s="3">
        <f t="shared" si="23"/>
        <v>20</v>
      </c>
      <c r="S137" s="3">
        <f t="shared" si="24"/>
        <v>4</v>
      </c>
      <c r="T137" s="3">
        <v>24</v>
      </c>
      <c r="U137" s="3">
        <v>16.5</v>
      </c>
      <c r="V137" s="3">
        <v>33.5</v>
      </c>
      <c r="W137" s="3">
        <v>25</v>
      </c>
      <c r="X137" s="3">
        <v>424.78</v>
      </c>
    </row>
    <row r="138" spans="2:24" x14ac:dyDescent="0.3">
      <c r="B138" s="2">
        <v>45428</v>
      </c>
      <c r="C138" s="3">
        <f t="shared" si="25"/>
        <v>2024</v>
      </c>
      <c r="D138" s="25">
        <f t="shared" si="26"/>
        <v>5</v>
      </c>
      <c r="E138" s="3">
        <f t="shared" si="27"/>
        <v>16</v>
      </c>
      <c r="F138" s="3">
        <f t="shared" si="28"/>
        <v>20</v>
      </c>
      <c r="G138" s="3">
        <f t="shared" si="29"/>
        <v>5</v>
      </c>
      <c r="H138" s="88">
        <v>23</v>
      </c>
      <c r="I138" s="88">
        <v>5</v>
      </c>
      <c r="J138" s="88">
        <v>76</v>
      </c>
      <c r="K138" s="88">
        <v>30</v>
      </c>
      <c r="L138" s="3">
        <v>4366.5600000000004</v>
      </c>
      <c r="M138" s="90"/>
      <c r="N138" s="89">
        <v>45428</v>
      </c>
      <c r="O138" s="3">
        <f t="shared" si="20"/>
        <v>2024</v>
      </c>
      <c r="P138" s="25">
        <f t="shared" si="21"/>
        <v>5</v>
      </c>
      <c r="Q138" s="3">
        <f t="shared" si="22"/>
        <v>16</v>
      </c>
      <c r="R138" s="3">
        <f t="shared" si="23"/>
        <v>20</v>
      </c>
      <c r="S138" s="3">
        <f t="shared" si="24"/>
        <v>5</v>
      </c>
      <c r="T138" s="3">
        <v>24</v>
      </c>
      <c r="U138" s="3">
        <v>15.5</v>
      </c>
      <c r="V138" s="3">
        <v>25.5</v>
      </c>
      <c r="W138" s="3">
        <v>19</v>
      </c>
      <c r="X138" s="3">
        <v>100.49</v>
      </c>
    </row>
    <row r="139" spans="2:24" x14ac:dyDescent="0.3">
      <c r="B139" s="2">
        <v>45429</v>
      </c>
      <c r="C139" s="3">
        <f t="shared" si="25"/>
        <v>2024</v>
      </c>
      <c r="D139" s="25">
        <f t="shared" si="26"/>
        <v>5</v>
      </c>
      <c r="E139" s="3">
        <f t="shared" si="27"/>
        <v>17</v>
      </c>
      <c r="F139" s="3">
        <f t="shared" si="28"/>
        <v>20</v>
      </c>
      <c r="G139" s="3">
        <f t="shared" si="29"/>
        <v>6</v>
      </c>
      <c r="H139" s="88">
        <v>12</v>
      </c>
      <c r="I139" s="88">
        <v>5</v>
      </c>
      <c r="J139" s="88">
        <v>59</v>
      </c>
      <c r="K139" s="88">
        <v>30</v>
      </c>
      <c r="L139" s="3">
        <v>3261.82</v>
      </c>
      <c r="M139" s="90"/>
      <c r="N139" s="89">
        <v>45429</v>
      </c>
      <c r="O139" s="3">
        <f t="shared" si="20"/>
        <v>2024</v>
      </c>
      <c r="P139" s="25">
        <f t="shared" si="21"/>
        <v>5</v>
      </c>
      <c r="Q139" s="3">
        <f t="shared" si="22"/>
        <v>17</v>
      </c>
      <c r="R139" s="3">
        <f t="shared" si="23"/>
        <v>20</v>
      </c>
      <c r="S139" s="3">
        <f t="shared" si="24"/>
        <v>6</v>
      </c>
      <c r="T139" s="3">
        <v>24</v>
      </c>
      <c r="U139" s="3">
        <v>14</v>
      </c>
      <c r="V139" s="3">
        <v>24.5</v>
      </c>
      <c r="W139" s="3">
        <v>17</v>
      </c>
      <c r="X139" s="3">
        <v>148.84</v>
      </c>
    </row>
    <row r="140" spans="2:24" x14ac:dyDescent="0.3">
      <c r="B140" s="2">
        <v>45430</v>
      </c>
      <c r="C140" s="3">
        <f t="shared" si="25"/>
        <v>2024</v>
      </c>
      <c r="D140" s="25">
        <f t="shared" si="26"/>
        <v>5</v>
      </c>
      <c r="E140" s="3">
        <f t="shared" si="27"/>
        <v>18</v>
      </c>
      <c r="F140" s="3">
        <f t="shared" si="28"/>
        <v>20</v>
      </c>
      <c r="G140" s="3">
        <f t="shared" si="29"/>
        <v>7</v>
      </c>
      <c r="H140" s="88">
        <v>20</v>
      </c>
      <c r="I140" s="88">
        <v>3</v>
      </c>
      <c r="J140" s="88">
        <v>61</v>
      </c>
      <c r="K140" s="88">
        <v>13</v>
      </c>
      <c r="L140" s="3">
        <v>2393.6799999999998</v>
      </c>
      <c r="M140" s="90"/>
      <c r="N140" s="89">
        <v>45430</v>
      </c>
      <c r="O140" s="3">
        <f t="shared" si="20"/>
        <v>2024</v>
      </c>
      <c r="P140" s="25">
        <f t="shared" si="21"/>
        <v>5</v>
      </c>
      <c r="Q140" s="3">
        <f t="shared" si="22"/>
        <v>18</v>
      </c>
      <c r="R140" s="3">
        <f t="shared" si="23"/>
        <v>20</v>
      </c>
      <c r="S140" s="3">
        <f t="shared" si="24"/>
        <v>7</v>
      </c>
      <c r="T140" s="3">
        <v>24</v>
      </c>
      <c r="U140" s="3">
        <v>14</v>
      </c>
      <c r="V140" s="3">
        <v>25</v>
      </c>
      <c r="W140" s="3">
        <v>18</v>
      </c>
      <c r="X140" s="3">
        <v>117.57</v>
      </c>
    </row>
    <row r="141" spans="2:24" x14ac:dyDescent="0.3">
      <c r="B141" s="2">
        <v>45431</v>
      </c>
      <c r="C141" s="3">
        <f t="shared" si="25"/>
        <v>2024</v>
      </c>
      <c r="D141" s="25">
        <f t="shared" si="26"/>
        <v>5</v>
      </c>
      <c r="E141" s="3">
        <f t="shared" si="27"/>
        <v>19</v>
      </c>
      <c r="F141" s="3">
        <f t="shared" si="28"/>
        <v>21</v>
      </c>
      <c r="G141" s="3">
        <f t="shared" si="29"/>
        <v>1</v>
      </c>
      <c r="H141" s="88">
        <v>16</v>
      </c>
      <c r="I141" s="88">
        <v>5</v>
      </c>
      <c r="J141" s="88">
        <v>25</v>
      </c>
      <c r="K141" s="88">
        <v>9</v>
      </c>
      <c r="L141" s="3">
        <v>362</v>
      </c>
      <c r="M141" s="90"/>
      <c r="N141" s="89">
        <v>45431</v>
      </c>
      <c r="O141" s="3">
        <f t="shared" si="20"/>
        <v>2024</v>
      </c>
      <c r="P141" s="25">
        <f t="shared" si="21"/>
        <v>5</v>
      </c>
      <c r="Q141" s="3">
        <f t="shared" si="22"/>
        <v>19</v>
      </c>
      <c r="R141" s="3">
        <f t="shared" si="23"/>
        <v>21</v>
      </c>
      <c r="S141" s="3">
        <f t="shared" si="24"/>
        <v>1</v>
      </c>
      <c r="T141" s="3">
        <v>24</v>
      </c>
      <c r="U141" s="3">
        <v>14</v>
      </c>
      <c r="V141" s="3">
        <v>24</v>
      </c>
      <c r="W141" s="3">
        <v>19.5</v>
      </c>
      <c r="X141" s="3">
        <v>99.06</v>
      </c>
    </row>
    <row r="142" spans="2:24" x14ac:dyDescent="0.3">
      <c r="B142" s="2">
        <v>45432</v>
      </c>
      <c r="C142" s="3">
        <f t="shared" si="25"/>
        <v>2024</v>
      </c>
      <c r="D142" s="25">
        <f t="shared" si="26"/>
        <v>5</v>
      </c>
      <c r="E142" s="3">
        <f t="shared" si="27"/>
        <v>20</v>
      </c>
      <c r="F142" s="3">
        <f t="shared" si="28"/>
        <v>21</v>
      </c>
      <c r="G142" s="3">
        <f t="shared" si="29"/>
        <v>2</v>
      </c>
      <c r="H142" s="88">
        <v>16</v>
      </c>
      <c r="I142" s="88">
        <v>4</v>
      </c>
      <c r="J142" s="88">
        <v>59</v>
      </c>
      <c r="K142" s="88">
        <v>8</v>
      </c>
      <c r="L142" s="3">
        <v>2721.29</v>
      </c>
      <c r="M142" s="90"/>
      <c r="N142" s="89">
        <v>45432</v>
      </c>
      <c r="O142" s="3">
        <f t="shared" si="20"/>
        <v>2024</v>
      </c>
      <c r="P142" s="25">
        <f t="shared" si="21"/>
        <v>5</v>
      </c>
      <c r="Q142" s="3">
        <f t="shared" si="22"/>
        <v>20</v>
      </c>
      <c r="R142" s="3">
        <f t="shared" si="23"/>
        <v>21</v>
      </c>
      <c r="S142" s="3">
        <f t="shared" si="24"/>
        <v>2</v>
      </c>
      <c r="T142" s="3">
        <v>24</v>
      </c>
      <c r="U142" s="3">
        <v>11</v>
      </c>
      <c r="V142" s="3">
        <v>17</v>
      </c>
      <c r="W142" s="3">
        <v>13</v>
      </c>
      <c r="X142" s="3">
        <v>28.65</v>
      </c>
    </row>
    <row r="143" spans="2:24" x14ac:dyDescent="0.3">
      <c r="B143" s="2">
        <v>45433</v>
      </c>
      <c r="C143" s="3">
        <f t="shared" si="25"/>
        <v>2024</v>
      </c>
      <c r="D143" s="25">
        <f t="shared" si="26"/>
        <v>5</v>
      </c>
      <c r="E143" s="3">
        <f t="shared" si="27"/>
        <v>21</v>
      </c>
      <c r="F143" s="3">
        <f t="shared" si="28"/>
        <v>21</v>
      </c>
      <c r="G143" s="3">
        <f t="shared" si="29"/>
        <v>3</v>
      </c>
      <c r="H143" s="88">
        <v>24</v>
      </c>
      <c r="I143" s="88">
        <v>5</v>
      </c>
      <c r="J143" s="88">
        <v>70</v>
      </c>
      <c r="K143" s="88">
        <v>34</v>
      </c>
      <c r="L143" s="3">
        <v>3744.18</v>
      </c>
      <c r="M143" s="90"/>
      <c r="N143" s="89">
        <v>45433</v>
      </c>
      <c r="O143" s="3">
        <f t="shared" si="20"/>
        <v>2024</v>
      </c>
      <c r="P143" s="25">
        <f t="shared" si="21"/>
        <v>5</v>
      </c>
      <c r="Q143" s="3">
        <f t="shared" si="22"/>
        <v>21</v>
      </c>
      <c r="R143" s="3">
        <f t="shared" si="23"/>
        <v>21</v>
      </c>
      <c r="S143" s="3">
        <f t="shared" si="24"/>
        <v>3</v>
      </c>
      <c r="T143" s="3">
        <v>24</v>
      </c>
      <c r="U143" s="3">
        <v>9.5</v>
      </c>
      <c r="V143" s="3">
        <v>23</v>
      </c>
      <c r="W143" s="3">
        <v>16</v>
      </c>
      <c r="X143" s="3">
        <v>226.52</v>
      </c>
    </row>
    <row r="144" spans="2:24" x14ac:dyDescent="0.3">
      <c r="B144" s="2">
        <v>45434</v>
      </c>
      <c r="C144" s="3">
        <f t="shared" si="25"/>
        <v>2024</v>
      </c>
      <c r="D144" s="25">
        <f t="shared" si="26"/>
        <v>5</v>
      </c>
      <c r="E144" s="3">
        <f t="shared" si="27"/>
        <v>22</v>
      </c>
      <c r="F144" s="3">
        <f t="shared" si="28"/>
        <v>21</v>
      </c>
      <c r="G144" s="3">
        <f t="shared" si="29"/>
        <v>4</v>
      </c>
      <c r="H144" s="88">
        <v>21</v>
      </c>
      <c r="I144" s="88">
        <v>7</v>
      </c>
      <c r="J144" s="88">
        <v>165</v>
      </c>
      <c r="K144" s="88">
        <v>21</v>
      </c>
      <c r="L144" s="3">
        <v>12035.3</v>
      </c>
      <c r="M144" s="90"/>
      <c r="N144" s="89">
        <v>45434</v>
      </c>
      <c r="O144" s="3">
        <f t="shared" si="20"/>
        <v>2024</v>
      </c>
      <c r="P144" s="25">
        <f t="shared" si="21"/>
        <v>5</v>
      </c>
      <c r="Q144" s="3">
        <f t="shared" si="22"/>
        <v>22</v>
      </c>
      <c r="R144" s="3">
        <f t="shared" si="23"/>
        <v>21</v>
      </c>
      <c r="S144" s="3">
        <f t="shared" si="24"/>
        <v>4</v>
      </c>
      <c r="T144" s="3">
        <v>24</v>
      </c>
      <c r="U144" s="3">
        <v>12</v>
      </c>
      <c r="V144" s="3">
        <v>21</v>
      </c>
      <c r="W144" s="3">
        <v>16.5</v>
      </c>
      <c r="X144" s="3">
        <v>66.84</v>
      </c>
    </row>
    <row r="145" spans="2:24" x14ac:dyDescent="0.3">
      <c r="B145" s="2">
        <v>45435</v>
      </c>
      <c r="C145" s="3">
        <f t="shared" si="25"/>
        <v>2024</v>
      </c>
      <c r="D145" s="25">
        <f t="shared" si="26"/>
        <v>5</v>
      </c>
      <c r="E145" s="3">
        <f t="shared" si="27"/>
        <v>23</v>
      </c>
      <c r="F145" s="3">
        <f t="shared" si="28"/>
        <v>21</v>
      </c>
      <c r="G145" s="3">
        <f t="shared" si="29"/>
        <v>5</v>
      </c>
      <c r="H145" s="88">
        <v>24</v>
      </c>
      <c r="I145" s="88">
        <v>4</v>
      </c>
      <c r="J145" s="88">
        <v>78</v>
      </c>
      <c r="K145" s="88">
        <v>30</v>
      </c>
      <c r="L145" s="3">
        <v>4796.79</v>
      </c>
      <c r="M145" s="90"/>
      <c r="N145" s="89">
        <v>45435</v>
      </c>
      <c r="O145" s="3">
        <f t="shared" si="20"/>
        <v>2024</v>
      </c>
      <c r="P145" s="25">
        <f t="shared" si="21"/>
        <v>5</v>
      </c>
      <c r="Q145" s="3">
        <f t="shared" si="22"/>
        <v>23</v>
      </c>
      <c r="R145" s="3">
        <f t="shared" si="23"/>
        <v>21</v>
      </c>
      <c r="S145" s="3">
        <f t="shared" si="24"/>
        <v>5</v>
      </c>
      <c r="T145" s="3">
        <v>24</v>
      </c>
      <c r="U145" s="3">
        <v>14.5</v>
      </c>
      <c r="V145" s="3">
        <v>20.5</v>
      </c>
      <c r="W145" s="3">
        <v>16</v>
      </c>
      <c r="X145" s="3">
        <v>41.3</v>
      </c>
    </row>
    <row r="146" spans="2:24" x14ac:dyDescent="0.3">
      <c r="B146" s="2">
        <v>45436</v>
      </c>
      <c r="C146" s="3">
        <f t="shared" si="25"/>
        <v>2024</v>
      </c>
      <c r="D146" s="25">
        <f t="shared" si="26"/>
        <v>5</v>
      </c>
      <c r="E146" s="3">
        <f t="shared" si="27"/>
        <v>24</v>
      </c>
      <c r="F146" s="3">
        <f t="shared" si="28"/>
        <v>21</v>
      </c>
      <c r="G146" s="3">
        <f t="shared" si="29"/>
        <v>6</v>
      </c>
      <c r="H146" s="88">
        <v>24</v>
      </c>
      <c r="I146" s="88">
        <v>3</v>
      </c>
      <c r="J146" s="88">
        <v>61</v>
      </c>
      <c r="K146" s="88">
        <v>21</v>
      </c>
      <c r="L146" s="3">
        <v>2744.35</v>
      </c>
      <c r="M146" s="90"/>
      <c r="N146" s="89">
        <v>45436</v>
      </c>
      <c r="O146" s="3">
        <f t="shared" si="20"/>
        <v>2024</v>
      </c>
      <c r="P146" s="25">
        <f t="shared" si="21"/>
        <v>5</v>
      </c>
      <c r="Q146" s="3">
        <f t="shared" si="22"/>
        <v>24</v>
      </c>
      <c r="R146" s="3">
        <f t="shared" si="23"/>
        <v>21</v>
      </c>
      <c r="S146" s="3">
        <f t="shared" si="24"/>
        <v>6</v>
      </c>
      <c r="T146" s="3">
        <v>24</v>
      </c>
      <c r="U146" s="3">
        <v>11</v>
      </c>
      <c r="V146" s="3">
        <v>26.5</v>
      </c>
      <c r="W146" s="3">
        <v>16</v>
      </c>
      <c r="X146" s="3">
        <v>286.72000000000003</v>
      </c>
    </row>
    <row r="147" spans="2:24" x14ac:dyDescent="0.3">
      <c r="B147" s="2">
        <v>45437</v>
      </c>
      <c r="C147" s="3">
        <f t="shared" si="25"/>
        <v>2024</v>
      </c>
      <c r="D147" s="25">
        <f t="shared" si="26"/>
        <v>5</v>
      </c>
      <c r="E147" s="3">
        <f t="shared" si="27"/>
        <v>25</v>
      </c>
      <c r="F147" s="3">
        <f t="shared" si="28"/>
        <v>21</v>
      </c>
      <c r="G147" s="3">
        <f t="shared" si="29"/>
        <v>7</v>
      </c>
      <c r="H147" s="88">
        <v>15</v>
      </c>
      <c r="I147" s="88">
        <v>5</v>
      </c>
      <c r="J147" s="88">
        <v>38</v>
      </c>
      <c r="K147" s="88">
        <v>12</v>
      </c>
      <c r="L147" s="3">
        <v>1234</v>
      </c>
      <c r="M147" s="90"/>
      <c r="N147" s="89">
        <v>45437</v>
      </c>
      <c r="O147" s="3">
        <f t="shared" si="20"/>
        <v>2024</v>
      </c>
      <c r="P147" s="25">
        <f t="shared" si="21"/>
        <v>5</v>
      </c>
      <c r="Q147" s="3">
        <f t="shared" si="22"/>
        <v>25</v>
      </c>
      <c r="R147" s="3">
        <f t="shared" si="23"/>
        <v>21</v>
      </c>
      <c r="S147" s="3">
        <f t="shared" si="24"/>
        <v>7</v>
      </c>
      <c r="T147" s="3">
        <v>23</v>
      </c>
      <c r="U147" s="3">
        <v>16</v>
      </c>
      <c r="V147" s="3">
        <v>28</v>
      </c>
      <c r="W147" s="3">
        <v>19</v>
      </c>
      <c r="X147" s="3">
        <v>203.48</v>
      </c>
    </row>
    <row r="148" spans="2:24" x14ac:dyDescent="0.3">
      <c r="B148" s="2">
        <v>45438</v>
      </c>
      <c r="C148" s="3">
        <f t="shared" si="25"/>
        <v>2024</v>
      </c>
      <c r="D148" s="25">
        <f t="shared" si="26"/>
        <v>5</v>
      </c>
      <c r="E148" s="3">
        <f t="shared" si="27"/>
        <v>26</v>
      </c>
      <c r="F148" s="3">
        <f t="shared" si="28"/>
        <v>22</v>
      </c>
      <c r="G148" s="3">
        <f t="shared" si="29"/>
        <v>1</v>
      </c>
      <c r="H148" s="88">
        <v>21</v>
      </c>
      <c r="I148" s="88">
        <v>3</v>
      </c>
      <c r="J148" s="88">
        <v>117</v>
      </c>
      <c r="K148" s="88">
        <v>16</v>
      </c>
      <c r="L148" s="3">
        <v>5933.9</v>
      </c>
      <c r="M148" s="90"/>
      <c r="N148" s="89">
        <v>45438</v>
      </c>
      <c r="O148" s="3">
        <f t="shared" si="20"/>
        <v>2024</v>
      </c>
      <c r="P148" s="25">
        <f t="shared" si="21"/>
        <v>5</v>
      </c>
      <c r="Q148" s="3">
        <f t="shared" si="22"/>
        <v>26</v>
      </c>
      <c r="R148" s="3">
        <f t="shared" si="23"/>
        <v>22</v>
      </c>
      <c r="S148" s="3">
        <f t="shared" si="24"/>
        <v>1</v>
      </c>
      <c r="T148" s="3">
        <v>24</v>
      </c>
      <c r="U148" s="3">
        <v>4</v>
      </c>
      <c r="V148" s="3">
        <v>16.5</v>
      </c>
      <c r="W148" s="3">
        <v>9.5</v>
      </c>
      <c r="X148" s="3">
        <v>144.71</v>
      </c>
    </row>
    <row r="149" spans="2:24" x14ac:dyDescent="0.3">
      <c r="B149" s="2">
        <v>45439</v>
      </c>
      <c r="C149" s="3">
        <f t="shared" si="25"/>
        <v>2024</v>
      </c>
      <c r="D149" s="25">
        <f t="shared" si="26"/>
        <v>5</v>
      </c>
      <c r="E149" s="3">
        <f t="shared" si="27"/>
        <v>27</v>
      </c>
      <c r="F149" s="3">
        <f t="shared" si="28"/>
        <v>22</v>
      </c>
      <c r="G149" s="3">
        <f t="shared" si="29"/>
        <v>2</v>
      </c>
      <c r="H149" s="88">
        <v>10</v>
      </c>
      <c r="I149" s="88">
        <v>5</v>
      </c>
      <c r="J149" s="88">
        <v>42</v>
      </c>
      <c r="K149" s="88">
        <v>21</v>
      </c>
      <c r="L149" s="3">
        <v>1109.8900000000001</v>
      </c>
      <c r="M149" s="90"/>
      <c r="N149" s="89">
        <v>45439</v>
      </c>
      <c r="O149" s="3">
        <f t="shared" si="20"/>
        <v>2024</v>
      </c>
      <c r="P149" s="25">
        <f t="shared" si="21"/>
        <v>5</v>
      </c>
      <c r="Q149" s="3">
        <f t="shared" si="22"/>
        <v>27</v>
      </c>
      <c r="R149" s="3">
        <f t="shared" si="23"/>
        <v>22</v>
      </c>
      <c r="S149" s="3">
        <f t="shared" si="24"/>
        <v>2</v>
      </c>
      <c r="T149" s="3">
        <v>24</v>
      </c>
      <c r="U149" s="3">
        <v>4</v>
      </c>
      <c r="V149" s="3">
        <v>24</v>
      </c>
      <c r="W149" s="3">
        <v>15</v>
      </c>
      <c r="X149" s="3">
        <v>515.76</v>
      </c>
    </row>
    <row r="150" spans="2:24" x14ac:dyDescent="0.3">
      <c r="B150" s="2">
        <v>45440</v>
      </c>
      <c r="C150" s="3">
        <f t="shared" si="25"/>
        <v>2024</v>
      </c>
      <c r="D150" s="25">
        <f t="shared" si="26"/>
        <v>5</v>
      </c>
      <c r="E150" s="3">
        <f t="shared" si="27"/>
        <v>28</v>
      </c>
      <c r="F150" s="3">
        <f t="shared" si="28"/>
        <v>22</v>
      </c>
      <c r="G150" s="3">
        <f t="shared" si="29"/>
        <v>3</v>
      </c>
      <c r="H150" s="88">
        <v>17</v>
      </c>
      <c r="I150" s="88">
        <v>4</v>
      </c>
      <c r="J150" s="88">
        <v>55</v>
      </c>
      <c r="K150" s="88">
        <v>9</v>
      </c>
      <c r="L150" s="3">
        <v>1733.09</v>
      </c>
      <c r="M150" s="90"/>
      <c r="N150" s="89">
        <v>45440</v>
      </c>
      <c r="O150" s="3">
        <f t="shared" si="20"/>
        <v>2024</v>
      </c>
      <c r="P150" s="25">
        <f t="shared" si="21"/>
        <v>5</v>
      </c>
      <c r="Q150" s="3">
        <f t="shared" si="22"/>
        <v>28</v>
      </c>
      <c r="R150" s="3">
        <f t="shared" si="23"/>
        <v>22</v>
      </c>
      <c r="S150" s="3">
        <f t="shared" si="24"/>
        <v>3</v>
      </c>
      <c r="T150" s="3">
        <v>24</v>
      </c>
      <c r="U150" s="3">
        <v>8</v>
      </c>
      <c r="V150" s="3">
        <v>25</v>
      </c>
      <c r="W150" s="3">
        <v>18.5</v>
      </c>
      <c r="X150" s="3">
        <v>327.93</v>
      </c>
    </row>
    <row r="151" spans="2:24" x14ac:dyDescent="0.3">
      <c r="B151" s="2">
        <v>45441</v>
      </c>
      <c r="C151" s="3">
        <f t="shared" si="25"/>
        <v>2024</v>
      </c>
      <c r="D151" s="25">
        <f t="shared" si="26"/>
        <v>5</v>
      </c>
      <c r="E151" s="3">
        <f t="shared" si="27"/>
        <v>29</v>
      </c>
      <c r="F151" s="3">
        <f t="shared" si="28"/>
        <v>22</v>
      </c>
      <c r="G151" s="3">
        <f t="shared" si="29"/>
        <v>4</v>
      </c>
      <c r="H151" s="88">
        <v>13</v>
      </c>
      <c r="I151" s="88">
        <v>4</v>
      </c>
      <c r="J151" s="88">
        <v>38</v>
      </c>
      <c r="K151" s="88">
        <v>13</v>
      </c>
      <c r="L151" s="3">
        <v>891.92</v>
      </c>
      <c r="M151" s="90"/>
      <c r="N151" s="89">
        <v>45441</v>
      </c>
      <c r="O151" s="3">
        <f t="shared" si="20"/>
        <v>2024</v>
      </c>
      <c r="P151" s="25">
        <f t="shared" si="21"/>
        <v>5</v>
      </c>
      <c r="Q151" s="3">
        <f t="shared" si="22"/>
        <v>29</v>
      </c>
      <c r="R151" s="3">
        <f t="shared" si="23"/>
        <v>22</v>
      </c>
      <c r="S151" s="3">
        <f t="shared" si="24"/>
        <v>4</v>
      </c>
      <c r="T151" s="3">
        <v>24</v>
      </c>
      <c r="U151" s="3">
        <v>10</v>
      </c>
      <c r="V151" s="3">
        <v>23.5</v>
      </c>
      <c r="W151" s="3">
        <v>16</v>
      </c>
      <c r="X151" s="3">
        <v>210.8</v>
      </c>
    </row>
    <row r="152" spans="2:24" x14ac:dyDescent="0.3">
      <c r="B152" s="2">
        <v>45442</v>
      </c>
      <c r="C152" s="3">
        <f t="shared" si="25"/>
        <v>2024</v>
      </c>
      <c r="D152" s="25">
        <f t="shared" si="26"/>
        <v>5</v>
      </c>
      <c r="E152" s="3">
        <f t="shared" si="27"/>
        <v>30</v>
      </c>
      <c r="F152" s="3">
        <f t="shared" si="28"/>
        <v>22</v>
      </c>
      <c r="G152" s="3">
        <f t="shared" si="29"/>
        <v>5</v>
      </c>
      <c r="H152" s="88">
        <v>22</v>
      </c>
      <c r="I152" s="88">
        <v>4</v>
      </c>
      <c r="J152" s="88">
        <v>34</v>
      </c>
      <c r="K152" s="88">
        <v>11</v>
      </c>
      <c r="L152" s="3">
        <v>693.79</v>
      </c>
      <c r="M152" s="90"/>
      <c r="N152" s="89">
        <v>45442</v>
      </c>
      <c r="O152" s="3">
        <f t="shared" si="20"/>
        <v>2024</v>
      </c>
      <c r="P152" s="25">
        <f t="shared" si="21"/>
        <v>5</v>
      </c>
      <c r="Q152" s="3">
        <f t="shared" si="22"/>
        <v>30</v>
      </c>
      <c r="R152" s="3">
        <f t="shared" si="23"/>
        <v>22</v>
      </c>
      <c r="S152" s="3">
        <f t="shared" si="24"/>
        <v>5</v>
      </c>
      <c r="T152" s="3">
        <v>24</v>
      </c>
      <c r="U152" s="3">
        <v>11.5</v>
      </c>
      <c r="V152" s="3">
        <v>26</v>
      </c>
      <c r="W152" s="3">
        <v>18.5</v>
      </c>
      <c r="X152" s="3">
        <v>273.04000000000002</v>
      </c>
    </row>
    <row r="153" spans="2:24" x14ac:dyDescent="0.3">
      <c r="B153" s="2">
        <v>45443</v>
      </c>
      <c r="C153" s="3">
        <f t="shared" si="25"/>
        <v>2024</v>
      </c>
      <c r="D153" s="25">
        <f t="shared" si="26"/>
        <v>5</v>
      </c>
      <c r="E153" s="3">
        <f t="shared" si="27"/>
        <v>31</v>
      </c>
      <c r="F153" s="3">
        <f t="shared" si="28"/>
        <v>22</v>
      </c>
      <c r="G153" s="3">
        <f t="shared" si="29"/>
        <v>6</v>
      </c>
      <c r="H153" s="88">
        <v>16</v>
      </c>
      <c r="I153" s="88">
        <v>3</v>
      </c>
      <c r="J153" s="88">
        <v>59</v>
      </c>
      <c r="K153" s="88">
        <v>9</v>
      </c>
      <c r="L153" s="3">
        <v>2346.5</v>
      </c>
      <c r="M153" s="90"/>
      <c r="N153" s="89">
        <v>45443</v>
      </c>
      <c r="O153" s="3">
        <f t="shared" si="20"/>
        <v>2024</v>
      </c>
      <c r="P153" s="25">
        <f t="shared" si="21"/>
        <v>5</v>
      </c>
      <c r="Q153" s="3">
        <f t="shared" si="22"/>
        <v>31</v>
      </c>
      <c r="R153" s="3">
        <f t="shared" si="23"/>
        <v>22</v>
      </c>
      <c r="S153" s="3">
        <f t="shared" si="24"/>
        <v>6</v>
      </c>
      <c r="T153" s="3">
        <v>24</v>
      </c>
      <c r="U153" s="3">
        <v>14</v>
      </c>
      <c r="V153" s="3">
        <v>28.5</v>
      </c>
      <c r="W153" s="3">
        <v>20</v>
      </c>
      <c r="X153" s="3">
        <v>303.83999999999997</v>
      </c>
    </row>
    <row r="154" spans="2:24" x14ac:dyDescent="0.3">
      <c r="B154" s="2">
        <v>45444</v>
      </c>
      <c r="C154" s="3">
        <f t="shared" si="25"/>
        <v>2024</v>
      </c>
      <c r="D154" s="25">
        <f t="shared" si="26"/>
        <v>6</v>
      </c>
      <c r="E154" s="3">
        <f t="shared" si="27"/>
        <v>1</v>
      </c>
      <c r="F154" s="3">
        <f t="shared" si="28"/>
        <v>22</v>
      </c>
      <c r="G154" s="3">
        <f t="shared" si="29"/>
        <v>7</v>
      </c>
      <c r="H154" s="88">
        <v>17</v>
      </c>
      <c r="I154" s="88">
        <v>3</v>
      </c>
      <c r="J154" s="88">
        <v>42</v>
      </c>
      <c r="K154" s="88">
        <v>9</v>
      </c>
      <c r="L154" s="3">
        <v>923.46</v>
      </c>
      <c r="M154" s="90"/>
      <c r="N154" s="89">
        <v>45444</v>
      </c>
      <c r="O154" s="3">
        <f t="shared" si="20"/>
        <v>2024</v>
      </c>
      <c r="P154" s="25">
        <f t="shared" si="21"/>
        <v>6</v>
      </c>
      <c r="Q154" s="3">
        <f t="shared" si="22"/>
        <v>1</v>
      </c>
      <c r="R154" s="3">
        <f t="shared" si="23"/>
        <v>22</v>
      </c>
      <c r="S154" s="3">
        <f t="shared" si="24"/>
        <v>7</v>
      </c>
      <c r="T154" s="3">
        <v>24</v>
      </c>
      <c r="U154" s="3">
        <v>12</v>
      </c>
      <c r="V154" s="3">
        <v>30</v>
      </c>
      <c r="W154" s="3">
        <v>22</v>
      </c>
      <c r="X154" s="3">
        <v>387.16</v>
      </c>
    </row>
    <row r="155" spans="2:24" x14ac:dyDescent="0.3">
      <c r="B155" s="2">
        <v>45445</v>
      </c>
      <c r="C155" s="3">
        <f t="shared" si="25"/>
        <v>2024</v>
      </c>
      <c r="D155" s="25">
        <f t="shared" si="26"/>
        <v>6</v>
      </c>
      <c r="E155" s="3">
        <f t="shared" si="27"/>
        <v>2</v>
      </c>
      <c r="F155" s="3">
        <f t="shared" si="28"/>
        <v>23</v>
      </c>
      <c r="G155" s="3">
        <f t="shared" si="29"/>
        <v>1</v>
      </c>
      <c r="H155" s="88">
        <v>14</v>
      </c>
      <c r="I155" s="88">
        <v>5</v>
      </c>
      <c r="J155" s="88">
        <v>46</v>
      </c>
      <c r="K155" s="88">
        <v>13</v>
      </c>
      <c r="L155" s="3">
        <v>1446.43</v>
      </c>
      <c r="M155" s="90"/>
      <c r="N155" s="89">
        <v>45445</v>
      </c>
      <c r="O155" s="3">
        <f t="shared" si="20"/>
        <v>2024</v>
      </c>
      <c r="P155" s="25">
        <f t="shared" si="21"/>
        <v>6</v>
      </c>
      <c r="Q155" s="3">
        <f t="shared" si="22"/>
        <v>2</v>
      </c>
      <c r="R155" s="3">
        <f t="shared" si="23"/>
        <v>23</v>
      </c>
      <c r="S155" s="3">
        <f t="shared" si="24"/>
        <v>1</v>
      </c>
      <c r="T155" s="3">
        <v>24</v>
      </c>
      <c r="U155" s="3">
        <v>14</v>
      </c>
      <c r="V155" s="3">
        <v>30.5</v>
      </c>
      <c r="W155" s="3">
        <v>23.5</v>
      </c>
      <c r="X155" s="3">
        <v>358.02</v>
      </c>
    </row>
    <row r="156" spans="2:24" x14ac:dyDescent="0.3">
      <c r="B156" s="2">
        <v>45446</v>
      </c>
      <c r="C156" s="3">
        <f t="shared" si="25"/>
        <v>2024</v>
      </c>
      <c r="D156" s="25">
        <f t="shared" si="26"/>
        <v>6</v>
      </c>
      <c r="E156" s="3">
        <f t="shared" si="27"/>
        <v>3</v>
      </c>
      <c r="F156" s="3">
        <f t="shared" si="28"/>
        <v>23</v>
      </c>
      <c r="G156" s="3">
        <f t="shared" si="29"/>
        <v>2</v>
      </c>
      <c r="H156" s="88">
        <v>20</v>
      </c>
      <c r="I156" s="88">
        <v>4</v>
      </c>
      <c r="J156" s="88">
        <v>42</v>
      </c>
      <c r="K156" s="88">
        <v>9</v>
      </c>
      <c r="L156" s="3">
        <v>748.53</v>
      </c>
      <c r="M156" s="90"/>
      <c r="N156" s="89">
        <v>45446</v>
      </c>
      <c r="O156" s="3">
        <f t="shared" si="20"/>
        <v>2024</v>
      </c>
      <c r="P156" s="25">
        <f t="shared" si="21"/>
        <v>6</v>
      </c>
      <c r="Q156" s="3">
        <f t="shared" si="22"/>
        <v>3</v>
      </c>
      <c r="R156" s="3">
        <f t="shared" si="23"/>
        <v>23</v>
      </c>
      <c r="S156" s="3">
        <f t="shared" si="24"/>
        <v>2</v>
      </c>
      <c r="T156" s="3">
        <v>24</v>
      </c>
      <c r="U156" s="3">
        <v>15</v>
      </c>
      <c r="V156" s="3">
        <v>28</v>
      </c>
      <c r="W156" s="3">
        <v>22.5</v>
      </c>
      <c r="X156" s="3">
        <v>181.95</v>
      </c>
    </row>
    <row r="157" spans="2:24" x14ac:dyDescent="0.3">
      <c r="B157" s="2">
        <v>45447</v>
      </c>
      <c r="C157" s="3">
        <f t="shared" si="25"/>
        <v>2024</v>
      </c>
      <c r="D157" s="25">
        <f t="shared" si="26"/>
        <v>6</v>
      </c>
      <c r="E157" s="3">
        <f t="shared" si="27"/>
        <v>4</v>
      </c>
      <c r="F157" s="3">
        <f t="shared" si="28"/>
        <v>23</v>
      </c>
      <c r="G157" s="3">
        <f t="shared" si="29"/>
        <v>3</v>
      </c>
      <c r="H157" s="88">
        <v>20</v>
      </c>
      <c r="I157" s="88">
        <v>3</v>
      </c>
      <c r="J157" s="88">
        <v>53</v>
      </c>
      <c r="K157" s="88">
        <v>13</v>
      </c>
      <c r="L157" s="3">
        <v>3144.5</v>
      </c>
      <c r="M157" s="90"/>
      <c r="N157" s="89">
        <v>45447</v>
      </c>
      <c r="O157" s="3">
        <f t="shared" si="20"/>
        <v>2024</v>
      </c>
      <c r="P157" s="25">
        <f t="shared" si="21"/>
        <v>6</v>
      </c>
      <c r="Q157" s="3">
        <f t="shared" si="22"/>
        <v>4</v>
      </c>
      <c r="R157" s="3">
        <f t="shared" si="23"/>
        <v>23</v>
      </c>
      <c r="S157" s="3">
        <f t="shared" si="24"/>
        <v>3</v>
      </c>
      <c r="T157" s="3">
        <v>24</v>
      </c>
      <c r="U157" s="3">
        <v>12.5</v>
      </c>
      <c r="V157" s="3">
        <v>28</v>
      </c>
      <c r="W157" s="3">
        <v>20</v>
      </c>
      <c r="X157" s="3">
        <v>276.72000000000003</v>
      </c>
    </row>
    <row r="158" spans="2:24" x14ac:dyDescent="0.3">
      <c r="B158" s="2">
        <v>45448</v>
      </c>
      <c r="C158" s="3">
        <f t="shared" si="25"/>
        <v>2024</v>
      </c>
      <c r="D158" s="25">
        <f t="shared" si="26"/>
        <v>6</v>
      </c>
      <c r="E158" s="3">
        <f t="shared" si="27"/>
        <v>5</v>
      </c>
      <c r="F158" s="3">
        <f t="shared" si="28"/>
        <v>23</v>
      </c>
      <c r="G158" s="3">
        <f t="shared" si="29"/>
        <v>4</v>
      </c>
      <c r="H158" s="88">
        <v>24</v>
      </c>
      <c r="I158" s="88">
        <v>3</v>
      </c>
      <c r="J158" s="88">
        <v>38</v>
      </c>
      <c r="K158" s="88">
        <v>9</v>
      </c>
      <c r="L158" s="3">
        <v>1120.8699999999999</v>
      </c>
      <c r="M158" s="90"/>
      <c r="N158" s="89">
        <v>45448</v>
      </c>
      <c r="O158" s="3">
        <f t="shared" si="20"/>
        <v>2024</v>
      </c>
      <c r="P158" s="25">
        <f t="shared" si="21"/>
        <v>6</v>
      </c>
      <c r="Q158" s="3">
        <f t="shared" si="22"/>
        <v>5</v>
      </c>
      <c r="R158" s="3">
        <f t="shared" si="23"/>
        <v>23</v>
      </c>
      <c r="S158" s="3">
        <f t="shared" si="24"/>
        <v>4</v>
      </c>
      <c r="T158" s="3">
        <v>24</v>
      </c>
      <c r="U158" s="3">
        <v>12.5</v>
      </c>
      <c r="V158" s="3">
        <v>30.5</v>
      </c>
      <c r="W158" s="3">
        <v>22</v>
      </c>
      <c r="X158" s="3">
        <v>434.93</v>
      </c>
    </row>
    <row r="159" spans="2:24" x14ac:dyDescent="0.3">
      <c r="B159" s="2">
        <v>45449</v>
      </c>
      <c r="C159" s="3">
        <f t="shared" si="25"/>
        <v>2024</v>
      </c>
      <c r="D159" s="25">
        <f t="shared" si="26"/>
        <v>6</v>
      </c>
      <c r="E159" s="3">
        <f t="shared" si="27"/>
        <v>6</v>
      </c>
      <c r="F159" s="3">
        <f t="shared" si="28"/>
        <v>23</v>
      </c>
      <c r="G159" s="3">
        <f t="shared" si="29"/>
        <v>5</v>
      </c>
      <c r="H159" s="88">
        <v>21</v>
      </c>
      <c r="I159" s="88">
        <v>4</v>
      </c>
      <c r="J159" s="88">
        <v>55</v>
      </c>
      <c r="K159" s="88">
        <v>9</v>
      </c>
      <c r="L159" s="3">
        <v>1419.14</v>
      </c>
      <c r="M159" s="90"/>
      <c r="N159" s="89">
        <v>45449</v>
      </c>
      <c r="O159" s="3">
        <f t="shared" si="20"/>
        <v>2024</v>
      </c>
      <c r="P159" s="25">
        <f t="shared" si="21"/>
        <v>6</v>
      </c>
      <c r="Q159" s="3">
        <f t="shared" si="22"/>
        <v>6</v>
      </c>
      <c r="R159" s="3">
        <f t="shared" si="23"/>
        <v>23</v>
      </c>
      <c r="S159" s="3">
        <f t="shared" si="24"/>
        <v>5</v>
      </c>
      <c r="T159" s="3">
        <v>24</v>
      </c>
      <c r="U159" s="3">
        <v>14.5</v>
      </c>
      <c r="V159" s="3">
        <v>31</v>
      </c>
      <c r="W159" s="3">
        <v>22.5</v>
      </c>
      <c r="X159" s="3">
        <v>323.36</v>
      </c>
    </row>
    <row r="160" spans="2:24" x14ac:dyDescent="0.3">
      <c r="B160" s="2">
        <v>45450</v>
      </c>
      <c r="C160" s="3">
        <f t="shared" si="25"/>
        <v>2024</v>
      </c>
      <c r="D160" s="25">
        <f t="shared" si="26"/>
        <v>6</v>
      </c>
      <c r="E160" s="3">
        <f t="shared" si="27"/>
        <v>7</v>
      </c>
      <c r="F160" s="3">
        <f t="shared" si="28"/>
        <v>23</v>
      </c>
      <c r="G160" s="3">
        <f t="shared" si="29"/>
        <v>6</v>
      </c>
      <c r="H160" s="88">
        <v>13</v>
      </c>
      <c r="I160" s="88">
        <v>4</v>
      </c>
      <c r="J160" s="88">
        <v>30</v>
      </c>
      <c r="K160" s="88">
        <v>7</v>
      </c>
      <c r="L160" s="3">
        <v>755.26</v>
      </c>
      <c r="M160" s="90"/>
      <c r="N160" s="89">
        <v>45450</v>
      </c>
      <c r="O160" s="3">
        <f t="shared" si="20"/>
        <v>2024</v>
      </c>
      <c r="P160" s="25">
        <f t="shared" si="21"/>
        <v>6</v>
      </c>
      <c r="Q160" s="3">
        <f t="shared" si="22"/>
        <v>7</v>
      </c>
      <c r="R160" s="3">
        <f t="shared" si="23"/>
        <v>23</v>
      </c>
      <c r="S160" s="3">
        <f t="shared" si="24"/>
        <v>6</v>
      </c>
      <c r="T160" s="3">
        <v>22</v>
      </c>
      <c r="U160" s="3">
        <v>16</v>
      </c>
      <c r="V160" s="3">
        <v>33</v>
      </c>
      <c r="W160" s="3">
        <v>22.5</v>
      </c>
      <c r="X160" s="3">
        <v>352.19</v>
      </c>
    </row>
    <row r="161" spans="2:24" x14ac:dyDescent="0.3">
      <c r="B161" s="2">
        <v>45451</v>
      </c>
      <c r="C161" s="3">
        <f t="shared" si="25"/>
        <v>2024</v>
      </c>
      <c r="D161" s="25">
        <f t="shared" si="26"/>
        <v>6</v>
      </c>
      <c r="E161" s="3">
        <f t="shared" si="27"/>
        <v>8</v>
      </c>
      <c r="F161" s="3">
        <f t="shared" si="28"/>
        <v>23</v>
      </c>
      <c r="G161" s="3">
        <f t="shared" si="29"/>
        <v>7</v>
      </c>
      <c r="H161" s="88">
        <v>18</v>
      </c>
      <c r="I161" s="88">
        <v>4</v>
      </c>
      <c r="J161" s="88">
        <v>59</v>
      </c>
      <c r="K161" s="88">
        <v>10</v>
      </c>
      <c r="L161" s="3">
        <v>3197.81</v>
      </c>
      <c r="M161" s="90"/>
      <c r="N161" s="89">
        <v>45451</v>
      </c>
      <c r="O161" s="3">
        <f t="shared" si="20"/>
        <v>2024</v>
      </c>
      <c r="P161" s="25">
        <f t="shared" si="21"/>
        <v>6</v>
      </c>
      <c r="Q161" s="3">
        <f t="shared" si="22"/>
        <v>8</v>
      </c>
      <c r="R161" s="3">
        <f t="shared" si="23"/>
        <v>23</v>
      </c>
      <c r="S161" s="3">
        <f t="shared" si="24"/>
        <v>7</v>
      </c>
      <c r="T161" s="3">
        <v>19</v>
      </c>
      <c r="U161" s="3">
        <v>16</v>
      </c>
      <c r="V161" s="3">
        <v>33</v>
      </c>
      <c r="W161" s="3">
        <v>25.5</v>
      </c>
      <c r="X161" s="3">
        <v>308.70999999999998</v>
      </c>
    </row>
    <row r="162" spans="2:24" x14ac:dyDescent="0.3">
      <c r="B162" s="2">
        <v>45452</v>
      </c>
      <c r="C162" s="3">
        <f t="shared" si="25"/>
        <v>2024</v>
      </c>
      <c r="D162" s="25">
        <f t="shared" si="26"/>
        <v>6</v>
      </c>
      <c r="E162" s="3">
        <f t="shared" si="27"/>
        <v>9</v>
      </c>
      <c r="F162" s="3">
        <f t="shared" si="28"/>
        <v>24</v>
      </c>
      <c r="G162" s="3">
        <f t="shared" si="29"/>
        <v>1</v>
      </c>
      <c r="H162" s="88">
        <v>19</v>
      </c>
      <c r="I162" s="88">
        <v>5</v>
      </c>
      <c r="J162" s="88">
        <v>55</v>
      </c>
      <c r="K162" s="88">
        <v>9</v>
      </c>
      <c r="L162" s="3">
        <v>1990.23</v>
      </c>
      <c r="M162" s="90"/>
      <c r="N162" s="89">
        <v>45452</v>
      </c>
      <c r="O162" s="3">
        <f t="shared" si="20"/>
        <v>2024</v>
      </c>
      <c r="P162" s="25">
        <f t="shared" si="21"/>
        <v>6</v>
      </c>
      <c r="Q162" s="3">
        <f t="shared" si="22"/>
        <v>9</v>
      </c>
      <c r="R162" s="3">
        <f t="shared" si="23"/>
        <v>24</v>
      </c>
      <c r="S162" s="3">
        <f t="shared" si="24"/>
        <v>1</v>
      </c>
      <c r="T162" s="3">
        <v>19</v>
      </c>
      <c r="U162" s="3">
        <v>17</v>
      </c>
      <c r="V162" s="3">
        <v>35</v>
      </c>
      <c r="W162" s="3">
        <v>27</v>
      </c>
      <c r="X162" s="3">
        <v>501.94</v>
      </c>
    </row>
    <row r="163" spans="2:24" x14ac:dyDescent="0.3">
      <c r="B163" s="2">
        <v>45453</v>
      </c>
      <c r="C163" s="3">
        <f t="shared" si="25"/>
        <v>2024</v>
      </c>
      <c r="D163" s="25">
        <f t="shared" si="26"/>
        <v>6</v>
      </c>
      <c r="E163" s="3">
        <f t="shared" si="27"/>
        <v>10</v>
      </c>
      <c r="F163" s="3">
        <f t="shared" si="28"/>
        <v>24</v>
      </c>
      <c r="G163" s="3">
        <f t="shared" si="29"/>
        <v>2</v>
      </c>
      <c r="H163" s="88">
        <v>22</v>
      </c>
      <c r="I163" s="88">
        <v>3</v>
      </c>
      <c r="J163" s="88">
        <v>68</v>
      </c>
      <c r="K163" s="88">
        <v>25</v>
      </c>
      <c r="L163" s="3">
        <v>3205.37</v>
      </c>
      <c r="M163" s="90"/>
      <c r="N163" s="89">
        <v>45453</v>
      </c>
      <c r="O163" s="3">
        <f t="shared" si="20"/>
        <v>2024</v>
      </c>
      <c r="P163" s="25">
        <f t="shared" si="21"/>
        <v>6</v>
      </c>
      <c r="Q163" s="3">
        <f t="shared" si="22"/>
        <v>10</v>
      </c>
      <c r="R163" s="3">
        <f t="shared" si="23"/>
        <v>24</v>
      </c>
      <c r="S163" s="3">
        <f t="shared" si="24"/>
        <v>2</v>
      </c>
      <c r="T163" s="3">
        <v>20</v>
      </c>
      <c r="U163" s="3">
        <v>18.5</v>
      </c>
      <c r="V163" s="3">
        <v>33</v>
      </c>
      <c r="W163" s="3">
        <v>24</v>
      </c>
      <c r="X163" s="3">
        <v>247.44</v>
      </c>
    </row>
    <row r="164" spans="2:24" x14ac:dyDescent="0.3">
      <c r="B164" s="2">
        <v>45454</v>
      </c>
      <c r="C164" s="3">
        <f t="shared" si="25"/>
        <v>2024</v>
      </c>
      <c r="D164" s="25">
        <f t="shared" si="26"/>
        <v>6</v>
      </c>
      <c r="E164" s="3">
        <f t="shared" si="27"/>
        <v>11</v>
      </c>
      <c r="F164" s="3">
        <f t="shared" si="28"/>
        <v>24</v>
      </c>
      <c r="G164" s="3">
        <f t="shared" si="29"/>
        <v>3</v>
      </c>
      <c r="H164" s="88">
        <v>21</v>
      </c>
      <c r="I164" s="88">
        <v>5</v>
      </c>
      <c r="J164" s="88">
        <v>25</v>
      </c>
      <c r="K164" s="88">
        <v>13</v>
      </c>
      <c r="L164" s="3">
        <v>519.29</v>
      </c>
      <c r="M164" s="90"/>
      <c r="N164" s="89">
        <v>45454</v>
      </c>
      <c r="O164" s="3">
        <f t="shared" si="20"/>
        <v>2024</v>
      </c>
      <c r="P164" s="25">
        <f t="shared" si="21"/>
        <v>6</v>
      </c>
      <c r="Q164" s="3">
        <f t="shared" si="22"/>
        <v>11</v>
      </c>
      <c r="R164" s="3">
        <f t="shared" si="23"/>
        <v>24</v>
      </c>
      <c r="S164" s="3">
        <f t="shared" si="24"/>
        <v>3</v>
      </c>
      <c r="T164" s="3">
        <v>21</v>
      </c>
      <c r="U164" s="3">
        <v>20</v>
      </c>
      <c r="V164" s="3">
        <v>34</v>
      </c>
      <c r="W164" s="3">
        <v>24.5</v>
      </c>
      <c r="X164" s="3">
        <v>167.39</v>
      </c>
    </row>
    <row r="165" spans="2:24" x14ac:dyDescent="0.3">
      <c r="B165" s="2">
        <v>45455</v>
      </c>
      <c r="C165" s="3">
        <f t="shared" si="25"/>
        <v>2024</v>
      </c>
      <c r="D165" s="25">
        <f t="shared" si="26"/>
        <v>6</v>
      </c>
      <c r="E165" s="3">
        <f t="shared" si="27"/>
        <v>12</v>
      </c>
      <c r="F165" s="3">
        <f t="shared" si="28"/>
        <v>24</v>
      </c>
      <c r="G165" s="3">
        <f t="shared" si="29"/>
        <v>4</v>
      </c>
      <c r="H165" s="88">
        <v>22</v>
      </c>
      <c r="I165" s="88">
        <v>4</v>
      </c>
      <c r="J165" s="88">
        <v>59</v>
      </c>
      <c r="K165" s="88">
        <v>21</v>
      </c>
      <c r="L165" s="3">
        <v>3100.69</v>
      </c>
      <c r="M165" s="90"/>
      <c r="N165" s="89">
        <v>45455</v>
      </c>
      <c r="O165" s="3">
        <f t="shared" si="20"/>
        <v>2024</v>
      </c>
      <c r="P165" s="25">
        <f t="shared" si="21"/>
        <v>6</v>
      </c>
      <c r="Q165" s="3">
        <f t="shared" si="22"/>
        <v>12</v>
      </c>
      <c r="R165" s="3">
        <f t="shared" si="23"/>
        <v>24</v>
      </c>
      <c r="S165" s="3">
        <f t="shared" si="24"/>
        <v>4</v>
      </c>
      <c r="T165" s="3">
        <v>19</v>
      </c>
      <c r="U165" s="3">
        <v>19</v>
      </c>
      <c r="V165" s="3">
        <v>30.5</v>
      </c>
      <c r="W165" s="3">
        <v>25</v>
      </c>
      <c r="X165" s="3">
        <v>128.94999999999999</v>
      </c>
    </row>
    <row r="166" spans="2:24" x14ac:dyDescent="0.3">
      <c r="B166" s="2">
        <v>45456</v>
      </c>
      <c r="C166" s="3">
        <f t="shared" si="25"/>
        <v>2024</v>
      </c>
      <c r="D166" s="25">
        <f t="shared" si="26"/>
        <v>6</v>
      </c>
      <c r="E166" s="3">
        <f t="shared" si="27"/>
        <v>13</v>
      </c>
      <c r="F166" s="3">
        <f t="shared" si="28"/>
        <v>24</v>
      </c>
      <c r="G166" s="3">
        <f t="shared" si="29"/>
        <v>5</v>
      </c>
      <c r="H166" s="88">
        <v>18</v>
      </c>
      <c r="I166" s="88">
        <v>3</v>
      </c>
      <c r="J166" s="88">
        <v>59</v>
      </c>
      <c r="K166" s="88">
        <v>9</v>
      </c>
      <c r="L166" s="3">
        <v>2301.73</v>
      </c>
      <c r="M166" s="90"/>
      <c r="N166" s="89">
        <v>45456</v>
      </c>
      <c r="O166" s="3">
        <f t="shared" si="20"/>
        <v>2024</v>
      </c>
      <c r="P166" s="25">
        <f t="shared" si="21"/>
        <v>6</v>
      </c>
      <c r="Q166" s="3">
        <f t="shared" si="22"/>
        <v>13</v>
      </c>
      <c r="R166" s="3">
        <f t="shared" si="23"/>
        <v>24</v>
      </c>
      <c r="S166" s="3">
        <f t="shared" si="24"/>
        <v>5</v>
      </c>
      <c r="T166" s="3">
        <v>19</v>
      </c>
      <c r="U166" s="3">
        <v>17</v>
      </c>
      <c r="V166" s="3">
        <v>28.5</v>
      </c>
      <c r="W166" s="3">
        <v>23</v>
      </c>
      <c r="X166" s="3">
        <v>130.29</v>
      </c>
    </row>
    <row r="167" spans="2:24" x14ac:dyDescent="0.3">
      <c r="B167" s="2">
        <v>45457</v>
      </c>
      <c r="C167" s="3">
        <f t="shared" si="25"/>
        <v>2024</v>
      </c>
      <c r="D167" s="25">
        <f t="shared" si="26"/>
        <v>6</v>
      </c>
      <c r="E167" s="3">
        <f t="shared" si="27"/>
        <v>14</v>
      </c>
      <c r="F167" s="3">
        <f t="shared" si="28"/>
        <v>24</v>
      </c>
      <c r="G167" s="3">
        <f t="shared" si="29"/>
        <v>6</v>
      </c>
      <c r="H167" s="88">
        <v>8</v>
      </c>
      <c r="I167" s="88">
        <v>4</v>
      </c>
      <c r="J167" s="88">
        <v>17</v>
      </c>
      <c r="K167" s="88">
        <v>8</v>
      </c>
      <c r="L167" s="3">
        <v>199.29</v>
      </c>
      <c r="M167" s="90"/>
      <c r="N167" s="89">
        <v>45457</v>
      </c>
      <c r="O167" s="3">
        <f t="shared" si="20"/>
        <v>2024</v>
      </c>
      <c r="P167" s="25">
        <f t="shared" si="21"/>
        <v>6</v>
      </c>
      <c r="Q167" s="3">
        <f t="shared" si="22"/>
        <v>14</v>
      </c>
      <c r="R167" s="3">
        <f t="shared" si="23"/>
        <v>24</v>
      </c>
      <c r="S167" s="3">
        <f t="shared" si="24"/>
        <v>6</v>
      </c>
      <c r="T167" s="3">
        <v>24</v>
      </c>
      <c r="U167" s="3">
        <v>16.5</v>
      </c>
      <c r="V167" s="3">
        <v>29</v>
      </c>
      <c r="W167" s="3">
        <v>23.5</v>
      </c>
      <c r="X167" s="3">
        <v>220.85</v>
      </c>
    </row>
    <row r="168" spans="2:24" x14ac:dyDescent="0.3">
      <c r="B168" s="2">
        <v>45458</v>
      </c>
      <c r="C168" s="3">
        <f t="shared" si="25"/>
        <v>2024</v>
      </c>
      <c r="D168" s="25">
        <f t="shared" si="26"/>
        <v>6</v>
      </c>
      <c r="E168" s="3">
        <f t="shared" si="27"/>
        <v>15</v>
      </c>
      <c r="F168" s="3">
        <f t="shared" si="28"/>
        <v>24</v>
      </c>
      <c r="G168" s="3">
        <f t="shared" si="29"/>
        <v>7</v>
      </c>
      <c r="H168" s="88">
        <v>16</v>
      </c>
      <c r="I168" s="88">
        <v>3</v>
      </c>
      <c r="J168" s="88">
        <v>55</v>
      </c>
      <c r="K168" s="88">
        <v>5</v>
      </c>
      <c r="L168" s="3">
        <v>2734.67</v>
      </c>
      <c r="M168" s="90"/>
      <c r="N168" s="89">
        <v>45458</v>
      </c>
      <c r="O168" s="3">
        <f t="shared" si="20"/>
        <v>2024</v>
      </c>
      <c r="P168" s="25">
        <f t="shared" si="21"/>
        <v>6</v>
      </c>
      <c r="Q168" s="3">
        <f t="shared" si="22"/>
        <v>15</v>
      </c>
      <c r="R168" s="3">
        <f t="shared" si="23"/>
        <v>24</v>
      </c>
      <c r="S168" s="3">
        <f t="shared" si="24"/>
        <v>7</v>
      </c>
      <c r="T168" s="3">
        <v>24</v>
      </c>
      <c r="U168" s="3">
        <v>14.5</v>
      </c>
      <c r="V168" s="3">
        <v>30</v>
      </c>
      <c r="W168" s="3">
        <v>23.5</v>
      </c>
      <c r="X168" s="3">
        <v>312.68</v>
      </c>
    </row>
    <row r="169" spans="2:24" x14ac:dyDescent="0.3">
      <c r="B169" s="2">
        <v>45459</v>
      </c>
      <c r="C169" s="3">
        <f t="shared" si="25"/>
        <v>2024</v>
      </c>
      <c r="D169" s="25">
        <f t="shared" si="26"/>
        <v>6</v>
      </c>
      <c r="E169" s="3">
        <f t="shared" si="27"/>
        <v>16</v>
      </c>
      <c r="F169" s="3">
        <f t="shared" si="28"/>
        <v>25</v>
      </c>
      <c r="G169" s="3">
        <f t="shared" si="29"/>
        <v>1</v>
      </c>
      <c r="H169" s="88">
        <v>24</v>
      </c>
      <c r="I169" s="88">
        <v>3</v>
      </c>
      <c r="J169" s="88">
        <v>57</v>
      </c>
      <c r="K169" s="88">
        <v>9</v>
      </c>
      <c r="L169" s="3">
        <v>1756.07</v>
      </c>
      <c r="M169" s="90"/>
      <c r="N169" s="89">
        <v>45459</v>
      </c>
      <c r="O169" s="3">
        <f t="shared" si="20"/>
        <v>2024</v>
      </c>
      <c r="P169" s="25">
        <f t="shared" si="21"/>
        <v>6</v>
      </c>
      <c r="Q169" s="3">
        <f t="shared" si="22"/>
        <v>16</v>
      </c>
      <c r="R169" s="3">
        <f t="shared" si="23"/>
        <v>25</v>
      </c>
      <c r="S169" s="3">
        <f t="shared" si="24"/>
        <v>1</v>
      </c>
      <c r="T169" s="3">
        <v>24</v>
      </c>
      <c r="U169" s="3">
        <v>16.5</v>
      </c>
      <c r="V169" s="3">
        <v>33</v>
      </c>
      <c r="W169" s="3">
        <v>25</v>
      </c>
      <c r="X169" s="3">
        <v>358.62</v>
      </c>
    </row>
    <row r="170" spans="2:24" x14ac:dyDescent="0.3">
      <c r="B170" s="2">
        <v>45460</v>
      </c>
      <c r="C170" s="3">
        <f t="shared" si="25"/>
        <v>2024</v>
      </c>
      <c r="D170" s="25">
        <f t="shared" si="26"/>
        <v>6</v>
      </c>
      <c r="E170" s="3">
        <f t="shared" si="27"/>
        <v>17</v>
      </c>
      <c r="F170" s="3">
        <f t="shared" si="28"/>
        <v>25</v>
      </c>
      <c r="G170" s="3">
        <f t="shared" si="29"/>
        <v>2</v>
      </c>
      <c r="H170" s="88">
        <v>24</v>
      </c>
      <c r="I170" s="88">
        <v>3</v>
      </c>
      <c r="J170" s="88">
        <v>74</v>
      </c>
      <c r="K170" s="88">
        <v>17</v>
      </c>
      <c r="L170" s="3">
        <v>4254.18</v>
      </c>
      <c r="M170" s="90"/>
      <c r="N170" s="89">
        <v>45460</v>
      </c>
      <c r="O170" s="3">
        <f t="shared" si="20"/>
        <v>2024</v>
      </c>
      <c r="P170" s="25">
        <f t="shared" si="21"/>
        <v>6</v>
      </c>
      <c r="Q170" s="3">
        <f t="shared" si="22"/>
        <v>17</v>
      </c>
      <c r="R170" s="3">
        <f t="shared" si="23"/>
        <v>25</v>
      </c>
      <c r="S170" s="3">
        <f t="shared" si="24"/>
        <v>2</v>
      </c>
      <c r="T170" s="3">
        <v>24</v>
      </c>
      <c r="U170" s="3">
        <v>19</v>
      </c>
      <c r="V170" s="3">
        <v>33.5</v>
      </c>
      <c r="W170" s="3">
        <v>25</v>
      </c>
      <c r="X170" s="3">
        <v>267.88</v>
      </c>
    </row>
    <row r="171" spans="2:24" x14ac:dyDescent="0.3">
      <c r="B171" s="2">
        <v>45461</v>
      </c>
      <c r="C171" s="3">
        <f t="shared" si="25"/>
        <v>2024</v>
      </c>
      <c r="D171" s="25">
        <f t="shared" si="26"/>
        <v>6</v>
      </c>
      <c r="E171" s="3">
        <f t="shared" si="27"/>
        <v>18</v>
      </c>
      <c r="F171" s="3">
        <f t="shared" si="28"/>
        <v>25</v>
      </c>
      <c r="G171" s="3">
        <f t="shared" si="29"/>
        <v>3</v>
      </c>
      <c r="H171" s="88">
        <v>21</v>
      </c>
      <c r="I171" s="88">
        <v>3</v>
      </c>
      <c r="J171" s="88">
        <v>70</v>
      </c>
      <c r="K171" s="88">
        <v>17</v>
      </c>
      <c r="L171" s="3">
        <v>4258</v>
      </c>
      <c r="M171" s="90"/>
      <c r="N171" s="89">
        <v>45461</v>
      </c>
      <c r="O171" s="3">
        <f t="shared" si="20"/>
        <v>2024</v>
      </c>
      <c r="P171" s="25">
        <f t="shared" si="21"/>
        <v>6</v>
      </c>
      <c r="Q171" s="3">
        <f t="shared" si="22"/>
        <v>18</v>
      </c>
      <c r="R171" s="3">
        <f t="shared" si="23"/>
        <v>25</v>
      </c>
      <c r="S171" s="3">
        <f t="shared" si="24"/>
        <v>3</v>
      </c>
      <c r="T171" s="3">
        <v>24</v>
      </c>
      <c r="U171" s="3">
        <v>19</v>
      </c>
      <c r="V171" s="3">
        <v>31.5</v>
      </c>
      <c r="W171" s="3">
        <v>24</v>
      </c>
      <c r="X171" s="3">
        <v>128.15</v>
      </c>
    </row>
    <row r="172" spans="2:24" x14ac:dyDescent="0.3">
      <c r="B172" s="2">
        <v>45462</v>
      </c>
      <c r="C172" s="3">
        <f t="shared" si="25"/>
        <v>2024</v>
      </c>
      <c r="D172" s="25">
        <f t="shared" si="26"/>
        <v>6</v>
      </c>
      <c r="E172" s="3">
        <f t="shared" si="27"/>
        <v>19</v>
      </c>
      <c r="F172" s="3">
        <f t="shared" si="28"/>
        <v>25</v>
      </c>
      <c r="G172" s="3">
        <f t="shared" si="29"/>
        <v>4</v>
      </c>
      <c r="H172" s="88">
        <v>22</v>
      </c>
      <c r="I172" s="88">
        <v>3</v>
      </c>
      <c r="J172" s="88">
        <v>50</v>
      </c>
      <c r="K172" s="88">
        <v>13</v>
      </c>
      <c r="L172" s="3">
        <v>1850.76</v>
      </c>
      <c r="M172" s="90"/>
      <c r="N172" s="89">
        <v>45462</v>
      </c>
      <c r="O172" s="3">
        <f t="shared" si="20"/>
        <v>2024</v>
      </c>
      <c r="P172" s="25">
        <f t="shared" si="21"/>
        <v>6</v>
      </c>
      <c r="Q172" s="3">
        <f t="shared" si="22"/>
        <v>19</v>
      </c>
      <c r="R172" s="3">
        <f t="shared" si="23"/>
        <v>25</v>
      </c>
      <c r="S172" s="3">
        <f t="shared" si="24"/>
        <v>4</v>
      </c>
      <c r="T172" s="3">
        <v>24</v>
      </c>
      <c r="U172" s="3">
        <v>19.5</v>
      </c>
      <c r="V172" s="3">
        <v>34</v>
      </c>
      <c r="W172" s="3">
        <v>25</v>
      </c>
      <c r="X172" s="3">
        <v>240.29</v>
      </c>
    </row>
    <row r="173" spans="2:24" x14ac:dyDescent="0.3">
      <c r="B173" s="2">
        <v>45463</v>
      </c>
      <c r="C173" s="3">
        <f t="shared" si="25"/>
        <v>2024</v>
      </c>
      <c r="D173" s="25">
        <f t="shared" si="26"/>
        <v>6</v>
      </c>
      <c r="E173" s="3">
        <f t="shared" si="27"/>
        <v>20</v>
      </c>
      <c r="F173" s="3">
        <f t="shared" si="28"/>
        <v>25</v>
      </c>
      <c r="G173" s="3">
        <f t="shared" si="29"/>
        <v>5</v>
      </c>
      <c r="H173" s="88">
        <v>22</v>
      </c>
      <c r="I173" s="88">
        <v>3</v>
      </c>
      <c r="J173" s="88">
        <v>70</v>
      </c>
      <c r="K173" s="88">
        <v>13</v>
      </c>
      <c r="L173" s="3">
        <v>3730.13</v>
      </c>
      <c r="M173" s="90"/>
      <c r="N173" s="89">
        <v>45463</v>
      </c>
      <c r="O173" s="3">
        <f t="shared" si="20"/>
        <v>2024</v>
      </c>
      <c r="P173" s="25">
        <f t="shared" si="21"/>
        <v>6</v>
      </c>
      <c r="Q173" s="3">
        <f t="shared" si="22"/>
        <v>20</v>
      </c>
      <c r="R173" s="3">
        <f t="shared" si="23"/>
        <v>25</v>
      </c>
      <c r="S173" s="3">
        <f t="shared" si="24"/>
        <v>5</v>
      </c>
      <c r="T173" s="3">
        <v>24</v>
      </c>
      <c r="U173" s="3">
        <v>17.5</v>
      </c>
      <c r="V173" s="3">
        <v>34</v>
      </c>
      <c r="W173" s="3">
        <v>25.5</v>
      </c>
      <c r="X173" s="3">
        <v>351.08</v>
      </c>
    </row>
    <row r="174" spans="2:24" x14ac:dyDescent="0.3">
      <c r="B174" s="2">
        <v>45464</v>
      </c>
      <c r="C174" s="3">
        <f t="shared" si="25"/>
        <v>2024</v>
      </c>
      <c r="D174" s="25">
        <f t="shared" si="26"/>
        <v>6</v>
      </c>
      <c r="E174" s="3">
        <f t="shared" si="27"/>
        <v>21</v>
      </c>
      <c r="F174" s="3">
        <f t="shared" si="28"/>
        <v>25</v>
      </c>
      <c r="G174" s="3">
        <f t="shared" si="29"/>
        <v>6</v>
      </c>
      <c r="H174" s="88">
        <v>24</v>
      </c>
      <c r="I174" s="88">
        <v>4</v>
      </c>
      <c r="J174" s="88">
        <v>68</v>
      </c>
      <c r="K174" s="88">
        <v>21</v>
      </c>
      <c r="L174" s="3">
        <v>2338.2399999999998</v>
      </c>
      <c r="M174" s="90"/>
      <c r="N174" s="89">
        <v>45464</v>
      </c>
      <c r="O174" s="3">
        <f t="shared" si="20"/>
        <v>2024</v>
      </c>
      <c r="P174" s="25">
        <f t="shared" si="21"/>
        <v>6</v>
      </c>
      <c r="Q174" s="3">
        <f t="shared" si="22"/>
        <v>21</v>
      </c>
      <c r="R174" s="3">
        <f t="shared" si="23"/>
        <v>25</v>
      </c>
      <c r="S174" s="3">
        <f t="shared" si="24"/>
        <v>6</v>
      </c>
      <c r="T174" s="3">
        <v>24</v>
      </c>
      <c r="U174" s="3">
        <v>18</v>
      </c>
      <c r="V174" s="3">
        <v>34.5</v>
      </c>
      <c r="W174" s="3">
        <v>25</v>
      </c>
      <c r="X174" s="3">
        <v>256.26</v>
      </c>
    </row>
    <row r="175" spans="2:24" x14ac:dyDescent="0.3">
      <c r="B175" s="2">
        <v>45465</v>
      </c>
      <c r="C175" s="3">
        <f t="shared" si="25"/>
        <v>2024</v>
      </c>
      <c r="D175" s="25">
        <f t="shared" si="26"/>
        <v>6</v>
      </c>
      <c r="E175" s="3">
        <f t="shared" si="27"/>
        <v>22</v>
      </c>
      <c r="F175" s="3">
        <f t="shared" si="28"/>
        <v>25</v>
      </c>
      <c r="G175" s="3">
        <f t="shared" si="29"/>
        <v>7</v>
      </c>
      <c r="H175" s="88">
        <v>15</v>
      </c>
      <c r="I175" s="88">
        <v>3</v>
      </c>
      <c r="J175" s="88">
        <v>34</v>
      </c>
      <c r="K175" s="88">
        <v>13</v>
      </c>
      <c r="L175" s="3">
        <v>985.52</v>
      </c>
      <c r="M175" s="90"/>
      <c r="N175" s="89">
        <v>45465</v>
      </c>
      <c r="O175" s="3">
        <f t="shared" si="20"/>
        <v>2024</v>
      </c>
      <c r="P175" s="25">
        <f t="shared" si="21"/>
        <v>6</v>
      </c>
      <c r="Q175" s="3">
        <f t="shared" si="22"/>
        <v>22</v>
      </c>
      <c r="R175" s="3">
        <f t="shared" si="23"/>
        <v>25</v>
      </c>
      <c r="S175" s="3">
        <f t="shared" si="24"/>
        <v>7</v>
      </c>
      <c r="T175" s="3">
        <v>24</v>
      </c>
      <c r="U175" s="3">
        <v>21.5</v>
      </c>
      <c r="V175" s="3">
        <v>32</v>
      </c>
      <c r="W175" s="3">
        <v>24.5</v>
      </c>
      <c r="X175" s="3">
        <v>136.84</v>
      </c>
    </row>
    <row r="176" spans="2:24" x14ac:dyDescent="0.3">
      <c r="B176" s="2">
        <v>45466</v>
      </c>
      <c r="C176" s="3">
        <f t="shared" si="25"/>
        <v>2024</v>
      </c>
      <c r="D176" s="25">
        <f t="shared" si="26"/>
        <v>6</v>
      </c>
      <c r="E176" s="3">
        <f t="shared" si="27"/>
        <v>23</v>
      </c>
      <c r="F176" s="3">
        <f t="shared" si="28"/>
        <v>26</v>
      </c>
      <c r="G176" s="3">
        <f t="shared" si="29"/>
        <v>1</v>
      </c>
      <c r="H176" s="88">
        <v>17</v>
      </c>
      <c r="I176" s="88">
        <v>5</v>
      </c>
      <c r="J176" s="88">
        <v>50</v>
      </c>
      <c r="K176" s="88">
        <v>9</v>
      </c>
      <c r="L176" s="3">
        <v>1778.68</v>
      </c>
      <c r="M176" s="90"/>
      <c r="N176" s="89">
        <v>45466</v>
      </c>
      <c r="O176" s="3">
        <f t="shared" si="20"/>
        <v>2024</v>
      </c>
      <c r="P176" s="25">
        <f t="shared" si="21"/>
        <v>6</v>
      </c>
      <c r="Q176" s="3">
        <f t="shared" si="22"/>
        <v>23</v>
      </c>
      <c r="R176" s="3">
        <f t="shared" si="23"/>
        <v>26</v>
      </c>
      <c r="S176" s="3">
        <f t="shared" si="24"/>
        <v>1</v>
      </c>
      <c r="T176" s="3">
        <v>24</v>
      </c>
      <c r="U176" s="3">
        <v>19</v>
      </c>
      <c r="V176" s="3">
        <v>36</v>
      </c>
      <c r="W176" s="3">
        <v>26</v>
      </c>
      <c r="X176" s="3">
        <v>301.52</v>
      </c>
    </row>
    <row r="177" spans="2:24" x14ac:dyDescent="0.3">
      <c r="B177" s="2">
        <v>45467</v>
      </c>
      <c r="C177" s="3">
        <f t="shared" si="25"/>
        <v>2024</v>
      </c>
      <c r="D177" s="25">
        <f t="shared" si="26"/>
        <v>6</v>
      </c>
      <c r="E177" s="3">
        <f t="shared" si="27"/>
        <v>24</v>
      </c>
      <c r="F177" s="3">
        <f t="shared" si="28"/>
        <v>26</v>
      </c>
      <c r="G177" s="3">
        <f t="shared" si="29"/>
        <v>2</v>
      </c>
      <c r="H177" s="88">
        <v>20</v>
      </c>
      <c r="I177" s="88">
        <v>2</v>
      </c>
      <c r="J177" s="88">
        <v>57</v>
      </c>
      <c r="K177" s="88">
        <v>17</v>
      </c>
      <c r="L177" s="3">
        <v>4239.05</v>
      </c>
      <c r="M177" s="90"/>
      <c r="N177" s="89">
        <v>45467</v>
      </c>
      <c r="O177" s="3">
        <f t="shared" si="20"/>
        <v>2024</v>
      </c>
      <c r="P177" s="25">
        <f t="shared" si="21"/>
        <v>6</v>
      </c>
      <c r="Q177" s="3">
        <f t="shared" si="22"/>
        <v>24</v>
      </c>
      <c r="R177" s="3">
        <f t="shared" si="23"/>
        <v>26</v>
      </c>
      <c r="S177" s="3">
        <f t="shared" si="24"/>
        <v>2</v>
      </c>
      <c r="T177" s="3">
        <v>24</v>
      </c>
      <c r="U177" s="3">
        <v>20</v>
      </c>
      <c r="V177" s="3">
        <v>29</v>
      </c>
      <c r="W177" s="3">
        <v>24</v>
      </c>
      <c r="X177" s="3">
        <v>96.01</v>
      </c>
    </row>
    <row r="178" spans="2:24" x14ac:dyDescent="0.3">
      <c r="B178" s="2">
        <v>45468</v>
      </c>
      <c r="C178" s="3">
        <f t="shared" si="25"/>
        <v>2024</v>
      </c>
      <c r="D178" s="25">
        <f t="shared" si="26"/>
        <v>6</v>
      </c>
      <c r="E178" s="3">
        <f t="shared" si="27"/>
        <v>25</v>
      </c>
      <c r="F178" s="3">
        <f t="shared" si="28"/>
        <v>26</v>
      </c>
      <c r="G178" s="3">
        <f t="shared" si="29"/>
        <v>3</v>
      </c>
      <c r="H178" s="88">
        <v>16</v>
      </c>
      <c r="I178" s="88">
        <v>5</v>
      </c>
      <c r="J178" s="88">
        <v>68</v>
      </c>
      <c r="K178" s="88">
        <v>13</v>
      </c>
      <c r="L178" s="3">
        <v>3913.17</v>
      </c>
      <c r="M178" s="90"/>
      <c r="N178" s="89">
        <v>45468</v>
      </c>
      <c r="O178" s="3">
        <f t="shared" si="20"/>
        <v>2024</v>
      </c>
      <c r="P178" s="25">
        <f t="shared" si="21"/>
        <v>6</v>
      </c>
      <c r="Q178" s="3">
        <f t="shared" si="22"/>
        <v>25</v>
      </c>
      <c r="R178" s="3">
        <f t="shared" si="23"/>
        <v>26</v>
      </c>
      <c r="S178" s="3">
        <f t="shared" si="24"/>
        <v>3</v>
      </c>
      <c r="T178" s="3">
        <v>24</v>
      </c>
      <c r="U178" s="3">
        <v>18</v>
      </c>
      <c r="V178" s="3">
        <v>35</v>
      </c>
      <c r="W178" s="3">
        <v>26.5</v>
      </c>
      <c r="X178" s="3">
        <v>409.33</v>
      </c>
    </row>
    <row r="179" spans="2:24" x14ac:dyDescent="0.3">
      <c r="B179" s="2">
        <v>45469</v>
      </c>
      <c r="C179" s="3">
        <f t="shared" si="25"/>
        <v>2024</v>
      </c>
      <c r="D179" s="25">
        <f t="shared" si="26"/>
        <v>6</v>
      </c>
      <c r="E179" s="3">
        <f t="shared" si="27"/>
        <v>26</v>
      </c>
      <c r="F179" s="3">
        <f t="shared" si="28"/>
        <v>26</v>
      </c>
      <c r="G179" s="3">
        <f t="shared" si="29"/>
        <v>4</v>
      </c>
      <c r="H179" s="88">
        <v>21</v>
      </c>
      <c r="I179" s="88">
        <v>5</v>
      </c>
      <c r="J179" s="88">
        <v>38</v>
      </c>
      <c r="K179" s="88">
        <v>13</v>
      </c>
      <c r="L179" s="3">
        <v>1123.6199999999999</v>
      </c>
      <c r="M179" s="90"/>
      <c r="N179" s="89">
        <v>45469</v>
      </c>
      <c r="O179" s="3">
        <f t="shared" si="20"/>
        <v>2024</v>
      </c>
      <c r="P179" s="25">
        <f t="shared" si="21"/>
        <v>6</v>
      </c>
      <c r="Q179" s="3">
        <f t="shared" si="22"/>
        <v>26</v>
      </c>
      <c r="R179" s="3">
        <f t="shared" si="23"/>
        <v>26</v>
      </c>
      <c r="S179" s="3">
        <f t="shared" si="24"/>
        <v>4</v>
      </c>
      <c r="T179" s="3">
        <v>24</v>
      </c>
      <c r="U179" s="3">
        <v>20</v>
      </c>
      <c r="V179" s="3">
        <v>38</v>
      </c>
      <c r="W179" s="3">
        <v>29</v>
      </c>
      <c r="X179" s="3">
        <v>395.18</v>
      </c>
    </row>
    <row r="180" spans="2:24" x14ac:dyDescent="0.3">
      <c r="B180" s="2">
        <v>45470</v>
      </c>
      <c r="C180" s="3">
        <f t="shared" si="25"/>
        <v>2024</v>
      </c>
      <c r="D180" s="25">
        <f t="shared" si="26"/>
        <v>6</v>
      </c>
      <c r="E180" s="3">
        <f t="shared" si="27"/>
        <v>27</v>
      </c>
      <c r="F180" s="3">
        <f t="shared" si="28"/>
        <v>26</v>
      </c>
      <c r="G180" s="3">
        <f t="shared" si="29"/>
        <v>5</v>
      </c>
      <c r="H180" s="88">
        <v>22</v>
      </c>
      <c r="I180" s="88">
        <v>3</v>
      </c>
      <c r="J180" s="88">
        <v>85</v>
      </c>
      <c r="K180" s="88">
        <v>13</v>
      </c>
      <c r="L180" s="3">
        <v>4681.2299999999996</v>
      </c>
      <c r="M180" s="90"/>
      <c r="N180" s="89">
        <v>45470</v>
      </c>
      <c r="O180" s="3">
        <f t="shared" si="20"/>
        <v>2024</v>
      </c>
      <c r="P180" s="25">
        <f t="shared" si="21"/>
        <v>6</v>
      </c>
      <c r="Q180" s="3">
        <f t="shared" si="22"/>
        <v>27</v>
      </c>
      <c r="R180" s="3">
        <f t="shared" si="23"/>
        <v>26</v>
      </c>
      <c r="S180" s="3">
        <f t="shared" si="24"/>
        <v>5</v>
      </c>
      <c r="T180" s="3">
        <v>24</v>
      </c>
      <c r="U180" s="3">
        <v>23</v>
      </c>
      <c r="V180" s="3">
        <v>40</v>
      </c>
      <c r="W180" s="3">
        <v>30.5</v>
      </c>
      <c r="X180" s="3">
        <v>359.98</v>
      </c>
    </row>
    <row r="181" spans="2:24" x14ac:dyDescent="0.3">
      <c r="B181" s="2">
        <v>45471</v>
      </c>
      <c r="C181" s="3">
        <f t="shared" si="25"/>
        <v>2024</v>
      </c>
      <c r="D181" s="25">
        <f t="shared" si="26"/>
        <v>6</v>
      </c>
      <c r="E181" s="3">
        <f t="shared" si="27"/>
        <v>28</v>
      </c>
      <c r="F181" s="3">
        <f t="shared" si="28"/>
        <v>26</v>
      </c>
      <c r="G181" s="3">
        <f t="shared" si="29"/>
        <v>6</v>
      </c>
      <c r="H181" s="88">
        <v>24</v>
      </c>
      <c r="I181" s="88">
        <v>3</v>
      </c>
      <c r="J181" s="88">
        <v>70</v>
      </c>
      <c r="K181" s="88">
        <v>34</v>
      </c>
      <c r="L181" s="3">
        <v>3849.98</v>
      </c>
      <c r="M181" s="90"/>
      <c r="N181" s="89">
        <v>45471</v>
      </c>
      <c r="O181" s="3">
        <f t="shared" si="20"/>
        <v>2024</v>
      </c>
      <c r="P181" s="25">
        <f t="shared" si="21"/>
        <v>6</v>
      </c>
      <c r="Q181" s="3">
        <f t="shared" si="22"/>
        <v>28</v>
      </c>
      <c r="R181" s="3">
        <f t="shared" si="23"/>
        <v>26</v>
      </c>
      <c r="S181" s="3">
        <f t="shared" si="24"/>
        <v>6</v>
      </c>
      <c r="T181" s="3">
        <v>24</v>
      </c>
      <c r="U181" s="3">
        <v>23</v>
      </c>
      <c r="V181" s="3">
        <v>36</v>
      </c>
      <c r="W181" s="3">
        <v>27</v>
      </c>
      <c r="X181" s="3">
        <v>115.85</v>
      </c>
    </row>
    <row r="182" spans="2:24" x14ac:dyDescent="0.3">
      <c r="B182" s="2">
        <v>45472</v>
      </c>
      <c r="C182" s="3">
        <f t="shared" si="25"/>
        <v>2024</v>
      </c>
      <c r="D182" s="25">
        <f t="shared" si="26"/>
        <v>6</v>
      </c>
      <c r="E182" s="3">
        <f t="shared" si="27"/>
        <v>29</v>
      </c>
      <c r="F182" s="3">
        <f t="shared" si="28"/>
        <v>26</v>
      </c>
      <c r="G182" s="3">
        <f t="shared" si="29"/>
        <v>7</v>
      </c>
      <c r="H182" s="88">
        <v>23</v>
      </c>
      <c r="I182" s="88">
        <v>2</v>
      </c>
      <c r="J182" s="88">
        <v>65</v>
      </c>
      <c r="K182" s="88">
        <v>25</v>
      </c>
      <c r="L182" s="3">
        <v>2953.16</v>
      </c>
      <c r="M182" s="90"/>
      <c r="N182" s="89">
        <v>45472</v>
      </c>
      <c r="O182" s="3">
        <f t="shared" si="20"/>
        <v>2024</v>
      </c>
      <c r="P182" s="25">
        <f t="shared" si="21"/>
        <v>6</v>
      </c>
      <c r="Q182" s="3">
        <f t="shared" si="22"/>
        <v>29</v>
      </c>
      <c r="R182" s="3">
        <f t="shared" si="23"/>
        <v>26</v>
      </c>
      <c r="S182" s="3">
        <f t="shared" si="24"/>
        <v>7</v>
      </c>
      <c r="T182" s="3">
        <v>24</v>
      </c>
      <c r="U182" s="3">
        <v>23</v>
      </c>
      <c r="V182" s="3">
        <v>33.5</v>
      </c>
      <c r="W182" s="3">
        <v>26.5</v>
      </c>
      <c r="X182" s="3">
        <v>108.66</v>
      </c>
    </row>
    <row r="183" spans="2:24" x14ac:dyDescent="0.3">
      <c r="B183" s="2">
        <v>45473</v>
      </c>
      <c r="C183" s="3">
        <f t="shared" si="25"/>
        <v>2024</v>
      </c>
      <c r="D183" s="25">
        <f t="shared" si="26"/>
        <v>6</v>
      </c>
      <c r="E183" s="3">
        <f t="shared" si="27"/>
        <v>30</v>
      </c>
      <c r="F183" s="3">
        <f t="shared" si="28"/>
        <v>27</v>
      </c>
      <c r="G183" s="3">
        <f t="shared" si="29"/>
        <v>1</v>
      </c>
      <c r="H183" s="88">
        <v>24</v>
      </c>
      <c r="I183" s="88">
        <v>2</v>
      </c>
      <c r="J183" s="88">
        <v>57</v>
      </c>
      <c r="K183" s="88">
        <v>38</v>
      </c>
      <c r="L183" s="3">
        <v>2285.63</v>
      </c>
      <c r="M183" s="90"/>
      <c r="N183" s="89">
        <v>45473</v>
      </c>
      <c r="O183" s="3">
        <f t="shared" si="20"/>
        <v>2024</v>
      </c>
      <c r="P183" s="25">
        <f t="shared" si="21"/>
        <v>6</v>
      </c>
      <c r="Q183" s="3">
        <f t="shared" si="22"/>
        <v>30</v>
      </c>
      <c r="R183" s="3">
        <f t="shared" si="23"/>
        <v>27</v>
      </c>
      <c r="S183" s="3">
        <f t="shared" si="24"/>
        <v>1</v>
      </c>
      <c r="T183" s="3">
        <v>24</v>
      </c>
      <c r="U183" s="3">
        <v>23</v>
      </c>
      <c r="V183" s="3">
        <v>29.5</v>
      </c>
      <c r="W183" s="3">
        <v>25</v>
      </c>
      <c r="X183" s="3">
        <v>36.67</v>
      </c>
    </row>
    <row r="184" spans="2:24" x14ac:dyDescent="0.3">
      <c r="B184" s="2">
        <v>45474</v>
      </c>
      <c r="C184" s="3">
        <f t="shared" si="25"/>
        <v>2024</v>
      </c>
      <c r="D184" s="25">
        <f t="shared" si="26"/>
        <v>7</v>
      </c>
      <c r="E184" s="3">
        <f t="shared" si="27"/>
        <v>1</v>
      </c>
      <c r="F184" s="3">
        <f t="shared" si="28"/>
        <v>27</v>
      </c>
      <c r="G184" s="3">
        <f t="shared" si="29"/>
        <v>2</v>
      </c>
      <c r="H184" s="88">
        <v>20</v>
      </c>
      <c r="I184" s="88">
        <v>4</v>
      </c>
      <c r="J184" s="88">
        <v>42</v>
      </c>
      <c r="K184" s="88">
        <v>9</v>
      </c>
      <c r="L184" s="3">
        <v>1942.53</v>
      </c>
      <c r="M184" s="90"/>
      <c r="N184" s="89">
        <v>45474</v>
      </c>
      <c r="O184" s="3">
        <f t="shared" si="20"/>
        <v>2024</v>
      </c>
      <c r="P184" s="25">
        <f t="shared" si="21"/>
        <v>7</v>
      </c>
      <c r="Q184" s="3">
        <f t="shared" si="22"/>
        <v>1</v>
      </c>
      <c r="R184" s="3">
        <f t="shared" si="23"/>
        <v>27</v>
      </c>
      <c r="S184" s="3">
        <f t="shared" si="24"/>
        <v>2</v>
      </c>
      <c r="T184" s="3">
        <v>24</v>
      </c>
      <c r="U184" s="3">
        <v>17.5</v>
      </c>
      <c r="V184" s="3">
        <v>26</v>
      </c>
      <c r="W184" s="3">
        <v>22.5</v>
      </c>
      <c r="X184" s="3">
        <v>63.65</v>
      </c>
    </row>
    <row r="185" spans="2:24" x14ac:dyDescent="0.3">
      <c r="B185" s="2">
        <v>45475</v>
      </c>
      <c r="C185" s="3">
        <f t="shared" si="25"/>
        <v>2024</v>
      </c>
      <c r="D185" s="25">
        <f t="shared" si="26"/>
        <v>7</v>
      </c>
      <c r="E185" s="3">
        <f t="shared" si="27"/>
        <v>2</v>
      </c>
      <c r="F185" s="3">
        <f t="shared" si="28"/>
        <v>27</v>
      </c>
      <c r="G185" s="3">
        <f t="shared" si="29"/>
        <v>3</v>
      </c>
      <c r="H185" s="88">
        <v>23</v>
      </c>
      <c r="I185" s="88">
        <v>4</v>
      </c>
      <c r="J185" s="88">
        <v>55</v>
      </c>
      <c r="K185" s="88">
        <v>30</v>
      </c>
      <c r="L185" s="3">
        <v>1533.12</v>
      </c>
      <c r="M185" s="90"/>
      <c r="N185" s="89">
        <v>45475</v>
      </c>
      <c r="O185" s="3">
        <f t="shared" si="20"/>
        <v>2024</v>
      </c>
      <c r="P185" s="25">
        <f t="shared" si="21"/>
        <v>7</v>
      </c>
      <c r="Q185" s="3">
        <f t="shared" si="22"/>
        <v>2</v>
      </c>
      <c r="R185" s="3">
        <f t="shared" si="23"/>
        <v>27</v>
      </c>
      <c r="S185" s="3">
        <f t="shared" si="24"/>
        <v>3</v>
      </c>
      <c r="T185" s="3">
        <v>24</v>
      </c>
      <c r="U185" s="3">
        <v>16</v>
      </c>
      <c r="V185" s="3">
        <v>28</v>
      </c>
      <c r="W185" s="3">
        <v>22</v>
      </c>
      <c r="X185" s="3">
        <v>186.88</v>
      </c>
    </row>
    <row r="186" spans="2:24" x14ac:dyDescent="0.3">
      <c r="B186" s="2">
        <v>45476</v>
      </c>
      <c r="C186" s="3">
        <f t="shared" si="25"/>
        <v>2024</v>
      </c>
      <c r="D186" s="25">
        <f t="shared" si="26"/>
        <v>7</v>
      </c>
      <c r="E186" s="3">
        <f t="shared" si="27"/>
        <v>3</v>
      </c>
      <c r="F186" s="3">
        <f t="shared" si="28"/>
        <v>27</v>
      </c>
      <c r="G186" s="3">
        <f t="shared" si="29"/>
        <v>4</v>
      </c>
      <c r="H186" s="88">
        <v>22</v>
      </c>
      <c r="I186" s="88">
        <v>3</v>
      </c>
      <c r="J186" s="88">
        <v>59</v>
      </c>
      <c r="K186" s="88">
        <v>25</v>
      </c>
      <c r="L186" s="3">
        <v>2608.0700000000002</v>
      </c>
      <c r="M186" s="90"/>
      <c r="N186" s="89">
        <v>45476</v>
      </c>
      <c r="O186" s="3">
        <f t="shared" si="20"/>
        <v>2024</v>
      </c>
      <c r="P186" s="25">
        <f t="shared" si="21"/>
        <v>7</v>
      </c>
      <c r="Q186" s="3">
        <f t="shared" si="22"/>
        <v>3</v>
      </c>
      <c r="R186" s="3">
        <f t="shared" si="23"/>
        <v>27</v>
      </c>
      <c r="S186" s="3">
        <f t="shared" si="24"/>
        <v>4</v>
      </c>
      <c r="T186" s="3">
        <v>24</v>
      </c>
      <c r="U186" s="3">
        <v>13.5</v>
      </c>
      <c r="V186" s="3">
        <v>30</v>
      </c>
      <c r="W186" s="3">
        <v>23.5</v>
      </c>
      <c r="X186" s="3">
        <v>327.54000000000002</v>
      </c>
    </row>
    <row r="187" spans="2:24" x14ac:dyDescent="0.3">
      <c r="B187" s="2">
        <v>45477</v>
      </c>
      <c r="C187" s="3">
        <f t="shared" si="25"/>
        <v>2024</v>
      </c>
      <c r="D187" s="25">
        <f t="shared" si="26"/>
        <v>7</v>
      </c>
      <c r="E187" s="3">
        <f t="shared" si="27"/>
        <v>4</v>
      </c>
      <c r="F187" s="3">
        <f t="shared" si="28"/>
        <v>27</v>
      </c>
      <c r="G187" s="3">
        <f t="shared" si="29"/>
        <v>5</v>
      </c>
      <c r="H187" s="88">
        <v>16</v>
      </c>
      <c r="I187" s="88">
        <v>2</v>
      </c>
      <c r="J187" s="88">
        <v>30</v>
      </c>
      <c r="K187" s="88">
        <v>13</v>
      </c>
      <c r="L187" s="3">
        <v>1069.17</v>
      </c>
      <c r="M187" s="90"/>
      <c r="N187" s="89">
        <v>45477</v>
      </c>
      <c r="O187" s="3">
        <f t="shared" si="20"/>
        <v>2024</v>
      </c>
      <c r="P187" s="25">
        <f t="shared" si="21"/>
        <v>7</v>
      </c>
      <c r="Q187" s="3">
        <f t="shared" si="22"/>
        <v>4</v>
      </c>
      <c r="R187" s="3">
        <f t="shared" si="23"/>
        <v>27</v>
      </c>
      <c r="S187" s="3">
        <f t="shared" si="24"/>
        <v>5</v>
      </c>
      <c r="T187" s="3">
        <v>24</v>
      </c>
      <c r="U187" s="3">
        <v>15.5</v>
      </c>
      <c r="V187" s="3">
        <v>32</v>
      </c>
      <c r="W187" s="3">
        <v>27</v>
      </c>
      <c r="X187" s="3">
        <v>320</v>
      </c>
    </row>
    <row r="188" spans="2:24" x14ac:dyDescent="0.3">
      <c r="B188" s="2">
        <v>45478</v>
      </c>
      <c r="C188" s="3">
        <f t="shared" si="25"/>
        <v>2024</v>
      </c>
      <c r="D188" s="25">
        <f t="shared" si="26"/>
        <v>7</v>
      </c>
      <c r="E188" s="3">
        <f t="shared" si="27"/>
        <v>5</v>
      </c>
      <c r="F188" s="3">
        <f t="shared" si="28"/>
        <v>27</v>
      </c>
      <c r="G188" s="3">
        <f t="shared" si="29"/>
        <v>6</v>
      </c>
      <c r="H188" s="88">
        <v>17</v>
      </c>
      <c r="I188" s="88">
        <v>3</v>
      </c>
      <c r="J188" s="88">
        <v>38</v>
      </c>
      <c r="K188" s="88">
        <v>11</v>
      </c>
      <c r="L188" s="3">
        <v>1023.68</v>
      </c>
      <c r="M188" s="90"/>
      <c r="N188" s="89">
        <v>45478</v>
      </c>
      <c r="O188" s="3">
        <f t="shared" si="20"/>
        <v>2024</v>
      </c>
      <c r="P188" s="25">
        <f t="shared" si="21"/>
        <v>7</v>
      </c>
      <c r="Q188" s="3">
        <f t="shared" si="22"/>
        <v>5</v>
      </c>
      <c r="R188" s="3">
        <f t="shared" si="23"/>
        <v>27</v>
      </c>
      <c r="S188" s="3">
        <f t="shared" si="24"/>
        <v>6</v>
      </c>
      <c r="T188" s="3">
        <v>24</v>
      </c>
      <c r="U188" s="3">
        <v>18</v>
      </c>
      <c r="V188" s="3">
        <v>31</v>
      </c>
      <c r="W188" s="3">
        <v>21</v>
      </c>
      <c r="X188" s="3">
        <v>212.49</v>
      </c>
    </row>
    <row r="189" spans="2:24" x14ac:dyDescent="0.3">
      <c r="B189" s="2">
        <v>45479</v>
      </c>
      <c r="C189" s="3">
        <f t="shared" si="25"/>
        <v>2024</v>
      </c>
      <c r="D189" s="25">
        <f t="shared" si="26"/>
        <v>7</v>
      </c>
      <c r="E189" s="3">
        <f t="shared" si="27"/>
        <v>6</v>
      </c>
      <c r="F189" s="3">
        <f t="shared" si="28"/>
        <v>27</v>
      </c>
      <c r="G189" s="3">
        <f t="shared" si="29"/>
        <v>7</v>
      </c>
      <c r="H189" s="88">
        <v>12</v>
      </c>
      <c r="I189" s="88">
        <v>3</v>
      </c>
      <c r="J189" s="88">
        <v>25</v>
      </c>
      <c r="K189" s="88">
        <v>13</v>
      </c>
      <c r="L189" s="3">
        <v>686.06</v>
      </c>
      <c r="M189" s="90"/>
      <c r="N189" s="89">
        <v>45479</v>
      </c>
      <c r="O189" s="3">
        <f t="shared" si="20"/>
        <v>2024</v>
      </c>
      <c r="P189" s="25">
        <f t="shared" si="21"/>
        <v>7</v>
      </c>
      <c r="Q189" s="3">
        <f t="shared" si="22"/>
        <v>6</v>
      </c>
      <c r="R189" s="3">
        <f t="shared" si="23"/>
        <v>27</v>
      </c>
      <c r="S189" s="3">
        <f t="shared" si="24"/>
        <v>7</v>
      </c>
      <c r="T189" s="3">
        <v>24</v>
      </c>
      <c r="U189" s="3">
        <v>17.5</v>
      </c>
      <c r="V189" s="3">
        <v>31</v>
      </c>
      <c r="W189" s="3">
        <v>26</v>
      </c>
      <c r="X189" s="3">
        <v>249.67</v>
      </c>
    </row>
    <row r="190" spans="2:24" x14ac:dyDescent="0.3">
      <c r="B190" s="2">
        <v>45480</v>
      </c>
      <c r="C190" s="3">
        <f t="shared" si="25"/>
        <v>2024</v>
      </c>
      <c r="D190" s="25">
        <f t="shared" si="26"/>
        <v>7</v>
      </c>
      <c r="E190" s="3">
        <f t="shared" si="27"/>
        <v>7</v>
      </c>
      <c r="F190" s="3">
        <f t="shared" si="28"/>
        <v>28</v>
      </c>
      <c r="G190" s="3">
        <f t="shared" si="29"/>
        <v>1</v>
      </c>
      <c r="H190" s="88">
        <v>13</v>
      </c>
      <c r="I190" s="88">
        <v>5</v>
      </c>
      <c r="J190" s="88">
        <v>34</v>
      </c>
      <c r="K190" s="88">
        <v>9</v>
      </c>
      <c r="L190" s="3">
        <v>998.97</v>
      </c>
      <c r="M190" s="90"/>
      <c r="N190" s="89">
        <v>45480</v>
      </c>
      <c r="O190" s="3">
        <f t="shared" si="20"/>
        <v>2024</v>
      </c>
      <c r="P190" s="25">
        <f t="shared" si="21"/>
        <v>7</v>
      </c>
      <c r="Q190" s="3">
        <f t="shared" si="22"/>
        <v>7</v>
      </c>
      <c r="R190" s="3">
        <f t="shared" si="23"/>
        <v>28</v>
      </c>
      <c r="S190" s="3">
        <f t="shared" si="24"/>
        <v>1</v>
      </c>
      <c r="T190" s="3">
        <v>24</v>
      </c>
      <c r="U190" s="3">
        <v>17.5</v>
      </c>
      <c r="V190" s="3">
        <v>32</v>
      </c>
      <c r="W190" s="3">
        <v>25</v>
      </c>
      <c r="X190" s="3">
        <v>198.11</v>
      </c>
    </row>
    <row r="191" spans="2:24" x14ac:dyDescent="0.3">
      <c r="B191" s="2">
        <v>45481</v>
      </c>
      <c r="C191" s="3">
        <f t="shared" si="25"/>
        <v>2024</v>
      </c>
      <c r="D191" s="25">
        <f t="shared" si="26"/>
        <v>7</v>
      </c>
      <c r="E191" s="3">
        <f t="shared" si="27"/>
        <v>8</v>
      </c>
      <c r="F191" s="3">
        <f t="shared" si="28"/>
        <v>28</v>
      </c>
      <c r="G191" s="3">
        <f t="shared" si="29"/>
        <v>2</v>
      </c>
      <c r="H191" s="88">
        <v>19</v>
      </c>
      <c r="I191" s="88">
        <v>5</v>
      </c>
      <c r="J191" s="88">
        <v>34</v>
      </c>
      <c r="K191" s="88">
        <v>9</v>
      </c>
      <c r="L191" s="3">
        <v>757.31</v>
      </c>
      <c r="M191" s="90"/>
      <c r="N191" s="89">
        <v>45481</v>
      </c>
      <c r="O191" s="3">
        <f t="shared" si="20"/>
        <v>2024</v>
      </c>
      <c r="P191" s="25">
        <f t="shared" si="21"/>
        <v>7</v>
      </c>
      <c r="Q191" s="3">
        <f t="shared" si="22"/>
        <v>8</v>
      </c>
      <c r="R191" s="3">
        <f t="shared" si="23"/>
        <v>28</v>
      </c>
      <c r="S191" s="3">
        <f t="shared" si="24"/>
        <v>2</v>
      </c>
      <c r="T191" s="3">
        <v>24</v>
      </c>
      <c r="U191" s="3">
        <v>17.5</v>
      </c>
      <c r="V191" s="3">
        <v>29.5</v>
      </c>
      <c r="W191" s="3">
        <v>20.5</v>
      </c>
      <c r="X191" s="3">
        <v>161.52000000000001</v>
      </c>
    </row>
    <row r="192" spans="2:24" x14ac:dyDescent="0.3">
      <c r="B192" s="2">
        <v>45482</v>
      </c>
      <c r="C192" s="3">
        <f t="shared" si="25"/>
        <v>2024</v>
      </c>
      <c r="D192" s="25">
        <f t="shared" si="26"/>
        <v>7</v>
      </c>
      <c r="E192" s="3">
        <f t="shared" si="27"/>
        <v>9</v>
      </c>
      <c r="F192" s="3">
        <f t="shared" si="28"/>
        <v>28</v>
      </c>
      <c r="G192" s="3">
        <f t="shared" si="29"/>
        <v>3</v>
      </c>
      <c r="H192" s="88">
        <v>16</v>
      </c>
      <c r="I192" s="88">
        <v>2</v>
      </c>
      <c r="J192" s="88">
        <v>17</v>
      </c>
      <c r="K192" s="88">
        <v>9</v>
      </c>
      <c r="L192" s="3">
        <v>224.62</v>
      </c>
      <c r="M192" s="90"/>
      <c r="N192" s="89">
        <v>45482</v>
      </c>
      <c r="O192" s="3">
        <f t="shared" si="20"/>
        <v>2024</v>
      </c>
      <c r="P192" s="25">
        <f t="shared" si="21"/>
        <v>7</v>
      </c>
      <c r="Q192" s="3">
        <f t="shared" si="22"/>
        <v>9</v>
      </c>
      <c r="R192" s="3">
        <f t="shared" si="23"/>
        <v>28</v>
      </c>
      <c r="S192" s="3">
        <f t="shared" si="24"/>
        <v>3</v>
      </c>
      <c r="T192" s="3">
        <v>24</v>
      </c>
      <c r="U192" s="3">
        <v>20</v>
      </c>
      <c r="V192" s="3">
        <v>32.5</v>
      </c>
      <c r="W192" s="3">
        <v>23.5</v>
      </c>
      <c r="X192" s="3">
        <v>207.93</v>
      </c>
    </row>
    <row r="193" spans="2:24" x14ac:dyDescent="0.3">
      <c r="B193" s="2">
        <v>45483</v>
      </c>
      <c r="C193" s="3">
        <f t="shared" si="25"/>
        <v>2024</v>
      </c>
      <c r="D193" s="25">
        <f t="shared" si="26"/>
        <v>7</v>
      </c>
      <c r="E193" s="3">
        <f t="shared" si="27"/>
        <v>10</v>
      </c>
      <c r="F193" s="3">
        <f t="shared" si="28"/>
        <v>28</v>
      </c>
      <c r="G193" s="3">
        <f t="shared" si="29"/>
        <v>4</v>
      </c>
      <c r="H193" s="88">
        <v>18</v>
      </c>
      <c r="I193" s="88">
        <v>4</v>
      </c>
      <c r="J193" s="88">
        <v>53</v>
      </c>
      <c r="K193" s="88">
        <v>13</v>
      </c>
      <c r="L193" s="3">
        <v>1929.71</v>
      </c>
      <c r="M193" s="90"/>
      <c r="N193" s="89">
        <v>45483</v>
      </c>
      <c r="O193" s="3">
        <f t="shared" si="20"/>
        <v>2024</v>
      </c>
      <c r="P193" s="25">
        <f t="shared" si="21"/>
        <v>7</v>
      </c>
      <c r="Q193" s="3">
        <f t="shared" si="22"/>
        <v>10</v>
      </c>
      <c r="R193" s="3">
        <f t="shared" si="23"/>
        <v>28</v>
      </c>
      <c r="S193" s="3">
        <f t="shared" si="24"/>
        <v>4</v>
      </c>
      <c r="T193" s="3">
        <v>23</v>
      </c>
      <c r="U193" s="3">
        <v>18.5</v>
      </c>
      <c r="V193" s="3">
        <v>33</v>
      </c>
      <c r="W193" s="3">
        <v>27</v>
      </c>
      <c r="X193" s="3">
        <v>284.14</v>
      </c>
    </row>
    <row r="194" spans="2:24" x14ac:dyDescent="0.3">
      <c r="B194" s="2">
        <v>45484</v>
      </c>
      <c r="C194" s="3">
        <f t="shared" si="25"/>
        <v>2024</v>
      </c>
      <c r="D194" s="25">
        <f t="shared" si="26"/>
        <v>7</v>
      </c>
      <c r="E194" s="3">
        <f t="shared" si="27"/>
        <v>11</v>
      </c>
      <c r="F194" s="3">
        <f t="shared" si="28"/>
        <v>28</v>
      </c>
      <c r="G194" s="3">
        <f t="shared" si="29"/>
        <v>5</v>
      </c>
      <c r="H194" s="88">
        <v>19</v>
      </c>
      <c r="I194" s="88">
        <v>3</v>
      </c>
      <c r="J194" s="88">
        <v>57</v>
      </c>
      <c r="K194" s="88">
        <v>13</v>
      </c>
      <c r="L194" s="3">
        <v>3283.63</v>
      </c>
      <c r="M194" s="90"/>
      <c r="N194" s="89">
        <v>45484</v>
      </c>
      <c r="O194" s="3">
        <f t="shared" si="20"/>
        <v>2024</v>
      </c>
      <c r="P194" s="25">
        <f t="shared" si="21"/>
        <v>7</v>
      </c>
      <c r="Q194" s="3">
        <f t="shared" si="22"/>
        <v>11</v>
      </c>
      <c r="R194" s="3">
        <f t="shared" si="23"/>
        <v>28</v>
      </c>
      <c r="S194" s="3">
        <f t="shared" si="24"/>
        <v>5</v>
      </c>
      <c r="T194" s="3">
        <v>24</v>
      </c>
      <c r="U194" s="3">
        <v>19</v>
      </c>
      <c r="V194" s="3">
        <v>33.5</v>
      </c>
      <c r="W194" s="3">
        <v>24.5</v>
      </c>
      <c r="X194" s="3">
        <v>216.07</v>
      </c>
    </row>
    <row r="195" spans="2:24" x14ac:dyDescent="0.3">
      <c r="B195" s="2">
        <v>45485</v>
      </c>
      <c r="C195" s="3">
        <f t="shared" si="25"/>
        <v>2024</v>
      </c>
      <c r="D195" s="25">
        <f t="shared" si="26"/>
        <v>7</v>
      </c>
      <c r="E195" s="3">
        <f t="shared" si="27"/>
        <v>12</v>
      </c>
      <c r="F195" s="3">
        <f t="shared" si="28"/>
        <v>28</v>
      </c>
      <c r="G195" s="3">
        <f t="shared" si="29"/>
        <v>6</v>
      </c>
      <c r="H195" s="88">
        <v>10</v>
      </c>
      <c r="I195" s="88">
        <v>5</v>
      </c>
      <c r="J195" s="88">
        <v>38</v>
      </c>
      <c r="K195" s="88">
        <v>5</v>
      </c>
      <c r="L195" s="3">
        <v>1331.56</v>
      </c>
      <c r="M195" s="90"/>
      <c r="N195" s="89">
        <v>45485</v>
      </c>
      <c r="O195" s="3">
        <f t="shared" si="20"/>
        <v>2024</v>
      </c>
      <c r="P195" s="25">
        <f t="shared" si="21"/>
        <v>7</v>
      </c>
      <c r="Q195" s="3">
        <f t="shared" si="22"/>
        <v>12</v>
      </c>
      <c r="R195" s="3">
        <f t="shared" si="23"/>
        <v>28</v>
      </c>
      <c r="S195" s="3">
        <f t="shared" si="24"/>
        <v>6</v>
      </c>
      <c r="T195" s="3">
        <v>24</v>
      </c>
      <c r="U195" s="3">
        <v>19</v>
      </c>
      <c r="V195" s="3">
        <v>35</v>
      </c>
      <c r="W195" s="3">
        <v>27</v>
      </c>
      <c r="X195" s="3">
        <v>376.45</v>
      </c>
    </row>
    <row r="196" spans="2:24" x14ac:dyDescent="0.3">
      <c r="B196" s="2">
        <v>45486</v>
      </c>
      <c r="C196" s="3">
        <f t="shared" si="25"/>
        <v>2024</v>
      </c>
      <c r="D196" s="25">
        <f t="shared" si="26"/>
        <v>7</v>
      </c>
      <c r="E196" s="3">
        <f t="shared" si="27"/>
        <v>13</v>
      </c>
      <c r="F196" s="3">
        <f t="shared" si="28"/>
        <v>28</v>
      </c>
      <c r="G196" s="3">
        <f t="shared" si="29"/>
        <v>7</v>
      </c>
      <c r="H196" s="88">
        <v>23</v>
      </c>
      <c r="I196" s="88">
        <v>3</v>
      </c>
      <c r="J196" s="88">
        <v>70</v>
      </c>
      <c r="K196" s="88">
        <v>25</v>
      </c>
      <c r="L196" s="3">
        <v>3342.73</v>
      </c>
      <c r="M196" s="90"/>
      <c r="N196" s="89">
        <v>45486</v>
      </c>
      <c r="O196" s="3">
        <f t="shared" ref="O196:O259" si="30">YEAR(N196)</f>
        <v>2024</v>
      </c>
      <c r="P196" s="25">
        <f t="shared" ref="P196:P259" si="31">MONTH(N196)</f>
        <v>7</v>
      </c>
      <c r="Q196" s="3">
        <f t="shared" ref="Q196:Q259" si="32">DAY(N196)</f>
        <v>13</v>
      </c>
      <c r="R196" s="3">
        <f t="shared" ref="R196:R259" si="33">WEEKNUM(N196)</f>
        <v>28</v>
      </c>
      <c r="S196" s="3">
        <f t="shared" ref="S196:S259" si="34">WEEKDAY(N196)</f>
        <v>7</v>
      </c>
      <c r="T196" s="3">
        <v>24</v>
      </c>
      <c r="U196" s="3">
        <v>22</v>
      </c>
      <c r="V196" s="3">
        <v>29.5</v>
      </c>
      <c r="W196" s="3">
        <v>24</v>
      </c>
      <c r="X196" s="3">
        <v>59.13</v>
      </c>
    </row>
    <row r="197" spans="2:24" x14ac:dyDescent="0.3">
      <c r="B197" s="2">
        <v>45487</v>
      </c>
      <c r="C197" s="3">
        <f t="shared" ref="C197:C260" si="35">YEAR(B197)</f>
        <v>2024</v>
      </c>
      <c r="D197" s="25">
        <f t="shared" ref="D197:D260" si="36">MONTH(B197)</f>
        <v>7</v>
      </c>
      <c r="E197" s="3">
        <f t="shared" ref="E197:E260" si="37">DAY(B197)</f>
        <v>14</v>
      </c>
      <c r="F197" s="3">
        <f t="shared" ref="F197:F260" si="38">WEEKNUM(B197)</f>
        <v>29</v>
      </c>
      <c r="G197" s="3">
        <f t="shared" ref="G197:G260" si="39">WEEKDAY(B197)</f>
        <v>1</v>
      </c>
      <c r="H197" s="88">
        <v>18</v>
      </c>
      <c r="I197" s="88">
        <v>3</v>
      </c>
      <c r="J197" s="88">
        <v>55</v>
      </c>
      <c r="K197" s="88">
        <v>17</v>
      </c>
      <c r="L197" s="3">
        <v>1956.76</v>
      </c>
      <c r="M197" s="90"/>
      <c r="N197" s="89">
        <v>45487</v>
      </c>
      <c r="O197" s="3">
        <f t="shared" si="30"/>
        <v>2024</v>
      </c>
      <c r="P197" s="25">
        <f t="shared" si="31"/>
        <v>7</v>
      </c>
      <c r="Q197" s="3">
        <f t="shared" si="32"/>
        <v>14</v>
      </c>
      <c r="R197" s="3">
        <f t="shared" si="33"/>
        <v>29</v>
      </c>
      <c r="S197" s="3">
        <f t="shared" si="34"/>
        <v>1</v>
      </c>
      <c r="T197" s="3">
        <v>24</v>
      </c>
      <c r="U197" s="3">
        <v>17</v>
      </c>
      <c r="V197" s="3">
        <v>33</v>
      </c>
      <c r="W197" s="3">
        <v>24</v>
      </c>
      <c r="X197" s="3">
        <v>264.33</v>
      </c>
    </row>
    <row r="198" spans="2:24" x14ac:dyDescent="0.3">
      <c r="B198" s="2">
        <v>45488</v>
      </c>
      <c r="C198" s="3">
        <f t="shared" si="35"/>
        <v>2024</v>
      </c>
      <c r="D198" s="25">
        <f t="shared" si="36"/>
        <v>7</v>
      </c>
      <c r="E198" s="3">
        <f t="shared" si="37"/>
        <v>15</v>
      </c>
      <c r="F198" s="3">
        <f t="shared" si="38"/>
        <v>29</v>
      </c>
      <c r="G198" s="3">
        <f t="shared" si="39"/>
        <v>2</v>
      </c>
      <c r="H198" s="88">
        <v>23</v>
      </c>
      <c r="I198" s="88">
        <v>3</v>
      </c>
      <c r="J198" s="88">
        <v>53</v>
      </c>
      <c r="K198" s="88">
        <v>17</v>
      </c>
      <c r="L198" s="3">
        <v>1431.3</v>
      </c>
      <c r="M198" s="90"/>
      <c r="N198" s="89">
        <v>45488</v>
      </c>
      <c r="O198" s="3">
        <f t="shared" si="30"/>
        <v>2024</v>
      </c>
      <c r="P198" s="25">
        <f t="shared" si="31"/>
        <v>7</v>
      </c>
      <c r="Q198" s="3">
        <f t="shared" si="32"/>
        <v>15</v>
      </c>
      <c r="R198" s="3">
        <f t="shared" si="33"/>
        <v>29</v>
      </c>
      <c r="S198" s="3">
        <f t="shared" si="34"/>
        <v>2</v>
      </c>
      <c r="T198" s="3">
        <v>24</v>
      </c>
      <c r="U198" s="3">
        <v>16.5</v>
      </c>
      <c r="V198" s="3">
        <v>31</v>
      </c>
      <c r="W198" s="3">
        <v>22.5</v>
      </c>
      <c r="X198" s="3">
        <v>263.33</v>
      </c>
    </row>
    <row r="199" spans="2:24" x14ac:dyDescent="0.3">
      <c r="B199" s="2">
        <v>45489</v>
      </c>
      <c r="C199" s="3">
        <f t="shared" si="35"/>
        <v>2024</v>
      </c>
      <c r="D199" s="25">
        <f t="shared" si="36"/>
        <v>7</v>
      </c>
      <c r="E199" s="3">
        <f t="shared" si="37"/>
        <v>16</v>
      </c>
      <c r="F199" s="3">
        <f t="shared" si="38"/>
        <v>29</v>
      </c>
      <c r="G199" s="3">
        <f t="shared" si="39"/>
        <v>3</v>
      </c>
      <c r="H199" s="88">
        <v>24</v>
      </c>
      <c r="I199" s="88">
        <v>2</v>
      </c>
      <c r="J199" s="88">
        <v>55</v>
      </c>
      <c r="K199" s="88">
        <v>21</v>
      </c>
      <c r="L199" s="3">
        <v>2671.72</v>
      </c>
      <c r="M199" s="90"/>
      <c r="N199" s="89">
        <v>45489</v>
      </c>
      <c r="O199" s="3">
        <f t="shared" si="30"/>
        <v>2024</v>
      </c>
      <c r="P199" s="25">
        <f t="shared" si="31"/>
        <v>7</v>
      </c>
      <c r="Q199" s="3">
        <f t="shared" si="32"/>
        <v>16</v>
      </c>
      <c r="R199" s="3">
        <f t="shared" si="33"/>
        <v>29</v>
      </c>
      <c r="S199" s="3">
        <f t="shared" si="34"/>
        <v>3</v>
      </c>
      <c r="T199" s="3">
        <v>24</v>
      </c>
      <c r="U199" s="3">
        <v>19</v>
      </c>
      <c r="V199" s="3">
        <v>28.5</v>
      </c>
      <c r="W199" s="3">
        <v>23</v>
      </c>
      <c r="X199" s="3">
        <v>127.88</v>
      </c>
    </row>
    <row r="200" spans="2:24" x14ac:dyDescent="0.3">
      <c r="B200" s="2">
        <v>45490</v>
      </c>
      <c r="C200" s="3">
        <f t="shared" si="35"/>
        <v>2024</v>
      </c>
      <c r="D200" s="25">
        <f t="shared" si="36"/>
        <v>7</v>
      </c>
      <c r="E200" s="3">
        <f t="shared" si="37"/>
        <v>17</v>
      </c>
      <c r="F200" s="3">
        <f t="shared" si="38"/>
        <v>29</v>
      </c>
      <c r="G200" s="3">
        <f t="shared" si="39"/>
        <v>4</v>
      </c>
      <c r="H200" s="88">
        <v>23</v>
      </c>
      <c r="I200" s="88">
        <v>3</v>
      </c>
      <c r="J200" s="88">
        <v>38</v>
      </c>
      <c r="K200" s="88">
        <v>13</v>
      </c>
      <c r="L200" s="3">
        <v>1082.25</v>
      </c>
      <c r="M200" s="90"/>
      <c r="N200" s="89">
        <v>45490</v>
      </c>
      <c r="O200" s="3">
        <f t="shared" si="30"/>
        <v>2024</v>
      </c>
      <c r="P200" s="25">
        <f t="shared" si="31"/>
        <v>7</v>
      </c>
      <c r="Q200" s="3">
        <f t="shared" si="32"/>
        <v>17</v>
      </c>
      <c r="R200" s="3">
        <f t="shared" si="33"/>
        <v>29</v>
      </c>
      <c r="S200" s="3">
        <f t="shared" si="34"/>
        <v>4</v>
      </c>
      <c r="T200" s="3">
        <v>24</v>
      </c>
      <c r="U200" s="3">
        <v>20</v>
      </c>
      <c r="V200" s="3">
        <v>34</v>
      </c>
      <c r="W200" s="3">
        <v>22.5</v>
      </c>
      <c r="X200" s="3">
        <v>272.81</v>
      </c>
    </row>
    <row r="201" spans="2:24" x14ac:dyDescent="0.3">
      <c r="B201" s="2">
        <v>45491</v>
      </c>
      <c r="C201" s="3">
        <f t="shared" si="35"/>
        <v>2024</v>
      </c>
      <c r="D201" s="25">
        <f t="shared" si="36"/>
        <v>7</v>
      </c>
      <c r="E201" s="3">
        <f t="shared" si="37"/>
        <v>18</v>
      </c>
      <c r="F201" s="3">
        <f t="shared" si="38"/>
        <v>29</v>
      </c>
      <c r="G201" s="3">
        <f t="shared" si="39"/>
        <v>5</v>
      </c>
      <c r="H201" s="88">
        <v>14</v>
      </c>
      <c r="I201" s="88">
        <v>6</v>
      </c>
      <c r="J201" s="88">
        <v>34</v>
      </c>
      <c r="K201" s="88">
        <v>13</v>
      </c>
      <c r="L201" s="3">
        <v>513.85</v>
      </c>
      <c r="M201" s="90"/>
      <c r="N201" s="89">
        <v>45491</v>
      </c>
      <c r="O201" s="3">
        <f t="shared" si="30"/>
        <v>2024</v>
      </c>
      <c r="P201" s="25">
        <f t="shared" si="31"/>
        <v>7</v>
      </c>
      <c r="Q201" s="3">
        <f t="shared" si="32"/>
        <v>18</v>
      </c>
      <c r="R201" s="3">
        <f t="shared" si="33"/>
        <v>29</v>
      </c>
      <c r="S201" s="3">
        <f t="shared" si="34"/>
        <v>5</v>
      </c>
      <c r="T201" s="3">
        <v>24</v>
      </c>
      <c r="U201" s="3">
        <v>19</v>
      </c>
      <c r="V201" s="3">
        <v>32</v>
      </c>
      <c r="W201" s="3">
        <v>22.5</v>
      </c>
      <c r="X201" s="3">
        <v>174.02</v>
      </c>
    </row>
    <row r="202" spans="2:24" x14ac:dyDescent="0.3">
      <c r="B202" s="2">
        <v>45492</v>
      </c>
      <c r="C202" s="3">
        <f t="shared" si="35"/>
        <v>2024</v>
      </c>
      <c r="D202" s="25">
        <f t="shared" si="36"/>
        <v>7</v>
      </c>
      <c r="E202" s="3">
        <f t="shared" si="37"/>
        <v>19</v>
      </c>
      <c r="F202" s="3">
        <f t="shared" si="38"/>
        <v>29</v>
      </c>
      <c r="G202" s="3">
        <f t="shared" si="39"/>
        <v>6</v>
      </c>
      <c r="H202" s="88">
        <v>13</v>
      </c>
      <c r="I202" s="88">
        <v>3</v>
      </c>
      <c r="J202" s="88">
        <v>21</v>
      </c>
      <c r="K202" s="88">
        <v>9</v>
      </c>
      <c r="L202" s="3">
        <v>324.10000000000002</v>
      </c>
      <c r="M202" s="90"/>
      <c r="N202" s="89">
        <v>45492</v>
      </c>
      <c r="O202" s="3">
        <f t="shared" si="30"/>
        <v>2024</v>
      </c>
      <c r="P202" s="25">
        <f t="shared" si="31"/>
        <v>7</v>
      </c>
      <c r="Q202" s="3">
        <f t="shared" si="32"/>
        <v>19</v>
      </c>
      <c r="R202" s="3">
        <f t="shared" si="33"/>
        <v>29</v>
      </c>
      <c r="S202" s="3">
        <f t="shared" si="34"/>
        <v>6</v>
      </c>
      <c r="T202" s="3">
        <v>24</v>
      </c>
      <c r="U202" s="3">
        <v>18.5</v>
      </c>
      <c r="V202" s="3">
        <v>32</v>
      </c>
      <c r="W202" s="3">
        <v>24.5</v>
      </c>
      <c r="X202" s="3">
        <v>178.8</v>
      </c>
    </row>
    <row r="203" spans="2:24" x14ac:dyDescent="0.3">
      <c r="B203" s="2">
        <v>45493</v>
      </c>
      <c r="C203" s="3">
        <f t="shared" si="35"/>
        <v>2024</v>
      </c>
      <c r="D203" s="25">
        <f t="shared" si="36"/>
        <v>7</v>
      </c>
      <c r="E203" s="3">
        <f t="shared" si="37"/>
        <v>20</v>
      </c>
      <c r="F203" s="3">
        <f t="shared" si="38"/>
        <v>29</v>
      </c>
      <c r="G203" s="3">
        <f t="shared" si="39"/>
        <v>7</v>
      </c>
      <c r="H203" s="88">
        <v>10</v>
      </c>
      <c r="I203" s="88">
        <v>5</v>
      </c>
      <c r="J203" s="88">
        <v>34</v>
      </c>
      <c r="K203" s="88">
        <v>11</v>
      </c>
      <c r="L203" s="3">
        <v>915.67</v>
      </c>
      <c r="M203" s="90"/>
      <c r="N203" s="89">
        <v>45493</v>
      </c>
      <c r="O203" s="3">
        <f t="shared" si="30"/>
        <v>2024</v>
      </c>
      <c r="P203" s="25">
        <f t="shared" si="31"/>
        <v>7</v>
      </c>
      <c r="Q203" s="3">
        <f t="shared" si="32"/>
        <v>20</v>
      </c>
      <c r="R203" s="3">
        <f t="shared" si="33"/>
        <v>29</v>
      </c>
      <c r="S203" s="3">
        <f t="shared" si="34"/>
        <v>7</v>
      </c>
      <c r="T203" s="3">
        <v>24</v>
      </c>
      <c r="U203" s="3">
        <v>18</v>
      </c>
      <c r="V203" s="3">
        <v>30.5</v>
      </c>
      <c r="W203" s="3">
        <v>24</v>
      </c>
      <c r="X203" s="3">
        <v>168.69</v>
      </c>
    </row>
    <row r="204" spans="2:24" x14ac:dyDescent="0.3">
      <c r="B204" s="2">
        <v>45494</v>
      </c>
      <c r="C204" s="3">
        <f t="shared" si="35"/>
        <v>2024</v>
      </c>
      <c r="D204" s="25">
        <f t="shared" si="36"/>
        <v>7</v>
      </c>
      <c r="E204" s="3">
        <f t="shared" si="37"/>
        <v>21</v>
      </c>
      <c r="F204" s="3">
        <f t="shared" si="38"/>
        <v>30</v>
      </c>
      <c r="G204" s="3">
        <f t="shared" si="39"/>
        <v>1</v>
      </c>
      <c r="H204" s="88">
        <v>14</v>
      </c>
      <c r="I204" s="88">
        <v>2</v>
      </c>
      <c r="J204" s="88">
        <v>42</v>
      </c>
      <c r="K204" s="88">
        <v>6</v>
      </c>
      <c r="L204" s="3">
        <v>1191.7</v>
      </c>
      <c r="M204" s="90"/>
      <c r="N204" s="89">
        <v>45494</v>
      </c>
      <c r="O204" s="3">
        <f t="shared" si="30"/>
        <v>2024</v>
      </c>
      <c r="P204" s="25">
        <f t="shared" si="31"/>
        <v>7</v>
      </c>
      <c r="Q204" s="3">
        <f t="shared" si="32"/>
        <v>21</v>
      </c>
      <c r="R204" s="3">
        <f t="shared" si="33"/>
        <v>30</v>
      </c>
      <c r="S204" s="3">
        <f t="shared" si="34"/>
        <v>1</v>
      </c>
      <c r="T204" s="3">
        <v>24</v>
      </c>
      <c r="U204" s="3">
        <v>20</v>
      </c>
      <c r="V204" s="3">
        <v>33</v>
      </c>
      <c r="W204" s="3">
        <v>25.5</v>
      </c>
      <c r="X204" s="3">
        <v>251.88</v>
      </c>
    </row>
    <row r="205" spans="2:24" x14ac:dyDescent="0.3">
      <c r="B205" s="2">
        <v>45495</v>
      </c>
      <c r="C205" s="3">
        <f t="shared" si="35"/>
        <v>2024</v>
      </c>
      <c r="D205" s="25">
        <f t="shared" si="36"/>
        <v>7</v>
      </c>
      <c r="E205" s="3">
        <f t="shared" si="37"/>
        <v>22</v>
      </c>
      <c r="F205" s="3">
        <f t="shared" si="38"/>
        <v>30</v>
      </c>
      <c r="G205" s="3">
        <f t="shared" si="39"/>
        <v>2</v>
      </c>
      <c r="H205" s="88">
        <v>22</v>
      </c>
      <c r="I205" s="88">
        <v>4</v>
      </c>
      <c r="J205" s="88">
        <v>55</v>
      </c>
      <c r="K205" s="88">
        <v>17</v>
      </c>
      <c r="L205" s="3">
        <v>1602.86</v>
      </c>
      <c r="M205" s="90"/>
      <c r="N205" s="89">
        <v>45495</v>
      </c>
      <c r="O205" s="3">
        <f t="shared" si="30"/>
        <v>2024</v>
      </c>
      <c r="P205" s="25">
        <f t="shared" si="31"/>
        <v>7</v>
      </c>
      <c r="Q205" s="3">
        <f t="shared" si="32"/>
        <v>22</v>
      </c>
      <c r="R205" s="3">
        <f t="shared" si="33"/>
        <v>30</v>
      </c>
      <c r="S205" s="3">
        <f t="shared" si="34"/>
        <v>2</v>
      </c>
      <c r="T205" s="3">
        <v>24</v>
      </c>
      <c r="U205" s="3">
        <v>19.5</v>
      </c>
      <c r="V205" s="3">
        <v>36</v>
      </c>
      <c r="W205" s="3">
        <v>27</v>
      </c>
      <c r="X205" s="3">
        <v>356.52</v>
      </c>
    </row>
    <row r="206" spans="2:24" x14ac:dyDescent="0.3">
      <c r="B206" s="2">
        <v>45496</v>
      </c>
      <c r="C206" s="3">
        <f t="shared" si="35"/>
        <v>2024</v>
      </c>
      <c r="D206" s="25">
        <f t="shared" si="36"/>
        <v>7</v>
      </c>
      <c r="E206" s="3">
        <f t="shared" si="37"/>
        <v>23</v>
      </c>
      <c r="F206" s="3">
        <f t="shared" si="38"/>
        <v>30</v>
      </c>
      <c r="G206" s="3">
        <f t="shared" si="39"/>
        <v>3</v>
      </c>
      <c r="H206" s="88">
        <v>24</v>
      </c>
      <c r="I206" s="88">
        <v>4</v>
      </c>
      <c r="J206" s="88">
        <v>78</v>
      </c>
      <c r="K206" s="88">
        <v>25</v>
      </c>
      <c r="L206" s="3">
        <v>4298.24</v>
      </c>
      <c r="M206" s="90"/>
      <c r="N206" s="89">
        <v>45496</v>
      </c>
      <c r="O206" s="3">
        <f t="shared" si="30"/>
        <v>2024</v>
      </c>
      <c r="P206" s="25">
        <f t="shared" si="31"/>
        <v>7</v>
      </c>
      <c r="Q206" s="3">
        <f t="shared" si="32"/>
        <v>23</v>
      </c>
      <c r="R206" s="3">
        <f t="shared" si="33"/>
        <v>30</v>
      </c>
      <c r="S206" s="3">
        <f t="shared" si="34"/>
        <v>3</v>
      </c>
      <c r="T206" s="3">
        <v>24</v>
      </c>
      <c r="U206" s="3">
        <v>20</v>
      </c>
      <c r="V206" s="3">
        <v>35</v>
      </c>
      <c r="W206" s="3">
        <v>27</v>
      </c>
      <c r="X206" s="3">
        <v>263.14999999999998</v>
      </c>
    </row>
    <row r="207" spans="2:24" x14ac:dyDescent="0.3">
      <c r="B207" s="2">
        <v>45497</v>
      </c>
      <c r="C207" s="3">
        <f t="shared" si="35"/>
        <v>2024</v>
      </c>
      <c r="D207" s="25">
        <f t="shared" si="36"/>
        <v>7</v>
      </c>
      <c r="E207" s="3">
        <f t="shared" si="37"/>
        <v>24</v>
      </c>
      <c r="F207" s="3">
        <f t="shared" si="38"/>
        <v>30</v>
      </c>
      <c r="G207" s="3">
        <f t="shared" si="39"/>
        <v>4</v>
      </c>
      <c r="H207" s="88">
        <v>15</v>
      </c>
      <c r="I207" s="88">
        <v>4</v>
      </c>
      <c r="J207" s="88">
        <v>38</v>
      </c>
      <c r="K207" s="88">
        <v>13</v>
      </c>
      <c r="L207" s="3">
        <v>1106.8599999999999</v>
      </c>
      <c r="M207" s="90"/>
      <c r="N207" s="89">
        <v>45497</v>
      </c>
      <c r="O207" s="3">
        <f t="shared" si="30"/>
        <v>2024</v>
      </c>
      <c r="P207" s="25">
        <f t="shared" si="31"/>
        <v>7</v>
      </c>
      <c r="Q207" s="3">
        <f t="shared" si="32"/>
        <v>24</v>
      </c>
      <c r="R207" s="3">
        <f t="shared" si="33"/>
        <v>30</v>
      </c>
      <c r="S207" s="3">
        <f t="shared" si="34"/>
        <v>4</v>
      </c>
      <c r="T207" s="3">
        <v>24</v>
      </c>
      <c r="U207" s="3">
        <v>20.5</v>
      </c>
      <c r="V207" s="3">
        <v>36.5</v>
      </c>
      <c r="W207" s="3">
        <v>29</v>
      </c>
      <c r="X207" s="3">
        <v>348.44</v>
      </c>
    </row>
    <row r="208" spans="2:24" x14ac:dyDescent="0.3">
      <c r="B208" s="2">
        <v>45498</v>
      </c>
      <c r="C208" s="3">
        <f t="shared" si="35"/>
        <v>2024</v>
      </c>
      <c r="D208" s="25">
        <f t="shared" si="36"/>
        <v>7</v>
      </c>
      <c r="E208" s="3">
        <f t="shared" si="37"/>
        <v>25</v>
      </c>
      <c r="F208" s="3">
        <f t="shared" si="38"/>
        <v>30</v>
      </c>
      <c r="G208" s="3">
        <f t="shared" si="39"/>
        <v>5</v>
      </c>
      <c r="H208" s="88">
        <v>19</v>
      </c>
      <c r="I208" s="88">
        <v>4</v>
      </c>
      <c r="J208" s="88">
        <v>57</v>
      </c>
      <c r="K208" s="88">
        <v>17</v>
      </c>
      <c r="L208" s="3">
        <v>2448.0700000000002</v>
      </c>
      <c r="M208" s="90"/>
      <c r="N208" s="89">
        <v>45498</v>
      </c>
      <c r="O208" s="3">
        <f t="shared" si="30"/>
        <v>2024</v>
      </c>
      <c r="P208" s="25">
        <f t="shared" si="31"/>
        <v>7</v>
      </c>
      <c r="Q208" s="3">
        <f t="shared" si="32"/>
        <v>25</v>
      </c>
      <c r="R208" s="3">
        <f t="shared" si="33"/>
        <v>30</v>
      </c>
      <c r="S208" s="3">
        <f t="shared" si="34"/>
        <v>5</v>
      </c>
      <c r="T208" s="3">
        <v>24</v>
      </c>
      <c r="U208" s="3">
        <v>22.5</v>
      </c>
      <c r="V208" s="3">
        <v>37.5</v>
      </c>
      <c r="W208" s="3">
        <v>28.5</v>
      </c>
      <c r="X208" s="3">
        <v>266.72000000000003</v>
      </c>
    </row>
    <row r="209" spans="2:24" x14ac:dyDescent="0.3">
      <c r="B209" s="2">
        <v>45499</v>
      </c>
      <c r="C209" s="3">
        <f t="shared" si="35"/>
        <v>2024</v>
      </c>
      <c r="D209" s="25">
        <f t="shared" si="36"/>
        <v>7</v>
      </c>
      <c r="E209" s="3">
        <f t="shared" si="37"/>
        <v>26</v>
      </c>
      <c r="F209" s="3">
        <f t="shared" si="38"/>
        <v>30</v>
      </c>
      <c r="G209" s="3">
        <f t="shared" si="39"/>
        <v>6</v>
      </c>
      <c r="H209" s="88">
        <v>18</v>
      </c>
      <c r="I209" s="88">
        <v>2</v>
      </c>
      <c r="J209" s="88">
        <v>46</v>
      </c>
      <c r="K209" s="88">
        <v>9</v>
      </c>
      <c r="L209" s="3">
        <v>1278.99</v>
      </c>
      <c r="M209" s="90"/>
      <c r="N209" s="89">
        <v>45499</v>
      </c>
      <c r="O209" s="3">
        <f t="shared" si="30"/>
        <v>2024</v>
      </c>
      <c r="P209" s="25">
        <f t="shared" si="31"/>
        <v>7</v>
      </c>
      <c r="Q209" s="3">
        <f t="shared" si="32"/>
        <v>26</v>
      </c>
      <c r="R209" s="3">
        <f t="shared" si="33"/>
        <v>30</v>
      </c>
      <c r="S209" s="3">
        <f t="shared" si="34"/>
        <v>6</v>
      </c>
      <c r="T209" s="3">
        <v>24</v>
      </c>
      <c r="U209" s="3">
        <v>22</v>
      </c>
      <c r="V209" s="3">
        <v>38.5</v>
      </c>
      <c r="W209" s="3">
        <v>30.5</v>
      </c>
      <c r="X209" s="3">
        <v>363.62</v>
      </c>
    </row>
    <row r="210" spans="2:24" x14ac:dyDescent="0.3">
      <c r="B210" s="2">
        <v>45500</v>
      </c>
      <c r="C210" s="3">
        <f t="shared" si="35"/>
        <v>2024</v>
      </c>
      <c r="D210" s="25">
        <f t="shared" si="36"/>
        <v>7</v>
      </c>
      <c r="E210" s="3">
        <f t="shared" si="37"/>
        <v>27</v>
      </c>
      <c r="F210" s="3">
        <f t="shared" si="38"/>
        <v>30</v>
      </c>
      <c r="G210" s="3">
        <f t="shared" si="39"/>
        <v>7</v>
      </c>
      <c r="H210" s="88">
        <v>19</v>
      </c>
      <c r="I210" s="88">
        <v>2</v>
      </c>
      <c r="J210" s="88">
        <v>34</v>
      </c>
      <c r="K210" s="88">
        <v>9</v>
      </c>
      <c r="L210" s="3">
        <v>761.46</v>
      </c>
      <c r="M210" s="90"/>
      <c r="N210" s="89">
        <v>45500</v>
      </c>
      <c r="O210" s="3">
        <f t="shared" si="30"/>
        <v>2024</v>
      </c>
      <c r="P210" s="25">
        <f t="shared" si="31"/>
        <v>7</v>
      </c>
      <c r="Q210" s="3">
        <f t="shared" si="32"/>
        <v>27</v>
      </c>
      <c r="R210" s="3">
        <f t="shared" si="33"/>
        <v>30</v>
      </c>
      <c r="S210" s="3">
        <f t="shared" si="34"/>
        <v>7</v>
      </c>
      <c r="T210" s="3">
        <v>24</v>
      </c>
      <c r="U210" s="3">
        <v>23</v>
      </c>
      <c r="V210" s="3">
        <v>36</v>
      </c>
      <c r="W210" s="3">
        <v>28</v>
      </c>
      <c r="X210" s="3">
        <v>194.13</v>
      </c>
    </row>
    <row r="211" spans="2:24" x14ac:dyDescent="0.3">
      <c r="B211" s="2">
        <v>45501</v>
      </c>
      <c r="C211" s="3">
        <f t="shared" si="35"/>
        <v>2024</v>
      </c>
      <c r="D211" s="25">
        <f t="shared" si="36"/>
        <v>7</v>
      </c>
      <c r="E211" s="3">
        <f t="shared" si="37"/>
        <v>28</v>
      </c>
      <c r="F211" s="3">
        <f t="shared" si="38"/>
        <v>31</v>
      </c>
      <c r="G211" s="3">
        <f t="shared" si="39"/>
        <v>1</v>
      </c>
      <c r="H211" s="88">
        <v>20</v>
      </c>
      <c r="I211" s="88">
        <v>5</v>
      </c>
      <c r="J211" s="88">
        <v>61</v>
      </c>
      <c r="K211" s="88">
        <v>25</v>
      </c>
      <c r="L211" s="3">
        <v>2531.6799999999998</v>
      </c>
      <c r="M211" s="90"/>
      <c r="N211" s="89">
        <v>45501</v>
      </c>
      <c r="O211" s="3">
        <f t="shared" si="30"/>
        <v>2024</v>
      </c>
      <c r="P211" s="25">
        <f t="shared" si="31"/>
        <v>7</v>
      </c>
      <c r="Q211" s="3">
        <f t="shared" si="32"/>
        <v>28</v>
      </c>
      <c r="R211" s="3">
        <f t="shared" si="33"/>
        <v>31</v>
      </c>
      <c r="S211" s="3">
        <f t="shared" si="34"/>
        <v>1</v>
      </c>
      <c r="T211" s="3">
        <v>24</v>
      </c>
      <c r="U211" s="3">
        <v>22</v>
      </c>
      <c r="V211" s="3">
        <v>37</v>
      </c>
      <c r="W211" s="3">
        <v>28</v>
      </c>
      <c r="X211" s="3">
        <v>255.5</v>
      </c>
    </row>
    <row r="212" spans="2:24" x14ac:dyDescent="0.3">
      <c r="B212" s="2">
        <v>45502</v>
      </c>
      <c r="C212" s="3">
        <f t="shared" si="35"/>
        <v>2024</v>
      </c>
      <c r="D212" s="25">
        <f t="shared" si="36"/>
        <v>7</v>
      </c>
      <c r="E212" s="3">
        <f t="shared" si="37"/>
        <v>29</v>
      </c>
      <c r="F212" s="3">
        <f t="shared" si="38"/>
        <v>31</v>
      </c>
      <c r="G212" s="3">
        <f t="shared" si="39"/>
        <v>2</v>
      </c>
      <c r="H212" s="88">
        <v>17</v>
      </c>
      <c r="I212" s="88">
        <v>2</v>
      </c>
      <c r="J212" s="88">
        <v>25</v>
      </c>
      <c r="K212" s="88">
        <v>9</v>
      </c>
      <c r="L212" s="3">
        <v>516.32000000000005</v>
      </c>
      <c r="M212" s="90"/>
      <c r="N212" s="89">
        <v>45502</v>
      </c>
      <c r="O212" s="3">
        <f t="shared" si="30"/>
        <v>2024</v>
      </c>
      <c r="P212" s="25">
        <f t="shared" si="31"/>
        <v>7</v>
      </c>
      <c r="Q212" s="3">
        <f t="shared" si="32"/>
        <v>29</v>
      </c>
      <c r="R212" s="3">
        <f t="shared" si="33"/>
        <v>31</v>
      </c>
      <c r="S212" s="3">
        <f t="shared" si="34"/>
        <v>2</v>
      </c>
      <c r="T212" s="3">
        <v>24</v>
      </c>
      <c r="U212" s="3">
        <v>19.5</v>
      </c>
      <c r="V212" s="3">
        <v>35.5</v>
      </c>
      <c r="W212" s="3">
        <v>26.5</v>
      </c>
      <c r="X212" s="3">
        <v>285.64999999999998</v>
      </c>
    </row>
    <row r="213" spans="2:24" x14ac:dyDescent="0.3">
      <c r="B213" s="2">
        <v>45503</v>
      </c>
      <c r="C213" s="3">
        <f t="shared" si="35"/>
        <v>2024</v>
      </c>
      <c r="D213" s="25">
        <f t="shared" si="36"/>
        <v>7</v>
      </c>
      <c r="E213" s="3">
        <f t="shared" si="37"/>
        <v>30</v>
      </c>
      <c r="F213" s="3">
        <f t="shared" si="38"/>
        <v>31</v>
      </c>
      <c r="G213" s="3">
        <f t="shared" si="39"/>
        <v>3</v>
      </c>
      <c r="H213" s="88">
        <v>20</v>
      </c>
      <c r="I213" s="88">
        <v>5</v>
      </c>
      <c r="J213" s="88">
        <v>38</v>
      </c>
      <c r="K213" s="88">
        <v>17</v>
      </c>
      <c r="L213" s="3">
        <v>1148.29</v>
      </c>
      <c r="M213" s="90"/>
      <c r="N213" s="89">
        <v>45503</v>
      </c>
      <c r="O213" s="3">
        <f t="shared" si="30"/>
        <v>2024</v>
      </c>
      <c r="P213" s="25">
        <f t="shared" si="31"/>
        <v>7</v>
      </c>
      <c r="Q213" s="3">
        <f t="shared" si="32"/>
        <v>30</v>
      </c>
      <c r="R213" s="3">
        <f t="shared" si="33"/>
        <v>31</v>
      </c>
      <c r="S213" s="3">
        <f t="shared" si="34"/>
        <v>3</v>
      </c>
      <c r="T213" s="3">
        <v>24</v>
      </c>
      <c r="U213" s="3">
        <v>19</v>
      </c>
      <c r="V213" s="3">
        <v>35</v>
      </c>
      <c r="W213" s="3">
        <v>28.5</v>
      </c>
      <c r="X213" s="3">
        <v>291.5</v>
      </c>
    </row>
    <row r="214" spans="2:24" x14ac:dyDescent="0.3">
      <c r="B214" s="2">
        <v>45504</v>
      </c>
      <c r="C214" s="3">
        <f t="shared" si="35"/>
        <v>2024</v>
      </c>
      <c r="D214" s="25">
        <f t="shared" si="36"/>
        <v>7</v>
      </c>
      <c r="E214" s="3">
        <f t="shared" si="37"/>
        <v>31</v>
      </c>
      <c r="F214" s="3">
        <f t="shared" si="38"/>
        <v>31</v>
      </c>
      <c r="G214" s="3">
        <f t="shared" si="39"/>
        <v>4</v>
      </c>
      <c r="H214" s="88">
        <v>24</v>
      </c>
      <c r="I214" s="88">
        <v>3</v>
      </c>
      <c r="J214" s="88">
        <v>68</v>
      </c>
      <c r="K214" s="88">
        <v>13</v>
      </c>
      <c r="L214" s="3">
        <v>2536.4499999999998</v>
      </c>
      <c r="M214" s="90"/>
      <c r="N214" s="89">
        <v>45504</v>
      </c>
      <c r="O214" s="3">
        <f t="shared" si="30"/>
        <v>2024</v>
      </c>
      <c r="P214" s="25">
        <f t="shared" si="31"/>
        <v>7</v>
      </c>
      <c r="Q214" s="3">
        <f t="shared" si="32"/>
        <v>31</v>
      </c>
      <c r="R214" s="3">
        <f t="shared" si="33"/>
        <v>31</v>
      </c>
      <c r="S214" s="3">
        <f t="shared" si="34"/>
        <v>4</v>
      </c>
      <c r="T214" s="3">
        <v>23</v>
      </c>
      <c r="U214" s="3">
        <v>20</v>
      </c>
      <c r="V214" s="3">
        <v>35</v>
      </c>
      <c r="W214" s="3">
        <v>29</v>
      </c>
      <c r="X214" s="3">
        <v>251.33</v>
      </c>
    </row>
    <row r="215" spans="2:24" x14ac:dyDescent="0.3">
      <c r="B215" s="2">
        <v>45505</v>
      </c>
      <c r="C215" s="3">
        <f t="shared" si="35"/>
        <v>2024</v>
      </c>
      <c r="D215" s="25">
        <f t="shared" si="36"/>
        <v>8</v>
      </c>
      <c r="E215" s="3">
        <f t="shared" si="37"/>
        <v>1</v>
      </c>
      <c r="F215" s="3">
        <f t="shared" si="38"/>
        <v>31</v>
      </c>
      <c r="G215" s="3">
        <f t="shared" si="39"/>
        <v>5</v>
      </c>
      <c r="H215" s="88">
        <v>22</v>
      </c>
      <c r="I215" s="88">
        <v>2</v>
      </c>
      <c r="J215" s="88">
        <v>82</v>
      </c>
      <c r="K215" s="88">
        <v>30</v>
      </c>
      <c r="L215" s="3">
        <v>5456.8</v>
      </c>
      <c r="M215" s="90"/>
      <c r="N215" s="89">
        <v>45505</v>
      </c>
      <c r="O215" s="3">
        <f t="shared" si="30"/>
        <v>2024</v>
      </c>
      <c r="P215" s="25">
        <f t="shared" si="31"/>
        <v>8</v>
      </c>
      <c r="Q215" s="3">
        <f t="shared" si="32"/>
        <v>1</v>
      </c>
      <c r="R215" s="3">
        <f t="shared" si="33"/>
        <v>31</v>
      </c>
      <c r="S215" s="3">
        <f t="shared" si="34"/>
        <v>5</v>
      </c>
      <c r="T215" s="3">
        <v>24</v>
      </c>
      <c r="U215" s="3">
        <v>21</v>
      </c>
      <c r="V215" s="3">
        <v>39</v>
      </c>
      <c r="W215" s="3">
        <v>30</v>
      </c>
      <c r="X215" s="3">
        <v>391.5</v>
      </c>
    </row>
    <row r="216" spans="2:24" x14ac:dyDescent="0.3">
      <c r="B216" s="2">
        <v>45506</v>
      </c>
      <c r="C216" s="3">
        <f t="shared" si="35"/>
        <v>2024</v>
      </c>
      <c r="D216" s="25">
        <f t="shared" si="36"/>
        <v>8</v>
      </c>
      <c r="E216" s="3">
        <f t="shared" si="37"/>
        <v>2</v>
      </c>
      <c r="F216" s="3">
        <f t="shared" si="38"/>
        <v>31</v>
      </c>
      <c r="G216" s="3">
        <f t="shared" si="39"/>
        <v>6</v>
      </c>
      <c r="H216" s="88">
        <v>21</v>
      </c>
      <c r="I216" s="88">
        <v>5</v>
      </c>
      <c r="J216" s="88">
        <v>63</v>
      </c>
      <c r="K216" s="88">
        <v>30</v>
      </c>
      <c r="L216" s="3">
        <v>2772.62</v>
      </c>
      <c r="M216" s="90"/>
      <c r="N216" s="89">
        <v>45506</v>
      </c>
      <c r="O216" s="3">
        <f t="shared" si="30"/>
        <v>2024</v>
      </c>
      <c r="P216" s="25">
        <f t="shared" si="31"/>
        <v>8</v>
      </c>
      <c r="Q216" s="3">
        <f t="shared" si="32"/>
        <v>2</v>
      </c>
      <c r="R216" s="3">
        <f t="shared" si="33"/>
        <v>31</v>
      </c>
      <c r="S216" s="3">
        <f t="shared" si="34"/>
        <v>6</v>
      </c>
      <c r="T216" s="3">
        <v>24</v>
      </c>
      <c r="U216" s="3">
        <v>26</v>
      </c>
      <c r="V216" s="3">
        <v>38</v>
      </c>
      <c r="W216" s="3">
        <v>29.5</v>
      </c>
      <c r="X216" s="3">
        <v>180.97</v>
      </c>
    </row>
    <row r="217" spans="2:24" x14ac:dyDescent="0.3">
      <c r="B217" s="2">
        <v>45507</v>
      </c>
      <c r="C217" s="3">
        <f t="shared" si="35"/>
        <v>2024</v>
      </c>
      <c r="D217" s="25">
        <f t="shared" si="36"/>
        <v>8</v>
      </c>
      <c r="E217" s="3">
        <f t="shared" si="37"/>
        <v>3</v>
      </c>
      <c r="F217" s="3">
        <f t="shared" si="38"/>
        <v>31</v>
      </c>
      <c r="G217" s="3">
        <f t="shared" si="39"/>
        <v>7</v>
      </c>
      <c r="H217" s="88">
        <v>21</v>
      </c>
      <c r="I217" s="88">
        <v>2</v>
      </c>
      <c r="J217" s="88">
        <v>42</v>
      </c>
      <c r="K217" s="88">
        <v>21</v>
      </c>
      <c r="L217" s="3">
        <v>1633.62</v>
      </c>
      <c r="M217" s="90"/>
      <c r="N217" s="89">
        <v>45507</v>
      </c>
      <c r="O217" s="3">
        <f t="shared" si="30"/>
        <v>2024</v>
      </c>
      <c r="P217" s="25">
        <f t="shared" si="31"/>
        <v>8</v>
      </c>
      <c r="Q217" s="3">
        <f t="shared" si="32"/>
        <v>3</v>
      </c>
      <c r="R217" s="3">
        <f t="shared" si="33"/>
        <v>31</v>
      </c>
      <c r="S217" s="3">
        <f t="shared" si="34"/>
        <v>7</v>
      </c>
      <c r="T217" s="3">
        <v>24</v>
      </c>
      <c r="U217" s="3">
        <v>22.5</v>
      </c>
      <c r="V217" s="3">
        <v>35</v>
      </c>
      <c r="W217" s="3">
        <v>27.5</v>
      </c>
      <c r="X217" s="3">
        <v>170.8</v>
      </c>
    </row>
    <row r="218" spans="2:24" x14ac:dyDescent="0.3">
      <c r="B218" s="2">
        <v>45508</v>
      </c>
      <c r="C218" s="3">
        <f t="shared" si="35"/>
        <v>2024</v>
      </c>
      <c r="D218" s="25">
        <f t="shared" si="36"/>
        <v>8</v>
      </c>
      <c r="E218" s="3">
        <f t="shared" si="37"/>
        <v>4</v>
      </c>
      <c r="F218" s="3">
        <f t="shared" si="38"/>
        <v>32</v>
      </c>
      <c r="G218" s="3">
        <f t="shared" si="39"/>
        <v>1</v>
      </c>
      <c r="H218" s="88">
        <v>24</v>
      </c>
      <c r="I218" s="88">
        <v>2</v>
      </c>
      <c r="J218" s="88">
        <v>61</v>
      </c>
      <c r="K218" s="88">
        <v>25</v>
      </c>
      <c r="L218" s="3">
        <v>2469.2800000000002</v>
      </c>
      <c r="M218" s="90"/>
      <c r="N218" s="89">
        <v>45508</v>
      </c>
      <c r="O218" s="3">
        <f t="shared" si="30"/>
        <v>2024</v>
      </c>
      <c r="P218" s="25">
        <f t="shared" si="31"/>
        <v>8</v>
      </c>
      <c r="Q218" s="3">
        <f t="shared" si="32"/>
        <v>4</v>
      </c>
      <c r="R218" s="3">
        <f t="shared" si="33"/>
        <v>32</v>
      </c>
      <c r="S218" s="3">
        <f t="shared" si="34"/>
        <v>1</v>
      </c>
      <c r="T218" s="3">
        <v>24</v>
      </c>
      <c r="U218" s="3">
        <v>20.5</v>
      </c>
      <c r="V218" s="3">
        <v>37</v>
      </c>
      <c r="W218" s="3">
        <v>27.5</v>
      </c>
      <c r="X218" s="3">
        <v>317.45</v>
      </c>
    </row>
    <row r="219" spans="2:24" x14ac:dyDescent="0.3">
      <c r="B219" s="2">
        <v>45509</v>
      </c>
      <c r="C219" s="3">
        <f t="shared" si="35"/>
        <v>2024</v>
      </c>
      <c r="D219" s="25">
        <f t="shared" si="36"/>
        <v>8</v>
      </c>
      <c r="E219" s="3">
        <f t="shared" si="37"/>
        <v>5</v>
      </c>
      <c r="F219" s="3">
        <f t="shared" si="38"/>
        <v>32</v>
      </c>
      <c r="G219" s="3">
        <f t="shared" si="39"/>
        <v>2</v>
      </c>
      <c r="H219" s="88">
        <v>22</v>
      </c>
      <c r="I219" s="88">
        <v>5</v>
      </c>
      <c r="J219" s="88">
        <v>74</v>
      </c>
      <c r="K219" s="88">
        <v>21</v>
      </c>
      <c r="L219" s="3">
        <v>3441.47</v>
      </c>
      <c r="M219" s="90"/>
      <c r="N219" s="89">
        <v>45509</v>
      </c>
      <c r="O219" s="3">
        <f t="shared" si="30"/>
        <v>2024</v>
      </c>
      <c r="P219" s="25">
        <f t="shared" si="31"/>
        <v>8</v>
      </c>
      <c r="Q219" s="3">
        <f t="shared" si="32"/>
        <v>5</v>
      </c>
      <c r="R219" s="3">
        <f t="shared" si="33"/>
        <v>32</v>
      </c>
      <c r="S219" s="3">
        <f t="shared" si="34"/>
        <v>2</v>
      </c>
      <c r="T219" s="3">
        <v>24</v>
      </c>
      <c r="U219" s="3">
        <v>20</v>
      </c>
      <c r="V219" s="3">
        <v>35.5</v>
      </c>
      <c r="W219" s="3">
        <v>29</v>
      </c>
      <c r="X219" s="3">
        <v>273.47000000000003</v>
      </c>
    </row>
    <row r="220" spans="2:24" x14ac:dyDescent="0.3">
      <c r="B220" s="2">
        <v>45510</v>
      </c>
      <c r="C220" s="3">
        <f t="shared" si="35"/>
        <v>2024</v>
      </c>
      <c r="D220" s="25">
        <f t="shared" si="36"/>
        <v>8</v>
      </c>
      <c r="E220" s="3">
        <f t="shared" si="37"/>
        <v>6</v>
      </c>
      <c r="F220" s="3">
        <f t="shared" si="38"/>
        <v>32</v>
      </c>
      <c r="G220" s="3">
        <f t="shared" si="39"/>
        <v>3</v>
      </c>
      <c r="H220" s="88">
        <v>23</v>
      </c>
      <c r="I220" s="88">
        <v>3</v>
      </c>
      <c r="J220" s="88">
        <v>57</v>
      </c>
      <c r="K220" s="88">
        <v>25</v>
      </c>
      <c r="L220" s="3">
        <v>3160.28</v>
      </c>
      <c r="M220" s="90"/>
      <c r="N220" s="89">
        <v>45510</v>
      </c>
      <c r="O220" s="3">
        <f t="shared" si="30"/>
        <v>2024</v>
      </c>
      <c r="P220" s="25">
        <f t="shared" si="31"/>
        <v>8</v>
      </c>
      <c r="Q220" s="3">
        <f t="shared" si="32"/>
        <v>6</v>
      </c>
      <c r="R220" s="3">
        <f t="shared" si="33"/>
        <v>32</v>
      </c>
      <c r="S220" s="3">
        <f t="shared" si="34"/>
        <v>3</v>
      </c>
      <c r="T220" s="3">
        <v>24</v>
      </c>
      <c r="U220" s="3">
        <v>23.5</v>
      </c>
      <c r="V220" s="3">
        <v>33</v>
      </c>
      <c r="W220" s="3">
        <v>27</v>
      </c>
      <c r="X220" s="3">
        <v>114.67</v>
      </c>
    </row>
    <row r="221" spans="2:24" x14ac:dyDescent="0.3">
      <c r="B221" s="2">
        <v>45511</v>
      </c>
      <c r="C221" s="3">
        <f t="shared" si="35"/>
        <v>2024</v>
      </c>
      <c r="D221" s="25">
        <f t="shared" si="36"/>
        <v>8</v>
      </c>
      <c r="E221" s="3">
        <f t="shared" si="37"/>
        <v>7</v>
      </c>
      <c r="F221" s="3">
        <f t="shared" si="38"/>
        <v>32</v>
      </c>
      <c r="G221" s="3">
        <f t="shared" si="39"/>
        <v>4</v>
      </c>
      <c r="H221" s="88">
        <v>23</v>
      </c>
      <c r="I221" s="88">
        <v>3</v>
      </c>
      <c r="J221" s="88">
        <v>55</v>
      </c>
      <c r="K221" s="88">
        <v>21</v>
      </c>
      <c r="L221" s="3">
        <v>2065.34</v>
      </c>
      <c r="M221" s="90"/>
      <c r="N221" s="89">
        <v>45511</v>
      </c>
      <c r="O221" s="3">
        <f t="shared" si="30"/>
        <v>2024</v>
      </c>
      <c r="P221" s="25">
        <f t="shared" si="31"/>
        <v>8</v>
      </c>
      <c r="Q221" s="3">
        <f t="shared" si="32"/>
        <v>7</v>
      </c>
      <c r="R221" s="3">
        <f t="shared" si="33"/>
        <v>32</v>
      </c>
      <c r="S221" s="3">
        <f t="shared" si="34"/>
        <v>4</v>
      </c>
      <c r="T221" s="3">
        <v>24</v>
      </c>
      <c r="U221" s="3">
        <v>20.5</v>
      </c>
      <c r="V221" s="3">
        <v>36</v>
      </c>
      <c r="W221" s="3">
        <v>27</v>
      </c>
      <c r="X221" s="3">
        <v>325</v>
      </c>
    </row>
    <row r="222" spans="2:24" x14ac:dyDescent="0.3">
      <c r="B222" s="2">
        <v>45512</v>
      </c>
      <c r="C222" s="3">
        <f t="shared" si="35"/>
        <v>2024</v>
      </c>
      <c r="D222" s="25">
        <f t="shared" si="36"/>
        <v>8</v>
      </c>
      <c r="E222" s="3">
        <f t="shared" si="37"/>
        <v>8</v>
      </c>
      <c r="F222" s="3">
        <f t="shared" si="38"/>
        <v>32</v>
      </c>
      <c r="G222" s="3">
        <f t="shared" si="39"/>
        <v>5</v>
      </c>
      <c r="H222" s="88">
        <v>20</v>
      </c>
      <c r="I222" s="88">
        <v>3</v>
      </c>
      <c r="J222" s="88">
        <v>70</v>
      </c>
      <c r="K222" s="88">
        <v>25</v>
      </c>
      <c r="L222" s="3">
        <v>3598.95</v>
      </c>
      <c r="M222" s="90"/>
      <c r="N222" s="89">
        <v>45512</v>
      </c>
      <c r="O222" s="3">
        <f t="shared" si="30"/>
        <v>2024</v>
      </c>
      <c r="P222" s="25">
        <f t="shared" si="31"/>
        <v>8</v>
      </c>
      <c r="Q222" s="3">
        <f t="shared" si="32"/>
        <v>8</v>
      </c>
      <c r="R222" s="3">
        <f t="shared" si="33"/>
        <v>32</v>
      </c>
      <c r="S222" s="3">
        <f t="shared" si="34"/>
        <v>5</v>
      </c>
      <c r="T222" s="3">
        <v>24</v>
      </c>
      <c r="U222" s="3">
        <v>20</v>
      </c>
      <c r="V222" s="3">
        <v>37.5</v>
      </c>
      <c r="W222" s="3">
        <v>26.5</v>
      </c>
      <c r="X222" s="3">
        <v>417.6</v>
      </c>
    </row>
    <row r="223" spans="2:24" x14ac:dyDescent="0.3">
      <c r="B223" s="2">
        <v>45517</v>
      </c>
      <c r="C223" s="3">
        <f t="shared" si="35"/>
        <v>2024</v>
      </c>
      <c r="D223" s="25">
        <f t="shared" si="36"/>
        <v>8</v>
      </c>
      <c r="E223" s="3">
        <f t="shared" si="37"/>
        <v>13</v>
      </c>
      <c r="F223" s="3">
        <f t="shared" si="38"/>
        <v>33</v>
      </c>
      <c r="G223" s="3">
        <f t="shared" si="39"/>
        <v>3</v>
      </c>
      <c r="H223" s="88">
        <v>5</v>
      </c>
      <c r="I223" s="88">
        <v>21</v>
      </c>
      <c r="J223" s="88">
        <v>34</v>
      </c>
      <c r="K223" s="88">
        <v>25</v>
      </c>
      <c r="L223" s="3">
        <v>255</v>
      </c>
      <c r="M223" s="90"/>
      <c r="N223" s="89">
        <v>45517</v>
      </c>
      <c r="O223" s="3">
        <f>YEAR(N223)</f>
        <v>2024</v>
      </c>
      <c r="P223" s="25">
        <f>MONTH(N223)</f>
        <v>8</v>
      </c>
      <c r="Q223" s="3">
        <f>DAY(N223)</f>
        <v>13</v>
      </c>
      <c r="R223" s="3">
        <f>WEEKNUM(N223)</f>
        <v>33</v>
      </c>
      <c r="S223" s="3">
        <f>WEEKDAY(N223)</f>
        <v>3</v>
      </c>
      <c r="T223" s="3">
        <v>23</v>
      </c>
      <c r="U223" s="3">
        <v>20</v>
      </c>
      <c r="V223" s="3">
        <v>36</v>
      </c>
      <c r="W223" s="3">
        <v>28</v>
      </c>
      <c r="X223" s="3">
        <v>303.10000000000002</v>
      </c>
    </row>
    <row r="224" spans="2:24" x14ac:dyDescent="0.3">
      <c r="B224" s="2">
        <v>45518</v>
      </c>
      <c r="C224" s="3">
        <f t="shared" si="35"/>
        <v>2024</v>
      </c>
      <c r="D224" s="25">
        <f t="shared" si="36"/>
        <v>8</v>
      </c>
      <c r="E224" s="3">
        <f t="shared" si="37"/>
        <v>14</v>
      </c>
      <c r="F224" s="3">
        <f t="shared" si="38"/>
        <v>33</v>
      </c>
      <c r="G224" s="3">
        <f t="shared" si="39"/>
        <v>4</v>
      </c>
      <c r="H224" s="88">
        <v>22</v>
      </c>
      <c r="I224" s="88">
        <v>3</v>
      </c>
      <c r="J224" s="88">
        <v>59</v>
      </c>
      <c r="K224" s="88">
        <v>17</v>
      </c>
      <c r="L224" s="3">
        <v>3115</v>
      </c>
      <c r="M224" s="90"/>
      <c r="N224" s="89">
        <v>45518</v>
      </c>
      <c r="O224" s="3">
        <f>YEAR(N224)</f>
        <v>2024</v>
      </c>
      <c r="P224" s="25">
        <f>MONTH(N224)</f>
        <v>8</v>
      </c>
      <c r="Q224" s="3">
        <f>DAY(N224)</f>
        <v>14</v>
      </c>
      <c r="R224" s="3">
        <f>WEEKNUM(N224)</f>
        <v>33</v>
      </c>
      <c r="S224" s="3">
        <f>WEEKDAY(N224)</f>
        <v>4</v>
      </c>
      <c r="T224" s="3">
        <v>24</v>
      </c>
      <c r="U224" s="3">
        <v>22</v>
      </c>
      <c r="V224" s="3">
        <v>37</v>
      </c>
      <c r="W224" s="3">
        <v>29.5</v>
      </c>
      <c r="X224" s="3">
        <v>252.16</v>
      </c>
    </row>
    <row r="225" spans="2:24" x14ac:dyDescent="0.3">
      <c r="B225" s="2">
        <v>45519</v>
      </c>
      <c r="C225" s="3">
        <f t="shared" si="35"/>
        <v>2024</v>
      </c>
      <c r="D225" s="25">
        <f t="shared" si="36"/>
        <v>8</v>
      </c>
      <c r="E225" s="3">
        <f t="shared" si="37"/>
        <v>15</v>
      </c>
      <c r="F225" s="3">
        <f t="shared" si="38"/>
        <v>33</v>
      </c>
      <c r="G225" s="3">
        <f t="shared" si="39"/>
        <v>5</v>
      </c>
      <c r="H225" s="88">
        <v>24</v>
      </c>
      <c r="I225" s="88">
        <v>2</v>
      </c>
      <c r="J225" s="88">
        <v>50</v>
      </c>
      <c r="K225" s="88">
        <v>11</v>
      </c>
      <c r="L225" s="3">
        <v>1909.98</v>
      </c>
      <c r="M225" s="90"/>
      <c r="N225" s="89">
        <v>45519</v>
      </c>
      <c r="O225" s="3">
        <f>YEAR(N225)</f>
        <v>2024</v>
      </c>
      <c r="P225" s="25">
        <f>MONTH(N225)</f>
        <v>8</v>
      </c>
      <c r="Q225" s="3">
        <f>DAY(N225)</f>
        <v>15</v>
      </c>
      <c r="R225" s="3">
        <f>WEEKNUM(N225)</f>
        <v>33</v>
      </c>
      <c r="S225" s="3">
        <f>WEEKDAY(N225)</f>
        <v>5</v>
      </c>
      <c r="T225" s="3">
        <v>24</v>
      </c>
      <c r="U225" s="3">
        <v>24</v>
      </c>
      <c r="V225" s="3">
        <v>37</v>
      </c>
      <c r="W225" s="3">
        <v>29</v>
      </c>
      <c r="X225" s="3">
        <v>195.14</v>
      </c>
    </row>
    <row r="226" spans="2:24" x14ac:dyDescent="0.3">
      <c r="B226" s="2">
        <v>45520</v>
      </c>
      <c r="C226" s="3">
        <f t="shared" si="35"/>
        <v>2024</v>
      </c>
      <c r="D226" s="25">
        <f t="shared" si="36"/>
        <v>8</v>
      </c>
      <c r="E226" s="3">
        <f t="shared" si="37"/>
        <v>16</v>
      </c>
      <c r="F226" s="3">
        <f t="shared" si="38"/>
        <v>33</v>
      </c>
      <c r="G226" s="3">
        <f t="shared" si="39"/>
        <v>6</v>
      </c>
      <c r="H226" s="88">
        <v>24</v>
      </c>
      <c r="I226" s="88">
        <v>3</v>
      </c>
      <c r="J226" s="88">
        <v>85</v>
      </c>
      <c r="K226" s="88">
        <v>12</v>
      </c>
      <c r="L226" s="3">
        <v>5369.84</v>
      </c>
      <c r="M226" s="90"/>
      <c r="N226" s="89">
        <v>45520</v>
      </c>
      <c r="O226" s="3">
        <f>YEAR(N226)</f>
        <v>2024</v>
      </c>
      <c r="P226" s="25">
        <f>MONTH(N226)</f>
        <v>8</v>
      </c>
      <c r="Q226" s="3">
        <f>DAY(N226)</f>
        <v>16</v>
      </c>
      <c r="R226" s="3">
        <f>WEEKNUM(N226)</f>
        <v>33</v>
      </c>
      <c r="S226" s="3">
        <f>WEEKDAY(N226)</f>
        <v>6</v>
      </c>
      <c r="T226" s="3">
        <v>23</v>
      </c>
      <c r="U226" s="3">
        <v>19</v>
      </c>
      <c r="V226" s="3">
        <v>28</v>
      </c>
      <c r="W226" s="3">
        <v>22.5</v>
      </c>
      <c r="X226" s="3">
        <v>52.03</v>
      </c>
    </row>
    <row r="227" spans="2:24" x14ac:dyDescent="0.3">
      <c r="B227" s="2">
        <v>45521</v>
      </c>
      <c r="C227" s="3">
        <f t="shared" si="35"/>
        <v>2024</v>
      </c>
      <c r="D227" s="25">
        <f t="shared" si="36"/>
        <v>8</v>
      </c>
      <c r="E227" s="3">
        <f t="shared" si="37"/>
        <v>17</v>
      </c>
      <c r="F227" s="3">
        <f t="shared" si="38"/>
        <v>33</v>
      </c>
      <c r="G227" s="3">
        <f t="shared" si="39"/>
        <v>7</v>
      </c>
      <c r="H227" s="88">
        <v>24</v>
      </c>
      <c r="I227" s="88">
        <v>2</v>
      </c>
      <c r="J227" s="88">
        <v>53</v>
      </c>
      <c r="K227" s="88">
        <v>11</v>
      </c>
      <c r="L227" s="3">
        <v>1862.45</v>
      </c>
      <c r="M227" s="90"/>
      <c r="N227" s="89">
        <v>45521</v>
      </c>
      <c r="O227" s="3">
        <f>YEAR(N227)</f>
        <v>2024</v>
      </c>
      <c r="P227" s="25">
        <f>MONTH(N227)</f>
        <v>8</v>
      </c>
      <c r="Q227" s="3">
        <f>DAY(N227)</f>
        <v>17</v>
      </c>
      <c r="R227" s="3">
        <f>WEEKNUM(N227)</f>
        <v>33</v>
      </c>
      <c r="S227" s="3">
        <f>WEEKDAY(N227)</f>
        <v>7</v>
      </c>
      <c r="T227" s="3">
        <v>24</v>
      </c>
      <c r="U227" s="3">
        <v>18</v>
      </c>
      <c r="V227" s="3">
        <v>33.5</v>
      </c>
      <c r="W227" s="3">
        <v>26.5</v>
      </c>
      <c r="X227" s="3">
        <v>294.62</v>
      </c>
    </row>
    <row r="228" spans="2:24" x14ac:dyDescent="0.3">
      <c r="B228" s="2">
        <v>45522</v>
      </c>
      <c r="C228" s="3">
        <f t="shared" si="35"/>
        <v>2024</v>
      </c>
      <c r="D228" s="25">
        <f t="shared" si="36"/>
        <v>8</v>
      </c>
      <c r="E228" s="3">
        <f t="shared" si="37"/>
        <v>18</v>
      </c>
      <c r="F228" s="3">
        <f t="shared" si="38"/>
        <v>34</v>
      </c>
      <c r="G228" s="3">
        <f t="shared" si="39"/>
        <v>1</v>
      </c>
      <c r="H228" s="88">
        <v>20</v>
      </c>
      <c r="I228" s="88">
        <v>3</v>
      </c>
      <c r="J228" s="88">
        <v>46</v>
      </c>
      <c r="K228" s="88">
        <v>7</v>
      </c>
      <c r="L228" s="3">
        <v>1076.8399999999999</v>
      </c>
      <c r="M228" s="90"/>
      <c r="N228" s="89">
        <v>45522</v>
      </c>
      <c r="O228" s="3">
        <f>YEAR(N228)</f>
        <v>2024</v>
      </c>
      <c r="P228" s="25">
        <f>MONTH(N228)</f>
        <v>8</v>
      </c>
      <c r="Q228" s="3">
        <f>DAY(N228)</f>
        <v>18</v>
      </c>
      <c r="R228" s="3">
        <f>WEEKNUM(N228)</f>
        <v>34</v>
      </c>
      <c r="S228" s="3">
        <f>WEEKDAY(N228)</f>
        <v>1</v>
      </c>
      <c r="T228" s="3">
        <v>24</v>
      </c>
      <c r="U228" s="3">
        <v>17</v>
      </c>
      <c r="V228" s="3">
        <v>24</v>
      </c>
      <c r="W228" s="3">
        <v>18</v>
      </c>
      <c r="X228" s="3">
        <v>34.340000000000003</v>
      </c>
    </row>
    <row r="229" spans="2:24" x14ac:dyDescent="0.3">
      <c r="B229" s="2">
        <v>45523</v>
      </c>
      <c r="C229" s="3">
        <f t="shared" si="35"/>
        <v>2024</v>
      </c>
      <c r="D229" s="25">
        <f t="shared" si="36"/>
        <v>8</v>
      </c>
      <c r="E229" s="3">
        <f t="shared" si="37"/>
        <v>19</v>
      </c>
      <c r="F229" s="3">
        <f t="shared" si="38"/>
        <v>34</v>
      </c>
      <c r="G229" s="3">
        <f t="shared" si="39"/>
        <v>2</v>
      </c>
      <c r="H229" s="88">
        <v>19</v>
      </c>
      <c r="I229" s="88">
        <v>3</v>
      </c>
      <c r="J229" s="88">
        <v>53</v>
      </c>
      <c r="K229" s="88">
        <v>9</v>
      </c>
      <c r="L229" s="3">
        <v>1684.44</v>
      </c>
      <c r="M229" s="90"/>
      <c r="N229" s="89">
        <v>45523</v>
      </c>
      <c r="O229" s="3">
        <f>YEAR(N229)</f>
        <v>2024</v>
      </c>
      <c r="P229" s="25">
        <f>MONTH(N229)</f>
        <v>8</v>
      </c>
      <c r="Q229" s="3">
        <f>DAY(N229)</f>
        <v>19</v>
      </c>
      <c r="R229" s="3">
        <f>WEEKNUM(N229)</f>
        <v>34</v>
      </c>
      <c r="S229" s="3">
        <f>WEEKDAY(N229)</f>
        <v>2</v>
      </c>
      <c r="T229" s="3">
        <v>24</v>
      </c>
      <c r="U229" s="3">
        <v>14</v>
      </c>
      <c r="V229" s="3">
        <v>29.5</v>
      </c>
      <c r="W229" s="3">
        <v>21.5</v>
      </c>
      <c r="X229" s="3">
        <v>234.98</v>
      </c>
    </row>
    <row r="230" spans="2:24" x14ac:dyDescent="0.3">
      <c r="B230" s="2">
        <v>45524</v>
      </c>
      <c r="C230" s="3">
        <f t="shared" si="35"/>
        <v>2024</v>
      </c>
      <c r="D230" s="25">
        <f t="shared" si="36"/>
        <v>8</v>
      </c>
      <c r="E230" s="3">
        <f t="shared" si="37"/>
        <v>20</v>
      </c>
      <c r="F230" s="3">
        <f t="shared" si="38"/>
        <v>34</v>
      </c>
      <c r="G230" s="3">
        <f t="shared" si="39"/>
        <v>3</v>
      </c>
      <c r="H230" s="88">
        <v>24</v>
      </c>
      <c r="I230" s="88">
        <v>3</v>
      </c>
      <c r="J230" s="88">
        <v>46</v>
      </c>
      <c r="K230" s="88">
        <v>7</v>
      </c>
      <c r="L230" s="3">
        <v>759.93</v>
      </c>
      <c r="M230" s="90"/>
      <c r="N230" s="89">
        <v>45524</v>
      </c>
      <c r="O230" s="3">
        <f>YEAR(N230)</f>
        <v>2024</v>
      </c>
      <c r="P230" s="25">
        <f>MONTH(N230)</f>
        <v>8</v>
      </c>
      <c r="Q230" s="3">
        <f>DAY(N230)</f>
        <v>20</v>
      </c>
      <c r="R230" s="3">
        <f>WEEKNUM(N230)</f>
        <v>34</v>
      </c>
      <c r="S230" s="3">
        <f>WEEKDAY(N230)</f>
        <v>3</v>
      </c>
      <c r="T230" s="3">
        <v>24</v>
      </c>
      <c r="U230" s="3">
        <v>14</v>
      </c>
      <c r="V230" s="3">
        <v>32</v>
      </c>
      <c r="W230" s="3">
        <v>22.5</v>
      </c>
      <c r="X230" s="3">
        <v>401.05</v>
      </c>
    </row>
    <row r="231" spans="2:24" x14ac:dyDescent="0.3">
      <c r="B231" s="2">
        <v>45525</v>
      </c>
      <c r="C231" s="3">
        <f t="shared" si="35"/>
        <v>2024</v>
      </c>
      <c r="D231" s="25">
        <f t="shared" si="36"/>
        <v>8</v>
      </c>
      <c r="E231" s="3">
        <f t="shared" si="37"/>
        <v>21</v>
      </c>
      <c r="F231" s="3">
        <f t="shared" si="38"/>
        <v>34</v>
      </c>
      <c r="G231" s="3">
        <f t="shared" si="39"/>
        <v>4</v>
      </c>
      <c r="H231" s="88">
        <v>20</v>
      </c>
      <c r="I231" s="88">
        <v>3</v>
      </c>
      <c r="J231" s="88">
        <v>34</v>
      </c>
      <c r="K231" s="88">
        <v>8</v>
      </c>
      <c r="L231" s="3">
        <v>719.45</v>
      </c>
      <c r="M231" s="90"/>
      <c r="N231" s="89">
        <v>45525</v>
      </c>
      <c r="O231" s="3">
        <f>YEAR(N231)</f>
        <v>2024</v>
      </c>
      <c r="P231" s="25">
        <f>MONTH(N231)</f>
        <v>8</v>
      </c>
      <c r="Q231" s="3">
        <f>DAY(N231)</f>
        <v>21</v>
      </c>
      <c r="R231" s="3">
        <f>WEEKNUM(N231)</f>
        <v>34</v>
      </c>
      <c r="S231" s="3">
        <f>WEEKDAY(N231)</f>
        <v>4</v>
      </c>
      <c r="T231" s="3">
        <v>24</v>
      </c>
      <c r="U231" s="3">
        <v>15</v>
      </c>
      <c r="V231" s="3">
        <v>32</v>
      </c>
      <c r="W231" s="3">
        <v>22.5</v>
      </c>
      <c r="X231" s="3">
        <v>342.01</v>
      </c>
    </row>
    <row r="232" spans="2:24" x14ac:dyDescent="0.3">
      <c r="B232" s="2">
        <v>45526</v>
      </c>
      <c r="C232" s="3">
        <f t="shared" si="35"/>
        <v>2024</v>
      </c>
      <c r="D232" s="25">
        <f t="shared" si="36"/>
        <v>8</v>
      </c>
      <c r="E232" s="3">
        <f t="shared" si="37"/>
        <v>22</v>
      </c>
      <c r="F232" s="3">
        <f t="shared" si="38"/>
        <v>34</v>
      </c>
      <c r="G232" s="3">
        <f t="shared" si="39"/>
        <v>5</v>
      </c>
      <c r="H232" s="88">
        <v>20</v>
      </c>
      <c r="I232" s="88">
        <v>3</v>
      </c>
      <c r="J232" s="88">
        <v>74</v>
      </c>
      <c r="K232" s="88">
        <v>5</v>
      </c>
      <c r="L232" s="3">
        <v>2382.7399999999998</v>
      </c>
      <c r="M232" s="90"/>
      <c r="N232" s="89">
        <v>45526</v>
      </c>
      <c r="O232" s="3">
        <f>YEAR(N232)</f>
        <v>2024</v>
      </c>
      <c r="P232" s="25">
        <f>MONTH(N232)</f>
        <v>8</v>
      </c>
      <c r="Q232" s="3">
        <f>DAY(N232)</f>
        <v>22</v>
      </c>
      <c r="R232" s="3">
        <f>WEEKNUM(N232)</f>
        <v>34</v>
      </c>
      <c r="S232" s="3">
        <f>WEEKDAY(N232)</f>
        <v>5</v>
      </c>
      <c r="T232" s="3">
        <v>24</v>
      </c>
      <c r="U232" s="3">
        <v>14.5</v>
      </c>
      <c r="V232" s="3">
        <v>32.5</v>
      </c>
      <c r="W232" s="3">
        <v>22.5</v>
      </c>
      <c r="X232" s="3">
        <v>350.8</v>
      </c>
    </row>
    <row r="233" spans="2:24" x14ac:dyDescent="0.3">
      <c r="B233" s="2">
        <v>45527</v>
      </c>
      <c r="C233" s="3">
        <f t="shared" si="35"/>
        <v>2024</v>
      </c>
      <c r="D233" s="25">
        <f t="shared" si="36"/>
        <v>8</v>
      </c>
      <c r="E233" s="3">
        <f t="shared" si="37"/>
        <v>23</v>
      </c>
      <c r="F233" s="3">
        <f t="shared" si="38"/>
        <v>34</v>
      </c>
      <c r="G233" s="3">
        <f t="shared" si="39"/>
        <v>6</v>
      </c>
      <c r="H233" s="88">
        <v>21</v>
      </c>
      <c r="I233" s="88">
        <v>3</v>
      </c>
      <c r="J233" s="88">
        <v>42</v>
      </c>
      <c r="K233" s="88">
        <v>10</v>
      </c>
      <c r="L233" s="3">
        <v>1089.57</v>
      </c>
      <c r="M233" s="90"/>
      <c r="N233" s="89">
        <v>45527</v>
      </c>
      <c r="O233" s="3">
        <f>YEAR(N233)</f>
        <v>2024</v>
      </c>
      <c r="P233" s="25">
        <f>MONTH(N233)</f>
        <v>8</v>
      </c>
      <c r="Q233" s="3">
        <f>DAY(N233)</f>
        <v>23</v>
      </c>
      <c r="R233" s="3">
        <f>WEEKNUM(N233)</f>
        <v>34</v>
      </c>
      <c r="S233" s="3">
        <f>WEEKDAY(N233)</f>
        <v>6</v>
      </c>
      <c r="T233" s="3">
        <v>24</v>
      </c>
      <c r="U233" s="3">
        <v>16.5</v>
      </c>
      <c r="V233" s="3">
        <v>32.5</v>
      </c>
      <c r="W233" s="3">
        <v>23.5</v>
      </c>
      <c r="X233" s="3">
        <v>325.8</v>
      </c>
    </row>
    <row r="234" spans="2:24" x14ac:dyDescent="0.3">
      <c r="B234" s="2">
        <v>45528</v>
      </c>
      <c r="C234" s="3">
        <f t="shared" si="35"/>
        <v>2024</v>
      </c>
      <c r="D234" s="25">
        <f t="shared" si="36"/>
        <v>8</v>
      </c>
      <c r="E234" s="3">
        <f t="shared" si="37"/>
        <v>24</v>
      </c>
      <c r="F234" s="3">
        <f t="shared" si="38"/>
        <v>34</v>
      </c>
      <c r="G234" s="3">
        <f t="shared" si="39"/>
        <v>7</v>
      </c>
      <c r="H234" s="88">
        <v>24</v>
      </c>
      <c r="I234" s="88">
        <v>3</v>
      </c>
      <c r="J234" s="88">
        <v>46</v>
      </c>
      <c r="K234" s="88">
        <v>8</v>
      </c>
      <c r="L234" s="3">
        <v>1293.6199999999999</v>
      </c>
      <c r="M234" s="90"/>
      <c r="N234" s="89">
        <v>45528</v>
      </c>
      <c r="O234" s="3">
        <f>YEAR(N234)</f>
        <v>2024</v>
      </c>
      <c r="P234" s="25">
        <f>MONTH(N234)</f>
        <v>8</v>
      </c>
      <c r="Q234" s="3">
        <f>DAY(N234)</f>
        <v>24</v>
      </c>
      <c r="R234" s="3">
        <f>WEEKNUM(N234)</f>
        <v>34</v>
      </c>
      <c r="S234" s="3">
        <f>WEEKDAY(N234)</f>
        <v>7</v>
      </c>
      <c r="T234" s="3">
        <v>24</v>
      </c>
      <c r="U234" s="3">
        <v>16</v>
      </c>
      <c r="V234" s="3">
        <v>31</v>
      </c>
      <c r="W234" s="3">
        <v>22.5</v>
      </c>
      <c r="X234" s="3">
        <v>234.98</v>
      </c>
    </row>
    <row r="235" spans="2:24" x14ac:dyDescent="0.3">
      <c r="B235" s="2">
        <v>45529</v>
      </c>
      <c r="C235" s="3">
        <f t="shared" si="35"/>
        <v>2024</v>
      </c>
      <c r="D235" s="25">
        <f t="shared" si="36"/>
        <v>8</v>
      </c>
      <c r="E235" s="3">
        <f t="shared" si="37"/>
        <v>25</v>
      </c>
      <c r="F235" s="3">
        <f t="shared" si="38"/>
        <v>35</v>
      </c>
      <c r="G235" s="3">
        <f t="shared" si="39"/>
        <v>1</v>
      </c>
      <c r="H235" s="88">
        <v>17</v>
      </c>
      <c r="I235" s="88">
        <v>2</v>
      </c>
      <c r="J235" s="88">
        <v>57</v>
      </c>
      <c r="K235" s="88">
        <v>9</v>
      </c>
      <c r="L235" s="3">
        <v>2786.32</v>
      </c>
      <c r="M235" s="90"/>
      <c r="N235" s="89">
        <v>45529</v>
      </c>
      <c r="O235" s="3">
        <f>YEAR(N235)</f>
        <v>2024</v>
      </c>
      <c r="P235" s="25">
        <f>MONTH(N235)</f>
        <v>8</v>
      </c>
      <c r="Q235" s="3">
        <f>DAY(N235)</f>
        <v>25</v>
      </c>
      <c r="R235" s="3">
        <f>WEEKNUM(N235)</f>
        <v>35</v>
      </c>
      <c r="S235" s="3">
        <f>WEEKDAY(N235)</f>
        <v>1</v>
      </c>
      <c r="T235" s="3">
        <v>24</v>
      </c>
      <c r="U235" s="3">
        <v>14.5</v>
      </c>
      <c r="V235" s="3">
        <v>27</v>
      </c>
      <c r="W235" s="3">
        <v>21.5</v>
      </c>
      <c r="X235" s="3">
        <v>188.33</v>
      </c>
    </row>
    <row r="236" spans="2:24" x14ac:dyDescent="0.3">
      <c r="B236" s="2">
        <v>45530</v>
      </c>
      <c r="C236" s="3">
        <f t="shared" si="35"/>
        <v>2024</v>
      </c>
      <c r="D236" s="25">
        <f t="shared" si="36"/>
        <v>8</v>
      </c>
      <c r="E236" s="3">
        <f t="shared" si="37"/>
        <v>26</v>
      </c>
      <c r="F236" s="3">
        <f t="shared" si="38"/>
        <v>35</v>
      </c>
      <c r="G236" s="3">
        <f t="shared" si="39"/>
        <v>2</v>
      </c>
      <c r="H236" s="88">
        <v>23</v>
      </c>
      <c r="I236" s="88">
        <v>2</v>
      </c>
      <c r="J236" s="88">
        <v>42</v>
      </c>
      <c r="K236" s="88">
        <v>10</v>
      </c>
      <c r="L236" s="3">
        <v>1679.29</v>
      </c>
      <c r="M236" s="90"/>
      <c r="N236" s="89">
        <v>45530</v>
      </c>
      <c r="O236" s="3">
        <f>YEAR(N236)</f>
        <v>2024</v>
      </c>
      <c r="P236" s="25">
        <f>MONTH(N236)</f>
        <v>8</v>
      </c>
      <c r="Q236" s="3">
        <f>DAY(N236)</f>
        <v>26</v>
      </c>
      <c r="R236" s="3">
        <f>WEEKNUM(N236)</f>
        <v>35</v>
      </c>
      <c r="S236" s="3">
        <f>WEEKDAY(N236)</f>
        <v>2</v>
      </c>
      <c r="T236" s="3">
        <v>24</v>
      </c>
      <c r="U236" s="3">
        <v>13</v>
      </c>
      <c r="V236" s="3">
        <v>28.5</v>
      </c>
      <c r="W236" s="3">
        <v>19.5</v>
      </c>
      <c r="X236" s="3">
        <v>239.11</v>
      </c>
    </row>
    <row r="237" spans="2:24" x14ac:dyDescent="0.3">
      <c r="B237" s="2">
        <v>45531</v>
      </c>
      <c r="C237" s="3">
        <f t="shared" si="35"/>
        <v>2024</v>
      </c>
      <c r="D237" s="25">
        <f t="shared" si="36"/>
        <v>8</v>
      </c>
      <c r="E237" s="3">
        <f t="shared" si="37"/>
        <v>27</v>
      </c>
      <c r="F237" s="3">
        <f t="shared" si="38"/>
        <v>35</v>
      </c>
      <c r="G237" s="3">
        <f t="shared" si="39"/>
        <v>3</v>
      </c>
      <c r="H237" s="88">
        <v>23</v>
      </c>
      <c r="I237" s="88">
        <v>3</v>
      </c>
      <c r="J237" s="88">
        <v>74</v>
      </c>
      <c r="K237" s="88">
        <v>17</v>
      </c>
      <c r="L237" s="3">
        <v>2815.85</v>
      </c>
      <c r="M237" s="90"/>
      <c r="N237" s="89">
        <v>45531</v>
      </c>
      <c r="O237" s="3">
        <f>YEAR(N237)</f>
        <v>2024</v>
      </c>
      <c r="P237" s="25">
        <f>MONTH(N237)</f>
        <v>8</v>
      </c>
      <c r="Q237" s="3">
        <f>DAY(N237)</f>
        <v>27</v>
      </c>
      <c r="R237" s="3">
        <f>WEEKNUM(N237)</f>
        <v>35</v>
      </c>
      <c r="S237" s="3">
        <f>WEEKDAY(N237)</f>
        <v>3</v>
      </c>
      <c r="T237" s="3">
        <v>24</v>
      </c>
      <c r="U237" s="3">
        <v>13</v>
      </c>
      <c r="V237" s="3">
        <v>30.5</v>
      </c>
      <c r="W237" s="3">
        <v>21</v>
      </c>
      <c r="X237" s="3">
        <v>385.92</v>
      </c>
    </row>
    <row r="238" spans="2:24" x14ac:dyDescent="0.3">
      <c r="B238" s="2">
        <v>45532</v>
      </c>
      <c r="C238" s="3">
        <f t="shared" si="35"/>
        <v>2024</v>
      </c>
      <c r="D238" s="25">
        <f t="shared" si="36"/>
        <v>8</v>
      </c>
      <c r="E238" s="3">
        <f t="shared" si="37"/>
        <v>28</v>
      </c>
      <c r="F238" s="3">
        <f t="shared" si="38"/>
        <v>35</v>
      </c>
      <c r="G238" s="3">
        <f t="shared" si="39"/>
        <v>4</v>
      </c>
      <c r="H238" s="88">
        <v>23</v>
      </c>
      <c r="I238" s="88">
        <v>3</v>
      </c>
      <c r="J238" s="88">
        <v>70</v>
      </c>
      <c r="K238" s="88">
        <v>8</v>
      </c>
      <c r="L238" s="3">
        <v>2774.51</v>
      </c>
      <c r="M238" s="90"/>
      <c r="N238" s="89">
        <v>45532</v>
      </c>
      <c r="O238" s="3">
        <f>YEAR(N238)</f>
        <v>2024</v>
      </c>
      <c r="P238" s="25">
        <f>MONTH(N238)</f>
        <v>8</v>
      </c>
      <c r="Q238" s="3">
        <f>DAY(N238)</f>
        <v>28</v>
      </c>
      <c r="R238" s="3">
        <f>WEEKNUM(N238)</f>
        <v>35</v>
      </c>
      <c r="S238" s="3">
        <f>WEEKDAY(N238)</f>
        <v>4</v>
      </c>
      <c r="T238" s="3">
        <v>24</v>
      </c>
      <c r="U238" s="3">
        <v>16</v>
      </c>
      <c r="V238" s="3">
        <v>28</v>
      </c>
      <c r="W238" s="3">
        <v>19</v>
      </c>
      <c r="X238" s="3">
        <v>162.71</v>
      </c>
    </row>
    <row r="239" spans="2:24" x14ac:dyDescent="0.3">
      <c r="B239" s="2">
        <v>45533</v>
      </c>
      <c r="C239" s="3">
        <f t="shared" si="35"/>
        <v>2024</v>
      </c>
      <c r="D239" s="25">
        <f t="shared" si="36"/>
        <v>8</v>
      </c>
      <c r="E239" s="3">
        <f t="shared" si="37"/>
        <v>29</v>
      </c>
      <c r="F239" s="3">
        <f t="shared" si="38"/>
        <v>35</v>
      </c>
      <c r="G239" s="3">
        <f t="shared" si="39"/>
        <v>5</v>
      </c>
      <c r="H239" s="88">
        <v>19</v>
      </c>
      <c r="I239" s="88">
        <v>4</v>
      </c>
      <c r="J239" s="88">
        <v>34</v>
      </c>
      <c r="K239" s="88">
        <v>9</v>
      </c>
      <c r="L239" s="3">
        <v>838.71</v>
      </c>
      <c r="M239" s="90"/>
      <c r="N239" s="89">
        <v>45533</v>
      </c>
      <c r="O239" s="3">
        <f>YEAR(N239)</f>
        <v>2024</v>
      </c>
      <c r="P239" s="25">
        <f>MONTH(N239)</f>
        <v>8</v>
      </c>
      <c r="Q239" s="3">
        <f>DAY(N239)</f>
        <v>29</v>
      </c>
      <c r="R239" s="3">
        <f>WEEKNUM(N239)</f>
        <v>35</v>
      </c>
      <c r="S239" s="3">
        <f>WEEKDAY(N239)</f>
        <v>5</v>
      </c>
      <c r="T239" s="3">
        <v>23</v>
      </c>
      <c r="U239" s="3">
        <v>12</v>
      </c>
      <c r="V239" s="3">
        <v>27</v>
      </c>
      <c r="W239" s="3">
        <v>18.5</v>
      </c>
      <c r="X239" s="3">
        <v>210.82</v>
      </c>
    </row>
    <row r="240" spans="2:24" x14ac:dyDescent="0.3">
      <c r="B240" s="2">
        <v>45534</v>
      </c>
      <c r="C240" s="3">
        <f t="shared" si="35"/>
        <v>2024</v>
      </c>
      <c r="D240" s="25">
        <f t="shared" si="36"/>
        <v>8</v>
      </c>
      <c r="E240" s="3">
        <f t="shared" si="37"/>
        <v>30</v>
      </c>
      <c r="F240" s="3">
        <f t="shared" si="38"/>
        <v>35</v>
      </c>
      <c r="G240" s="3">
        <f t="shared" si="39"/>
        <v>6</v>
      </c>
      <c r="H240" s="88">
        <v>14</v>
      </c>
      <c r="I240" s="88">
        <v>3</v>
      </c>
      <c r="J240" s="88">
        <v>61</v>
      </c>
      <c r="K240" s="88">
        <v>6</v>
      </c>
      <c r="L240" s="3">
        <v>2219.4</v>
      </c>
      <c r="M240" s="90"/>
      <c r="N240" s="89">
        <v>45534</v>
      </c>
      <c r="O240" s="3">
        <f>YEAR(N240)</f>
        <v>2024</v>
      </c>
      <c r="P240" s="25">
        <f>MONTH(N240)</f>
        <v>8</v>
      </c>
      <c r="Q240" s="3">
        <f>DAY(N240)</f>
        <v>30</v>
      </c>
      <c r="R240" s="3">
        <f>WEEKNUM(N240)</f>
        <v>35</v>
      </c>
      <c r="S240" s="3">
        <f>WEEKDAY(N240)</f>
        <v>6</v>
      </c>
      <c r="T240" s="3">
        <v>24</v>
      </c>
      <c r="U240" s="3">
        <v>14</v>
      </c>
      <c r="V240" s="3">
        <v>29.5</v>
      </c>
      <c r="W240" s="3">
        <v>20.5</v>
      </c>
      <c r="X240" s="3">
        <v>317.39</v>
      </c>
    </row>
    <row r="241" spans="2:24" x14ac:dyDescent="0.3">
      <c r="B241" s="2">
        <v>45535</v>
      </c>
      <c r="C241" s="3">
        <f t="shared" si="35"/>
        <v>2024</v>
      </c>
      <c r="D241" s="25">
        <f t="shared" si="36"/>
        <v>8</v>
      </c>
      <c r="E241" s="3">
        <f t="shared" si="37"/>
        <v>31</v>
      </c>
      <c r="F241" s="3">
        <f t="shared" si="38"/>
        <v>35</v>
      </c>
      <c r="G241" s="3">
        <f t="shared" si="39"/>
        <v>7</v>
      </c>
      <c r="H241" s="88">
        <v>23</v>
      </c>
      <c r="I241" s="88">
        <v>3</v>
      </c>
      <c r="J241" s="88">
        <v>46</v>
      </c>
      <c r="K241" s="88">
        <v>9</v>
      </c>
      <c r="L241" s="3">
        <v>1266.32</v>
      </c>
      <c r="M241" s="90"/>
      <c r="N241" s="89">
        <v>45535</v>
      </c>
      <c r="O241" s="3">
        <f>YEAR(N241)</f>
        <v>2024</v>
      </c>
      <c r="P241" s="25">
        <f>MONTH(N241)</f>
        <v>8</v>
      </c>
      <c r="Q241" s="3">
        <f>DAY(N241)</f>
        <v>31</v>
      </c>
      <c r="R241" s="3">
        <f>WEEKNUM(N241)</f>
        <v>35</v>
      </c>
      <c r="S241" s="3">
        <f>WEEKDAY(N241)</f>
        <v>7</v>
      </c>
      <c r="T241" s="3">
        <v>23</v>
      </c>
      <c r="U241" s="3">
        <v>12</v>
      </c>
      <c r="V241" s="3">
        <v>31</v>
      </c>
      <c r="W241" s="3">
        <v>20.5</v>
      </c>
      <c r="X241" s="3">
        <v>472.14</v>
      </c>
    </row>
    <row r="242" spans="2:24" x14ac:dyDescent="0.3">
      <c r="B242" s="2">
        <v>45536</v>
      </c>
      <c r="C242" s="3">
        <f t="shared" si="35"/>
        <v>2024</v>
      </c>
      <c r="D242" s="25">
        <f t="shared" si="36"/>
        <v>9</v>
      </c>
      <c r="E242" s="3">
        <f t="shared" si="37"/>
        <v>1</v>
      </c>
      <c r="F242" s="3">
        <f t="shared" si="38"/>
        <v>36</v>
      </c>
      <c r="G242" s="3">
        <f t="shared" si="39"/>
        <v>1</v>
      </c>
      <c r="H242" s="88">
        <v>23</v>
      </c>
      <c r="I242" s="88">
        <v>3</v>
      </c>
      <c r="J242" s="88">
        <v>63</v>
      </c>
      <c r="K242" s="88">
        <v>15</v>
      </c>
      <c r="L242" s="3">
        <v>1815.22</v>
      </c>
      <c r="M242" s="90"/>
      <c r="N242" s="89">
        <v>45536</v>
      </c>
      <c r="O242" s="3">
        <f>YEAR(N242)</f>
        <v>2024</v>
      </c>
      <c r="P242" s="25">
        <f>MONTH(N242)</f>
        <v>9</v>
      </c>
      <c r="Q242" s="3">
        <f>DAY(N242)</f>
        <v>1</v>
      </c>
      <c r="R242" s="3">
        <f>WEEKNUM(N242)</f>
        <v>36</v>
      </c>
      <c r="S242" s="3">
        <f>WEEKDAY(N242)</f>
        <v>1</v>
      </c>
      <c r="T242" s="3">
        <v>24</v>
      </c>
      <c r="U242" s="3">
        <v>13</v>
      </c>
      <c r="V242" s="3">
        <v>27</v>
      </c>
      <c r="W242" s="3">
        <v>21</v>
      </c>
      <c r="X242" s="3">
        <v>195.85</v>
      </c>
    </row>
    <row r="243" spans="2:24" x14ac:dyDescent="0.3">
      <c r="B243" s="2">
        <v>45537</v>
      </c>
      <c r="C243" s="3">
        <f t="shared" si="35"/>
        <v>2024</v>
      </c>
      <c r="D243" s="25">
        <f t="shared" si="36"/>
        <v>9</v>
      </c>
      <c r="E243" s="3">
        <f t="shared" si="37"/>
        <v>2</v>
      </c>
      <c r="F243" s="3">
        <f t="shared" si="38"/>
        <v>36</v>
      </c>
      <c r="G243" s="3">
        <f t="shared" si="39"/>
        <v>2</v>
      </c>
      <c r="H243" s="88">
        <v>23</v>
      </c>
      <c r="I243" s="88">
        <v>2</v>
      </c>
      <c r="J243" s="88">
        <v>50</v>
      </c>
      <c r="K243" s="88">
        <v>6</v>
      </c>
      <c r="L243" s="3">
        <v>1509.29</v>
      </c>
      <c r="M243" s="90"/>
      <c r="N243" s="89">
        <v>45537</v>
      </c>
      <c r="O243" s="3">
        <f>YEAR(N243)</f>
        <v>2024</v>
      </c>
      <c r="P243" s="25">
        <f>MONTH(N243)</f>
        <v>9</v>
      </c>
      <c r="Q243" s="3">
        <f>DAY(N243)</f>
        <v>2</v>
      </c>
      <c r="R243" s="3">
        <f>WEEKNUM(N243)</f>
        <v>36</v>
      </c>
      <c r="S243" s="3">
        <f>WEEKDAY(N243)</f>
        <v>2</v>
      </c>
      <c r="T243" s="3">
        <v>24</v>
      </c>
      <c r="U243" s="3">
        <v>12</v>
      </c>
      <c r="V243" s="3">
        <v>18</v>
      </c>
      <c r="W243" s="3">
        <v>15.5</v>
      </c>
      <c r="X243" s="3">
        <v>32.97</v>
      </c>
    </row>
    <row r="244" spans="2:24" x14ac:dyDescent="0.3">
      <c r="B244" s="2">
        <v>45538</v>
      </c>
      <c r="C244" s="3">
        <f t="shared" si="35"/>
        <v>2024</v>
      </c>
      <c r="D244" s="25">
        <f t="shared" si="36"/>
        <v>9</v>
      </c>
      <c r="E244" s="3">
        <f t="shared" si="37"/>
        <v>3</v>
      </c>
      <c r="F244" s="3">
        <f t="shared" si="38"/>
        <v>36</v>
      </c>
      <c r="G244" s="3">
        <f t="shared" si="39"/>
        <v>3</v>
      </c>
      <c r="H244" s="88">
        <v>20</v>
      </c>
      <c r="I244" s="88">
        <v>2</v>
      </c>
      <c r="J244" s="88">
        <v>38</v>
      </c>
      <c r="K244" s="88">
        <v>6</v>
      </c>
      <c r="L244" s="3">
        <v>920.63</v>
      </c>
      <c r="M244" s="90"/>
      <c r="N244" s="89">
        <v>45538</v>
      </c>
      <c r="O244" s="3">
        <f>YEAR(N244)</f>
        <v>2024</v>
      </c>
      <c r="P244" s="25">
        <f>MONTH(N244)</f>
        <v>9</v>
      </c>
      <c r="Q244" s="3">
        <f>DAY(N244)</f>
        <v>3</v>
      </c>
      <c r="R244" s="3">
        <f>WEEKNUM(N244)</f>
        <v>36</v>
      </c>
      <c r="S244" s="3">
        <f>WEEKDAY(N244)</f>
        <v>3</v>
      </c>
      <c r="T244" s="3">
        <v>24</v>
      </c>
      <c r="U244" s="3">
        <v>8</v>
      </c>
      <c r="V244" s="3">
        <v>27</v>
      </c>
      <c r="W244" s="3">
        <v>15</v>
      </c>
      <c r="X244" s="3">
        <v>457.5</v>
      </c>
    </row>
    <row r="245" spans="2:24" x14ac:dyDescent="0.3">
      <c r="B245" s="2">
        <v>45539</v>
      </c>
      <c r="C245" s="3">
        <f t="shared" si="35"/>
        <v>2024</v>
      </c>
      <c r="D245" s="25">
        <f t="shared" si="36"/>
        <v>9</v>
      </c>
      <c r="E245" s="3">
        <f t="shared" si="37"/>
        <v>4</v>
      </c>
      <c r="F245" s="3">
        <f t="shared" si="38"/>
        <v>36</v>
      </c>
      <c r="G245" s="3">
        <f t="shared" si="39"/>
        <v>4</v>
      </c>
      <c r="H245" s="88">
        <v>21</v>
      </c>
      <c r="I245" s="88">
        <v>2</v>
      </c>
      <c r="J245" s="88">
        <v>42</v>
      </c>
      <c r="K245" s="88">
        <v>6</v>
      </c>
      <c r="L245" s="3">
        <v>996.9</v>
      </c>
      <c r="M245" s="90"/>
      <c r="N245" s="89">
        <v>45539</v>
      </c>
      <c r="O245" s="3">
        <f>YEAR(N245)</f>
        <v>2024</v>
      </c>
      <c r="P245" s="25">
        <f>MONTH(N245)</f>
        <v>9</v>
      </c>
      <c r="Q245" s="3">
        <f>DAY(N245)</f>
        <v>4</v>
      </c>
      <c r="R245" s="3">
        <f>WEEKNUM(N245)</f>
        <v>36</v>
      </c>
      <c r="S245" s="3">
        <f>WEEKDAY(N245)</f>
        <v>4</v>
      </c>
      <c r="T245" s="3">
        <v>24</v>
      </c>
      <c r="U245" s="3">
        <v>8</v>
      </c>
      <c r="V245" s="3">
        <v>29</v>
      </c>
      <c r="W245" s="3">
        <v>18</v>
      </c>
      <c r="X245" s="3">
        <v>558.79999999999995</v>
      </c>
    </row>
    <row r="246" spans="2:24" x14ac:dyDescent="0.3">
      <c r="B246" s="2">
        <v>45540</v>
      </c>
      <c r="C246" s="3">
        <f t="shared" si="35"/>
        <v>2024</v>
      </c>
      <c r="D246" s="25">
        <f t="shared" si="36"/>
        <v>9</v>
      </c>
      <c r="E246" s="3">
        <f t="shared" si="37"/>
        <v>5</v>
      </c>
      <c r="F246" s="3">
        <f t="shared" si="38"/>
        <v>36</v>
      </c>
      <c r="G246" s="3">
        <f t="shared" si="39"/>
        <v>5</v>
      </c>
      <c r="H246" s="88">
        <v>21</v>
      </c>
      <c r="I246" s="88">
        <v>3</v>
      </c>
      <c r="J246" s="88">
        <v>59</v>
      </c>
      <c r="K246" s="88">
        <v>9</v>
      </c>
      <c r="L246" s="3">
        <v>1651.62</v>
      </c>
      <c r="M246" s="90"/>
      <c r="N246" s="89">
        <v>45540</v>
      </c>
      <c r="O246" s="3">
        <f>YEAR(N246)</f>
        <v>2024</v>
      </c>
      <c r="P246" s="25">
        <f>MONTH(N246)</f>
        <v>9</v>
      </c>
      <c r="Q246" s="3">
        <f>DAY(N246)</f>
        <v>5</v>
      </c>
      <c r="R246" s="3">
        <f>WEEKNUM(N246)</f>
        <v>36</v>
      </c>
      <c r="S246" s="3">
        <f>WEEKDAY(N246)</f>
        <v>5</v>
      </c>
      <c r="T246" s="3">
        <v>24</v>
      </c>
      <c r="U246" s="3">
        <v>12.5</v>
      </c>
      <c r="V246" s="3">
        <v>28</v>
      </c>
      <c r="W246" s="3">
        <v>19.5</v>
      </c>
      <c r="X246" s="3">
        <v>293.91000000000003</v>
      </c>
    </row>
    <row r="247" spans="2:24" x14ac:dyDescent="0.3">
      <c r="B247" s="2">
        <v>45541</v>
      </c>
      <c r="C247" s="3">
        <f t="shared" si="35"/>
        <v>2024</v>
      </c>
      <c r="D247" s="25">
        <f t="shared" si="36"/>
        <v>9</v>
      </c>
      <c r="E247" s="3">
        <f t="shared" si="37"/>
        <v>6</v>
      </c>
      <c r="F247" s="3">
        <f t="shared" si="38"/>
        <v>36</v>
      </c>
      <c r="G247" s="3">
        <f t="shared" si="39"/>
        <v>6</v>
      </c>
      <c r="H247" s="88">
        <v>24</v>
      </c>
      <c r="I247" s="88">
        <v>3</v>
      </c>
      <c r="J247" s="88">
        <v>55</v>
      </c>
      <c r="K247" s="88">
        <v>9</v>
      </c>
      <c r="L247" s="3">
        <v>1413.32</v>
      </c>
      <c r="M247" s="90"/>
      <c r="N247" s="89">
        <v>45541</v>
      </c>
      <c r="O247" s="3">
        <f>YEAR(N247)</f>
        <v>2024</v>
      </c>
      <c r="P247" s="25">
        <f>MONTH(N247)</f>
        <v>9</v>
      </c>
      <c r="Q247" s="3">
        <f>DAY(N247)</f>
        <v>6</v>
      </c>
      <c r="R247" s="3">
        <f>WEEKNUM(N247)</f>
        <v>36</v>
      </c>
      <c r="S247" s="3">
        <f>WEEKDAY(N247)</f>
        <v>6</v>
      </c>
      <c r="T247" s="3">
        <v>23</v>
      </c>
      <c r="U247" s="3">
        <v>12.5</v>
      </c>
      <c r="V247" s="3">
        <v>24</v>
      </c>
      <c r="W247" s="3">
        <v>17</v>
      </c>
      <c r="X247" s="3">
        <v>157.71</v>
      </c>
    </row>
    <row r="248" spans="2:24" x14ac:dyDescent="0.3">
      <c r="B248" s="2">
        <v>45542</v>
      </c>
      <c r="C248" s="3">
        <f t="shared" si="35"/>
        <v>2024</v>
      </c>
      <c r="D248" s="25">
        <f t="shared" si="36"/>
        <v>9</v>
      </c>
      <c r="E248" s="3">
        <f t="shared" si="37"/>
        <v>7</v>
      </c>
      <c r="F248" s="3">
        <f t="shared" si="38"/>
        <v>36</v>
      </c>
      <c r="G248" s="3">
        <f t="shared" si="39"/>
        <v>7</v>
      </c>
      <c r="H248" s="88">
        <v>18</v>
      </c>
      <c r="I248" s="88">
        <v>2</v>
      </c>
      <c r="J248" s="88">
        <v>46</v>
      </c>
      <c r="K248" s="88">
        <v>9</v>
      </c>
      <c r="L248" s="3">
        <v>1889.71</v>
      </c>
      <c r="M248" s="90"/>
      <c r="N248" s="89">
        <v>45542</v>
      </c>
      <c r="O248" s="3">
        <f>YEAR(N248)</f>
        <v>2024</v>
      </c>
      <c r="P248" s="25">
        <f>MONTH(N248)</f>
        <v>9</v>
      </c>
      <c r="Q248" s="3">
        <f>DAY(N248)</f>
        <v>7</v>
      </c>
      <c r="R248" s="3">
        <f>WEEKNUM(N248)</f>
        <v>36</v>
      </c>
      <c r="S248" s="3">
        <f>WEEKDAY(N248)</f>
        <v>7</v>
      </c>
      <c r="T248" s="3">
        <v>24</v>
      </c>
      <c r="U248" s="3">
        <v>11.5</v>
      </c>
      <c r="V248" s="3">
        <v>21</v>
      </c>
      <c r="W248" s="3">
        <v>14</v>
      </c>
      <c r="X248" s="3">
        <v>101.3</v>
      </c>
    </row>
    <row r="249" spans="2:24" x14ac:dyDescent="0.3">
      <c r="B249" s="2">
        <v>45543</v>
      </c>
      <c r="C249" s="3">
        <f t="shared" si="35"/>
        <v>2024</v>
      </c>
      <c r="D249" s="25">
        <f t="shared" si="36"/>
        <v>9</v>
      </c>
      <c r="E249" s="3">
        <f t="shared" si="37"/>
        <v>8</v>
      </c>
      <c r="F249" s="3">
        <f t="shared" si="38"/>
        <v>37</v>
      </c>
      <c r="G249" s="3">
        <f t="shared" si="39"/>
        <v>1</v>
      </c>
      <c r="H249" s="88">
        <v>19</v>
      </c>
      <c r="I249" s="88">
        <v>2</v>
      </c>
      <c r="J249" s="88">
        <v>61</v>
      </c>
      <c r="K249" s="88">
        <v>8</v>
      </c>
      <c r="L249" s="3">
        <v>2136.1999999999998</v>
      </c>
      <c r="M249" s="90"/>
      <c r="N249" s="89">
        <v>45543</v>
      </c>
      <c r="O249" s="3">
        <f>YEAR(N249)</f>
        <v>2024</v>
      </c>
      <c r="P249" s="25">
        <f>MONTH(N249)</f>
        <v>9</v>
      </c>
      <c r="Q249" s="3">
        <f>DAY(N249)</f>
        <v>8</v>
      </c>
      <c r="R249" s="3">
        <f>WEEKNUM(N249)</f>
        <v>37</v>
      </c>
      <c r="S249" s="3">
        <f>WEEKDAY(N249)</f>
        <v>1</v>
      </c>
      <c r="T249" s="3">
        <v>24</v>
      </c>
      <c r="U249" s="3">
        <v>7</v>
      </c>
      <c r="V249" s="3">
        <v>26</v>
      </c>
      <c r="W249" s="3">
        <v>13.5</v>
      </c>
      <c r="X249" s="3">
        <v>437.1</v>
      </c>
    </row>
    <row r="250" spans="2:24" x14ac:dyDescent="0.3">
      <c r="B250" s="2">
        <v>45544</v>
      </c>
      <c r="C250" s="3">
        <f t="shared" si="35"/>
        <v>2024</v>
      </c>
      <c r="D250" s="25">
        <f t="shared" si="36"/>
        <v>9</v>
      </c>
      <c r="E250" s="3">
        <f t="shared" si="37"/>
        <v>9</v>
      </c>
      <c r="F250" s="3">
        <f t="shared" si="38"/>
        <v>37</v>
      </c>
      <c r="G250" s="3">
        <f t="shared" si="39"/>
        <v>2</v>
      </c>
      <c r="H250" s="88">
        <v>24</v>
      </c>
      <c r="I250" s="88">
        <v>3</v>
      </c>
      <c r="J250" s="88">
        <v>80</v>
      </c>
      <c r="K250" s="88">
        <v>9</v>
      </c>
      <c r="L250" s="3">
        <v>4471.88</v>
      </c>
      <c r="M250" s="90"/>
      <c r="N250" s="89">
        <v>45544</v>
      </c>
      <c r="O250" s="3">
        <f>YEAR(N250)</f>
        <v>2024</v>
      </c>
      <c r="P250" s="25">
        <f>MONTH(N250)</f>
        <v>9</v>
      </c>
      <c r="Q250" s="3">
        <f>DAY(N250)</f>
        <v>9</v>
      </c>
      <c r="R250" s="3">
        <f>WEEKNUM(N250)</f>
        <v>37</v>
      </c>
      <c r="S250" s="3">
        <f>WEEKDAY(N250)</f>
        <v>2</v>
      </c>
      <c r="T250" s="3">
        <v>24</v>
      </c>
      <c r="U250" s="3">
        <v>11</v>
      </c>
      <c r="V250" s="3">
        <v>23</v>
      </c>
      <c r="W250" s="3">
        <v>17</v>
      </c>
      <c r="X250" s="3">
        <v>149.52000000000001</v>
      </c>
    </row>
    <row r="251" spans="2:24" x14ac:dyDescent="0.3">
      <c r="B251" s="2">
        <v>45545</v>
      </c>
      <c r="C251" s="3">
        <f t="shared" si="35"/>
        <v>2024</v>
      </c>
      <c r="D251" s="25">
        <f t="shared" si="36"/>
        <v>9</v>
      </c>
      <c r="E251" s="3">
        <f t="shared" si="37"/>
        <v>10</v>
      </c>
      <c r="F251" s="3">
        <f t="shared" si="38"/>
        <v>37</v>
      </c>
      <c r="G251" s="3">
        <f t="shared" si="39"/>
        <v>3</v>
      </c>
      <c r="H251" s="88">
        <v>19</v>
      </c>
      <c r="I251" s="88">
        <v>4</v>
      </c>
      <c r="J251" s="88">
        <v>42</v>
      </c>
      <c r="K251" s="88">
        <v>7</v>
      </c>
      <c r="L251" s="3">
        <v>1026.49</v>
      </c>
      <c r="M251" s="90"/>
      <c r="N251" s="89">
        <v>45545</v>
      </c>
      <c r="O251" s="3">
        <f>YEAR(N251)</f>
        <v>2024</v>
      </c>
      <c r="P251" s="25">
        <f>MONTH(N251)</f>
        <v>9</v>
      </c>
      <c r="Q251" s="3">
        <f>DAY(N251)</f>
        <v>10</v>
      </c>
      <c r="R251" s="3">
        <f>WEEKNUM(N251)</f>
        <v>37</v>
      </c>
      <c r="S251" s="3">
        <f>WEEKDAY(N251)</f>
        <v>3</v>
      </c>
      <c r="T251" s="3">
        <v>24</v>
      </c>
      <c r="U251" s="3">
        <v>13</v>
      </c>
      <c r="V251" s="3">
        <v>24</v>
      </c>
      <c r="W251" s="3">
        <v>17</v>
      </c>
      <c r="X251" s="3">
        <v>118.89</v>
      </c>
    </row>
    <row r="252" spans="2:24" x14ac:dyDescent="0.3">
      <c r="B252" s="2">
        <v>45546</v>
      </c>
      <c r="C252" s="3">
        <f t="shared" si="35"/>
        <v>2024</v>
      </c>
      <c r="D252" s="25">
        <f t="shared" si="36"/>
        <v>9</v>
      </c>
      <c r="E252" s="3">
        <f t="shared" si="37"/>
        <v>11</v>
      </c>
      <c r="F252" s="3">
        <f t="shared" si="38"/>
        <v>37</v>
      </c>
      <c r="G252" s="3">
        <f t="shared" si="39"/>
        <v>4</v>
      </c>
      <c r="H252" s="88">
        <v>19</v>
      </c>
      <c r="I252" s="88">
        <v>3</v>
      </c>
      <c r="J252" s="88">
        <v>55</v>
      </c>
      <c r="K252" s="88">
        <v>7</v>
      </c>
      <c r="L252" s="3">
        <v>2715.96</v>
      </c>
      <c r="M252" s="90"/>
      <c r="N252" s="89">
        <v>45546</v>
      </c>
      <c r="O252" s="3">
        <f>YEAR(N252)</f>
        <v>2024</v>
      </c>
      <c r="P252" s="25">
        <f>MONTH(N252)</f>
        <v>9</v>
      </c>
      <c r="Q252" s="3">
        <f>DAY(N252)</f>
        <v>11</v>
      </c>
      <c r="R252" s="3">
        <f>WEEKNUM(N252)</f>
        <v>37</v>
      </c>
      <c r="S252" s="3">
        <f>WEEKDAY(N252)</f>
        <v>4</v>
      </c>
      <c r="T252" s="3">
        <v>24</v>
      </c>
      <c r="U252" s="3">
        <v>10</v>
      </c>
      <c r="V252" s="3">
        <v>25.5</v>
      </c>
      <c r="W252" s="3">
        <v>17.5</v>
      </c>
      <c r="X252" s="3">
        <v>307.17</v>
      </c>
    </row>
    <row r="253" spans="2:24" x14ac:dyDescent="0.3">
      <c r="B253" s="2">
        <v>45547</v>
      </c>
      <c r="C253" s="3">
        <f t="shared" si="35"/>
        <v>2024</v>
      </c>
      <c r="D253" s="25">
        <f t="shared" si="36"/>
        <v>9</v>
      </c>
      <c r="E253" s="3">
        <f t="shared" si="37"/>
        <v>12</v>
      </c>
      <c r="F253" s="3">
        <f t="shared" si="38"/>
        <v>37</v>
      </c>
      <c r="G253" s="3">
        <f t="shared" si="39"/>
        <v>5</v>
      </c>
      <c r="H253" s="88">
        <v>22</v>
      </c>
      <c r="I253" s="88">
        <v>2</v>
      </c>
      <c r="J253" s="88">
        <v>57</v>
      </c>
      <c r="K253" s="88">
        <v>5</v>
      </c>
      <c r="L253" s="3">
        <v>1632.12</v>
      </c>
      <c r="M253" s="90"/>
      <c r="N253" s="89">
        <v>45547</v>
      </c>
      <c r="O253" s="3">
        <f>YEAR(N253)</f>
        <v>2024</v>
      </c>
      <c r="P253" s="25">
        <f>MONTH(N253)</f>
        <v>9</v>
      </c>
      <c r="Q253" s="3">
        <f>DAY(N253)</f>
        <v>12</v>
      </c>
      <c r="R253" s="3">
        <f>WEEKNUM(N253)</f>
        <v>37</v>
      </c>
      <c r="S253" s="3">
        <f>WEEKDAY(N253)</f>
        <v>5</v>
      </c>
      <c r="T253" s="3">
        <v>24</v>
      </c>
      <c r="U253" s="3">
        <v>8</v>
      </c>
      <c r="V253" s="3">
        <v>25</v>
      </c>
      <c r="W253" s="3">
        <v>18</v>
      </c>
      <c r="X253" s="3">
        <v>377.54</v>
      </c>
    </row>
    <row r="254" spans="2:24" x14ac:dyDescent="0.3">
      <c r="B254" s="2">
        <v>45548</v>
      </c>
      <c r="C254" s="3">
        <f t="shared" si="35"/>
        <v>2024</v>
      </c>
      <c r="D254" s="25">
        <f t="shared" si="36"/>
        <v>9</v>
      </c>
      <c r="E254" s="3">
        <f t="shared" si="37"/>
        <v>13</v>
      </c>
      <c r="F254" s="3">
        <f t="shared" si="38"/>
        <v>37</v>
      </c>
      <c r="G254" s="3">
        <f t="shared" si="39"/>
        <v>6</v>
      </c>
      <c r="H254" s="88">
        <v>23</v>
      </c>
      <c r="I254" s="88">
        <v>2</v>
      </c>
      <c r="J254" s="88">
        <v>132</v>
      </c>
      <c r="K254" s="88">
        <v>17</v>
      </c>
      <c r="L254" s="3">
        <v>7922.25</v>
      </c>
      <c r="M254" s="90"/>
      <c r="N254" s="89">
        <v>45548</v>
      </c>
      <c r="O254" s="3">
        <f>YEAR(N254)</f>
        <v>2024</v>
      </c>
      <c r="P254" s="25">
        <f>MONTH(N254)</f>
        <v>9</v>
      </c>
      <c r="Q254" s="3">
        <f>DAY(N254)</f>
        <v>13</v>
      </c>
      <c r="R254" s="3">
        <f>WEEKNUM(N254)</f>
        <v>37</v>
      </c>
      <c r="S254" s="3">
        <f>WEEKDAY(N254)</f>
        <v>6</v>
      </c>
      <c r="T254" s="3">
        <v>24</v>
      </c>
      <c r="U254" s="3">
        <v>12</v>
      </c>
      <c r="V254" s="3">
        <v>21.5</v>
      </c>
      <c r="W254" s="3">
        <v>15</v>
      </c>
      <c r="X254" s="3">
        <v>108.37</v>
      </c>
    </row>
    <row r="255" spans="2:24" x14ac:dyDescent="0.3">
      <c r="B255" s="2">
        <v>45549</v>
      </c>
      <c r="C255" s="3">
        <f t="shared" si="35"/>
        <v>2024</v>
      </c>
      <c r="D255" s="25">
        <f t="shared" si="36"/>
        <v>9</v>
      </c>
      <c r="E255" s="3">
        <f t="shared" si="37"/>
        <v>14</v>
      </c>
      <c r="F255" s="3">
        <f t="shared" si="38"/>
        <v>37</v>
      </c>
      <c r="G255" s="3">
        <f t="shared" si="39"/>
        <v>7</v>
      </c>
      <c r="H255" s="88">
        <v>24</v>
      </c>
      <c r="I255" s="88">
        <v>2</v>
      </c>
      <c r="J255" s="88">
        <v>82</v>
      </c>
      <c r="K255" s="88">
        <v>13</v>
      </c>
      <c r="L255" s="3">
        <v>3006.3</v>
      </c>
      <c r="M255" s="90"/>
      <c r="N255" s="89">
        <v>45549</v>
      </c>
      <c r="O255" s="3">
        <f>YEAR(N255)</f>
        <v>2024</v>
      </c>
      <c r="P255" s="25">
        <f>MONTH(N255)</f>
        <v>9</v>
      </c>
      <c r="Q255" s="3">
        <f>DAY(N255)</f>
        <v>14</v>
      </c>
      <c r="R255" s="3">
        <f>WEEKNUM(N255)</f>
        <v>37</v>
      </c>
      <c r="S255" s="3">
        <f>WEEKDAY(N255)</f>
        <v>7</v>
      </c>
      <c r="T255" s="3">
        <v>24</v>
      </c>
      <c r="U255" s="3">
        <v>7.5</v>
      </c>
      <c r="V255" s="3">
        <v>23</v>
      </c>
      <c r="W255" s="3">
        <v>14.5</v>
      </c>
      <c r="X255" s="3">
        <v>261.81</v>
      </c>
    </row>
    <row r="256" spans="2:24" x14ac:dyDescent="0.3">
      <c r="B256" s="2">
        <v>45550</v>
      </c>
      <c r="C256" s="3">
        <f t="shared" si="35"/>
        <v>2024</v>
      </c>
      <c r="D256" s="25">
        <f t="shared" si="36"/>
        <v>9</v>
      </c>
      <c r="E256" s="3">
        <f t="shared" si="37"/>
        <v>15</v>
      </c>
      <c r="F256" s="3">
        <f t="shared" si="38"/>
        <v>38</v>
      </c>
      <c r="G256" s="3">
        <f t="shared" si="39"/>
        <v>1</v>
      </c>
      <c r="H256" s="88">
        <v>24</v>
      </c>
      <c r="I256" s="88">
        <v>3</v>
      </c>
      <c r="J256" s="88">
        <v>70</v>
      </c>
      <c r="K256" s="88">
        <v>17</v>
      </c>
      <c r="L256" s="3">
        <v>4356.45</v>
      </c>
      <c r="M256" s="90"/>
      <c r="N256" s="89">
        <v>45550</v>
      </c>
      <c r="O256" s="3">
        <f t="shared" ref="O256:O319" si="40">YEAR(N256)</f>
        <v>2024</v>
      </c>
      <c r="P256" s="25">
        <f t="shared" ref="P256:P319" si="41">MONTH(N256)</f>
        <v>9</v>
      </c>
      <c r="Q256" s="3">
        <f t="shared" ref="Q256:Q319" si="42">DAY(N256)</f>
        <v>15</v>
      </c>
      <c r="R256" s="3">
        <f t="shared" ref="R256:R319" si="43">WEEKNUM(N256)</f>
        <v>38</v>
      </c>
      <c r="S256" s="3">
        <f t="shared" ref="S256:S319" si="44">WEEKDAY(N256)</f>
        <v>1</v>
      </c>
      <c r="T256" s="3">
        <v>24</v>
      </c>
      <c r="U256" s="3">
        <v>5.5</v>
      </c>
      <c r="V256" s="3">
        <v>25</v>
      </c>
      <c r="W256" s="3">
        <v>13</v>
      </c>
      <c r="X256" s="3">
        <v>459.93</v>
      </c>
    </row>
    <row r="257" spans="2:24" x14ac:dyDescent="0.3">
      <c r="B257" s="2">
        <v>45551</v>
      </c>
      <c r="C257" s="3">
        <f t="shared" si="35"/>
        <v>2024</v>
      </c>
      <c r="D257" s="25">
        <f t="shared" si="36"/>
        <v>9</v>
      </c>
      <c r="E257" s="3">
        <f t="shared" si="37"/>
        <v>16</v>
      </c>
      <c r="F257" s="3">
        <f t="shared" si="38"/>
        <v>38</v>
      </c>
      <c r="G257" s="3">
        <f t="shared" si="39"/>
        <v>2</v>
      </c>
      <c r="H257" s="88">
        <v>24</v>
      </c>
      <c r="I257" s="88">
        <v>3</v>
      </c>
      <c r="J257" s="88">
        <v>70</v>
      </c>
      <c r="K257" s="88">
        <v>8</v>
      </c>
      <c r="L257" s="3">
        <v>6118.24</v>
      </c>
      <c r="M257" s="90"/>
      <c r="N257" s="89">
        <v>45551</v>
      </c>
      <c r="O257" s="3">
        <f t="shared" si="40"/>
        <v>2024</v>
      </c>
      <c r="P257" s="25">
        <f t="shared" si="41"/>
        <v>9</v>
      </c>
      <c r="Q257" s="3">
        <f t="shared" si="42"/>
        <v>16</v>
      </c>
      <c r="R257" s="3">
        <f t="shared" si="43"/>
        <v>38</v>
      </c>
      <c r="S257" s="3">
        <f t="shared" si="44"/>
        <v>2</v>
      </c>
      <c r="T257" s="3">
        <v>24</v>
      </c>
      <c r="U257" s="3">
        <v>8</v>
      </c>
      <c r="V257" s="3">
        <v>28</v>
      </c>
      <c r="W257" s="3">
        <v>18.5</v>
      </c>
      <c r="X257" s="3">
        <v>473.26</v>
      </c>
    </row>
    <row r="258" spans="2:24" x14ac:dyDescent="0.3">
      <c r="B258" s="2">
        <v>45552</v>
      </c>
      <c r="C258" s="3">
        <f t="shared" si="35"/>
        <v>2024</v>
      </c>
      <c r="D258" s="25">
        <f t="shared" si="36"/>
        <v>9</v>
      </c>
      <c r="E258" s="3">
        <f t="shared" si="37"/>
        <v>17</v>
      </c>
      <c r="F258" s="3">
        <f t="shared" si="38"/>
        <v>38</v>
      </c>
      <c r="G258" s="3">
        <f t="shared" si="39"/>
        <v>3</v>
      </c>
      <c r="H258" s="88">
        <v>24</v>
      </c>
      <c r="I258" s="88">
        <v>2</v>
      </c>
      <c r="J258" s="88">
        <v>78</v>
      </c>
      <c r="K258" s="88">
        <v>25</v>
      </c>
      <c r="L258" s="3">
        <v>6781.58</v>
      </c>
      <c r="M258" s="90"/>
      <c r="N258" s="89">
        <v>45552</v>
      </c>
      <c r="O258" s="3">
        <f t="shared" si="40"/>
        <v>2024</v>
      </c>
      <c r="P258" s="25">
        <f t="shared" si="41"/>
        <v>9</v>
      </c>
      <c r="Q258" s="3">
        <f t="shared" si="42"/>
        <v>17</v>
      </c>
      <c r="R258" s="3">
        <f t="shared" si="43"/>
        <v>38</v>
      </c>
      <c r="S258" s="3">
        <f t="shared" si="44"/>
        <v>3</v>
      </c>
      <c r="T258" s="3">
        <v>24</v>
      </c>
      <c r="U258" s="3">
        <v>9.5</v>
      </c>
      <c r="V258" s="3">
        <v>20</v>
      </c>
      <c r="W258" s="3">
        <v>14.5</v>
      </c>
      <c r="X258" s="3">
        <v>80.650000000000006</v>
      </c>
    </row>
    <row r="259" spans="2:24" x14ac:dyDescent="0.3">
      <c r="B259" s="2">
        <v>45553</v>
      </c>
      <c r="C259" s="3">
        <f t="shared" si="35"/>
        <v>2024</v>
      </c>
      <c r="D259" s="25">
        <f t="shared" si="36"/>
        <v>9</v>
      </c>
      <c r="E259" s="3">
        <f t="shared" si="37"/>
        <v>18</v>
      </c>
      <c r="F259" s="3">
        <f t="shared" si="38"/>
        <v>38</v>
      </c>
      <c r="G259" s="3">
        <f t="shared" si="39"/>
        <v>4</v>
      </c>
      <c r="H259" s="88">
        <v>24</v>
      </c>
      <c r="I259" s="88">
        <v>2</v>
      </c>
      <c r="J259" s="88">
        <v>68</v>
      </c>
      <c r="K259" s="88">
        <v>13</v>
      </c>
      <c r="L259" s="3">
        <v>4190.42</v>
      </c>
      <c r="M259" s="90"/>
      <c r="N259" s="89">
        <v>45553</v>
      </c>
      <c r="O259" s="3">
        <f t="shared" si="40"/>
        <v>2024</v>
      </c>
      <c r="P259" s="25">
        <f t="shared" si="41"/>
        <v>9</v>
      </c>
      <c r="Q259" s="3">
        <f t="shared" si="42"/>
        <v>18</v>
      </c>
      <c r="R259" s="3">
        <f t="shared" si="43"/>
        <v>38</v>
      </c>
      <c r="S259" s="3">
        <f t="shared" si="44"/>
        <v>4</v>
      </c>
      <c r="T259" s="3">
        <v>24</v>
      </c>
      <c r="U259" s="3">
        <v>9.5</v>
      </c>
      <c r="V259" s="3">
        <v>24.5</v>
      </c>
      <c r="W259" s="3">
        <v>15</v>
      </c>
      <c r="X259" s="3">
        <v>313.02</v>
      </c>
    </row>
    <row r="260" spans="2:24" x14ac:dyDescent="0.3">
      <c r="B260" s="2">
        <v>45554</v>
      </c>
      <c r="C260" s="3">
        <f t="shared" si="35"/>
        <v>2024</v>
      </c>
      <c r="D260" s="25">
        <f t="shared" si="36"/>
        <v>9</v>
      </c>
      <c r="E260" s="3">
        <f t="shared" si="37"/>
        <v>19</v>
      </c>
      <c r="F260" s="3">
        <f t="shared" si="38"/>
        <v>38</v>
      </c>
      <c r="G260" s="3">
        <f t="shared" si="39"/>
        <v>5</v>
      </c>
      <c r="H260" s="88">
        <v>22</v>
      </c>
      <c r="I260" s="88">
        <v>3</v>
      </c>
      <c r="J260" s="88">
        <v>59</v>
      </c>
      <c r="K260" s="88">
        <v>8</v>
      </c>
      <c r="L260" s="3">
        <v>2987.29</v>
      </c>
      <c r="M260" s="90"/>
      <c r="N260" s="89">
        <v>45554</v>
      </c>
      <c r="O260" s="3">
        <f t="shared" si="40"/>
        <v>2024</v>
      </c>
      <c r="P260" s="25">
        <f t="shared" si="41"/>
        <v>9</v>
      </c>
      <c r="Q260" s="3">
        <f t="shared" si="42"/>
        <v>19</v>
      </c>
      <c r="R260" s="3">
        <f t="shared" si="43"/>
        <v>38</v>
      </c>
      <c r="S260" s="3">
        <f t="shared" si="44"/>
        <v>5</v>
      </c>
      <c r="T260" s="3">
        <v>24</v>
      </c>
      <c r="U260" s="3">
        <v>8.5</v>
      </c>
      <c r="V260" s="3">
        <v>27</v>
      </c>
      <c r="W260" s="3">
        <v>15</v>
      </c>
      <c r="X260" s="3">
        <v>439.56</v>
      </c>
    </row>
    <row r="261" spans="2:24" x14ac:dyDescent="0.3">
      <c r="B261" s="2">
        <v>45555</v>
      </c>
      <c r="C261" s="3">
        <f t="shared" ref="C261:C324" si="45">YEAR(B261)</f>
        <v>2024</v>
      </c>
      <c r="D261" s="25">
        <f t="shared" ref="D261:D324" si="46">MONTH(B261)</f>
        <v>9</v>
      </c>
      <c r="E261" s="3">
        <f t="shared" ref="E261:E324" si="47">DAY(B261)</f>
        <v>20</v>
      </c>
      <c r="F261" s="3">
        <f t="shared" ref="F261:F324" si="48">WEEKNUM(B261)</f>
        <v>38</v>
      </c>
      <c r="G261" s="3">
        <f t="shared" ref="G261:G324" si="49">WEEKDAY(B261)</f>
        <v>6</v>
      </c>
      <c r="H261" s="88">
        <v>24</v>
      </c>
      <c r="I261" s="88">
        <v>4</v>
      </c>
      <c r="J261" s="88">
        <v>59</v>
      </c>
      <c r="K261" s="88">
        <v>30</v>
      </c>
      <c r="L261" s="3">
        <v>2971.58</v>
      </c>
      <c r="M261" s="90"/>
      <c r="N261" s="89">
        <v>45555</v>
      </c>
      <c r="O261" s="3">
        <f t="shared" si="40"/>
        <v>2024</v>
      </c>
      <c r="P261" s="25">
        <f t="shared" si="41"/>
        <v>9</v>
      </c>
      <c r="Q261" s="3">
        <f t="shared" si="42"/>
        <v>20</v>
      </c>
      <c r="R261" s="3">
        <f t="shared" si="43"/>
        <v>38</v>
      </c>
      <c r="S261" s="3">
        <f t="shared" si="44"/>
        <v>6</v>
      </c>
      <c r="T261" s="3">
        <v>24</v>
      </c>
      <c r="U261" s="3">
        <v>10.5</v>
      </c>
      <c r="V261" s="3">
        <v>25</v>
      </c>
      <c r="W261" s="3">
        <v>17.5</v>
      </c>
      <c r="X261" s="3">
        <v>230.61</v>
      </c>
    </row>
    <row r="262" spans="2:24" x14ac:dyDescent="0.3">
      <c r="B262" s="2">
        <v>45556</v>
      </c>
      <c r="C262" s="3">
        <f t="shared" si="45"/>
        <v>2024</v>
      </c>
      <c r="D262" s="25">
        <f t="shared" si="46"/>
        <v>9</v>
      </c>
      <c r="E262" s="3">
        <f t="shared" si="47"/>
        <v>21</v>
      </c>
      <c r="F262" s="3">
        <f t="shared" si="48"/>
        <v>38</v>
      </c>
      <c r="G262" s="3">
        <f t="shared" si="49"/>
        <v>7</v>
      </c>
      <c r="H262" s="88">
        <v>24</v>
      </c>
      <c r="I262" s="88">
        <v>3</v>
      </c>
      <c r="J262" s="88">
        <v>85</v>
      </c>
      <c r="K262" s="88">
        <v>9</v>
      </c>
      <c r="L262" s="3">
        <v>7555.36</v>
      </c>
      <c r="M262" s="90"/>
      <c r="N262" s="89">
        <v>45556</v>
      </c>
      <c r="O262" s="3">
        <f t="shared" si="40"/>
        <v>2024</v>
      </c>
      <c r="P262" s="25">
        <f t="shared" si="41"/>
        <v>9</v>
      </c>
      <c r="Q262" s="3">
        <f t="shared" si="42"/>
        <v>21</v>
      </c>
      <c r="R262" s="3">
        <f t="shared" si="43"/>
        <v>38</v>
      </c>
      <c r="S262" s="3">
        <f t="shared" si="44"/>
        <v>7</v>
      </c>
      <c r="T262" s="3">
        <v>24</v>
      </c>
      <c r="U262" s="3">
        <v>11</v>
      </c>
      <c r="V262" s="3">
        <v>26.5</v>
      </c>
      <c r="W262" s="3">
        <v>18</v>
      </c>
      <c r="X262" s="3">
        <v>289.55</v>
      </c>
    </row>
    <row r="263" spans="2:24" x14ac:dyDescent="0.3">
      <c r="B263" s="2">
        <v>45557</v>
      </c>
      <c r="C263" s="3">
        <f t="shared" si="45"/>
        <v>2024</v>
      </c>
      <c r="D263" s="25">
        <f t="shared" si="46"/>
        <v>9</v>
      </c>
      <c r="E263" s="3">
        <f t="shared" si="47"/>
        <v>22</v>
      </c>
      <c r="F263" s="3">
        <f t="shared" si="48"/>
        <v>39</v>
      </c>
      <c r="G263" s="3">
        <f t="shared" si="49"/>
        <v>1</v>
      </c>
      <c r="H263" s="88">
        <v>24</v>
      </c>
      <c r="I263" s="88">
        <v>3</v>
      </c>
      <c r="J263" s="88">
        <v>144</v>
      </c>
      <c r="K263" s="88">
        <v>11</v>
      </c>
      <c r="L263" s="3">
        <v>13647.5</v>
      </c>
      <c r="M263" s="90"/>
      <c r="N263" s="89">
        <v>45557</v>
      </c>
      <c r="O263" s="3">
        <f t="shared" si="40"/>
        <v>2024</v>
      </c>
      <c r="P263" s="25">
        <f t="shared" si="41"/>
        <v>9</v>
      </c>
      <c r="Q263" s="3">
        <f t="shared" si="42"/>
        <v>22</v>
      </c>
      <c r="R263" s="3">
        <f t="shared" si="43"/>
        <v>39</v>
      </c>
      <c r="S263" s="3">
        <f t="shared" si="44"/>
        <v>1</v>
      </c>
      <c r="T263" s="3">
        <v>24</v>
      </c>
      <c r="U263" s="3">
        <v>14</v>
      </c>
      <c r="V263" s="3">
        <v>27</v>
      </c>
      <c r="W263" s="3">
        <v>18.5</v>
      </c>
      <c r="X263" s="3">
        <v>173.68</v>
      </c>
    </row>
    <row r="264" spans="2:24" x14ac:dyDescent="0.3">
      <c r="B264" s="2">
        <v>45558</v>
      </c>
      <c r="C264" s="3">
        <f t="shared" si="45"/>
        <v>2024</v>
      </c>
      <c r="D264" s="25">
        <f t="shared" si="46"/>
        <v>9</v>
      </c>
      <c r="E264" s="3">
        <f t="shared" si="47"/>
        <v>23</v>
      </c>
      <c r="F264" s="3">
        <f t="shared" si="48"/>
        <v>39</v>
      </c>
      <c r="G264" s="3">
        <f t="shared" si="49"/>
        <v>2</v>
      </c>
      <c r="H264" s="88">
        <v>24</v>
      </c>
      <c r="I264" s="88">
        <v>3</v>
      </c>
      <c r="J264" s="88">
        <v>124</v>
      </c>
      <c r="K264" s="88">
        <v>8</v>
      </c>
      <c r="L264" s="3">
        <v>13341.4</v>
      </c>
      <c r="M264" s="90"/>
      <c r="N264" s="89">
        <v>45558</v>
      </c>
      <c r="O264" s="3">
        <f t="shared" si="40"/>
        <v>2024</v>
      </c>
      <c r="P264" s="25">
        <f t="shared" si="41"/>
        <v>9</v>
      </c>
      <c r="Q264" s="3">
        <f t="shared" si="42"/>
        <v>23</v>
      </c>
      <c r="R264" s="3">
        <f t="shared" si="43"/>
        <v>39</v>
      </c>
      <c r="S264" s="3">
        <f t="shared" si="44"/>
        <v>2</v>
      </c>
      <c r="T264" s="3">
        <v>24</v>
      </c>
      <c r="U264" s="3">
        <v>14</v>
      </c>
      <c r="V264" s="3">
        <v>27</v>
      </c>
      <c r="W264" s="3">
        <v>19</v>
      </c>
      <c r="X264" s="3">
        <v>200.85</v>
      </c>
    </row>
    <row r="265" spans="2:24" x14ac:dyDescent="0.3">
      <c r="B265" s="2">
        <v>45559</v>
      </c>
      <c r="C265" s="3">
        <f t="shared" si="45"/>
        <v>2024</v>
      </c>
      <c r="D265" s="25">
        <f t="shared" si="46"/>
        <v>9</v>
      </c>
      <c r="E265" s="3">
        <f t="shared" si="47"/>
        <v>24</v>
      </c>
      <c r="F265" s="3">
        <f t="shared" si="48"/>
        <v>39</v>
      </c>
      <c r="G265" s="3">
        <f t="shared" si="49"/>
        <v>3</v>
      </c>
      <c r="H265" s="88">
        <v>17</v>
      </c>
      <c r="I265" s="88">
        <v>3</v>
      </c>
      <c r="J265" s="88">
        <v>59</v>
      </c>
      <c r="K265" s="88">
        <v>8</v>
      </c>
      <c r="L265" s="3">
        <v>1675.07</v>
      </c>
      <c r="M265" s="90"/>
      <c r="N265" s="89">
        <v>45559</v>
      </c>
      <c r="O265" s="3">
        <f t="shared" si="40"/>
        <v>2024</v>
      </c>
      <c r="P265" s="25">
        <f t="shared" si="41"/>
        <v>9</v>
      </c>
      <c r="Q265" s="3">
        <f t="shared" si="42"/>
        <v>24</v>
      </c>
      <c r="R265" s="3">
        <f t="shared" si="43"/>
        <v>39</v>
      </c>
      <c r="S265" s="3">
        <f t="shared" si="44"/>
        <v>3</v>
      </c>
      <c r="T265" s="3">
        <v>24</v>
      </c>
      <c r="U265" s="3">
        <v>12.5</v>
      </c>
      <c r="V265" s="3">
        <v>27</v>
      </c>
      <c r="W265" s="3">
        <v>18</v>
      </c>
      <c r="X265" s="3">
        <v>281.3</v>
      </c>
    </row>
    <row r="266" spans="2:24" x14ac:dyDescent="0.3">
      <c r="B266" s="2">
        <v>45560</v>
      </c>
      <c r="C266" s="3">
        <f t="shared" si="45"/>
        <v>2024</v>
      </c>
      <c r="D266" s="25">
        <f t="shared" si="46"/>
        <v>9</v>
      </c>
      <c r="E266" s="3">
        <f t="shared" si="47"/>
        <v>25</v>
      </c>
      <c r="F266" s="3">
        <f t="shared" si="48"/>
        <v>39</v>
      </c>
      <c r="G266" s="3">
        <f t="shared" si="49"/>
        <v>4</v>
      </c>
      <c r="H266" s="88">
        <v>23</v>
      </c>
      <c r="I266" s="88">
        <v>2</v>
      </c>
      <c r="J266" s="88">
        <v>74</v>
      </c>
      <c r="K266" s="88">
        <v>8</v>
      </c>
      <c r="L266" s="3">
        <v>4654.03</v>
      </c>
      <c r="M266" s="90"/>
      <c r="N266" s="89">
        <v>45560</v>
      </c>
      <c r="O266" s="3">
        <f t="shared" si="40"/>
        <v>2024</v>
      </c>
      <c r="P266" s="25">
        <f t="shared" si="41"/>
        <v>9</v>
      </c>
      <c r="Q266" s="3">
        <f t="shared" si="42"/>
        <v>25</v>
      </c>
      <c r="R266" s="3">
        <f t="shared" si="43"/>
        <v>39</v>
      </c>
      <c r="S266" s="3">
        <f t="shared" si="44"/>
        <v>4</v>
      </c>
      <c r="T266" s="3">
        <v>24</v>
      </c>
      <c r="U266" s="3">
        <v>9</v>
      </c>
      <c r="V266" s="3">
        <v>26</v>
      </c>
      <c r="W266" s="3">
        <v>18</v>
      </c>
      <c r="X266" s="3">
        <v>338.46</v>
      </c>
    </row>
    <row r="267" spans="2:24" x14ac:dyDescent="0.3">
      <c r="B267" s="2">
        <v>45561</v>
      </c>
      <c r="C267" s="3">
        <f t="shared" si="45"/>
        <v>2024</v>
      </c>
      <c r="D267" s="25">
        <f t="shared" si="46"/>
        <v>9</v>
      </c>
      <c r="E267" s="3">
        <f t="shared" si="47"/>
        <v>26</v>
      </c>
      <c r="F267" s="3">
        <f t="shared" si="48"/>
        <v>39</v>
      </c>
      <c r="G267" s="3">
        <f t="shared" si="49"/>
        <v>5</v>
      </c>
      <c r="H267" s="88">
        <v>10</v>
      </c>
      <c r="I267" s="88">
        <v>8</v>
      </c>
      <c r="J267" s="88">
        <v>46</v>
      </c>
      <c r="K267" s="88">
        <v>30</v>
      </c>
      <c r="L267" s="3">
        <v>2152.11</v>
      </c>
      <c r="M267" s="90"/>
      <c r="N267" s="89">
        <v>45561</v>
      </c>
      <c r="O267" s="3">
        <f t="shared" si="40"/>
        <v>2024</v>
      </c>
      <c r="P267" s="25">
        <f t="shared" si="41"/>
        <v>9</v>
      </c>
      <c r="Q267" s="3">
        <f t="shared" si="42"/>
        <v>26</v>
      </c>
      <c r="R267" s="3">
        <f t="shared" si="43"/>
        <v>39</v>
      </c>
      <c r="S267" s="3">
        <f t="shared" si="44"/>
        <v>5</v>
      </c>
      <c r="T267" s="3">
        <v>11</v>
      </c>
      <c r="U267" s="3">
        <v>12</v>
      </c>
      <c r="V267" s="3">
        <v>18</v>
      </c>
      <c r="W267" s="3">
        <v>14</v>
      </c>
      <c r="X267" s="3">
        <v>51.68</v>
      </c>
    </row>
    <row r="268" spans="2:24" x14ac:dyDescent="0.3">
      <c r="B268" s="2">
        <v>45569</v>
      </c>
      <c r="C268" s="3">
        <f t="shared" si="45"/>
        <v>2024</v>
      </c>
      <c r="D268" s="25">
        <f t="shared" si="46"/>
        <v>10</v>
      </c>
      <c r="E268" s="3">
        <f t="shared" si="47"/>
        <v>4</v>
      </c>
      <c r="F268" s="3">
        <f t="shared" si="48"/>
        <v>40</v>
      </c>
      <c r="G268" s="3">
        <f t="shared" si="49"/>
        <v>6</v>
      </c>
      <c r="H268" s="88">
        <v>3</v>
      </c>
      <c r="I268" s="88">
        <v>59</v>
      </c>
      <c r="J268" s="88">
        <v>104</v>
      </c>
      <c r="K268" s="88">
        <v>76</v>
      </c>
      <c r="L268" s="3">
        <v>5163.33</v>
      </c>
      <c r="M268" s="90"/>
      <c r="N268" s="89">
        <v>45569</v>
      </c>
      <c r="O268" s="3">
        <f>YEAR(N268)</f>
        <v>2024</v>
      </c>
      <c r="P268" s="25">
        <f>MONTH(N268)</f>
        <v>10</v>
      </c>
      <c r="Q268" s="3">
        <f>DAY(N268)</f>
        <v>4</v>
      </c>
      <c r="R268" s="3">
        <f>WEEKNUM(N268)</f>
        <v>40</v>
      </c>
      <c r="S268" s="3">
        <f>WEEKDAY(N268)</f>
        <v>6</v>
      </c>
      <c r="T268" s="3">
        <v>24</v>
      </c>
      <c r="U268" s="3">
        <v>9</v>
      </c>
      <c r="V268" s="3">
        <v>25</v>
      </c>
      <c r="W268" s="3">
        <v>15.5</v>
      </c>
      <c r="X268" s="3">
        <v>297.10000000000002</v>
      </c>
    </row>
    <row r="269" spans="2:24" x14ac:dyDescent="0.3">
      <c r="B269" s="2">
        <v>45573</v>
      </c>
      <c r="C269" s="3">
        <f t="shared" si="45"/>
        <v>2024</v>
      </c>
      <c r="D269" s="25">
        <f t="shared" si="46"/>
        <v>10</v>
      </c>
      <c r="E269" s="3">
        <f t="shared" si="47"/>
        <v>8</v>
      </c>
      <c r="F269" s="3">
        <f t="shared" si="48"/>
        <v>41</v>
      </c>
      <c r="G269" s="3">
        <f t="shared" si="49"/>
        <v>3</v>
      </c>
      <c r="H269" s="88">
        <v>24</v>
      </c>
      <c r="I269" s="88">
        <v>2</v>
      </c>
      <c r="J269" s="88">
        <v>61</v>
      </c>
      <c r="K269" s="88">
        <v>6</v>
      </c>
      <c r="L269" s="3">
        <v>1301.1400000000001</v>
      </c>
      <c r="M269" s="90"/>
      <c r="N269" s="89">
        <v>45573</v>
      </c>
      <c r="O269" s="3">
        <f>YEAR(N269)</f>
        <v>2024</v>
      </c>
      <c r="P269" s="25">
        <f>MONTH(N269)</f>
        <v>10</v>
      </c>
      <c r="Q269" s="3">
        <f>DAY(N269)</f>
        <v>8</v>
      </c>
      <c r="R269" s="3">
        <f>WEEKNUM(N269)</f>
        <v>41</v>
      </c>
      <c r="S269" s="3">
        <f>WEEKDAY(N269)</f>
        <v>3</v>
      </c>
      <c r="T269" s="3">
        <v>24</v>
      </c>
      <c r="U269" s="3">
        <v>8</v>
      </c>
      <c r="V269" s="3">
        <v>25</v>
      </c>
      <c r="W269" s="3">
        <v>12</v>
      </c>
      <c r="X269" s="3">
        <v>398.04</v>
      </c>
    </row>
    <row r="270" spans="2:24" x14ac:dyDescent="0.3">
      <c r="B270" s="2">
        <v>45574</v>
      </c>
      <c r="C270" s="3">
        <f t="shared" si="45"/>
        <v>2024</v>
      </c>
      <c r="D270" s="25">
        <f t="shared" si="46"/>
        <v>10</v>
      </c>
      <c r="E270" s="3">
        <f t="shared" si="47"/>
        <v>9</v>
      </c>
      <c r="F270" s="3">
        <f t="shared" si="48"/>
        <v>41</v>
      </c>
      <c r="G270" s="3">
        <f t="shared" si="49"/>
        <v>4</v>
      </c>
      <c r="H270" s="88">
        <v>24</v>
      </c>
      <c r="I270" s="88">
        <v>3</v>
      </c>
      <c r="J270" s="88">
        <v>95</v>
      </c>
      <c r="K270" s="88">
        <v>61</v>
      </c>
      <c r="L270" s="3">
        <v>6645.63</v>
      </c>
      <c r="M270" s="90"/>
      <c r="N270" s="89">
        <v>45574</v>
      </c>
      <c r="O270" s="3">
        <f>YEAR(N270)</f>
        <v>2024</v>
      </c>
      <c r="P270" s="25">
        <f>MONTH(N270)</f>
        <v>10</v>
      </c>
      <c r="Q270" s="3">
        <f>DAY(N270)</f>
        <v>9</v>
      </c>
      <c r="R270" s="3">
        <f>WEEKNUM(N270)</f>
        <v>41</v>
      </c>
      <c r="S270" s="3">
        <f>WEEKDAY(N270)</f>
        <v>4</v>
      </c>
      <c r="T270" s="3">
        <v>24</v>
      </c>
      <c r="U270" s="3">
        <v>7</v>
      </c>
      <c r="V270" s="3">
        <v>25</v>
      </c>
      <c r="W270" s="3">
        <v>14</v>
      </c>
      <c r="X270" s="3">
        <v>402.1</v>
      </c>
    </row>
    <row r="271" spans="2:24" x14ac:dyDescent="0.3">
      <c r="B271" s="2">
        <v>45575</v>
      </c>
      <c r="C271" s="3">
        <f t="shared" si="45"/>
        <v>2024</v>
      </c>
      <c r="D271" s="25">
        <f t="shared" si="46"/>
        <v>10</v>
      </c>
      <c r="E271" s="3">
        <f t="shared" si="47"/>
        <v>10</v>
      </c>
      <c r="F271" s="3">
        <f t="shared" si="48"/>
        <v>41</v>
      </c>
      <c r="G271" s="3">
        <f t="shared" si="49"/>
        <v>5</v>
      </c>
      <c r="H271" s="88">
        <v>24</v>
      </c>
      <c r="I271" s="88">
        <v>4</v>
      </c>
      <c r="J271" s="88">
        <v>89</v>
      </c>
      <c r="K271" s="88">
        <v>30</v>
      </c>
      <c r="L271" s="3">
        <v>5519.06</v>
      </c>
      <c r="M271" s="90"/>
      <c r="N271" s="89">
        <v>45575</v>
      </c>
      <c r="O271" s="3">
        <f>YEAR(N271)</f>
        <v>2024</v>
      </c>
      <c r="P271" s="25">
        <f>MONTH(N271)</f>
        <v>10</v>
      </c>
      <c r="Q271" s="3">
        <f>DAY(N271)</f>
        <v>10</v>
      </c>
      <c r="R271" s="3">
        <f>WEEKNUM(N271)</f>
        <v>41</v>
      </c>
      <c r="S271" s="3">
        <f>WEEKDAY(N271)</f>
        <v>5</v>
      </c>
      <c r="T271" s="3">
        <v>24</v>
      </c>
      <c r="U271" s="3">
        <v>10</v>
      </c>
      <c r="V271" s="3">
        <v>26.5</v>
      </c>
      <c r="W271" s="3">
        <v>16</v>
      </c>
      <c r="X271" s="3">
        <v>330.07</v>
      </c>
    </row>
    <row r="272" spans="2:24" x14ac:dyDescent="0.3">
      <c r="B272" s="2">
        <v>45576</v>
      </c>
      <c r="C272" s="3">
        <f t="shared" si="45"/>
        <v>2024</v>
      </c>
      <c r="D272" s="25">
        <f t="shared" si="46"/>
        <v>10</v>
      </c>
      <c r="E272" s="3">
        <f t="shared" si="47"/>
        <v>11</v>
      </c>
      <c r="F272" s="3">
        <f t="shared" si="48"/>
        <v>41</v>
      </c>
      <c r="G272" s="3">
        <f t="shared" si="49"/>
        <v>6</v>
      </c>
      <c r="H272" s="88">
        <v>24</v>
      </c>
      <c r="I272" s="88">
        <v>4</v>
      </c>
      <c r="J272" s="88">
        <v>65</v>
      </c>
      <c r="K272" s="88">
        <v>30</v>
      </c>
      <c r="L272" s="3">
        <v>3777.66</v>
      </c>
      <c r="M272" s="90"/>
      <c r="N272" s="89">
        <v>45576</v>
      </c>
      <c r="O272" s="3">
        <f>YEAR(N272)</f>
        <v>2024</v>
      </c>
      <c r="P272" s="25">
        <f>MONTH(N272)</f>
        <v>10</v>
      </c>
      <c r="Q272" s="3">
        <f>DAY(N272)</f>
        <v>11</v>
      </c>
      <c r="R272" s="3">
        <f>WEEKNUM(N272)</f>
        <v>41</v>
      </c>
      <c r="S272" s="3">
        <f>WEEKDAY(N272)</f>
        <v>6</v>
      </c>
      <c r="T272" s="3">
        <v>24</v>
      </c>
      <c r="U272" s="3">
        <v>12</v>
      </c>
      <c r="V272" s="3">
        <v>18</v>
      </c>
      <c r="W272" s="3">
        <v>14.5</v>
      </c>
      <c r="X272" s="3">
        <v>34.450000000000003</v>
      </c>
    </row>
    <row r="273" spans="2:24" x14ac:dyDescent="0.3">
      <c r="B273" s="2">
        <v>45577</v>
      </c>
      <c r="C273" s="3">
        <f t="shared" si="45"/>
        <v>2024</v>
      </c>
      <c r="D273" s="25">
        <f t="shared" si="46"/>
        <v>10</v>
      </c>
      <c r="E273" s="3">
        <f t="shared" si="47"/>
        <v>12</v>
      </c>
      <c r="F273" s="3">
        <f t="shared" si="48"/>
        <v>41</v>
      </c>
      <c r="G273" s="3">
        <f t="shared" si="49"/>
        <v>7</v>
      </c>
      <c r="H273" s="88">
        <v>24</v>
      </c>
      <c r="I273" s="88">
        <v>3</v>
      </c>
      <c r="J273" s="88">
        <v>50</v>
      </c>
      <c r="K273" s="88">
        <v>6</v>
      </c>
      <c r="L273" s="3">
        <v>3037.37</v>
      </c>
      <c r="M273" s="90"/>
      <c r="N273" s="89">
        <v>45577</v>
      </c>
      <c r="O273" s="3">
        <f>YEAR(N273)</f>
        <v>2024</v>
      </c>
      <c r="P273" s="25">
        <f>MONTH(N273)</f>
        <v>10</v>
      </c>
      <c r="Q273" s="3">
        <f>DAY(N273)</f>
        <v>12</v>
      </c>
      <c r="R273" s="3">
        <f>WEEKNUM(N273)</f>
        <v>41</v>
      </c>
      <c r="S273" s="3">
        <f>WEEKDAY(N273)</f>
        <v>7</v>
      </c>
      <c r="T273" s="3">
        <v>24</v>
      </c>
      <c r="U273" s="3">
        <v>9</v>
      </c>
      <c r="V273" s="3">
        <v>16</v>
      </c>
      <c r="W273" s="3">
        <v>12</v>
      </c>
      <c r="X273" s="3">
        <v>36.700000000000003</v>
      </c>
    </row>
    <row r="274" spans="2:24" x14ac:dyDescent="0.3">
      <c r="B274" s="2">
        <v>45578</v>
      </c>
      <c r="C274" s="3">
        <f t="shared" si="45"/>
        <v>2024</v>
      </c>
      <c r="D274" s="25">
        <f t="shared" si="46"/>
        <v>10</v>
      </c>
      <c r="E274" s="3">
        <f t="shared" si="47"/>
        <v>13</v>
      </c>
      <c r="F274" s="3">
        <f t="shared" si="48"/>
        <v>42</v>
      </c>
      <c r="G274" s="3">
        <f t="shared" si="49"/>
        <v>1</v>
      </c>
      <c r="H274" s="88">
        <v>24</v>
      </c>
      <c r="I274" s="88">
        <v>2</v>
      </c>
      <c r="J274" s="88">
        <v>93</v>
      </c>
      <c r="K274" s="88">
        <v>10</v>
      </c>
      <c r="L274" s="3">
        <v>5830.71</v>
      </c>
      <c r="M274" s="90"/>
      <c r="N274" s="89">
        <v>45578</v>
      </c>
      <c r="O274" s="3">
        <f>YEAR(N274)</f>
        <v>2024</v>
      </c>
      <c r="P274" s="25">
        <f>MONTH(N274)</f>
        <v>10</v>
      </c>
      <c r="Q274" s="3">
        <f>DAY(N274)</f>
        <v>13</v>
      </c>
      <c r="R274" s="3">
        <f>WEEKNUM(N274)</f>
        <v>42</v>
      </c>
      <c r="S274" s="3">
        <f>WEEKDAY(N274)</f>
        <v>1</v>
      </c>
      <c r="T274" s="3">
        <v>24</v>
      </c>
      <c r="U274" s="3">
        <v>9</v>
      </c>
      <c r="V274" s="3">
        <v>18</v>
      </c>
      <c r="W274" s="3">
        <v>12</v>
      </c>
      <c r="X274" s="3">
        <v>99.89</v>
      </c>
    </row>
    <row r="275" spans="2:24" x14ac:dyDescent="0.3">
      <c r="B275" s="2">
        <v>45579</v>
      </c>
      <c r="C275" s="3">
        <f t="shared" si="45"/>
        <v>2024</v>
      </c>
      <c r="D275" s="25">
        <f t="shared" si="46"/>
        <v>10</v>
      </c>
      <c r="E275" s="3">
        <f t="shared" si="47"/>
        <v>14</v>
      </c>
      <c r="F275" s="3">
        <f t="shared" si="48"/>
        <v>42</v>
      </c>
      <c r="G275" s="3">
        <f t="shared" si="49"/>
        <v>2</v>
      </c>
      <c r="H275" s="88">
        <v>24</v>
      </c>
      <c r="I275" s="88">
        <v>3</v>
      </c>
      <c r="J275" s="88">
        <v>97</v>
      </c>
      <c r="K275" s="88">
        <v>11</v>
      </c>
      <c r="L275" s="3">
        <v>10196.799999999999</v>
      </c>
      <c r="M275" s="90"/>
      <c r="N275" s="89">
        <v>45579</v>
      </c>
      <c r="O275" s="3">
        <f>YEAR(N275)</f>
        <v>2024</v>
      </c>
      <c r="P275" s="25">
        <f>MONTH(N275)</f>
        <v>10</v>
      </c>
      <c r="Q275" s="3">
        <f>DAY(N275)</f>
        <v>14</v>
      </c>
      <c r="R275" s="3">
        <f>WEEKNUM(N275)</f>
        <v>42</v>
      </c>
      <c r="S275" s="3">
        <f>WEEKDAY(N275)</f>
        <v>2</v>
      </c>
      <c r="T275" s="3">
        <v>24</v>
      </c>
      <c r="U275" s="3">
        <v>10</v>
      </c>
      <c r="V275" s="3">
        <v>15</v>
      </c>
      <c r="W275" s="3">
        <v>11.5</v>
      </c>
      <c r="X275" s="3">
        <v>26.58</v>
      </c>
    </row>
    <row r="276" spans="2:24" x14ac:dyDescent="0.3">
      <c r="B276" s="2">
        <v>45580</v>
      </c>
      <c r="C276" s="3">
        <f t="shared" si="45"/>
        <v>2024</v>
      </c>
      <c r="D276" s="25">
        <f t="shared" si="46"/>
        <v>10</v>
      </c>
      <c r="E276" s="3">
        <f t="shared" si="47"/>
        <v>15</v>
      </c>
      <c r="F276" s="3">
        <f t="shared" si="48"/>
        <v>42</v>
      </c>
      <c r="G276" s="3">
        <f t="shared" si="49"/>
        <v>3</v>
      </c>
      <c r="H276" s="88">
        <v>21</v>
      </c>
      <c r="I276" s="88">
        <v>3</v>
      </c>
      <c r="J276" s="88">
        <v>144</v>
      </c>
      <c r="K276" s="88">
        <v>10</v>
      </c>
      <c r="L276" s="3">
        <v>20456.5</v>
      </c>
      <c r="M276" s="90"/>
      <c r="N276" s="89">
        <v>45580</v>
      </c>
      <c r="O276" s="3">
        <f>YEAR(N276)</f>
        <v>2024</v>
      </c>
      <c r="P276" s="25">
        <f>MONTH(N276)</f>
        <v>10</v>
      </c>
      <c r="Q276" s="3">
        <f>DAY(N276)</f>
        <v>15</v>
      </c>
      <c r="R276" s="3">
        <f>WEEKNUM(N276)</f>
        <v>42</v>
      </c>
      <c r="S276" s="3">
        <f>WEEKDAY(N276)</f>
        <v>3</v>
      </c>
      <c r="T276" s="3">
        <v>24</v>
      </c>
      <c r="U276" s="3">
        <v>9</v>
      </c>
      <c r="V276" s="3">
        <v>12</v>
      </c>
      <c r="W276" s="3">
        <v>10</v>
      </c>
      <c r="X276" s="3">
        <v>5.94</v>
      </c>
    </row>
    <row r="277" spans="2:24" x14ac:dyDescent="0.3">
      <c r="B277" s="2">
        <v>45581</v>
      </c>
      <c r="C277" s="3">
        <f t="shared" si="45"/>
        <v>2024</v>
      </c>
      <c r="D277" s="25">
        <f t="shared" si="46"/>
        <v>10</v>
      </c>
      <c r="E277" s="3">
        <f t="shared" si="47"/>
        <v>16</v>
      </c>
      <c r="F277" s="3">
        <f t="shared" si="48"/>
        <v>42</v>
      </c>
      <c r="G277" s="3">
        <f t="shared" si="49"/>
        <v>4</v>
      </c>
      <c r="H277" s="88">
        <v>24</v>
      </c>
      <c r="I277" s="88">
        <v>4</v>
      </c>
      <c r="J277" s="88">
        <v>124</v>
      </c>
      <c r="K277" s="88">
        <v>12</v>
      </c>
      <c r="L277" s="3">
        <v>6729.78</v>
      </c>
      <c r="M277" s="90"/>
      <c r="N277" s="89">
        <v>45581</v>
      </c>
      <c r="O277" s="3">
        <f>YEAR(N277)</f>
        <v>2024</v>
      </c>
      <c r="P277" s="25">
        <f>MONTH(N277)</f>
        <v>10</v>
      </c>
      <c r="Q277" s="3">
        <f>DAY(N277)</f>
        <v>16</v>
      </c>
      <c r="R277" s="3">
        <f>WEEKNUM(N277)</f>
        <v>42</v>
      </c>
      <c r="S277" s="3">
        <f>WEEKDAY(N277)</f>
        <v>4</v>
      </c>
      <c r="T277" s="3">
        <v>24</v>
      </c>
      <c r="U277" s="3">
        <v>3</v>
      </c>
      <c r="V277" s="3">
        <v>10</v>
      </c>
      <c r="W277" s="3">
        <v>5.5</v>
      </c>
      <c r="X277" s="3">
        <v>64.13</v>
      </c>
    </row>
    <row r="278" spans="2:24" x14ac:dyDescent="0.3">
      <c r="B278" s="2">
        <v>45582</v>
      </c>
      <c r="C278" s="3">
        <f t="shared" si="45"/>
        <v>2024</v>
      </c>
      <c r="D278" s="25">
        <f t="shared" si="46"/>
        <v>10</v>
      </c>
      <c r="E278" s="3">
        <f t="shared" si="47"/>
        <v>17</v>
      </c>
      <c r="F278" s="3">
        <f t="shared" si="48"/>
        <v>42</v>
      </c>
      <c r="G278" s="3">
        <f t="shared" si="49"/>
        <v>5</v>
      </c>
      <c r="H278" s="88">
        <v>24</v>
      </c>
      <c r="I278" s="88">
        <v>3</v>
      </c>
      <c r="J278" s="88">
        <v>72</v>
      </c>
      <c r="K278" s="88">
        <v>21</v>
      </c>
      <c r="L278" s="3">
        <v>7112.1</v>
      </c>
      <c r="M278" s="90"/>
      <c r="N278" s="89">
        <v>45582</v>
      </c>
      <c r="O278" s="3">
        <f>YEAR(N278)</f>
        <v>2024</v>
      </c>
      <c r="P278" s="25">
        <f>MONTH(N278)</f>
        <v>10</v>
      </c>
      <c r="Q278" s="3">
        <f>DAY(N278)</f>
        <v>17</v>
      </c>
      <c r="R278" s="3">
        <f>WEEKNUM(N278)</f>
        <v>42</v>
      </c>
      <c r="S278" s="3">
        <f>WEEKDAY(N278)</f>
        <v>5</v>
      </c>
      <c r="T278" s="3">
        <v>24</v>
      </c>
      <c r="U278" s="3">
        <v>2</v>
      </c>
      <c r="V278" s="3">
        <v>7</v>
      </c>
      <c r="W278" s="3">
        <v>5</v>
      </c>
      <c r="X278" s="3">
        <v>37.06</v>
      </c>
    </row>
    <row r="279" spans="2:24" x14ac:dyDescent="0.3">
      <c r="B279" s="2">
        <v>45583</v>
      </c>
      <c r="C279" s="3">
        <f t="shared" si="45"/>
        <v>2024</v>
      </c>
      <c r="D279" s="25">
        <f t="shared" si="46"/>
        <v>10</v>
      </c>
      <c r="E279" s="3">
        <f t="shared" si="47"/>
        <v>18</v>
      </c>
      <c r="F279" s="3">
        <f t="shared" si="48"/>
        <v>42</v>
      </c>
      <c r="G279" s="3">
        <f t="shared" si="49"/>
        <v>6</v>
      </c>
      <c r="H279" s="88">
        <v>24</v>
      </c>
      <c r="I279" s="88">
        <v>2</v>
      </c>
      <c r="J279" s="88">
        <v>91</v>
      </c>
      <c r="K279" s="88">
        <v>7</v>
      </c>
      <c r="L279" s="3">
        <v>10477.799999999999</v>
      </c>
      <c r="M279" s="90"/>
      <c r="N279" s="89">
        <v>45583</v>
      </c>
      <c r="O279" s="3">
        <f>YEAR(N279)</f>
        <v>2024</v>
      </c>
      <c r="P279" s="25">
        <f>MONTH(N279)</f>
        <v>10</v>
      </c>
      <c r="Q279" s="3">
        <f>DAY(N279)</f>
        <v>18</v>
      </c>
      <c r="R279" s="3">
        <f>WEEKNUM(N279)</f>
        <v>42</v>
      </c>
      <c r="S279" s="3">
        <f>WEEKDAY(N279)</f>
        <v>6</v>
      </c>
      <c r="T279" s="3">
        <v>24</v>
      </c>
      <c r="U279" s="3">
        <v>-2</v>
      </c>
      <c r="V279" s="3">
        <v>15</v>
      </c>
      <c r="W279" s="3">
        <v>4</v>
      </c>
      <c r="X279" s="3">
        <v>356.19</v>
      </c>
    </row>
    <row r="280" spans="2:24" x14ac:dyDescent="0.3">
      <c r="B280" s="2">
        <v>45584</v>
      </c>
      <c r="C280" s="3">
        <f t="shared" si="45"/>
        <v>2024</v>
      </c>
      <c r="D280" s="25">
        <f t="shared" si="46"/>
        <v>10</v>
      </c>
      <c r="E280" s="3">
        <f t="shared" si="47"/>
        <v>19</v>
      </c>
      <c r="F280" s="3">
        <f t="shared" si="48"/>
        <v>42</v>
      </c>
      <c r="G280" s="3">
        <f t="shared" si="49"/>
        <v>7</v>
      </c>
      <c r="H280" s="88">
        <v>24</v>
      </c>
      <c r="I280" s="88">
        <v>2</v>
      </c>
      <c r="J280" s="88">
        <v>107</v>
      </c>
      <c r="K280" s="88">
        <v>12</v>
      </c>
      <c r="L280" s="3">
        <v>10623.5</v>
      </c>
      <c r="M280" s="90"/>
      <c r="N280" s="89">
        <v>45584</v>
      </c>
      <c r="O280" s="3">
        <f>YEAR(N280)</f>
        <v>2024</v>
      </c>
      <c r="P280" s="25">
        <f>MONTH(N280)</f>
        <v>10</v>
      </c>
      <c r="Q280" s="3">
        <f>DAY(N280)</f>
        <v>19</v>
      </c>
      <c r="R280" s="3">
        <f>WEEKNUM(N280)</f>
        <v>42</v>
      </c>
      <c r="S280" s="3">
        <f>WEEKDAY(N280)</f>
        <v>7</v>
      </c>
      <c r="T280" s="3">
        <v>24</v>
      </c>
      <c r="U280" s="3">
        <v>-1</v>
      </c>
      <c r="V280" s="3">
        <v>19</v>
      </c>
      <c r="W280" s="3">
        <v>5.5</v>
      </c>
      <c r="X280" s="3">
        <v>495.22</v>
      </c>
    </row>
    <row r="281" spans="2:24" x14ac:dyDescent="0.3">
      <c r="B281" s="2">
        <v>45585</v>
      </c>
      <c r="C281" s="3">
        <f t="shared" si="45"/>
        <v>2024</v>
      </c>
      <c r="D281" s="25">
        <f t="shared" si="46"/>
        <v>10</v>
      </c>
      <c r="E281" s="3">
        <f t="shared" si="47"/>
        <v>20</v>
      </c>
      <c r="F281" s="3">
        <f t="shared" si="48"/>
        <v>43</v>
      </c>
      <c r="G281" s="3">
        <f t="shared" si="49"/>
        <v>1</v>
      </c>
      <c r="H281" s="88">
        <v>24</v>
      </c>
      <c r="I281" s="88">
        <v>2</v>
      </c>
      <c r="J281" s="88">
        <v>109</v>
      </c>
      <c r="K281" s="88">
        <v>8</v>
      </c>
      <c r="L281" s="3">
        <v>10918.5</v>
      </c>
      <c r="M281" s="90"/>
      <c r="N281" s="89">
        <v>45585</v>
      </c>
      <c r="O281" s="3">
        <f>YEAR(N281)</f>
        <v>2024</v>
      </c>
      <c r="P281" s="25">
        <f>MONTH(N281)</f>
        <v>10</v>
      </c>
      <c r="Q281" s="3">
        <f>DAY(N281)</f>
        <v>20</v>
      </c>
      <c r="R281" s="3">
        <f>WEEKNUM(N281)</f>
        <v>43</v>
      </c>
      <c r="S281" s="3">
        <f>WEEKDAY(N281)</f>
        <v>1</v>
      </c>
      <c r="T281" s="3">
        <v>24</v>
      </c>
      <c r="U281" s="3">
        <v>0.5</v>
      </c>
      <c r="V281" s="3">
        <v>19</v>
      </c>
      <c r="W281" s="3">
        <v>6.5</v>
      </c>
      <c r="X281" s="3">
        <v>426.5</v>
      </c>
    </row>
    <row r="282" spans="2:24" x14ac:dyDescent="0.3">
      <c r="B282" s="2">
        <v>45586</v>
      </c>
      <c r="C282" s="3">
        <f t="shared" si="45"/>
        <v>2024</v>
      </c>
      <c r="D282" s="25">
        <f t="shared" si="46"/>
        <v>10</v>
      </c>
      <c r="E282" s="3">
        <f t="shared" si="47"/>
        <v>21</v>
      </c>
      <c r="F282" s="3">
        <f t="shared" si="48"/>
        <v>43</v>
      </c>
      <c r="G282" s="3">
        <f t="shared" si="49"/>
        <v>2</v>
      </c>
      <c r="H282" s="88">
        <v>23</v>
      </c>
      <c r="I282" s="88">
        <v>3</v>
      </c>
      <c r="J282" s="88">
        <v>97</v>
      </c>
      <c r="K282" s="88">
        <v>9</v>
      </c>
      <c r="L282" s="3">
        <v>11796.3</v>
      </c>
      <c r="M282" s="90"/>
      <c r="N282" s="89">
        <v>45586</v>
      </c>
      <c r="O282" s="3">
        <f>YEAR(N282)</f>
        <v>2024</v>
      </c>
      <c r="P282" s="25">
        <f>MONTH(N282)</f>
        <v>10</v>
      </c>
      <c r="Q282" s="3">
        <f>DAY(N282)</f>
        <v>21</v>
      </c>
      <c r="R282" s="3">
        <f>WEEKNUM(N282)</f>
        <v>43</v>
      </c>
      <c r="S282" s="3">
        <f>WEEKDAY(N282)</f>
        <v>2</v>
      </c>
      <c r="T282" s="3">
        <v>24</v>
      </c>
      <c r="U282" s="3">
        <v>5.5</v>
      </c>
      <c r="V282" s="3">
        <v>28</v>
      </c>
      <c r="W282" s="3">
        <v>15</v>
      </c>
      <c r="X282" s="3">
        <v>620.97</v>
      </c>
    </row>
    <row r="283" spans="2:24" x14ac:dyDescent="0.3">
      <c r="B283" s="2">
        <v>45587</v>
      </c>
      <c r="C283" s="3">
        <f t="shared" si="45"/>
        <v>2024</v>
      </c>
      <c r="D283" s="25">
        <f t="shared" si="46"/>
        <v>10</v>
      </c>
      <c r="E283" s="3">
        <f t="shared" si="47"/>
        <v>22</v>
      </c>
      <c r="F283" s="3">
        <f t="shared" si="48"/>
        <v>43</v>
      </c>
      <c r="G283" s="3">
        <f t="shared" si="49"/>
        <v>3</v>
      </c>
      <c r="H283" s="88">
        <v>24</v>
      </c>
      <c r="I283" s="88">
        <v>3</v>
      </c>
      <c r="J283" s="88">
        <v>142</v>
      </c>
      <c r="K283" s="88">
        <v>59</v>
      </c>
      <c r="L283" s="3">
        <v>16324.3</v>
      </c>
      <c r="M283" s="90"/>
      <c r="N283" s="89">
        <v>45587</v>
      </c>
      <c r="O283" s="3">
        <f>YEAR(N283)</f>
        <v>2024</v>
      </c>
      <c r="P283" s="25">
        <f>MONTH(N283)</f>
        <v>10</v>
      </c>
      <c r="Q283" s="3">
        <f>DAY(N283)</f>
        <v>22</v>
      </c>
      <c r="R283" s="3">
        <f>WEEKNUM(N283)</f>
        <v>43</v>
      </c>
      <c r="S283" s="3">
        <f>WEEKDAY(N283)</f>
        <v>3</v>
      </c>
      <c r="T283" s="3">
        <v>24</v>
      </c>
      <c r="U283" s="3">
        <v>8</v>
      </c>
      <c r="V283" s="3">
        <v>14.5</v>
      </c>
      <c r="W283" s="3">
        <v>11.5</v>
      </c>
      <c r="X283" s="3">
        <v>50.97</v>
      </c>
    </row>
    <row r="284" spans="2:24" x14ac:dyDescent="0.3">
      <c r="B284" s="2">
        <v>45588</v>
      </c>
      <c r="C284" s="3">
        <f t="shared" si="45"/>
        <v>2024</v>
      </c>
      <c r="D284" s="25">
        <f t="shared" si="46"/>
        <v>10</v>
      </c>
      <c r="E284" s="3">
        <f t="shared" si="47"/>
        <v>23</v>
      </c>
      <c r="F284" s="3">
        <f t="shared" si="48"/>
        <v>43</v>
      </c>
      <c r="G284" s="3">
        <f t="shared" si="49"/>
        <v>4</v>
      </c>
      <c r="H284" s="88">
        <v>24</v>
      </c>
      <c r="I284" s="88">
        <v>2</v>
      </c>
      <c r="J284" s="88">
        <v>154</v>
      </c>
      <c r="K284" s="88">
        <v>10</v>
      </c>
      <c r="L284" s="3">
        <v>16168.9</v>
      </c>
      <c r="M284" s="90"/>
      <c r="N284" s="89">
        <v>45588</v>
      </c>
      <c r="O284" s="3">
        <f>YEAR(N284)</f>
        <v>2024</v>
      </c>
      <c r="P284" s="25">
        <f>MONTH(N284)</f>
        <v>10</v>
      </c>
      <c r="Q284" s="3">
        <f>DAY(N284)</f>
        <v>23</v>
      </c>
      <c r="R284" s="3">
        <f>WEEKNUM(N284)</f>
        <v>43</v>
      </c>
      <c r="S284" s="3">
        <f>WEEKDAY(N284)</f>
        <v>4</v>
      </c>
      <c r="T284" s="3">
        <v>24</v>
      </c>
      <c r="U284" s="3">
        <v>8</v>
      </c>
      <c r="V284" s="3">
        <v>10</v>
      </c>
      <c r="W284" s="3">
        <v>9</v>
      </c>
      <c r="X284" s="3">
        <v>2.23</v>
      </c>
    </row>
    <row r="285" spans="2:24" x14ac:dyDescent="0.3">
      <c r="B285" s="2">
        <v>45589</v>
      </c>
      <c r="C285" s="3">
        <f t="shared" si="45"/>
        <v>2024</v>
      </c>
      <c r="D285" s="25">
        <f t="shared" si="46"/>
        <v>10</v>
      </c>
      <c r="E285" s="3">
        <f t="shared" si="47"/>
        <v>24</v>
      </c>
      <c r="F285" s="3">
        <f t="shared" si="48"/>
        <v>43</v>
      </c>
      <c r="G285" s="3">
        <f t="shared" si="49"/>
        <v>5</v>
      </c>
      <c r="H285" s="88">
        <v>24</v>
      </c>
      <c r="I285" s="88">
        <v>2</v>
      </c>
      <c r="J285" s="88">
        <v>155</v>
      </c>
      <c r="K285" s="88">
        <v>59</v>
      </c>
      <c r="L285" s="3">
        <v>20949.3</v>
      </c>
      <c r="M285" s="90"/>
      <c r="N285" s="89">
        <v>45589</v>
      </c>
      <c r="O285" s="3">
        <f>YEAR(N285)</f>
        <v>2024</v>
      </c>
      <c r="P285" s="25">
        <f>MONTH(N285)</f>
        <v>10</v>
      </c>
      <c r="Q285" s="3">
        <f>DAY(N285)</f>
        <v>24</v>
      </c>
      <c r="R285" s="3">
        <f>WEEKNUM(N285)</f>
        <v>43</v>
      </c>
      <c r="S285" s="3">
        <f>WEEKDAY(N285)</f>
        <v>5</v>
      </c>
      <c r="T285" s="3">
        <v>24</v>
      </c>
      <c r="U285" s="3">
        <v>7</v>
      </c>
      <c r="V285" s="3">
        <v>13.5</v>
      </c>
      <c r="W285" s="3">
        <v>8</v>
      </c>
      <c r="X285" s="3">
        <v>42.16</v>
      </c>
    </row>
    <row r="286" spans="2:24" x14ac:dyDescent="0.3">
      <c r="B286" s="2">
        <v>45590</v>
      </c>
      <c r="C286" s="3">
        <f t="shared" si="45"/>
        <v>2024</v>
      </c>
      <c r="D286" s="25">
        <f t="shared" si="46"/>
        <v>10</v>
      </c>
      <c r="E286" s="3">
        <f t="shared" si="47"/>
        <v>25</v>
      </c>
      <c r="F286" s="3">
        <f t="shared" si="48"/>
        <v>43</v>
      </c>
      <c r="G286" s="3">
        <f t="shared" si="49"/>
        <v>6</v>
      </c>
      <c r="H286" s="88">
        <v>23</v>
      </c>
      <c r="I286" s="88">
        <v>3</v>
      </c>
      <c r="J286" s="88">
        <v>87</v>
      </c>
      <c r="K286" s="88">
        <v>13</v>
      </c>
      <c r="L286" s="3">
        <v>6956.64</v>
      </c>
      <c r="M286" s="90"/>
      <c r="N286" s="89">
        <v>45590</v>
      </c>
      <c r="O286" s="3">
        <f>YEAR(N286)</f>
        <v>2024</v>
      </c>
      <c r="P286" s="25">
        <f>MONTH(N286)</f>
        <v>10</v>
      </c>
      <c r="Q286" s="3">
        <f>DAY(N286)</f>
        <v>25</v>
      </c>
      <c r="R286" s="3">
        <f>WEEKNUM(N286)</f>
        <v>43</v>
      </c>
      <c r="S286" s="3">
        <f>WEEKDAY(N286)</f>
        <v>6</v>
      </c>
      <c r="T286" s="3">
        <v>24</v>
      </c>
      <c r="U286" s="3">
        <v>5.5</v>
      </c>
      <c r="V286" s="3">
        <v>21</v>
      </c>
      <c r="W286" s="3">
        <v>7.5</v>
      </c>
      <c r="X286" s="3">
        <v>318.26</v>
      </c>
    </row>
    <row r="287" spans="2:24" x14ac:dyDescent="0.3">
      <c r="B287" s="2">
        <v>45591</v>
      </c>
      <c r="C287" s="3">
        <f t="shared" si="45"/>
        <v>2024</v>
      </c>
      <c r="D287" s="25">
        <f t="shared" si="46"/>
        <v>10</v>
      </c>
      <c r="E287" s="3">
        <f t="shared" si="47"/>
        <v>26</v>
      </c>
      <c r="F287" s="3">
        <f t="shared" si="48"/>
        <v>43</v>
      </c>
      <c r="G287" s="3">
        <f t="shared" si="49"/>
        <v>7</v>
      </c>
      <c r="H287" s="88">
        <v>24</v>
      </c>
      <c r="I287" s="88">
        <v>3</v>
      </c>
      <c r="J287" s="88">
        <v>61</v>
      </c>
      <c r="K287" s="88">
        <v>15</v>
      </c>
      <c r="L287" s="3">
        <v>6156.94</v>
      </c>
      <c r="M287" s="90"/>
      <c r="N287" s="89">
        <v>45591</v>
      </c>
      <c r="O287" s="3">
        <f>YEAR(N287)</f>
        <v>2024</v>
      </c>
      <c r="P287" s="25">
        <f>MONTH(N287)</f>
        <v>10</v>
      </c>
      <c r="Q287" s="3">
        <f>DAY(N287)</f>
        <v>26</v>
      </c>
      <c r="R287" s="3">
        <f>WEEKNUM(N287)</f>
        <v>43</v>
      </c>
      <c r="S287" s="3">
        <f>WEEKDAY(N287)</f>
        <v>7</v>
      </c>
      <c r="T287" s="3">
        <v>24</v>
      </c>
      <c r="U287" s="3">
        <v>7</v>
      </c>
      <c r="V287" s="3">
        <v>14</v>
      </c>
      <c r="W287" s="3">
        <v>10</v>
      </c>
      <c r="X287" s="3">
        <v>56.63</v>
      </c>
    </row>
    <row r="288" spans="2:24" x14ac:dyDescent="0.3">
      <c r="B288" s="2">
        <v>45592</v>
      </c>
      <c r="C288" s="3">
        <f t="shared" si="45"/>
        <v>2024</v>
      </c>
      <c r="D288" s="25">
        <f t="shared" si="46"/>
        <v>10</v>
      </c>
      <c r="E288" s="3">
        <f t="shared" si="47"/>
        <v>27</v>
      </c>
      <c r="F288" s="3">
        <f t="shared" si="48"/>
        <v>44</v>
      </c>
      <c r="G288" s="3">
        <f t="shared" si="49"/>
        <v>1</v>
      </c>
      <c r="H288" s="88">
        <v>24</v>
      </c>
      <c r="I288" s="88">
        <v>2</v>
      </c>
      <c r="J288" s="88">
        <v>102</v>
      </c>
      <c r="K288" s="88">
        <v>8</v>
      </c>
      <c r="L288" s="3">
        <v>11252.1</v>
      </c>
      <c r="M288" s="90"/>
      <c r="N288" s="89">
        <v>45592</v>
      </c>
      <c r="O288" s="3">
        <f>YEAR(N288)</f>
        <v>2024</v>
      </c>
      <c r="P288" s="25">
        <f>MONTH(N288)</f>
        <v>10</v>
      </c>
      <c r="Q288" s="3">
        <f>DAY(N288)</f>
        <v>27</v>
      </c>
      <c r="R288" s="3">
        <f>WEEKNUM(N288)</f>
        <v>44</v>
      </c>
      <c r="S288" s="3">
        <f>WEEKDAY(N288)</f>
        <v>1</v>
      </c>
      <c r="T288" s="3">
        <v>23</v>
      </c>
      <c r="U288" s="3">
        <v>2</v>
      </c>
      <c r="V288" s="3">
        <v>14</v>
      </c>
      <c r="W288" s="3">
        <v>10</v>
      </c>
      <c r="X288" s="3">
        <v>160.97999999999999</v>
      </c>
    </row>
    <row r="289" spans="2:24" x14ac:dyDescent="0.3">
      <c r="B289" s="2">
        <v>45593</v>
      </c>
      <c r="C289" s="3">
        <f t="shared" si="45"/>
        <v>2024</v>
      </c>
      <c r="D289" s="25">
        <f t="shared" si="46"/>
        <v>10</v>
      </c>
      <c r="E289" s="3">
        <f t="shared" si="47"/>
        <v>28</v>
      </c>
      <c r="F289" s="3">
        <f t="shared" si="48"/>
        <v>44</v>
      </c>
      <c r="G289" s="3">
        <f t="shared" si="49"/>
        <v>2</v>
      </c>
      <c r="H289" s="88">
        <v>24</v>
      </c>
      <c r="I289" s="88">
        <v>3</v>
      </c>
      <c r="J289" s="88">
        <v>76</v>
      </c>
      <c r="K289" s="88">
        <v>17</v>
      </c>
      <c r="L289" s="3">
        <v>5056.9399999999996</v>
      </c>
      <c r="M289" s="90"/>
      <c r="N289" s="89">
        <v>45593</v>
      </c>
      <c r="O289" s="3">
        <f>YEAR(N289)</f>
        <v>2024</v>
      </c>
      <c r="P289" s="25">
        <f>MONTH(N289)</f>
        <v>10</v>
      </c>
      <c r="Q289" s="3">
        <f>DAY(N289)</f>
        <v>28</v>
      </c>
      <c r="R289" s="3">
        <f>WEEKNUM(N289)</f>
        <v>44</v>
      </c>
      <c r="S289" s="3">
        <f>WEEKDAY(N289)</f>
        <v>2</v>
      </c>
      <c r="T289" s="3">
        <v>24</v>
      </c>
      <c r="U289" s="3">
        <v>5</v>
      </c>
      <c r="V289" s="3">
        <v>10</v>
      </c>
      <c r="W289" s="3">
        <v>6</v>
      </c>
      <c r="X289" s="3">
        <v>26.5</v>
      </c>
    </row>
    <row r="290" spans="2:24" x14ac:dyDescent="0.3">
      <c r="B290" s="2">
        <v>45594</v>
      </c>
      <c r="C290" s="3">
        <f t="shared" si="45"/>
        <v>2024</v>
      </c>
      <c r="D290" s="25">
        <f t="shared" si="46"/>
        <v>10</v>
      </c>
      <c r="E290" s="3">
        <f t="shared" si="47"/>
        <v>29</v>
      </c>
      <c r="F290" s="3">
        <f t="shared" si="48"/>
        <v>44</v>
      </c>
      <c r="G290" s="3">
        <f t="shared" si="49"/>
        <v>3</v>
      </c>
      <c r="H290" s="88">
        <v>24</v>
      </c>
      <c r="I290" s="88">
        <v>2</v>
      </c>
      <c r="J290" s="88">
        <v>151</v>
      </c>
      <c r="K290" s="88">
        <v>30</v>
      </c>
      <c r="L290" s="3">
        <v>14554.8</v>
      </c>
      <c r="M290" s="90"/>
      <c r="N290" s="89">
        <v>45594</v>
      </c>
      <c r="O290" s="3">
        <f>YEAR(N290)</f>
        <v>2024</v>
      </c>
      <c r="P290" s="25">
        <f>MONTH(N290)</f>
        <v>10</v>
      </c>
      <c r="Q290" s="3">
        <f>DAY(N290)</f>
        <v>29</v>
      </c>
      <c r="R290" s="3">
        <f>WEEKNUM(N290)</f>
        <v>44</v>
      </c>
      <c r="S290" s="3">
        <f>WEEKDAY(N290)</f>
        <v>3</v>
      </c>
      <c r="T290" s="3">
        <v>23</v>
      </c>
      <c r="U290" s="3">
        <v>2</v>
      </c>
      <c r="V290" s="3">
        <v>9</v>
      </c>
      <c r="W290" s="3">
        <v>5</v>
      </c>
      <c r="X290" s="3">
        <v>38.33</v>
      </c>
    </row>
    <row r="291" spans="2:24" x14ac:dyDescent="0.3">
      <c r="B291" s="2">
        <v>45595</v>
      </c>
      <c r="C291" s="3">
        <f t="shared" si="45"/>
        <v>2024</v>
      </c>
      <c r="D291" s="25">
        <f t="shared" si="46"/>
        <v>10</v>
      </c>
      <c r="E291" s="3">
        <f t="shared" si="47"/>
        <v>30</v>
      </c>
      <c r="F291" s="3">
        <f t="shared" si="48"/>
        <v>44</v>
      </c>
      <c r="G291" s="3">
        <f t="shared" si="49"/>
        <v>4</v>
      </c>
      <c r="H291" s="88">
        <v>24</v>
      </c>
      <c r="I291" s="88">
        <v>2</v>
      </c>
      <c r="J291" s="88">
        <v>102</v>
      </c>
      <c r="K291" s="88">
        <v>9</v>
      </c>
      <c r="L291" s="3">
        <v>14388.5</v>
      </c>
      <c r="M291" s="90"/>
      <c r="N291" s="89">
        <v>45595</v>
      </c>
      <c r="O291" s="3">
        <f>YEAR(N291)</f>
        <v>2024</v>
      </c>
      <c r="P291" s="25">
        <f>MONTH(N291)</f>
        <v>10</v>
      </c>
      <c r="Q291" s="3">
        <f>DAY(N291)</f>
        <v>30</v>
      </c>
      <c r="R291" s="3">
        <f>WEEKNUM(N291)</f>
        <v>44</v>
      </c>
      <c r="S291" s="3">
        <f>WEEKDAY(N291)</f>
        <v>4</v>
      </c>
      <c r="T291" s="3">
        <v>24</v>
      </c>
      <c r="U291" s="3">
        <v>-0.5</v>
      </c>
      <c r="V291" s="3">
        <v>11</v>
      </c>
      <c r="W291" s="3">
        <v>7</v>
      </c>
      <c r="X291" s="3">
        <v>185.8</v>
      </c>
    </row>
    <row r="292" spans="2:24" x14ac:dyDescent="0.3">
      <c r="B292" s="2">
        <v>45596</v>
      </c>
      <c r="C292" s="3">
        <f t="shared" si="45"/>
        <v>2024</v>
      </c>
      <c r="D292" s="25">
        <f t="shared" si="46"/>
        <v>10</v>
      </c>
      <c r="E292" s="3">
        <f t="shared" si="47"/>
        <v>31</v>
      </c>
      <c r="F292" s="3">
        <f t="shared" si="48"/>
        <v>44</v>
      </c>
      <c r="G292" s="3">
        <f t="shared" si="49"/>
        <v>5</v>
      </c>
      <c r="H292" s="88">
        <v>24</v>
      </c>
      <c r="I292" s="88">
        <v>3</v>
      </c>
      <c r="J292" s="88">
        <v>114</v>
      </c>
      <c r="K292" s="88">
        <v>7</v>
      </c>
      <c r="L292" s="3">
        <v>13511.9</v>
      </c>
      <c r="M292" s="90"/>
      <c r="N292" s="89">
        <v>45596</v>
      </c>
      <c r="O292" s="3">
        <f>YEAR(N292)</f>
        <v>2024</v>
      </c>
      <c r="P292" s="25">
        <f>MONTH(N292)</f>
        <v>10</v>
      </c>
      <c r="Q292" s="3">
        <f>DAY(N292)</f>
        <v>31</v>
      </c>
      <c r="R292" s="3">
        <f>WEEKNUM(N292)</f>
        <v>44</v>
      </c>
      <c r="S292" s="3">
        <f>WEEKDAY(N292)</f>
        <v>5</v>
      </c>
      <c r="T292" s="3">
        <v>24</v>
      </c>
      <c r="U292" s="3">
        <v>2</v>
      </c>
      <c r="V292" s="3">
        <v>14.5</v>
      </c>
      <c r="W292" s="3">
        <v>7</v>
      </c>
      <c r="X292" s="3">
        <v>155.80000000000001</v>
      </c>
    </row>
    <row r="293" spans="2:24" x14ac:dyDescent="0.3">
      <c r="B293" s="2">
        <v>45597</v>
      </c>
      <c r="C293" s="3">
        <f t="shared" si="45"/>
        <v>2024</v>
      </c>
      <c r="D293" s="25">
        <f t="shared" si="46"/>
        <v>11</v>
      </c>
      <c r="E293" s="3">
        <f t="shared" si="47"/>
        <v>1</v>
      </c>
      <c r="F293" s="3">
        <f t="shared" si="48"/>
        <v>44</v>
      </c>
      <c r="G293" s="3">
        <f t="shared" si="49"/>
        <v>6</v>
      </c>
      <c r="H293" s="88">
        <v>24</v>
      </c>
      <c r="I293" s="88">
        <v>3</v>
      </c>
      <c r="J293" s="88">
        <v>142</v>
      </c>
      <c r="K293" s="88">
        <v>6</v>
      </c>
      <c r="L293" s="3">
        <v>14871.2</v>
      </c>
      <c r="M293" s="90"/>
      <c r="N293" s="89">
        <v>45597</v>
      </c>
      <c r="O293" s="3">
        <f>YEAR(N293)</f>
        <v>2024</v>
      </c>
      <c r="P293" s="25">
        <f>MONTH(N293)</f>
        <v>11</v>
      </c>
      <c r="Q293" s="3">
        <f>DAY(N293)</f>
        <v>1</v>
      </c>
      <c r="R293" s="3">
        <f>WEEKNUM(N293)</f>
        <v>44</v>
      </c>
      <c r="S293" s="3">
        <f>WEEKDAY(N293)</f>
        <v>6</v>
      </c>
      <c r="T293" s="3">
        <v>24</v>
      </c>
      <c r="U293" s="3">
        <v>1</v>
      </c>
      <c r="V293" s="3">
        <v>16.5</v>
      </c>
      <c r="W293" s="3">
        <v>7</v>
      </c>
      <c r="X293" s="3">
        <v>266.45</v>
      </c>
    </row>
    <row r="294" spans="2:24" x14ac:dyDescent="0.3">
      <c r="B294" s="2">
        <v>45598</v>
      </c>
      <c r="C294" s="3">
        <f t="shared" si="45"/>
        <v>2024</v>
      </c>
      <c r="D294" s="25">
        <f t="shared" si="46"/>
        <v>11</v>
      </c>
      <c r="E294" s="3">
        <f t="shared" si="47"/>
        <v>2</v>
      </c>
      <c r="F294" s="3">
        <f t="shared" si="48"/>
        <v>44</v>
      </c>
      <c r="G294" s="3">
        <f t="shared" si="49"/>
        <v>7</v>
      </c>
      <c r="H294" s="88">
        <v>24</v>
      </c>
      <c r="I294" s="88">
        <v>3</v>
      </c>
      <c r="J294" s="88">
        <v>144</v>
      </c>
      <c r="K294" s="88">
        <v>10</v>
      </c>
      <c r="L294" s="3">
        <v>13365.6</v>
      </c>
      <c r="M294" s="90"/>
      <c r="N294" s="89">
        <v>45598</v>
      </c>
      <c r="O294" s="3">
        <f>YEAR(N294)</f>
        <v>2024</v>
      </c>
      <c r="P294" s="25">
        <f>MONTH(N294)</f>
        <v>11</v>
      </c>
      <c r="Q294" s="3">
        <f>DAY(N294)</f>
        <v>2</v>
      </c>
      <c r="R294" s="3">
        <f>WEEKNUM(N294)</f>
        <v>44</v>
      </c>
      <c r="S294" s="3">
        <f>WEEKDAY(N294)</f>
        <v>7</v>
      </c>
      <c r="T294" s="3">
        <v>24</v>
      </c>
      <c r="U294" s="3">
        <v>6.5</v>
      </c>
      <c r="V294" s="3">
        <v>21</v>
      </c>
      <c r="W294" s="3">
        <v>10</v>
      </c>
      <c r="X294" s="3">
        <v>246.26</v>
      </c>
    </row>
    <row r="295" spans="2:24" x14ac:dyDescent="0.3">
      <c r="B295" s="2">
        <v>45599</v>
      </c>
      <c r="C295" s="3">
        <f t="shared" si="45"/>
        <v>2024</v>
      </c>
      <c r="D295" s="25">
        <f t="shared" si="46"/>
        <v>11</v>
      </c>
      <c r="E295" s="3">
        <f t="shared" si="47"/>
        <v>3</v>
      </c>
      <c r="F295" s="3">
        <f t="shared" si="48"/>
        <v>45</v>
      </c>
      <c r="G295" s="3">
        <f t="shared" si="49"/>
        <v>1</v>
      </c>
      <c r="H295" s="88">
        <v>24</v>
      </c>
      <c r="I295" s="88">
        <v>2</v>
      </c>
      <c r="J295" s="88">
        <v>124</v>
      </c>
      <c r="K295" s="88">
        <v>5</v>
      </c>
      <c r="L295" s="3">
        <v>11134.8</v>
      </c>
      <c r="M295" s="90"/>
      <c r="N295" s="89">
        <v>45599</v>
      </c>
      <c r="O295" s="3">
        <f>YEAR(N295)</f>
        <v>2024</v>
      </c>
      <c r="P295" s="25">
        <f>MONTH(N295)</f>
        <v>11</v>
      </c>
      <c r="Q295" s="3">
        <f>DAY(N295)</f>
        <v>3</v>
      </c>
      <c r="R295" s="3">
        <f>WEEKNUM(N295)</f>
        <v>45</v>
      </c>
      <c r="S295" s="3">
        <f>WEEKDAY(N295)</f>
        <v>1</v>
      </c>
      <c r="T295" s="3">
        <v>24</v>
      </c>
      <c r="U295" s="3">
        <v>6</v>
      </c>
      <c r="V295" s="3">
        <v>21</v>
      </c>
      <c r="W295" s="3">
        <v>9.5</v>
      </c>
      <c r="X295" s="3">
        <v>251.3</v>
      </c>
    </row>
    <row r="296" spans="2:24" x14ac:dyDescent="0.3">
      <c r="B296" s="2">
        <v>45600</v>
      </c>
      <c r="C296" s="3">
        <f t="shared" si="45"/>
        <v>2024</v>
      </c>
      <c r="D296" s="25">
        <f t="shared" si="46"/>
        <v>11</v>
      </c>
      <c r="E296" s="3">
        <f t="shared" si="47"/>
        <v>4</v>
      </c>
      <c r="F296" s="3">
        <f t="shared" si="48"/>
        <v>45</v>
      </c>
      <c r="G296" s="3">
        <f t="shared" si="49"/>
        <v>2</v>
      </c>
      <c r="H296" s="88">
        <v>24</v>
      </c>
      <c r="I296" s="88">
        <v>2</v>
      </c>
      <c r="J296" s="88">
        <v>124</v>
      </c>
      <c r="K296" s="88">
        <v>25</v>
      </c>
      <c r="L296" s="3">
        <v>13417.6</v>
      </c>
      <c r="M296" s="90"/>
      <c r="N296" s="89">
        <v>45600</v>
      </c>
      <c r="O296" s="3">
        <f>YEAR(N296)</f>
        <v>2024</v>
      </c>
      <c r="P296" s="25">
        <f>MONTH(N296)</f>
        <v>11</v>
      </c>
      <c r="Q296" s="3">
        <f>DAY(N296)</f>
        <v>4</v>
      </c>
      <c r="R296" s="3">
        <f>WEEKNUM(N296)</f>
        <v>45</v>
      </c>
      <c r="S296" s="3">
        <f>WEEKDAY(N296)</f>
        <v>2</v>
      </c>
      <c r="T296" s="3">
        <v>24</v>
      </c>
      <c r="U296" s="3">
        <v>3.5</v>
      </c>
      <c r="V296" s="3">
        <v>23</v>
      </c>
      <c r="W296" s="3">
        <v>13</v>
      </c>
      <c r="X296" s="3">
        <v>419.52</v>
      </c>
    </row>
    <row r="297" spans="2:24" x14ac:dyDescent="0.3">
      <c r="B297" s="2">
        <v>45601</v>
      </c>
      <c r="C297" s="3">
        <f t="shared" si="45"/>
        <v>2024</v>
      </c>
      <c r="D297" s="25">
        <f t="shared" si="46"/>
        <v>11</v>
      </c>
      <c r="E297" s="3">
        <f t="shared" si="47"/>
        <v>5</v>
      </c>
      <c r="F297" s="3">
        <f t="shared" si="48"/>
        <v>45</v>
      </c>
      <c r="G297" s="3">
        <f t="shared" si="49"/>
        <v>3</v>
      </c>
      <c r="H297" s="88">
        <v>24</v>
      </c>
      <c r="I297" s="88">
        <v>2</v>
      </c>
      <c r="J297" s="88">
        <v>122</v>
      </c>
      <c r="K297" s="88">
        <v>5</v>
      </c>
      <c r="L297" s="3">
        <v>18062.2</v>
      </c>
      <c r="M297" s="90"/>
      <c r="N297" s="89">
        <v>45601</v>
      </c>
      <c r="O297" s="3">
        <f>YEAR(N297)</f>
        <v>2024</v>
      </c>
      <c r="P297" s="25">
        <f>MONTH(N297)</f>
        <v>11</v>
      </c>
      <c r="Q297" s="3">
        <f>DAY(N297)</f>
        <v>5</v>
      </c>
      <c r="R297" s="3">
        <f>WEEKNUM(N297)</f>
        <v>45</v>
      </c>
      <c r="S297" s="3">
        <f>WEEKDAY(N297)</f>
        <v>3</v>
      </c>
      <c r="T297" s="3">
        <v>24</v>
      </c>
      <c r="U297" s="3">
        <v>10</v>
      </c>
      <c r="V297" s="3">
        <v>14.5</v>
      </c>
      <c r="W297" s="3">
        <v>12</v>
      </c>
      <c r="X297" s="3">
        <v>18.91</v>
      </c>
    </row>
    <row r="298" spans="2:24" x14ac:dyDescent="0.3">
      <c r="B298" s="2">
        <v>45602</v>
      </c>
      <c r="C298" s="3">
        <f t="shared" si="45"/>
        <v>2024</v>
      </c>
      <c r="D298" s="25">
        <f t="shared" si="46"/>
        <v>11</v>
      </c>
      <c r="E298" s="3">
        <f t="shared" si="47"/>
        <v>6</v>
      </c>
      <c r="F298" s="3">
        <f t="shared" si="48"/>
        <v>45</v>
      </c>
      <c r="G298" s="3">
        <f t="shared" si="49"/>
        <v>4</v>
      </c>
      <c r="H298" s="88">
        <v>24</v>
      </c>
      <c r="I298" s="88">
        <v>3</v>
      </c>
      <c r="J298" s="88">
        <v>85</v>
      </c>
      <c r="K298" s="88">
        <v>8</v>
      </c>
      <c r="L298" s="3">
        <v>7146.5</v>
      </c>
      <c r="M298" s="90"/>
      <c r="N298" s="89">
        <v>45602</v>
      </c>
      <c r="O298" s="3">
        <f>YEAR(N298)</f>
        <v>2024</v>
      </c>
      <c r="P298" s="25">
        <f>MONTH(N298)</f>
        <v>11</v>
      </c>
      <c r="Q298" s="3">
        <f>DAY(N298)</f>
        <v>6</v>
      </c>
      <c r="R298" s="3">
        <f>WEEKNUM(N298)</f>
        <v>45</v>
      </c>
      <c r="S298" s="3">
        <f>WEEKDAY(N298)</f>
        <v>4</v>
      </c>
      <c r="T298" s="3">
        <v>24</v>
      </c>
      <c r="U298" s="3">
        <v>3.5</v>
      </c>
      <c r="V298" s="3">
        <v>14</v>
      </c>
      <c r="W298" s="3">
        <v>12</v>
      </c>
      <c r="X298" s="3">
        <v>71.959999999999994</v>
      </c>
    </row>
    <row r="299" spans="2:24" x14ac:dyDescent="0.3">
      <c r="B299" s="2">
        <v>45603</v>
      </c>
      <c r="C299" s="3">
        <f t="shared" si="45"/>
        <v>2024</v>
      </c>
      <c r="D299" s="25">
        <f t="shared" si="46"/>
        <v>11</v>
      </c>
      <c r="E299" s="3">
        <f t="shared" si="47"/>
        <v>7</v>
      </c>
      <c r="F299" s="3">
        <f t="shared" si="48"/>
        <v>45</v>
      </c>
      <c r="G299" s="3">
        <f t="shared" si="49"/>
        <v>5</v>
      </c>
      <c r="H299" s="88">
        <v>24</v>
      </c>
      <c r="I299" s="88">
        <v>2</v>
      </c>
      <c r="J299" s="88">
        <v>70</v>
      </c>
      <c r="K299" s="88">
        <v>8</v>
      </c>
      <c r="L299" s="3">
        <v>5713.03</v>
      </c>
      <c r="M299" s="90"/>
      <c r="N299" s="89">
        <v>45603</v>
      </c>
      <c r="O299" s="3">
        <f>YEAR(N299)</f>
        <v>2024</v>
      </c>
      <c r="P299" s="25">
        <f>MONTH(N299)</f>
        <v>11</v>
      </c>
      <c r="Q299" s="3">
        <f>DAY(N299)</f>
        <v>7</v>
      </c>
      <c r="R299" s="3">
        <f>WEEKNUM(N299)</f>
        <v>45</v>
      </c>
      <c r="S299" s="3">
        <f>WEEKDAY(N299)</f>
        <v>5</v>
      </c>
      <c r="T299" s="3">
        <v>24</v>
      </c>
      <c r="U299" s="3">
        <v>-1</v>
      </c>
      <c r="V299" s="3">
        <v>3</v>
      </c>
      <c r="W299" s="3">
        <v>1</v>
      </c>
      <c r="X299" s="3">
        <v>11.7</v>
      </c>
    </row>
    <row r="300" spans="2:24" x14ac:dyDescent="0.3">
      <c r="B300" s="2">
        <v>45604</v>
      </c>
      <c r="C300" s="3">
        <f t="shared" si="45"/>
        <v>2024</v>
      </c>
      <c r="D300" s="25">
        <f t="shared" si="46"/>
        <v>11</v>
      </c>
      <c r="E300" s="3">
        <f t="shared" si="47"/>
        <v>8</v>
      </c>
      <c r="F300" s="3">
        <f t="shared" si="48"/>
        <v>45</v>
      </c>
      <c r="G300" s="3">
        <f t="shared" si="49"/>
        <v>6</v>
      </c>
      <c r="H300" s="88">
        <v>24</v>
      </c>
      <c r="I300" s="88">
        <v>2</v>
      </c>
      <c r="J300" s="88">
        <v>85</v>
      </c>
      <c r="K300" s="88">
        <v>15</v>
      </c>
      <c r="L300" s="3">
        <v>8990.42</v>
      </c>
      <c r="M300" s="90"/>
      <c r="N300" s="89">
        <v>45604</v>
      </c>
      <c r="O300" s="3">
        <f>YEAR(N300)</f>
        <v>2024</v>
      </c>
      <c r="P300" s="25">
        <f>MONTH(N300)</f>
        <v>11</v>
      </c>
      <c r="Q300" s="3">
        <f>DAY(N300)</f>
        <v>8</v>
      </c>
      <c r="R300" s="3">
        <f>WEEKNUM(N300)</f>
        <v>45</v>
      </c>
      <c r="S300" s="3">
        <f>WEEKDAY(N300)</f>
        <v>6</v>
      </c>
      <c r="T300" s="3">
        <v>24</v>
      </c>
      <c r="U300" s="3">
        <v>-1</v>
      </c>
      <c r="V300" s="3">
        <v>8</v>
      </c>
      <c r="W300" s="3">
        <v>1</v>
      </c>
      <c r="X300" s="3">
        <v>104.28</v>
      </c>
    </row>
    <row r="301" spans="2:24" x14ac:dyDescent="0.3">
      <c r="B301" s="2">
        <v>45605</v>
      </c>
      <c r="C301" s="3">
        <f t="shared" si="45"/>
        <v>2024</v>
      </c>
      <c r="D301" s="25">
        <f t="shared" si="46"/>
        <v>11</v>
      </c>
      <c r="E301" s="3">
        <f t="shared" si="47"/>
        <v>9</v>
      </c>
      <c r="F301" s="3">
        <f t="shared" si="48"/>
        <v>45</v>
      </c>
      <c r="G301" s="3">
        <f t="shared" si="49"/>
        <v>7</v>
      </c>
      <c r="H301" s="88">
        <v>24</v>
      </c>
      <c r="I301" s="88">
        <v>2</v>
      </c>
      <c r="J301" s="88">
        <v>38</v>
      </c>
      <c r="K301" s="88">
        <v>5</v>
      </c>
      <c r="L301" s="3">
        <v>1168.53</v>
      </c>
      <c r="M301" s="90"/>
      <c r="N301" s="89">
        <v>45605</v>
      </c>
      <c r="O301" s="3">
        <f>YEAR(N301)</f>
        <v>2024</v>
      </c>
      <c r="P301" s="25">
        <f>MONTH(N301)</f>
        <v>11</v>
      </c>
      <c r="Q301" s="3">
        <f>DAY(N301)</f>
        <v>9</v>
      </c>
      <c r="R301" s="3">
        <f>WEEKNUM(N301)</f>
        <v>45</v>
      </c>
      <c r="S301" s="3">
        <f>WEEKDAY(N301)</f>
        <v>7</v>
      </c>
      <c r="T301" s="3">
        <v>24</v>
      </c>
      <c r="U301" s="3">
        <v>1</v>
      </c>
      <c r="V301" s="3">
        <v>8.5</v>
      </c>
      <c r="W301" s="3">
        <v>5.5</v>
      </c>
      <c r="X301" s="3">
        <v>67.59</v>
      </c>
    </row>
    <row r="302" spans="2:24" x14ac:dyDescent="0.3">
      <c r="B302" s="2">
        <v>45606</v>
      </c>
      <c r="C302" s="3">
        <f t="shared" si="45"/>
        <v>2024</v>
      </c>
      <c r="D302" s="25">
        <f t="shared" si="46"/>
        <v>11</v>
      </c>
      <c r="E302" s="3">
        <f t="shared" si="47"/>
        <v>10</v>
      </c>
      <c r="F302" s="3">
        <f t="shared" si="48"/>
        <v>46</v>
      </c>
      <c r="G302" s="3">
        <f t="shared" si="49"/>
        <v>1</v>
      </c>
      <c r="H302" s="88">
        <v>24</v>
      </c>
      <c r="I302" s="88">
        <v>2</v>
      </c>
      <c r="J302" s="88">
        <v>97</v>
      </c>
      <c r="K302" s="88">
        <v>63</v>
      </c>
      <c r="L302" s="3">
        <v>7240.22</v>
      </c>
      <c r="M302" s="90"/>
      <c r="N302" s="89">
        <v>45606</v>
      </c>
      <c r="O302" s="3">
        <f>YEAR(N302)</f>
        <v>2024</v>
      </c>
      <c r="P302" s="25">
        <f>MONTH(N302)</f>
        <v>11</v>
      </c>
      <c r="Q302" s="3">
        <f>DAY(N302)</f>
        <v>10</v>
      </c>
      <c r="R302" s="3">
        <f>WEEKNUM(N302)</f>
        <v>46</v>
      </c>
      <c r="S302" s="3">
        <f>WEEKDAY(N302)</f>
        <v>1</v>
      </c>
      <c r="T302" s="3">
        <v>24</v>
      </c>
      <c r="U302" s="3">
        <v>2</v>
      </c>
      <c r="V302" s="3">
        <v>11</v>
      </c>
      <c r="W302" s="3">
        <v>6.5</v>
      </c>
      <c r="X302" s="3">
        <v>79.13</v>
      </c>
    </row>
    <row r="303" spans="2:24" x14ac:dyDescent="0.3">
      <c r="B303" s="2">
        <v>45607</v>
      </c>
      <c r="C303" s="3">
        <f t="shared" si="45"/>
        <v>2024</v>
      </c>
      <c r="D303" s="25">
        <f t="shared" si="46"/>
        <v>11</v>
      </c>
      <c r="E303" s="3">
        <f t="shared" si="47"/>
        <v>11</v>
      </c>
      <c r="F303" s="3">
        <f t="shared" si="48"/>
        <v>46</v>
      </c>
      <c r="G303" s="3">
        <f t="shared" si="49"/>
        <v>2</v>
      </c>
      <c r="H303" s="88">
        <v>24</v>
      </c>
      <c r="I303" s="88">
        <v>3</v>
      </c>
      <c r="J303" s="88">
        <v>155</v>
      </c>
      <c r="K303" s="88">
        <v>74</v>
      </c>
      <c r="L303" s="3">
        <v>29898.2</v>
      </c>
      <c r="M303" s="90"/>
      <c r="N303" s="89">
        <v>45607</v>
      </c>
      <c r="O303" s="3">
        <f>YEAR(N303)</f>
        <v>2024</v>
      </c>
      <c r="P303" s="25">
        <f>MONTH(N303)</f>
        <v>11</v>
      </c>
      <c r="Q303" s="3">
        <f>DAY(N303)</f>
        <v>11</v>
      </c>
      <c r="R303" s="3">
        <f>WEEKNUM(N303)</f>
        <v>46</v>
      </c>
      <c r="S303" s="3">
        <f>WEEKDAY(N303)</f>
        <v>2</v>
      </c>
      <c r="T303" s="3">
        <v>24</v>
      </c>
      <c r="U303" s="3">
        <v>-1.5</v>
      </c>
      <c r="V303" s="3">
        <v>7</v>
      </c>
      <c r="W303" s="3">
        <v>5.5</v>
      </c>
      <c r="X303" s="3">
        <v>101.19</v>
      </c>
    </row>
    <row r="304" spans="2:24" x14ac:dyDescent="0.3">
      <c r="B304" s="2">
        <v>45608</v>
      </c>
      <c r="C304" s="3">
        <f t="shared" si="45"/>
        <v>2024</v>
      </c>
      <c r="D304" s="25">
        <f t="shared" si="46"/>
        <v>11</v>
      </c>
      <c r="E304" s="3">
        <f t="shared" si="47"/>
        <v>12</v>
      </c>
      <c r="F304" s="3">
        <f t="shared" si="48"/>
        <v>46</v>
      </c>
      <c r="G304" s="3">
        <f t="shared" si="49"/>
        <v>3</v>
      </c>
      <c r="H304" s="88">
        <v>24</v>
      </c>
      <c r="I304" s="88">
        <v>2</v>
      </c>
      <c r="J304" s="88">
        <v>154</v>
      </c>
      <c r="K304" s="88">
        <v>11</v>
      </c>
      <c r="L304" s="3">
        <v>27032.1</v>
      </c>
      <c r="M304" s="90"/>
      <c r="N304" s="89">
        <v>45608</v>
      </c>
      <c r="O304" s="3">
        <f>YEAR(N304)</f>
        <v>2024</v>
      </c>
      <c r="P304" s="25">
        <f>MONTH(N304)</f>
        <v>11</v>
      </c>
      <c r="Q304" s="3">
        <f>DAY(N304)</f>
        <v>12</v>
      </c>
      <c r="R304" s="3">
        <f>WEEKNUM(N304)</f>
        <v>46</v>
      </c>
      <c r="S304" s="3">
        <f>WEEKDAY(N304)</f>
        <v>3</v>
      </c>
      <c r="T304" s="3">
        <v>24</v>
      </c>
      <c r="U304" s="3">
        <v>3.5</v>
      </c>
      <c r="V304" s="3">
        <v>10.5</v>
      </c>
      <c r="W304" s="3">
        <v>6</v>
      </c>
      <c r="X304" s="3">
        <v>40.39</v>
      </c>
    </row>
    <row r="305" spans="2:24" x14ac:dyDescent="0.3">
      <c r="B305" s="2">
        <v>45609</v>
      </c>
      <c r="C305" s="3">
        <f t="shared" si="45"/>
        <v>2024</v>
      </c>
      <c r="D305" s="25">
        <f t="shared" si="46"/>
        <v>11</v>
      </c>
      <c r="E305" s="3">
        <f t="shared" si="47"/>
        <v>13</v>
      </c>
      <c r="F305" s="3">
        <f t="shared" si="48"/>
        <v>46</v>
      </c>
      <c r="G305" s="3">
        <f t="shared" si="49"/>
        <v>4</v>
      </c>
      <c r="H305" s="88">
        <v>24</v>
      </c>
      <c r="I305" s="88">
        <v>4</v>
      </c>
      <c r="J305" s="88">
        <v>158</v>
      </c>
      <c r="K305" s="88">
        <v>57</v>
      </c>
      <c r="L305" s="3">
        <v>20166.7</v>
      </c>
      <c r="M305" s="90"/>
      <c r="N305" s="89">
        <v>45609</v>
      </c>
      <c r="O305" s="3">
        <f>YEAR(N305)</f>
        <v>2024</v>
      </c>
      <c r="P305" s="25">
        <f>MONTH(N305)</f>
        <v>11</v>
      </c>
      <c r="Q305" s="3">
        <f>DAY(N305)</f>
        <v>13</v>
      </c>
      <c r="R305" s="3">
        <f>WEEKNUM(N305)</f>
        <v>46</v>
      </c>
      <c r="S305" s="3">
        <f>WEEKDAY(N305)</f>
        <v>4</v>
      </c>
      <c r="T305" s="3">
        <v>24</v>
      </c>
      <c r="U305" s="3">
        <v>0</v>
      </c>
      <c r="V305" s="3">
        <v>5.5</v>
      </c>
      <c r="W305" s="3">
        <v>4</v>
      </c>
      <c r="X305" s="3">
        <v>31.19</v>
      </c>
    </row>
    <row r="306" spans="2:24" x14ac:dyDescent="0.3">
      <c r="B306" s="2">
        <v>45610</v>
      </c>
      <c r="C306" s="3">
        <f t="shared" si="45"/>
        <v>2024</v>
      </c>
      <c r="D306" s="25">
        <f t="shared" si="46"/>
        <v>11</v>
      </c>
      <c r="E306" s="3">
        <f t="shared" si="47"/>
        <v>14</v>
      </c>
      <c r="F306" s="3">
        <f t="shared" si="48"/>
        <v>46</v>
      </c>
      <c r="G306" s="3">
        <f t="shared" si="49"/>
        <v>5</v>
      </c>
      <c r="H306" s="88">
        <v>24</v>
      </c>
      <c r="I306" s="88">
        <v>2</v>
      </c>
      <c r="J306" s="88">
        <v>119</v>
      </c>
      <c r="K306" s="88">
        <v>30</v>
      </c>
      <c r="L306" s="3">
        <v>17024.8</v>
      </c>
      <c r="M306" s="90"/>
      <c r="N306" s="89">
        <v>45610</v>
      </c>
      <c r="O306" s="3">
        <f>YEAR(N306)</f>
        <v>2024</v>
      </c>
      <c r="P306" s="25">
        <f>MONTH(N306)</f>
        <v>11</v>
      </c>
      <c r="Q306" s="3">
        <f>DAY(N306)</f>
        <v>14</v>
      </c>
      <c r="R306" s="3">
        <f>WEEKNUM(N306)</f>
        <v>46</v>
      </c>
      <c r="S306" s="3">
        <f>WEEKDAY(N306)</f>
        <v>5</v>
      </c>
      <c r="T306" s="3">
        <v>24</v>
      </c>
      <c r="U306" s="3">
        <v>-2</v>
      </c>
      <c r="V306" s="3">
        <v>1</v>
      </c>
      <c r="W306" s="3">
        <v>-1</v>
      </c>
      <c r="X306" s="3">
        <v>11.26</v>
      </c>
    </row>
    <row r="307" spans="2:24" x14ac:dyDescent="0.3">
      <c r="B307" s="2">
        <v>45611</v>
      </c>
      <c r="C307" s="3">
        <f t="shared" si="45"/>
        <v>2024</v>
      </c>
      <c r="D307" s="25">
        <f t="shared" si="46"/>
        <v>11</v>
      </c>
      <c r="E307" s="3">
        <f t="shared" si="47"/>
        <v>15</v>
      </c>
      <c r="F307" s="3">
        <f t="shared" si="48"/>
        <v>46</v>
      </c>
      <c r="G307" s="3">
        <f t="shared" si="49"/>
        <v>6</v>
      </c>
      <c r="H307" s="88">
        <v>24</v>
      </c>
      <c r="I307" s="88">
        <v>2</v>
      </c>
      <c r="J307" s="88">
        <v>200</v>
      </c>
      <c r="K307" s="88">
        <v>9</v>
      </c>
      <c r="L307" s="3">
        <v>68097.3</v>
      </c>
      <c r="M307" s="90"/>
      <c r="N307" s="89">
        <v>45611</v>
      </c>
      <c r="O307" s="3">
        <f>YEAR(N307)</f>
        <v>2024</v>
      </c>
      <c r="P307" s="25">
        <f>MONTH(N307)</f>
        <v>11</v>
      </c>
      <c r="Q307" s="3">
        <f>DAY(N307)</f>
        <v>15</v>
      </c>
      <c r="R307" s="3">
        <f>WEEKNUM(N307)</f>
        <v>46</v>
      </c>
      <c r="S307" s="3">
        <f>WEEKDAY(N307)</f>
        <v>6</v>
      </c>
      <c r="T307" s="3">
        <v>24</v>
      </c>
      <c r="U307" s="3">
        <v>-4</v>
      </c>
      <c r="V307" s="3">
        <v>3</v>
      </c>
      <c r="W307" s="3">
        <v>-3</v>
      </c>
      <c r="X307" s="3">
        <v>43.46</v>
      </c>
    </row>
    <row r="308" spans="2:24" x14ac:dyDescent="0.3">
      <c r="B308" s="2">
        <v>45612</v>
      </c>
      <c r="C308" s="3">
        <f t="shared" si="45"/>
        <v>2024</v>
      </c>
      <c r="D308" s="25">
        <f t="shared" si="46"/>
        <v>11</v>
      </c>
      <c r="E308" s="3">
        <f t="shared" si="47"/>
        <v>16</v>
      </c>
      <c r="F308" s="3">
        <f t="shared" si="48"/>
        <v>46</v>
      </c>
      <c r="G308" s="3">
        <f t="shared" si="49"/>
        <v>7</v>
      </c>
      <c r="H308" s="88">
        <v>10</v>
      </c>
      <c r="I308" s="88">
        <v>2</v>
      </c>
      <c r="J308" s="88">
        <v>144</v>
      </c>
      <c r="K308" s="88">
        <v>2</v>
      </c>
      <c r="L308" s="3">
        <v>21393.3</v>
      </c>
      <c r="M308" s="90"/>
      <c r="N308" s="89">
        <v>45612</v>
      </c>
      <c r="O308" s="3">
        <f>YEAR(N308)</f>
        <v>2024</v>
      </c>
      <c r="P308" s="25">
        <f>MONTH(N308)</f>
        <v>11</v>
      </c>
      <c r="Q308" s="3">
        <f>DAY(N308)</f>
        <v>16</v>
      </c>
      <c r="R308" s="3">
        <f>WEEKNUM(N308)</f>
        <v>46</v>
      </c>
      <c r="S308" s="3">
        <f>WEEKDAY(N308)</f>
        <v>7</v>
      </c>
      <c r="T308" s="3">
        <v>24</v>
      </c>
      <c r="U308" s="3">
        <v>-6.5</v>
      </c>
      <c r="V308" s="3">
        <v>7</v>
      </c>
      <c r="W308" s="3">
        <v>-2</v>
      </c>
      <c r="X308" s="3">
        <v>180.65</v>
      </c>
    </row>
    <row r="309" spans="2:24" x14ac:dyDescent="0.3">
      <c r="B309" s="2">
        <v>45613</v>
      </c>
      <c r="C309" s="3">
        <f t="shared" si="45"/>
        <v>2024</v>
      </c>
      <c r="D309" s="25">
        <f t="shared" si="46"/>
        <v>11</v>
      </c>
      <c r="E309" s="3">
        <f t="shared" si="47"/>
        <v>17</v>
      </c>
      <c r="F309" s="3">
        <f t="shared" si="48"/>
        <v>47</v>
      </c>
      <c r="G309" s="3">
        <f t="shared" si="49"/>
        <v>1</v>
      </c>
      <c r="H309" s="88">
        <v>12</v>
      </c>
      <c r="I309" s="88">
        <v>3</v>
      </c>
      <c r="J309" s="88">
        <v>5</v>
      </c>
      <c r="K309" s="88">
        <v>4</v>
      </c>
      <c r="L309" s="3">
        <v>6.97</v>
      </c>
      <c r="M309" s="90"/>
      <c r="N309" s="89">
        <v>45613</v>
      </c>
      <c r="O309" s="3">
        <f>YEAR(N309)</f>
        <v>2024</v>
      </c>
      <c r="P309" s="25">
        <f>MONTH(N309)</f>
        <v>11</v>
      </c>
      <c r="Q309" s="3">
        <f>DAY(N309)</f>
        <v>17</v>
      </c>
      <c r="R309" s="3">
        <f>WEEKNUM(N309)</f>
        <v>47</v>
      </c>
      <c r="S309" s="3">
        <f>WEEKDAY(N309)</f>
        <v>1</v>
      </c>
      <c r="T309" s="3">
        <v>24</v>
      </c>
      <c r="U309" s="3">
        <v>-2</v>
      </c>
      <c r="V309" s="3">
        <v>14.5</v>
      </c>
      <c r="W309" s="3">
        <v>3</v>
      </c>
      <c r="X309" s="3">
        <v>295.92</v>
      </c>
    </row>
    <row r="310" spans="2:24" x14ac:dyDescent="0.3">
      <c r="B310" s="2">
        <v>45614</v>
      </c>
      <c r="C310" s="3">
        <f t="shared" si="45"/>
        <v>2024</v>
      </c>
      <c r="D310" s="25">
        <f t="shared" si="46"/>
        <v>11</v>
      </c>
      <c r="E310" s="3">
        <f t="shared" si="47"/>
        <v>18</v>
      </c>
      <c r="F310" s="3">
        <f t="shared" si="48"/>
        <v>47</v>
      </c>
      <c r="G310" s="3">
        <f t="shared" si="49"/>
        <v>2</v>
      </c>
      <c r="H310" s="88">
        <v>17</v>
      </c>
      <c r="I310" s="88">
        <v>3</v>
      </c>
      <c r="J310" s="88">
        <v>154</v>
      </c>
      <c r="K310" s="88">
        <v>10</v>
      </c>
      <c r="L310" s="3">
        <v>29409.9</v>
      </c>
      <c r="M310" s="90"/>
      <c r="N310" s="89">
        <v>45614</v>
      </c>
      <c r="O310" s="3">
        <f>YEAR(N310)</f>
        <v>2024</v>
      </c>
      <c r="P310" s="25">
        <f>MONTH(N310)</f>
        <v>11</v>
      </c>
      <c r="Q310" s="3">
        <f>DAY(N310)</f>
        <v>18</v>
      </c>
      <c r="R310" s="3">
        <f>WEEKNUM(N310)</f>
        <v>47</v>
      </c>
      <c r="S310" s="3">
        <f>WEEKDAY(N310)</f>
        <v>2</v>
      </c>
      <c r="T310" s="3">
        <v>24</v>
      </c>
      <c r="U310" s="3">
        <v>2</v>
      </c>
      <c r="V310" s="3">
        <v>15</v>
      </c>
      <c r="W310" s="3">
        <v>6</v>
      </c>
      <c r="X310" s="3">
        <v>185.58</v>
      </c>
    </row>
    <row r="311" spans="2:24" x14ac:dyDescent="0.3">
      <c r="B311" s="2">
        <v>45615</v>
      </c>
      <c r="C311" s="3">
        <f t="shared" si="45"/>
        <v>2024</v>
      </c>
      <c r="D311" s="25">
        <f t="shared" si="46"/>
        <v>11</v>
      </c>
      <c r="E311" s="3">
        <f t="shared" si="47"/>
        <v>19</v>
      </c>
      <c r="F311" s="3">
        <f t="shared" si="48"/>
        <v>47</v>
      </c>
      <c r="G311" s="3">
        <f t="shared" si="49"/>
        <v>3</v>
      </c>
      <c r="H311" s="88">
        <v>24</v>
      </c>
      <c r="I311" s="88">
        <v>3</v>
      </c>
      <c r="J311" s="88">
        <v>152</v>
      </c>
      <c r="K311" s="88">
        <v>38</v>
      </c>
      <c r="L311" s="3">
        <v>23325.1</v>
      </c>
      <c r="M311" s="90"/>
      <c r="N311" s="89">
        <v>45615</v>
      </c>
      <c r="O311" s="3">
        <f>YEAR(N311)</f>
        <v>2024</v>
      </c>
      <c r="P311" s="25">
        <f>MONTH(N311)</f>
        <v>11</v>
      </c>
      <c r="Q311" s="3">
        <f>DAY(N311)</f>
        <v>19</v>
      </c>
      <c r="R311" s="3">
        <f>WEEKNUM(N311)</f>
        <v>47</v>
      </c>
      <c r="S311" s="3">
        <f>WEEKDAY(N311)</f>
        <v>3</v>
      </c>
      <c r="T311" s="3">
        <v>24</v>
      </c>
      <c r="U311" s="3">
        <v>-0.5</v>
      </c>
      <c r="V311" s="3">
        <v>14</v>
      </c>
      <c r="W311" s="3">
        <v>3.5</v>
      </c>
      <c r="X311" s="3">
        <v>236.52</v>
      </c>
    </row>
    <row r="312" spans="2:24" x14ac:dyDescent="0.3">
      <c r="B312" s="2">
        <v>45616</v>
      </c>
      <c r="C312" s="3">
        <f t="shared" si="45"/>
        <v>2024</v>
      </c>
      <c r="D312" s="25">
        <f t="shared" si="46"/>
        <v>11</v>
      </c>
      <c r="E312" s="3">
        <f t="shared" si="47"/>
        <v>20</v>
      </c>
      <c r="F312" s="3">
        <f t="shared" si="48"/>
        <v>47</v>
      </c>
      <c r="G312" s="3">
        <f t="shared" si="49"/>
        <v>4</v>
      </c>
      <c r="H312" s="88">
        <v>24</v>
      </c>
      <c r="I312" s="88">
        <v>3</v>
      </c>
      <c r="J312" s="88">
        <v>159</v>
      </c>
      <c r="K312" s="88">
        <v>8</v>
      </c>
      <c r="L312" s="3">
        <v>32657.1</v>
      </c>
      <c r="M312" s="90"/>
      <c r="N312" s="89">
        <v>45616</v>
      </c>
      <c r="O312" s="3">
        <f t="shared" ref="O312:O375" si="50">YEAR(N312)</f>
        <v>2024</v>
      </c>
      <c r="P312" s="25">
        <f t="shared" ref="P312:P375" si="51">MONTH(N312)</f>
        <v>11</v>
      </c>
      <c r="Q312" s="3">
        <f t="shared" ref="Q312:Q375" si="52">DAY(N312)</f>
        <v>20</v>
      </c>
      <c r="R312" s="3">
        <f t="shared" ref="R312:R375" si="53">WEEKNUM(N312)</f>
        <v>47</v>
      </c>
      <c r="S312" s="3">
        <f t="shared" ref="S312:S375" si="54">WEEKDAY(N312)</f>
        <v>4</v>
      </c>
      <c r="T312" s="3">
        <v>23</v>
      </c>
      <c r="U312" s="3">
        <v>2.5</v>
      </c>
      <c r="V312" s="3">
        <v>13.5</v>
      </c>
      <c r="W312" s="3">
        <v>5.5</v>
      </c>
      <c r="X312" s="3">
        <v>86.8</v>
      </c>
    </row>
    <row r="313" spans="2:24" x14ac:dyDescent="0.3">
      <c r="B313" s="2">
        <v>45617</v>
      </c>
      <c r="C313" s="3">
        <f t="shared" si="45"/>
        <v>2024</v>
      </c>
      <c r="D313" s="25">
        <f t="shared" si="46"/>
        <v>11</v>
      </c>
      <c r="E313" s="3">
        <f t="shared" si="47"/>
        <v>21</v>
      </c>
      <c r="F313" s="3">
        <f t="shared" si="48"/>
        <v>47</v>
      </c>
      <c r="G313" s="3">
        <f t="shared" si="49"/>
        <v>5</v>
      </c>
      <c r="H313" s="88">
        <v>24</v>
      </c>
      <c r="I313" s="88">
        <v>2</v>
      </c>
      <c r="J313" s="88">
        <v>144</v>
      </c>
      <c r="K313" s="88">
        <v>57</v>
      </c>
      <c r="L313" s="3">
        <v>22688.5</v>
      </c>
      <c r="M313" s="90"/>
      <c r="N313" s="89">
        <v>45617</v>
      </c>
      <c r="O313" s="3">
        <f t="shared" si="50"/>
        <v>2024</v>
      </c>
      <c r="P313" s="25">
        <f t="shared" si="51"/>
        <v>11</v>
      </c>
      <c r="Q313" s="3">
        <f t="shared" si="52"/>
        <v>21</v>
      </c>
      <c r="R313" s="3">
        <f t="shared" si="53"/>
        <v>47</v>
      </c>
      <c r="S313" s="3">
        <f t="shared" si="54"/>
        <v>5</v>
      </c>
      <c r="T313" s="3">
        <v>24</v>
      </c>
      <c r="U313" s="3">
        <v>4</v>
      </c>
      <c r="V313" s="3">
        <v>8.5</v>
      </c>
      <c r="W313" s="3">
        <v>5</v>
      </c>
      <c r="X313" s="3">
        <v>23.53</v>
      </c>
    </row>
    <row r="314" spans="2:24" x14ac:dyDescent="0.3">
      <c r="B314" s="2">
        <v>45618</v>
      </c>
      <c r="C314" s="3">
        <f t="shared" si="45"/>
        <v>2024</v>
      </c>
      <c r="D314" s="25">
        <f t="shared" si="46"/>
        <v>11</v>
      </c>
      <c r="E314" s="3">
        <f t="shared" si="47"/>
        <v>22</v>
      </c>
      <c r="F314" s="3">
        <f t="shared" si="48"/>
        <v>47</v>
      </c>
      <c r="G314" s="3">
        <f t="shared" si="49"/>
        <v>6</v>
      </c>
      <c r="H314" s="88">
        <v>24</v>
      </c>
      <c r="I314" s="88">
        <v>2</v>
      </c>
      <c r="J314" s="88">
        <v>127</v>
      </c>
      <c r="K314" s="88">
        <v>6</v>
      </c>
      <c r="L314" s="3">
        <v>11921.1</v>
      </c>
      <c r="M314" s="90"/>
      <c r="N314" s="89">
        <v>45618</v>
      </c>
      <c r="O314" s="3">
        <f t="shared" si="50"/>
        <v>2024</v>
      </c>
      <c r="P314" s="25">
        <f t="shared" si="51"/>
        <v>11</v>
      </c>
      <c r="Q314" s="3">
        <f t="shared" si="52"/>
        <v>22</v>
      </c>
      <c r="R314" s="3">
        <f t="shared" si="53"/>
        <v>47</v>
      </c>
      <c r="S314" s="3">
        <f t="shared" si="54"/>
        <v>6</v>
      </c>
      <c r="T314" s="3">
        <v>24</v>
      </c>
      <c r="U314" s="3">
        <v>-0.5</v>
      </c>
      <c r="V314" s="3">
        <v>7</v>
      </c>
      <c r="W314" s="3">
        <v>3</v>
      </c>
      <c r="X314" s="3">
        <v>40.72</v>
      </c>
    </row>
    <row r="315" spans="2:24" x14ac:dyDescent="0.3">
      <c r="B315" s="2">
        <v>45619</v>
      </c>
      <c r="C315" s="3">
        <f t="shared" si="45"/>
        <v>2024</v>
      </c>
      <c r="D315" s="25">
        <f t="shared" si="46"/>
        <v>11</v>
      </c>
      <c r="E315" s="3">
        <f t="shared" si="47"/>
        <v>23</v>
      </c>
      <c r="F315" s="3">
        <f t="shared" si="48"/>
        <v>47</v>
      </c>
      <c r="G315" s="3">
        <f t="shared" si="49"/>
        <v>7</v>
      </c>
      <c r="H315" s="88">
        <v>24</v>
      </c>
      <c r="I315" s="88">
        <v>2</v>
      </c>
      <c r="J315" s="88">
        <v>191</v>
      </c>
      <c r="K315" s="88">
        <v>61</v>
      </c>
      <c r="L315" s="3">
        <v>55711.3</v>
      </c>
      <c r="M315" s="90"/>
      <c r="N315" s="89">
        <v>45619</v>
      </c>
      <c r="O315" s="3">
        <f t="shared" si="50"/>
        <v>2024</v>
      </c>
      <c r="P315" s="25">
        <f t="shared" si="51"/>
        <v>11</v>
      </c>
      <c r="Q315" s="3">
        <f t="shared" si="52"/>
        <v>23</v>
      </c>
      <c r="R315" s="3">
        <f t="shared" si="53"/>
        <v>47</v>
      </c>
      <c r="S315" s="3">
        <f t="shared" si="54"/>
        <v>7</v>
      </c>
      <c r="T315" s="3">
        <v>24</v>
      </c>
      <c r="U315" s="3">
        <v>-5.5</v>
      </c>
      <c r="V315" s="3">
        <v>8.5</v>
      </c>
      <c r="W315" s="3">
        <v>0</v>
      </c>
      <c r="X315" s="3">
        <v>165.76</v>
      </c>
    </row>
    <row r="316" spans="2:24" x14ac:dyDescent="0.3">
      <c r="B316" s="2">
        <v>45620</v>
      </c>
      <c r="C316" s="3">
        <f t="shared" si="45"/>
        <v>2024</v>
      </c>
      <c r="D316" s="25">
        <f t="shared" si="46"/>
        <v>11</v>
      </c>
      <c r="E316" s="3">
        <f t="shared" si="47"/>
        <v>24</v>
      </c>
      <c r="F316" s="3">
        <f t="shared" si="48"/>
        <v>48</v>
      </c>
      <c r="G316" s="3">
        <f t="shared" si="49"/>
        <v>1</v>
      </c>
      <c r="H316" s="88">
        <v>24</v>
      </c>
      <c r="I316" s="88">
        <v>2</v>
      </c>
      <c r="J316" s="88">
        <v>157</v>
      </c>
      <c r="K316" s="88">
        <v>14</v>
      </c>
      <c r="L316" s="3">
        <v>47466.7</v>
      </c>
      <c r="M316" s="90"/>
      <c r="N316" s="89">
        <v>45620</v>
      </c>
      <c r="O316" s="3">
        <f t="shared" si="50"/>
        <v>2024</v>
      </c>
      <c r="P316" s="25">
        <f t="shared" si="51"/>
        <v>11</v>
      </c>
      <c r="Q316" s="3">
        <f t="shared" si="52"/>
        <v>24</v>
      </c>
      <c r="R316" s="3">
        <f t="shared" si="53"/>
        <v>48</v>
      </c>
      <c r="S316" s="3">
        <f t="shared" si="54"/>
        <v>1</v>
      </c>
      <c r="T316" s="3">
        <v>24</v>
      </c>
      <c r="U316" s="3">
        <v>-2.5</v>
      </c>
      <c r="V316" s="3">
        <v>9</v>
      </c>
      <c r="W316" s="3">
        <v>0</v>
      </c>
      <c r="X316" s="3">
        <v>127.59</v>
      </c>
    </row>
    <row r="317" spans="2:24" x14ac:dyDescent="0.3">
      <c r="B317" s="2">
        <v>45621</v>
      </c>
      <c r="C317" s="3">
        <f t="shared" si="45"/>
        <v>2024</v>
      </c>
      <c r="D317" s="25">
        <f t="shared" si="46"/>
        <v>11</v>
      </c>
      <c r="E317" s="3">
        <f t="shared" si="47"/>
        <v>25</v>
      </c>
      <c r="F317" s="3">
        <f t="shared" si="48"/>
        <v>48</v>
      </c>
      <c r="G317" s="3">
        <f t="shared" si="49"/>
        <v>2</v>
      </c>
      <c r="H317" s="88">
        <v>24</v>
      </c>
      <c r="I317" s="88">
        <v>2</v>
      </c>
      <c r="J317" s="88">
        <v>250</v>
      </c>
      <c r="K317" s="88">
        <v>6</v>
      </c>
      <c r="L317" s="3">
        <v>59664.9</v>
      </c>
      <c r="M317" s="90"/>
      <c r="N317" s="89">
        <v>45621</v>
      </c>
      <c r="O317" s="3">
        <f t="shared" si="50"/>
        <v>2024</v>
      </c>
      <c r="P317" s="25">
        <f t="shared" si="51"/>
        <v>11</v>
      </c>
      <c r="Q317" s="3">
        <f t="shared" si="52"/>
        <v>25</v>
      </c>
      <c r="R317" s="3">
        <f t="shared" si="53"/>
        <v>48</v>
      </c>
      <c r="S317" s="3">
        <f t="shared" si="54"/>
        <v>2</v>
      </c>
      <c r="T317" s="3">
        <v>24</v>
      </c>
      <c r="U317" s="3">
        <v>-6</v>
      </c>
      <c r="V317" s="3">
        <v>9</v>
      </c>
      <c r="W317" s="3">
        <v>-2</v>
      </c>
      <c r="X317" s="3">
        <v>234.06</v>
      </c>
    </row>
    <row r="318" spans="2:24" x14ac:dyDescent="0.3">
      <c r="B318" s="2">
        <v>45622</v>
      </c>
      <c r="C318" s="3">
        <f t="shared" si="45"/>
        <v>2024</v>
      </c>
      <c r="D318" s="25">
        <f t="shared" si="46"/>
        <v>11</v>
      </c>
      <c r="E318" s="3">
        <f t="shared" si="47"/>
        <v>26</v>
      </c>
      <c r="F318" s="3">
        <f t="shared" si="48"/>
        <v>48</v>
      </c>
      <c r="G318" s="3">
        <f t="shared" si="49"/>
        <v>3</v>
      </c>
      <c r="H318" s="88">
        <v>24</v>
      </c>
      <c r="I318" s="88">
        <v>2</v>
      </c>
      <c r="J318" s="88">
        <v>153</v>
      </c>
      <c r="K318" s="88">
        <v>7</v>
      </c>
      <c r="L318" s="3">
        <v>25596.5</v>
      </c>
      <c r="M318" s="90"/>
      <c r="N318" s="89">
        <v>45622</v>
      </c>
      <c r="O318" s="3">
        <f t="shared" si="50"/>
        <v>2024</v>
      </c>
      <c r="P318" s="25">
        <f t="shared" si="51"/>
        <v>11</v>
      </c>
      <c r="Q318" s="3">
        <f t="shared" si="52"/>
        <v>26</v>
      </c>
      <c r="R318" s="3">
        <f t="shared" si="53"/>
        <v>48</v>
      </c>
      <c r="S318" s="3">
        <f t="shared" si="54"/>
        <v>3</v>
      </c>
      <c r="T318" s="3">
        <v>24</v>
      </c>
      <c r="U318" s="3">
        <v>-5</v>
      </c>
      <c r="V318" s="3">
        <v>11.5</v>
      </c>
      <c r="W318" s="3">
        <v>0</v>
      </c>
      <c r="X318" s="3">
        <v>282.17</v>
      </c>
    </row>
    <row r="319" spans="2:24" x14ac:dyDescent="0.3">
      <c r="B319" s="2">
        <v>45623</v>
      </c>
      <c r="C319" s="3">
        <f t="shared" si="45"/>
        <v>2024</v>
      </c>
      <c r="D319" s="25">
        <f t="shared" si="46"/>
        <v>11</v>
      </c>
      <c r="E319" s="3">
        <f t="shared" si="47"/>
        <v>27</v>
      </c>
      <c r="F319" s="3">
        <f t="shared" si="48"/>
        <v>48</v>
      </c>
      <c r="G319" s="3">
        <f t="shared" si="49"/>
        <v>4</v>
      </c>
      <c r="H319" s="88">
        <v>24</v>
      </c>
      <c r="I319" s="88">
        <v>3</v>
      </c>
      <c r="J319" s="88">
        <v>93</v>
      </c>
      <c r="K319" s="88">
        <v>5</v>
      </c>
      <c r="L319" s="3">
        <v>6989.49</v>
      </c>
      <c r="M319" s="90"/>
      <c r="N319" s="89">
        <v>45623</v>
      </c>
      <c r="O319" s="3">
        <f t="shared" si="50"/>
        <v>2024</v>
      </c>
      <c r="P319" s="25">
        <f t="shared" si="51"/>
        <v>11</v>
      </c>
      <c r="Q319" s="3">
        <f t="shared" si="52"/>
        <v>27</v>
      </c>
      <c r="R319" s="3">
        <f t="shared" si="53"/>
        <v>48</v>
      </c>
      <c r="S319" s="3">
        <f t="shared" si="54"/>
        <v>4</v>
      </c>
      <c r="T319" s="3">
        <v>24</v>
      </c>
      <c r="U319" s="3">
        <v>0.5</v>
      </c>
      <c r="V319" s="3">
        <v>19</v>
      </c>
      <c r="W319" s="3">
        <v>5.5</v>
      </c>
      <c r="X319" s="3">
        <v>396.94</v>
      </c>
    </row>
    <row r="320" spans="2:24" x14ac:dyDescent="0.3">
      <c r="B320" s="2">
        <v>45624</v>
      </c>
      <c r="C320" s="3">
        <f t="shared" si="45"/>
        <v>2024</v>
      </c>
      <c r="D320" s="25">
        <f t="shared" si="46"/>
        <v>11</v>
      </c>
      <c r="E320" s="3">
        <f t="shared" si="47"/>
        <v>28</v>
      </c>
      <c r="F320" s="3">
        <f t="shared" si="48"/>
        <v>48</v>
      </c>
      <c r="G320" s="3">
        <f t="shared" si="49"/>
        <v>5</v>
      </c>
      <c r="H320" s="88">
        <v>24</v>
      </c>
      <c r="I320" s="88">
        <v>3</v>
      </c>
      <c r="J320" s="88">
        <v>144</v>
      </c>
      <c r="K320" s="88">
        <v>5</v>
      </c>
      <c r="L320" s="3">
        <v>13220.7</v>
      </c>
      <c r="M320" s="90"/>
      <c r="N320" s="89">
        <v>45624</v>
      </c>
      <c r="O320" s="3">
        <f t="shared" si="50"/>
        <v>2024</v>
      </c>
      <c r="P320" s="25">
        <f t="shared" si="51"/>
        <v>11</v>
      </c>
      <c r="Q320" s="3">
        <f t="shared" si="52"/>
        <v>28</v>
      </c>
      <c r="R320" s="3">
        <f t="shared" si="53"/>
        <v>48</v>
      </c>
      <c r="S320" s="3">
        <f t="shared" si="54"/>
        <v>5</v>
      </c>
      <c r="T320" s="3">
        <v>24</v>
      </c>
      <c r="U320" s="3">
        <v>2</v>
      </c>
      <c r="V320" s="3">
        <v>20</v>
      </c>
      <c r="W320" s="3">
        <v>6.5</v>
      </c>
      <c r="X320" s="3">
        <v>320.43</v>
      </c>
    </row>
    <row r="321" spans="2:24" x14ac:dyDescent="0.3">
      <c r="B321" s="2">
        <v>45625</v>
      </c>
      <c r="C321" s="3">
        <f t="shared" si="45"/>
        <v>2024</v>
      </c>
      <c r="D321" s="25">
        <f t="shared" si="46"/>
        <v>11</v>
      </c>
      <c r="E321" s="3">
        <f t="shared" si="47"/>
        <v>29</v>
      </c>
      <c r="F321" s="3">
        <f t="shared" si="48"/>
        <v>48</v>
      </c>
      <c r="G321" s="3">
        <f t="shared" si="49"/>
        <v>6</v>
      </c>
      <c r="H321" s="88">
        <v>24</v>
      </c>
      <c r="I321" s="88">
        <v>2</v>
      </c>
      <c r="J321" s="88">
        <v>107</v>
      </c>
      <c r="K321" s="88">
        <v>14</v>
      </c>
      <c r="L321" s="3">
        <v>13144.3</v>
      </c>
      <c r="M321" s="90"/>
      <c r="N321" s="89">
        <v>45625</v>
      </c>
      <c r="O321" s="3">
        <f t="shared" si="50"/>
        <v>2024</v>
      </c>
      <c r="P321" s="25">
        <f t="shared" si="51"/>
        <v>11</v>
      </c>
      <c r="Q321" s="3">
        <f t="shared" si="52"/>
        <v>29</v>
      </c>
      <c r="R321" s="3">
        <f t="shared" si="53"/>
        <v>48</v>
      </c>
      <c r="S321" s="3">
        <f t="shared" si="54"/>
        <v>6</v>
      </c>
      <c r="T321" s="3">
        <v>24</v>
      </c>
      <c r="U321" s="3">
        <v>-1</v>
      </c>
      <c r="V321" s="3">
        <v>15</v>
      </c>
      <c r="W321" s="3">
        <v>7</v>
      </c>
      <c r="X321" s="3">
        <v>275.85000000000002</v>
      </c>
    </row>
    <row r="322" spans="2:24" x14ac:dyDescent="0.3">
      <c r="B322" s="2">
        <v>45626</v>
      </c>
      <c r="C322" s="3">
        <f t="shared" si="45"/>
        <v>2024</v>
      </c>
      <c r="D322" s="25">
        <f t="shared" si="46"/>
        <v>11</v>
      </c>
      <c r="E322" s="3">
        <f t="shared" si="47"/>
        <v>30</v>
      </c>
      <c r="F322" s="3">
        <f t="shared" si="48"/>
        <v>48</v>
      </c>
      <c r="G322" s="3">
        <f t="shared" si="49"/>
        <v>7</v>
      </c>
      <c r="H322" s="88">
        <v>24</v>
      </c>
      <c r="I322" s="88">
        <v>4</v>
      </c>
      <c r="J322" s="88">
        <v>155</v>
      </c>
      <c r="K322" s="88">
        <v>59</v>
      </c>
      <c r="L322" s="3">
        <v>18887.2</v>
      </c>
      <c r="M322" s="90"/>
      <c r="N322" s="89">
        <v>45626</v>
      </c>
      <c r="O322" s="3">
        <f t="shared" si="50"/>
        <v>2024</v>
      </c>
      <c r="P322" s="25">
        <f t="shared" si="51"/>
        <v>11</v>
      </c>
      <c r="Q322" s="3">
        <f t="shared" si="52"/>
        <v>30</v>
      </c>
      <c r="R322" s="3">
        <f t="shared" si="53"/>
        <v>48</v>
      </c>
      <c r="S322" s="3">
        <f t="shared" si="54"/>
        <v>7</v>
      </c>
      <c r="T322" s="3">
        <v>24</v>
      </c>
      <c r="U322" s="3">
        <v>3.5</v>
      </c>
      <c r="V322" s="3">
        <v>7</v>
      </c>
      <c r="W322" s="3">
        <v>4</v>
      </c>
      <c r="X322" s="3">
        <v>9.76</v>
      </c>
    </row>
    <row r="323" spans="2:24" x14ac:dyDescent="0.3">
      <c r="B323" s="2">
        <v>45627</v>
      </c>
      <c r="C323" s="3">
        <f t="shared" si="45"/>
        <v>2024</v>
      </c>
      <c r="D323" s="25">
        <f t="shared" si="46"/>
        <v>12</v>
      </c>
      <c r="E323" s="3">
        <f t="shared" si="47"/>
        <v>1</v>
      </c>
      <c r="F323" s="3">
        <f t="shared" si="48"/>
        <v>49</v>
      </c>
      <c r="G323" s="3">
        <f t="shared" si="49"/>
        <v>1</v>
      </c>
      <c r="H323" s="88">
        <v>24</v>
      </c>
      <c r="I323" s="88">
        <v>3</v>
      </c>
      <c r="J323" s="88">
        <v>157</v>
      </c>
      <c r="K323" s="88">
        <v>5</v>
      </c>
      <c r="L323" s="3">
        <v>17301.3</v>
      </c>
      <c r="M323" s="90"/>
      <c r="N323" s="89">
        <v>45627</v>
      </c>
      <c r="O323" s="3">
        <f t="shared" si="50"/>
        <v>2024</v>
      </c>
      <c r="P323" s="25">
        <f t="shared" si="51"/>
        <v>12</v>
      </c>
      <c r="Q323" s="3">
        <f t="shared" si="52"/>
        <v>1</v>
      </c>
      <c r="R323" s="3">
        <f t="shared" si="53"/>
        <v>49</v>
      </c>
      <c r="S323" s="3">
        <f t="shared" si="54"/>
        <v>1</v>
      </c>
      <c r="T323" s="3">
        <v>24</v>
      </c>
      <c r="U323" s="3">
        <v>1</v>
      </c>
      <c r="V323" s="3">
        <v>4</v>
      </c>
      <c r="W323" s="3">
        <v>3</v>
      </c>
      <c r="X323" s="3">
        <v>5.63</v>
      </c>
    </row>
    <row r="324" spans="2:24" x14ac:dyDescent="0.3">
      <c r="B324" s="2">
        <v>45628</v>
      </c>
      <c r="C324" s="3">
        <f t="shared" si="45"/>
        <v>2024</v>
      </c>
      <c r="D324" s="25">
        <f t="shared" si="46"/>
        <v>12</v>
      </c>
      <c r="E324" s="3">
        <f t="shared" si="47"/>
        <v>2</v>
      </c>
      <c r="F324" s="3">
        <f t="shared" si="48"/>
        <v>49</v>
      </c>
      <c r="G324" s="3">
        <f t="shared" si="49"/>
        <v>2</v>
      </c>
      <c r="H324" s="88">
        <v>24</v>
      </c>
      <c r="I324" s="88">
        <v>3</v>
      </c>
      <c r="J324" s="88">
        <v>129</v>
      </c>
      <c r="K324" s="88">
        <v>6</v>
      </c>
      <c r="L324" s="3">
        <v>16951.7</v>
      </c>
      <c r="M324" s="90"/>
      <c r="N324" s="89">
        <v>45628</v>
      </c>
      <c r="O324" s="3">
        <f t="shared" si="50"/>
        <v>2024</v>
      </c>
      <c r="P324" s="25">
        <f t="shared" si="51"/>
        <v>12</v>
      </c>
      <c r="Q324" s="3">
        <f t="shared" si="52"/>
        <v>2</v>
      </c>
      <c r="R324" s="3">
        <f t="shared" si="53"/>
        <v>49</v>
      </c>
      <c r="S324" s="3">
        <f t="shared" si="54"/>
        <v>2</v>
      </c>
      <c r="T324" s="3">
        <v>24</v>
      </c>
      <c r="U324" s="3">
        <v>-1</v>
      </c>
      <c r="V324" s="3">
        <v>6.5</v>
      </c>
      <c r="W324" s="3">
        <v>3</v>
      </c>
      <c r="X324" s="3">
        <v>55.72</v>
      </c>
    </row>
    <row r="325" spans="2:24" x14ac:dyDescent="0.3">
      <c r="B325" s="2">
        <v>45629</v>
      </c>
      <c r="C325" s="3">
        <f t="shared" ref="C325:C388" si="55">YEAR(B325)</f>
        <v>2024</v>
      </c>
      <c r="D325" s="25">
        <f t="shared" ref="D325:D388" si="56">MONTH(B325)</f>
        <v>12</v>
      </c>
      <c r="E325" s="3">
        <f t="shared" ref="E325:E388" si="57">DAY(B325)</f>
        <v>3</v>
      </c>
      <c r="F325" s="3">
        <f t="shared" ref="F325:F388" si="58">WEEKNUM(B325)</f>
        <v>49</v>
      </c>
      <c r="G325" s="3">
        <f t="shared" ref="G325:G388" si="59">WEEKDAY(B325)</f>
        <v>3</v>
      </c>
      <c r="H325" s="88">
        <v>24</v>
      </c>
      <c r="I325" s="88">
        <v>3</v>
      </c>
      <c r="J325" s="88">
        <v>104</v>
      </c>
      <c r="K325" s="88">
        <v>6</v>
      </c>
      <c r="L325" s="3">
        <v>12719.3</v>
      </c>
      <c r="M325" s="90"/>
      <c r="N325" s="89">
        <v>45629</v>
      </c>
      <c r="O325" s="3">
        <f t="shared" si="50"/>
        <v>2024</v>
      </c>
      <c r="P325" s="25">
        <f t="shared" si="51"/>
        <v>12</v>
      </c>
      <c r="Q325" s="3">
        <f t="shared" si="52"/>
        <v>3</v>
      </c>
      <c r="R325" s="3">
        <f t="shared" si="53"/>
        <v>49</v>
      </c>
      <c r="S325" s="3">
        <f t="shared" si="54"/>
        <v>3</v>
      </c>
      <c r="T325" s="3">
        <v>24</v>
      </c>
      <c r="U325" s="3">
        <v>-1.5</v>
      </c>
      <c r="V325" s="3">
        <v>7.5</v>
      </c>
      <c r="W325" s="3">
        <v>2.5</v>
      </c>
      <c r="X325" s="3">
        <v>74.02</v>
      </c>
    </row>
    <row r="326" spans="2:24" x14ac:dyDescent="0.3">
      <c r="B326" s="2">
        <v>45630</v>
      </c>
      <c r="C326" s="3">
        <f t="shared" si="55"/>
        <v>2024</v>
      </c>
      <c r="D326" s="25">
        <f t="shared" si="56"/>
        <v>12</v>
      </c>
      <c r="E326" s="3">
        <f t="shared" si="57"/>
        <v>4</v>
      </c>
      <c r="F326" s="3">
        <f t="shared" si="58"/>
        <v>49</v>
      </c>
      <c r="G326" s="3">
        <f t="shared" si="59"/>
        <v>4</v>
      </c>
      <c r="H326" s="88">
        <v>24</v>
      </c>
      <c r="I326" s="88">
        <v>2</v>
      </c>
      <c r="J326" s="88">
        <v>169</v>
      </c>
      <c r="K326" s="88">
        <v>4</v>
      </c>
      <c r="L326" s="3">
        <v>31727</v>
      </c>
      <c r="M326" s="90"/>
      <c r="N326" s="89">
        <v>45630</v>
      </c>
      <c r="O326" s="3">
        <f t="shared" si="50"/>
        <v>2024</v>
      </c>
      <c r="P326" s="25">
        <f t="shared" si="51"/>
        <v>12</v>
      </c>
      <c r="Q326" s="3">
        <f t="shared" si="52"/>
        <v>4</v>
      </c>
      <c r="R326" s="3">
        <f t="shared" si="53"/>
        <v>49</v>
      </c>
      <c r="S326" s="3">
        <f t="shared" si="54"/>
        <v>4</v>
      </c>
      <c r="T326" s="3">
        <v>24</v>
      </c>
      <c r="U326" s="3">
        <v>-4.5</v>
      </c>
      <c r="V326" s="3">
        <v>6</v>
      </c>
      <c r="W326" s="3">
        <v>-2</v>
      </c>
      <c r="X326" s="3">
        <v>114.09</v>
      </c>
    </row>
    <row r="327" spans="2:24" x14ac:dyDescent="0.3">
      <c r="B327" s="2">
        <v>45631</v>
      </c>
      <c r="C327" s="3">
        <f t="shared" si="55"/>
        <v>2024</v>
      </c>
      <c r="D327" s="25">
        <f t="shared" si="56"/>
        <v>12</v>
      </c>
      <c r="E327" s="3">
        <f t="shared" si="57"/>
        <v>5</v>
      </c>
      <c r="F327" s="3">
        <f t="shared" si="58"/>
        <v>49</v>
      </c>
      <c r="G327" s="3">
        <f t="shared" si="59"/>
        <v>5</v>
      </c>
      <c r="H327" s="88">
        <v>24</v>
      </c>
      <c r="I327" s="88">
        <v>2</v>
      </c>
      <c r="J327" s="88">
        <v>169</v>
      </c>
      <c r="K327" s="88">
        <v>14</v>
      </c>
      <c r="L327" s="3">
        <v>57174.5</v>
      </c>
      <c r="M327" s="90"/>
      <c r="N327" s="89">
        <v>45631</v>
      </c>
      <c r="O327" s="3">
        <f t="shared" si="50"/>
        <v>2024</v>
      </c>
      <c r="P327" s="25">
        <f t="shared" si="51"/>
        <v>12</v>
      </c>
      <c r="Q327" s="3">
        <f t="shared" si="52"/>
        <v>5</v>
      </c>
      <c r="R327" s="3">
        <f t="shared" si="53"/>
        <v>49</v>
      </c>
      <c r="S327" s="3">
        <f t="shared" si="54"/>
        <v>5</v>
      </c>
      <c r="T327" s="3">
        <v>24</v>
      </c>
      <c r="U327" s="3">
        <v>-5</v>
      </c>
      <c r="V327" s="3">
        <v>1.5</v>
      </c>
      <c r="W327" s="3">
        <v>-2</v>
      </c>
      <c r="X327" s="3">
        <v>44.67</v>
      </c>
    </row>
    <row r="328" spans="2:24" x14ac:dyDescent="0.3">
      <c r="B328" s="2">
        <v>45632</v>
      </c>
      <c r="C328" s="3">
        <f t="shared" si="55"/>
        <v>2024</v>
      </c>
      <c r="D328" s="25">
        <f t="shared" si="56"/>
        <v>12</v>
      </c>
      <c r="E328" s="3">
        <f t="shared" si="57"/>
        <v>6</v>
      </c>
      <c r="F328" s="3">
        <f t="shared" si="58"/>
        <v>49</v>
      </c>
      <c r="G328" s="3">
        <f t="shared" si="59"/>
        <v>6</v>
      </c>
      <c r="H328" s="88">
        <v>24</v>
      </c>
      <c r="I328" s="88">
        <v>2</v>
      </c>
      <c r="J328" s="88">
        <v>258</v>
      </c>
      <c r="K328" s="88">
        <v>5</v>
      </c>
      <c r="L328" s="3">
        <v>59186.1</v>
      </c>
      <c r="M328" s="90"/>
      <c r="N328" s="89">
        <v>45632</v>
      </c>
      <c r="O328" s="3">
        <f t="shared" si="50"/>
        <v>2024</v>
      </c>
      <c r="P328" s="25">
        <f t="shared" si="51"/>
        <v>12</v>
      </c>
      <c r="Q328" s="3">
        <f t="shared" si="52"/>
        <v>6</v>
      </c>
      <c r="R328" s="3">
        <f t="shared" si="53"/>
        <v>49</v>
      </c>
      <c r="S328" s="3">
        <f t="shared" si="54"/>
        <v>6</v>
      </c>
      <c r="T328" s="3">
        <v>24</v>
      </c>
      <c r="U328" s="3">
        <v>-5</v>
      </c>
      <c r="V328" s="3">
        <v>-3</v>
      </c>
      <c r="W328" s="3">
        <v>-3</v>
      </c>
      <c r="X328" s="3">
        <v>6.23</v>
      </c>
    </row>
    <row r="329" spans="2:24" x14ac:dyDescent="0.3">
      <c r="B329" s="2">
        <v>45633</v>
      </c>
      <c r="C329" s="3">
        <f t="shared" si="55"/>
        <v>2024</v>
      </c>
      <c r="D329" s="25">
        <f t="shared" si="56"/>
        <v>12</v>
      </c>
      <c r="E329" s="3">
        <f t="shared" si="57"/>
        <v>7</v>
      </c>
      <c r="F329" s="3">
        <f t="shared" si="58"/>
        <v>49</v>
      </c>
      <c r="G329" s="3">
        <f t="shared" si="59"/>
        <v>7</v>
      </c>
      <c r="H329" s="88">
        <v>24</v>
      </c>
      <c r="I329" s="88">
        <v>2</v>
      </c>
      <c r="J329" s="88">
        <v>161</v>
      </c>
      <c r="K329" s="88">
        <v>6</v>
      </c>
      <c r="L329" s="3">
        <v>58115</v>
      </c>
      <c r="M329" s="90"/>
      <c r="N329" s="89">
        <v>45633</v>
      </c>
      <c r="O329" s="3">
        <f t="shared" si="50"/>
        <v>2024</v>
      </c>
      <c r="P329" s="25">
        <f t="shared" si="51"/>
        <v>12</v>
      </c>
      <c r="Q329" s="3">
        <f t="shared" si="52"/>
        <v>7</v>
      </c>
      <c r="R329" s="3">
        <f t="shared" si="53"/>
        <v>49</v>
      </c>
      <c r="S329" s="3">
        <f t="shared" si="54"/>
        <v>7</v>
      </c>
      <c r="T329" s="3">
        <v>24</v>
      </c>
      <c r="U329" s="3">
        <v>-3</v>
      </c>
      <c r="V329" s="3">
        <v>-1.5</v>
      </c>
      <c r="W329" s="3">
        <v>-3</v>
      </c>
      <c r="X329" s="3">
        <v>2.82</v>
      </c>
    </row>
    <row r="330" spans="2:24" x14ac:dyDescent="0.3">
      <c r="B330" s="2">
        <v>45634</v>
      </c>
      <c r="C330" s="3">
        <f t="shared" si="55"/>
        <v>2024</v>
      </c>
      <c r="D330" s="25">
        <f t="shared" si="56"/>
        <v>12</v>
      </c>
      <c r="E330" s="3">
        <f t="shared" si="57"/>
        <v>8</v>
      </c>
      <c r="F330" s="3">
        <f t="shared" si="58"/>
        <v>50</v>
      </c>
      <c r="G330" s="3">
        <f t="shared" si="59"/>
        <v>1</v>
      </c>
      <c r="H330" s="88">
        <v>16</v>
      </c>
      <c r="I330" s="88">
        <v>2</v>
      </c>
      <c r="J330" s="88">
        <v>132</v>
      </c>
      <c r="K330" s="88">
        <v>6</v>
      </c>
      <c r="L330" s="3">
        <v>9951.6200000000008</v>
      </c>
      <c r="M330" s="90"/>
      <c r="N330" s="89">
        <v>45634</v>
      </c>
      <c r="O330" s="3">
        <f t="shared" si="50"/>
        <v>2024</v>
      </c>
      <c r="P330" s="25">
        <f t="shared" si="51"/>
        <v>12</v>
      </c>
      <c r="Q330" s="3">
        <f t="shared" si="52"/>
        <v>8</v>
      </c>
      <c r="R330" s="3">
        <f t="shared" si="53"/>
        <v>50</v>
      </c>
      <c r="S330" s="3">
        <f t="shared" si="54"/>
        <v>1</v>
      </c>
      <c r="T330" s="3">
        <v>24</v>
      </c>
      <c r="U330" s="3">
        <v>-10.5</v>
      </c>
      <c r="V330" s="3">
        <v>-1</v>
      </c>
      <c r="W330" s="3">
        <v>-6</v>
      </c>
      <c r="X330" s="3">
        <v>54.45</v>
      </c>
    </row>
    <row r="331" spans="2:24" x14ac:dyDescent="0.3">
      <c r="B331" s="2">
        <v>45635</v>
      </c>
      <c r="C331" s="3">
        <f t="shared" si="55"/>
        <v>2024</v>
      </c>
      <c r="D331" s="25">
        <f t="shared" si="56"/>
        <v>12</v>
      </c>
      <c r="E331" s="3">
        <f t="shared" si="57"/>
        <v>9</v>
      </c>
      <c r="F331" s="3">
        <f t="shared" si="58"/>
        <v>50</v>
      </c>
      <c r="G331" s="3">
        <f t="shared" si="59"/>
        <v>2</v>
      </c>
      <c r="H331" s="88">
        <v>15</v>
      </c>
      <c r="I331" s="88">
        <v>3</v>
      </c>
      <c r="J331" s="88">
        <v>176</v>
      </c>
      <c r="K331" s="88">
        <v>5</v>
      </c>
      <c r="L331" s="3">
        <v>47938.1</v>
      </c>
      <c r="M331" s="90"/>
      <c r="N331" s="89">
        <v>45635</v>
      </c>
      <c r="O331" s="3">
        <f t="shared" si="50"/>
        <v>2024</v>
      </c>
      <c r="P331" s="25">
        <f t="shared" si="51"/>
        <v>12</v>
      </c>
      <c r="Q331" s="3">
        <f t="shared" si="52"/>
        <v>9</v>
      </c>
      <c r="R331" s="3">
        <f t="shared" si="53"/>
        <v>50</v>
      </c>
      <c r="S331" s="3">
        <f t="shared" si="54"/>
        <v>2</v>
      </c>
      <c r="T331" s="3">
        <v>23</v>
      </c>
      <c r="U331" s="3">
        <v>-15.5</v>
      </c>
      <c r="V331" s="3">
        <v>-5.5</v>
      </c>
      <c r="W331" s="3">
        <v>-11.5</v>
      </c>
      <c r="X331" s="3">
        <v>82.25</v>
      </c>
    </row>
    <row r="332" spans="2:24" x14ac:dyDescent="0.3">
      <c r="B332" s="2">
        <v>45636</v>
      </c>
      <c r="C332" s="3">
        <f t="shared" si="55"/>
        <v>2024</v>
      </c>
      <c r="D332" s="25">
        <f t="shared" si="56"/>
        <v>12</v>
      </c>
      <c r="E332" s="3">
        <f t="shared" si="57"/>
        <v>10</v>
      </c>
      <c r="F332" s="3">
        <f t="shared" si="58"/>
        <v>50</v>
      </c>
      <c r="G332" s="3">
        <f t="shared" si="59"/>
        <v>3</v>
      </c>
      <c r="H332" s="88">
        <v>12</v>
      </c>
      <c r="I332" s="88">
        <v>2</v>
      </c>
      <c r="J332" s="88">
        <v>247</v>
      </c>
      <c r="K332" s="88">
        <v>5</v>
      </c>
      <c r="L332" s="3">
        <v>63510.9</v>
      </c>
      <c r="M332" s="90"/>
      <c r="N332" s="89">
        <v>45636</v>
      </c>
      <c r="O332" s="3">
        <f t="shared" si="50"/>
        <v>2024</v>
      </c>
      <c r="P332" s="25">
        <f t="shared" si="51"/>
        <v>12</v>
      </c>
      <c r="Q332" s="3">
        <f t="shared" si="52"/>
        <v>10</v>
      </c>
      <c r="R332" s="3">
        <f t="shared" si="53"/>
        <v>50</v>
      </c>
      <c r="S332" s="3">
        <f t="shared" si="54"/>
        <v>3</v>
      </c>
      <c r="T332" s="3">
        <v>24</v>
      </c>
      <c r="U332" s="3">
        <v>-15</v>
      </c>
      <c r="V332" s="3">
        <v>-9</v>
      </c>
      <c r="W332" s="3">
        <v>-11.5</v>
      </c>
      <c r="X332" s="3">
        <v>13.58</v>
      </c>
    </row>
    <row r="333" spans="2:24" x14ac:dyDescent="0.3">
      <c r="B333" s="2">
        <v>45637</v>
      </c>
      <c r="C333" s="3">
        <f t="shared" si="55"/>
        <v>2024</v>
      </c>
      <c r="D333" s="25">
        <f t="shared" si="56"/>
        <v>12</v>
      </c>
      <c r="E333" s="3">
        <f t="shared" si="57"/>
        <v>11</v>
      </c>
      <c r="F333" s="3">
        <f t="shared" si="58"/>
        <v>50</v>
      </c>
      <c r="G333" s="3">
        <f t="shared" si="59"/>
        <v>4</v>
      </c>
      <c r="H333" s="88">
        <v>17</v>
      </c>
      <c r="I333" s="88">
        <v>1</v>
      </c>
      <c r="J333" s="88">
        <v>187</v>
      </c>
      <c r="K333" s="88">
        <v>2</v>
      </c>
      <c r="L333" s="3">
        <v>50681.4</v>
      </c>
      <c r="M333" s="90"/>
      <c r="N333" s="89">
        <v>45637</v>
      </c>
      <c r="O333" s="3">
        <f t="shared" si="50"/>
        <v>2024</v>
      </c>
      <c r="P333" s="25">
        <f t="shared" si="51"/>
        <v>12</v>
      </c>
      <c r="Q333" s="3">
        <f t="shared" si="52"/>
        <v>11</v>
      </c>
      <c r="R333" s="3">
        <f t="shared" si="53"/>
        <v>50</v>
      </c>
      <c r="S333" s="3">
        <f t="shared" si="54"/>
        <v>4</v>
      </c>
      <c r="T333" s="3">
        <v>24</v>
      </c>
      <c r="U333" s="3">
        <v>-20.5</v>
      </c>
      <c r="V333" s="3">
        <v>-7</v>
      </c>
      <c r="W333" s="3">
        <v>-15.5</v>
      </c>
      <c r="X333" s="3">
        <v>181.23</v>
      </c>
    </row>
    <row r="334" spans="2:24" x14ac:dyDescent="0.3">
      <c r="B334" s="2">
        <v>45638</v>
      </c>
      <c r="C334" s="3">
        <f t="shared" si="55"/>
        <v>2024</v>
      </c>
      <c r="D334" s="25">
        <f t="shared" si="56"/>
        <v>12</v>
      </c>
      <c r="E334" s="3">
        <f t="shared" si="57"/>
        <v>12</v>
      </c>
      <c r="F334" s="3">
        <f t="shared" si="58"/>
        <v>50</v>
      </c>
      <c r="G334" s="3">
        <f t="shared" si="59"/>
        <v>5</v>
      </c>
      <c r="H334" s="88">
        <v>15</v>
      </c>
      <c r="I334" s="88">
        <v>2</v>
      </c>
      <c r="J334" s="88">
        <v>230</v>
      </c>
      <c r="K334" s="88">
        <v>5</v>
      </c>
      <c r="L334" s="3">
        <v>58005</v>
      </c>
      <c r="M334" s="90"/>
      <c r="N334" s="89">
        <v>45638</v>
      </c>
      <c r="O334" s="3">
        <f t="shared" si="50"/>
        <v>2024</v>
      </c>
      <c r="P334" s="25">
        <f t="shared" si="51"/>
        <v>12</v>
      </c>
      <c r="Q334" s="3">
        <f t="shared" si="52"/>
        <v>12</v>
      </c>
      <c r="R334" s="3">
        <f t="shared" si="53"/>
        <v>50</v>
      </c>
      <c r="S334" s="3">
        <f t="shared" si="54"/>
        <v>5</v>
      </c>
      <c r="T334" s="3">
        <v>24</v>
      </c>
      <c r="U334" s="3">
        <v>-18</v>
      </c>
      <c r="V334" s="3">
        <v>1.5</v>
      </c>
      <c r="W334" s="3">
        <v>-11.5</v>
      </c>
      <c r="X334" s="3">
        <v>500.8</v>
      </c>
    </row>
    <row r="335" spans="2:24" x14ac:dyDescent="0.3">
      <c r="B335" s="2">
        <v>45639</v>
      </c>
      <c r="C335" s="3">
        <f t="shared" si="55"/>
        <v>2024</v>
      </c>
      <c r="D335" s="25">
        <f t="shared" si="56"/>
        <v>12</v>
      </c>
      <c r="E335" s="3">
        <f t="shared" si="57"/>
        <v>13</v>
      </c>
      <c r="F335" s="3">
        <f t="shared" si="58"/>
        <v>50</v>
      </c>
      <c r="G335" s="3">
        <f t="shared" si="59"/>
        <v>6</v>
      </c>
      <c r="H335" s="88">
        <v>24</v>
      </c>
      <c r="I335" s="88">
        <v>3</v>
      </c>
      <c r="J335" s="88">
        <v>163</v>
      </c>
      <c r="K335" s="88">
        <v>5</v>
      </c>
      <c r="L335" s="3">
        <v>17612.900000000001</v>
      </c>
      <c r="M335" s="90"/>
      <c r="N335" s="89">
        <v>45639</v>
      </c>
      <c r="O335" s="3">
        <f t="shared" si="50"/>
        <v>2024</v>
      </c>
      <c r="P335" s="25">
        <f t="shared" si="51"/>
        <v>12</v>
      </c>
      <c r="Q335" s="3">
        <f t="shared" si="52"/>
        <v>13</v>
      </c>
      <c r="R335" s="3">
        <f t="shared" si="53"/>
        <v>50</v>
      </c>
      <c r="S335" s="3">
        <f t="shared" si="54"/>
        <v>6</v>
      </c>
      <c r="T335" s="3">
        <v>24</v>
      </c>
      <c r="U335" s="3">
        <v>-12</v>
      </c>
      <c r="V335" s="3">
        <v>10</v>
      </c>
      <c r="W335" s="3">
        <v>-1.5</v>
      </c>
      <c r="X335" s="3">
        <v>667.93</v>
      </c>
    </row>
    <row r="336" spans="2:24" x14ac:dyDescent="0.3">
      <c r="B336" s="2">
        <v>45640</v>
      </c>
      <c r="C336" s="3">
        <f t="shared" si="55"/>
        <v>2024</v>
      </c>
      <c r="D336" s="25">
        <f t="shared" si="56"/>
        <v>12</v>
      </c>
      <c r="E336" s="3">
        <f t="shared" si="57"/>
        <v>14</v>
      </c>
      <c r="F336" s="3">
        <f t="shared" si="58"/>
        <v>50</v>
      </c>
      <c r="G336" s="3">
        <f t="shared" si="59"/>
        <v>7</v>
      </c>
      <c r="H336" s="88">
        <v>24</v>
      </c>
      <c r="I336" s="88">
        <v>3</v>
      </c>
      <c r="J336" s="88">
        <v>151</v>
      </c>
      <c r="K336" s="88">
        <v>21</v>
      </c>
      <c r="L336" s="3">
        <v>24170.7</v>
      </c>
      <c r="M336" s="90"/>
      <c r="N336" s="89">
        <v>45640</v>
      </c>
      <c r="O336" s="3">
        <f t="shared" si="50"/>
        <v>2024</v>
      </c>
      <c r="P336" s="25">
        <f t="shared" si="51"/>
        <v>12</v>
      </c>
      <c r="Q336" s="3">
        <f t="shared" si="52"/>
        <v>14</v>
      </c>
      <c r="R336" s="3">
        <f t="shared" si="53"/>
        <v>50</v>
      </c>
      <c r="S336" s="3">
        <f t="shared" si="54"/>
        <v>7</v>
      </c>
      <c r="T336" s="3">
        <v>24</v>
      </c>
      <c r="U336" s="3">
        <v>-1</v>
      </c>
      <c r="V336" s="3">
        <v>6</v>
      </c>
      <c r="W336" s="3">
        <v>3.5</v>
      </c>
      <c r="X336" s="3">
        <v>40.5</v>
      </c>
    </row>
    <row r="337" spans="2:24" x14ac:dyDescent="0.3">
      <c r="B337" s="2">
        <v>45641</v>
      </c>
      <c r="C337" s="3">
        <f t="shared" si="55"/>
        <v>2024</v>
      </c>
      <c r="D337" s="25">
        <f t="shared" si="56"/>
        <v>12</v>
      </c>
      <c r="E337" s="3">
        <f t="shared" si="57"/>
        <v>15</v>
      </c>
      <c r="F337" s="3">
        <f t="shared" si="58"/>
        <v>51</v>
      </c>
      <c r="G337" s="3">
        <f t="shared" si="59"/>
        <v>1</v>
      </c>
      <c r="H337" s="88">
        <v>21</v>
      </c>
      <c r="I337" s="88">
        <v>3</v>
      </c>
      <c r="J337" s="88">
        <v>70</v>
      </c>
      <c r="K337" s="88">
        <v>20</v>
      </c>
      <c r="L337" s="3">
        <v>5354.29</v>
      </c>
      <c r="M337" s="90"/>
      <c r="N337" s="89">
        <v>45641</v>
      </c>
      <c r="O337" s="3">
        <f t="shared" si="50"/>
        <v>2024</v>
      </c>
      <c r="P337" s="25">
        <f t="shared" si="51"/>
        <v>12</v>
      </c>
      <c r="Q337" s="3">
        <f t="shared" si="52"/>
        <v>15</v>
      </c>
      <c r="R337" s="3">
        <f t="shared" si="53"/>
        <v>51</v>
      </c>
      <c r="S337" s="3">
        <f t="shared" si="54"/>
        <v>1</v>
      </c>
      <c r="T337" s="3">
        <v>24</v>
      </c>
      <c r="U337" s="3">
        <v>-6</v>
      </c>
      <c r="V337" s="3">
        <v>5.5</v>
      </c>
      <c r="W337" s="3">
        <v>0</v>
      </c>
      <c r="X337" s="3">
        <v>114.84</v>
      </c>
    </row>
    <row r="338" spans="2:24" x14ac:dyDescent="0.3">
      <c r="B338" s="2">
        <v>45642</v>
      </c>
      <c r="C338" s="3">
        <f t="shared" si="55"/>
        <v>2024</v>
      </c>
      <c r="D338" s="25">
        <f t="shared" si="56"/>
        <v>12</v>
      </c>
      <c r="E338" s="3">
        <f t="shared" si="57"/>
        <v>16</v>
      </c>
      <c r="F338" s="3">
        <f t="shared" si="58"/>
        <v>51</v>
      </c>
      <c r="G338" s="3">
        <f t="shared" si="59"/>
        <v>2</v>
      </c>
      <c r="H338" s="88">
        <v>13</v>
      </c>
      <c r="I338" s="88">
        <v>2</v>
      </c>
      <c r="J338" s="88">
        <v>8</v>
      </c>
      <c r="K338" s="88">
        <v>3</v>
      </c>
      <c r="L338" s="3">
        <v>36.92</v>
      </c>
      <c r="M338" s="90"/>
      <c r="N338" s="89">
        <v>45642</v>
      </c>
      <c r="O338" s="3">
        <f t="shared" si="50"/>
        <v>2024</v>
      </c>
      <c r="P338" s="25">
        <f t="shared" si="51"/>
        <v>12</v>
      </c>
      <c r="Q338" s="3">
        <f t="shared" si="52"/>
        <v>16</v>
      </c>
      <c r="R338" s="3">
        <f t="shared" si="53"/>
        <v>51</v>
      </c>
      <c r="S338" s="3">
        <f t="shared" si="54"/>
        <v>2</v>
      </c>
      <c r="T338" s="3">
        <v>24</v>
      </c>
      <c r="U338" s="3">
        <v>-13.5</v>
      </c>
      <c r="V338" s="3">
        <v>-4</v>
      </c>
      <c r="W338" s="3">
        <v>-7</v>
      </c>
      <c r="X338" s="3">
        <v>52.88</v>
      </c>
    </row>
    <row r="339" spans="2:24" x14ac:dyDescent="0.3">
      <c r="B339" s="2">
        <v>45643</v>
      </c>
      <c r="C339" s="3">
        <f t="shared" si="55"/>
        <v>2024</v>
      </c>
      <c r="D339" s="25">
        <f t="shared" si="56"/>
        <v>12</v>
      </c>
      <c r="E339" s="3">
        <f t="shared" si="57"/>
        <v>17</v>
      </c>
      <c r="F339" s="3">
        <f t="shared" si="58"/>
        <v>51</v>
      </c>
      <c r="G339" s="3">
        <f t="shared" si="59"/>
        <v>3</v>
      </c>
      <c r="H339" s="88">
        <v>12</v>
      </c>
      <c r="I339" s="88">
        <v>2</v>
      </c>
      <c r="J339" s="88">
        <v>154</v>
      </c>
      <c r="K339" s="88">
        <v>63</v>
      </c>
      <c r="L339" s="3">
        <v>34607.300000000003</v>
      </c>
      <c r="M339" s="90"/>
      <c r="N339" s="89">
        <v>45643</v>
      </c>
      <c r="O339" s="3">
        <f t="shared" si="50"/>
        <v>2024</v>
      </c>
      <c r="P339" s="25">
        <f t="shared" si="51"/>
        <v>12</v>
      </c>
      <c r="Q339" s="3">
        <f t="shared" si="52"/>
        <v>17</v>
      </c>
      <c r="R339" s="3">
        <f t="shared" si="53"/>
        <v>51</v>
      </c>
      <c r="S339" s="3">
        <f t="shared" si="54"/>
        <v>3</v>
      </c>
      <c r="T339" s="3">
        <v>24</v>
      </c>
      <c r="U339" s="3">
        <v>-16.5</v>
      </c>
      <c r="V339" s="3">
        <v>-2.5</v>
      </c>
      <c r="W339" s="3">
        <v>-10.5</v>
      </c>
      <c r="X339" s="3">
        <v>239.13</v>
      </c>
    </row>
    <row r="340" spans="2:24" x14ac:dyDescent="0.3">
      <c r="B340" s="2">
        <v>45644</v>
      </c>
      <c r="C340" s="3">
        <f t="shared" si="55"/>
        <v>2024</v>
      </c>
      <c r="D340" s="25">
        <f t="shared" si="56"/>
        <v>12</v>
      </c>
      <c r="E340" s="3">
        <f t="shared" si="57"/>
        <v>18</v>
      </c>
      <c r="F340" s="3">
        <f t="shared" si="58"/>
        <v>51</v>
      </c>
      <c r="G340" s="3">
        <f t="shared" si="59"/>
        <v>4</v>
      </c>
      <c r="H340" s="88">
        <v>24</v>
      </c>
      <c r="I340" s="88">
        <v>3</v>
      </c>
      <c r="J340" s="88">
        <v>160</v>
      </c>
      <c r="K340" s="88">
        <v>8</v>
      </c>
      <c r="L340" s="3">
        <v>28819.3</v>
      </c>
      <c r="M340" s="90"/>
      <c r="N340" s="89">
        <v>45644</v>
      </c>
      <c r="O340" s="3">
        <f t="shared" si="50"/>
        <v>2024</v>
      </c>
      <c r="P340" s="25">
        <f t="shared" si="51"/>
        <v>12</v>
      </c>
      <c r="Q340" s="3">
        <f t="shared" si="52"/>
        <v>18</v>
      </c>
      <c r="R340" s="3">
        <f t="shared" si="53"/>
        <v>51</v>
      </c>
      <c r="S340" s="3">
        <f t="shared" si="54"/>
        <v>4</v>
      </c>
      <c r="T340" s="3">
        <v>24</v>
      </c>
      <c r="U340" s="3">
        <v>-13</v>
      </c>
      <c r="V340" s="3">
        <v>4.5</v>
      </c>
      <c r="W340" s="3">
        <v>-3.5</v>
      </c>
      <c r="X340" s="3">
        <v>369.84</v>
      </c>
    </row>
    <row r="341" spans="2:24" x14ac:dyDescent="0.3">
      <c r="B341" s="2">
        <v>45645</v>
      </c>
      <c r="C341" s="3">
        <f t="shared" si="55"/>
        <v>2024</v>
      </c>
      <c r="D341" s="25">
        <f t="shared" si="56"/>
        <v>12</v>
      </c>
      <c r="E341" s="3">
        <f t="shared" si="57"/>
        <v>19</v>
      </c>
      <c r="F341" s="3">
        <f t="shared" si="58"/>
        <v>51</v>
      </c>
      <c r="G341" s="3">
        <f t="shared" si="59"/>
        <v>5</v>
      </c>
      <c r="H341" s="88">
        <v>24</v>
      </c>
      <c r="I341" s="88">
        <v>3</v>
      </c>
      <c r="J341" s="88">
        <v>157</v>
      </c>
      <c r="K341" s="88">
        <v>38</v>
      </c>
      <c r="L341" s="3">
        <v>23525.4</v>
      </c>
      <c r="M341" s="90"/>
      <c r="N341" s="89">
        <v>45645</v>
      </c>
      <c r="O341" s="3">
        <f t="shared" si="50"/>
        <v>2024</v>
      </c>
      <c r="P341" s="25">
        <f t="shared" si="51"/>
        <v>12</v>
      </c>
      <c r="Q341" s="3">
        <f t="shared" si="52"/>
        <v>19</v>
      </c>
      <c r="R341" s="3">
        <f t="shared" si="53"/>
        <v>51</v>
      </c>
      <c r="S341" s="3">
        <f t="shared" si="54"/>
        <v>5</v>
      </c>
      <c r="T341" s="3">
        <v>24</v>
      </c>
      <c r="U341" s="3">
        <v>-8</v>
      </c>
      <c r="V341" s="3">
        <v>5</v>
      </c>
      <c r="W341" s="3">
        <v>-2</v>
      </c>
      <c r="X341" s="3">
        <v>136.5</v>
      </c>
    </row>
    <row r="342" spans="2:24" x14ac:dyDescent="0.3">
      <c r="B342" s="2">
        <v>45646</v>
      </c>
      <c r="C342" s="3">
        <f t="shared" si="55"/>
        <v>2024</v>
      </c>
      <c r="D342" s="25">
        <f t="shared" si="56"/>
        <v>12</v>
      </c>
      <c r="E342" s="3">
        <f t="shared" si="57"/>
        <v>20</v>
      </c>
      <c r="F342" s="3">
        <f t="shared" si="58"/>
        <v>51</v>
      </c>
      <c r="G342" s="3">
        <f t="shared" si="59"/>
        <v>6</v>
      </c>
      <c r="H342" s="88">
        <v>23</v>
      </c>
      <c r="I342" s="88">
        <v>3</v>
      </c>
      <c r="J342" s="88">
        <v>85</v>
      </c>
      <c r="K342" s="88">
        <v>38</v>
      </c>
      <c r="L342" s="3">
        <v>9079.9599999999991</v>
      </c>
      <c r="M342" s="90"/>
      <c r="N342" s="89">
        <v>45646</v>
      </c>
      <c r="O342" s="3">
        <f t="shared" si="50"/>
        <v>2024</v>
      </c>
      <c r="P342" s="25">
        <f t="shared" si="51"/>
        <v>12</v>
      </c>
      <c r="Q342" s="3">
        <f t="shared" si="52"/>
        <v>20</v>
      </c>
      <c r="R342" s="3">
        <f t="shared" si="53"/>
        <v>51</v>
      </c>
      <c r="S342" s="3">
        <f t="shared" si="54"/>
        <v>6</v>
      </c>
      <c r="T342" s="3">
        <v>24</v>
      </c>
      <c r="U342" s="3">
        <v>-4</v>
      </c>
      <c r="V342" s="3">
        <v>2</v>
      </c>
      <c r="W342" s="3">
        <v>-2</v>
      </c>
      <c r="X342" s="3">
        <v>40.49</v>
      </c>
    </row>
    <row r="343" spans="2:24" x14ac:dyDescent="0.3">
      <c r="B343" s="2">
        <v>45647</v>
      </c>
      <c r="C343" s="3">
        <f t="shared" si="55"/>
        <v>2024</v>
      </c>
      <c r="D343" s="25">
        <f t="shared" si="56"/>
        <v>12</v>
      </c>
      <c r="E343" s="3">
        <f t="shared" si="57"/>
        <v>21</v>
      </c>
      <c r="F343" s="3">
        <f t="shared" si="58"/>
        <v>51</v>
      </c>
      <c r="G343" s="3">
        <f t="shared" si="59"/>
        <v>7</v>
      </c>
      <c r="H343" s="88">
        <v>13</v>
      </c>
      <c r="I343" s="88">
        <v>3</v>
      </c>
      <c r="J343" s="88">
        <v>7</v>
      </c>
      <c r="K343" s="88">
        <v>4</v>
      </c>
      <c r="L343" s="3">
        <v>23.97</v>
      </c>
      <c r="M343" s="90"/>
      <c r="N343" s="89">
        <v>45647</v>
      </c>
      <c r="O343" s="3">
        <f t="shared" si="50"/>
        <v>2024</v>
      </c>
      <c r="P343" s="25">
        <f t="shared" si="51"/>
        <v>12</v>
      </c>
      <c r="Q343" s="3">
        <f t="shared" si="52"/>
        <v>21</v>
      </c>
      <c r="R343" s="3">
        <f t="shared" si="53"/>
        <v>51</v>
      </c>
      <c r="S343" s="3">
        <f t="shared" si="54"/>
        <v>7</v>
      </c>
      <c r="T343" s="3">
        <v>24</v>
      </c>
      <c r="U343" s="3">
        <v>-14.5</v>
      </c>
      <c r="V343" s="3">
        <v>-4</v>
      </c>
      <c r="W343" s="3">
        <v>-7</v>
      </c>
      <c r="X343" s="3">
        <v>109.13</v>
      </c>
    </row>
    <row r="344" spans="2:24" x14ac:dyDescent="0.3">
      <c r="B344" s="2">
        <v>45648</v>
      </c>
      <c r="C344" s="3">
        <f t="shared" si="55"/>
        <v>2024</v>
      </c>
      <c r="D344" s="25">
        <f t="shared" si="56"/>
        <v>12</v>
      </c>
      <c r="E344" s="3">
        <f t="shared" si="57"/>
        <v>22</v>
      </c>
      <c r="F344" s="3">
        <f t="shared" si="58"/>
        <v>52</v>
      </c>
      <c r="G344" s="3">
        <f t="shared" si="59"/>
        <v>1</v>
      </c>
      <c r="H344" s="88">
        <v>15</v>
      </c>
      <c r="I344" s="88">
        <v>2</v>
      </c>
      <c r="J344" s="88">
        <v>160</v>
      </c>
      <c r="K344" s="88">
        <v>3</v>
      </c>
      <c r="L344" s="3">
        <v>16424</v>
      </c>
      <c r="M344" s="90"/>
      <c r="N344" s="89">
        <v>45648</v>
      </c>
      <c r="O344" s="3">
        <f t="shared" si="50"/>
        <v>2024</v>
      </c>
      <c r="P344" s="25">
        <f t="shared" si="51"/>
        <v>12</v>
      </c>
      <c r="Q344" s="3">
        <f t="shared" si="52"/>
        <v>22</v>
      </c>
      <c r="R344" s="3">
        <f t="shared" si="53"/>
        <v>52</v>
      </c>
      <c r="S344" s="3">
        <f t="shared" si="54"/>
        <v>1</v>
      </c>
      <c r="T344" s="3">
        <v>24</v>
      </c>
      <c r="U344" s="3">
        <v>-17</v>
      </c>
      <c r="V344" s="3">
        <v>-8.5</v>
      </c>
      <c r="W344" s="3">
        <v>-12</v>
      </c>
      <c r="X344" s="3">
        <v>53.03</v>
      </c>
    </row>
    <row r="345" spans="2:24" x14ac:dyDescent="0.3">
      <c r="B345" s="2">
        <v>45649</v>
      </c>
      <c r="C345" s="3">
        <f t="shared" si="55"/>
        <v>2024</v>
      </c>
      <c r="D345" s="25">
        <f t="shared" si="56"/>
        <v>12</v>
      </c>
      <c r="E345" s="3">
        <f t="shared" si="57"/>
        <v>23</v>
      </c>
      <c r="F345" s="3">
        <f t="shared" si="58"/>
        <v>52</v>
      </c>
      <c r="G345" s="3">
        <f t="shared" si="59"/>
        <v>2</v>
      </c>
      <c r="H345" s="88">
        <v>18</v>
      </c>
      <c r="I345" s="88">
        <v>2</v>
      </c>
      <c r="J345" s="88">
        <v>472</v>
      </c>
      <c r="K345" s="88">
        <v>5</v>
      </c>
      <c r="L345" s="3">
        <v>384707</v>
      </c>
      <c r="M345" s="90"/>
      <c r="N345" s="89">
        <v>45649</v>
      </c>
      <c r="O345" s="3">
        <f t="shared" si="50"/>
        <v>2024</v>
      </c>
      <c r="P345" s="25">
        <f t="shared" si="51"/>
        <v>12</v>
      </c>
      <c r="Q345" s="3">
        <f t="shared" si="52"/>
        <v>23</v>
      </c>
      <c r="R345" s="3">
        <f t="shared" si="53"/>
        <v>52</v>
      </c>
      <c r="S345" s="3">
        <f t="shared" si="54"/>
        <v>2</v>
      </c>
      <c r="T345" s="3">
        <v>24</v>
      </c>
      <c r="U345" s="3">
        <v>-20</v>
      </c>
      <c r="V345" s="3">
        <v>-5</v>
      </c>
      <c r="W345" s="3">
        <v>-14</v>
      </c>
      <c r="X345" s="3">
        <v>239.67</v>
      </c>
    </row>
    <row r="346" spans="2:24" x14ac:dyDescent="0.3">
      <c r="B346" s="2">
        <v>45650</v>
      </c>
      <c r="C346" s="3">
        <f t="shared" si="55"/>
        <v>2024</v>
      </c>
      <c r="D346" s="25">
        <f t="shared" si="56"/>
        <v>12</v>
      </c>
      <c r="E346" s="3">
        <f t="shared" si="57"/>
        <v>24</v>
      </c>
      <c r="F346" s="3">
        <f t="shared" si="58"/>
        <v>52</v>
      </c>
      <c r="G346" s="3">
        <f t="shared" si="59"/>
        <v>3</v>
      </c>
      <c r="H346" s="88">
        <v>13</v>
      </c>
      <c r="I346" s="88">
        <v>1</v>
      </c>
      <c r="J346" s="88">
        <v>255</v>
      </c>
      <c r="K346" s="88">
        <v>6</v>
      </c>
      <c r="L346" s="3">
        <v>115781</v>
      </c>
      <c r="M346" s="90"/>
      <c r="N346" s="89">
        <v>45650</v>
      </c>
      <c r="O346" s="3">
        <f t="shared" si="50"/>
        <v>2024</v>
      </c>
      <c r="P346" s="25">
        <f t="shared" si="51"/>
        <v>12</v>
      </c>
      <c r="Q346" s="3">
        <f t="shared" si="52"/>
        <v>24</v>
      </c>
      <c r="R346" s="3">
        <f t="shared" si="53"/>
        <v>52</v>
      </c>
      <c r="S346" s="3">
        <f t="shared" si="54"/>
        <v>3</v>
      </c>
      <c r="T346" s="3">
        <v>24</v>
      </c>
      <c r="U346" s="3">
        <v>-17</v>
      </c>
      <c r="V346" s="3">
        <v>-4.5</v>
      </c>
      <c r="W346" s="3">
        <v>-13</v>
      </c>
      <c r="X346" s="3">
        <v>180.2</v>
      </c>
    </row>
    <row r="347" spans="2:24" x14ac:dyDescent="0.3">
      <c r="B347" s="2">
        <v>45651</v>
      </c>
      <c r="C347" s="3">
        <f t="shared" si="55"/>
        <v>2024</v>
      </c>
      <c r="D347" s="25">
        <f t="shared" si="56"/>
        <v>12</v>
      </c>
      <c r="E347" s="3">
        <f t="shared" si="57"/>
        <v>25</v>
      </c>
      <c r="F347" s="3">
        <f t="shared" si="58"/>
        <v>52</v>
      </c>
      <c r="G347" s="3">
        <f t="shared" si="59"/>
        <v>4</v>
      </c>
      <c r="H347" s="88">
        <v>24</v>
      </c>
      <c r="I347" s="88">
        <v>2</v>
      </c>
      <c r="J347" s="88">
        <v>243</v>
      </c>
      <c r="K347" s="88">
        <v>38</v>
      </c>
      <c r="L347" s="3">
        <v>37294.800000000003</v>
      </c>
      <c r="M347" s="90"/>
      <c r="N347" s="89">
        <v>45651</v>
      </c>
      <c r="O347" s="3">
        <f t="shared" si="50"/>
        <v>2024</v>
      </c>
      <c r="P347" s="25">
        <f t="shared" si="51"/>
        <v>12</v>
      </c>
      <c r="Q347" s="3">
        <f t="shared" si="52"/>
        <v>25</v>
      </c>
      <c r="R347" s="3">
        <f t="shared" si="53"/>
        <v>52</v>
      </c>
      <c r="S347" s="3">
        <f t="shared" si="54"/>
        <v>4</v>
      </c>
      <c r="T347" s="3">
        <v>24</v>
      </c>
      <c r="U347" s="3">
        <v>-15.5</v>
      </c>
      <c r="V347" s="3">
        <v>3</v>
      </c>
      <c r="W347" s="3">
        <v>-10</v>
      </c>
      <c r="X347" s="3">
        <v>404.99</v>
      </c>
    </row>
    <row r="348" spans="2:24" x14ac:dyDescent="0.3">
      <c r="B348" s="2">
        <v>45652</v>
      </c>
      <c r="C348" s="3">
        <f t="shared" si="55"/>
        <v>2024</v>
      </c>
      <c r="D348" s="25">
        <f t="shared" si="56"/>
        <v>12</v>
      </c>
      <c r="E348" s="3">
        <f t="shared" si="57"/>
        <v>26</v>
      </c>
      <c r="F348" s="3">
        <f t="shared" si="58"/>
        <v>52</v>
      </c>
      <c r="G348" s="3">
        <f t="shared" si="59"/>
        <v>5</v>
      </c>
      <c r="H348" s="88">
        <v>23</v>
      </c>
      <c r="I348" s="88">
        <v>2</v>
      </c>
      <c r="J348" s="88">
        <v>172</v>
      </c>
      <c r="K348" s="88">
        <v>30</v>
      </c>
      <c r="L348" s="3">
        <v>47740.800000000003</v>
      </c>
      <c r="M348" s="90"/>
      <c r="N348" s="89">
        <v>45652</v>
      </c>
      <c r="O348" s="3">
        <f t="shared" si="50"/>
        <v>2024</v>
      </c>
      <c r="P348" s="25">
        <f t="shared" si="51"/>
        <v>12</v>
      </c>
      <c r="Q348" s="3">
        <f t="shared" si="52"/>
        <v>26</v>
      </c>
      <c r="R348" s="3">
        <f t="shared" si="53"/>
        <v>52</v>
      </c>
      <c r="S348" s="3">
        <f t="shared" si="54"/>
        <v>5</v>
      </c>
      <c r="T348" s="3">
        <v>24</v>
      </c>
      <c r="U348" s="3">
        <v>-12.5</v>
      </c>
      <c r="V348" s="3">
        <v>4.5</v>
      </c>
      <c r="W348" s="3">
        <v>-8</v>
      </c>
      <c r="X348" s="3">
        <v>318.26</v>
      </c>
    </row>
    <row r="349" spans="2:24" x14ac:dyDescent="0.3">
      <c r="B349" s="2">
        <v>45653</v>
      </c>
      <c r="C349" s="3">
        <f t="shared" si="55"/>
        <v>2024</v>
      </c>
      <c r="D349" s="25">
        <f t="shared" si="56"/>
        <v>12</v>
      </c>
      <c r="E349" s="3">
        <f t="shared" si="57"/>
        <v>27</v>
      </c>
      <c r="F349" s="3">
        <f t="shared" si="58"/>
        <v>52</v>
      </c>
      <c r="G349" s="3">
        <f t="shared" si="59"/>
        <v>6</v>
      </c>
      <c r="H349" s="88">
        <v>24</v>
      </c>
      <c r="I349" s="88">
        <v>2</v>
      </c>
      <c r="J349" s="88">
        <v>174</v>
      </c>
      <c r="K349" s="88">
        <v>7</v>
      </c>
      <c r="L349" s="3">
        <v>30345.200000000001</v>
      </c>
      <c r="M349" s="90"/>
      <c r="N349" s="89">
        <v>45653</v>
      </c>
      <c r="O349" s="3">
        <f t="shared" si="50"/>
        <v>2024</v>
      </c>
      <c r="P349" s="25">
        <f t="shared" si="51"/>
        <v>12</v>
      </c>
      <c r="Q349" s="3">
        <f t="shared" si="52"/>
        <v>27</v>
      </c>
      <c r="R349" s="3">
        <f t="shared" si="53"/>
        <v>52</v>
      </c>
      <c r="S349" s="3">
        <f t="shared" si="54"/>
        <v>6</v>
      </c>
      <c r="T349" s="3">
        <v>24</v>
      </c>
      <c r="U349" s="3">
        <v>-9</v>
      </c>
      <c r="V349" s="3">
        <v>3</v>
      </c>
      <c r="W349" s="3">
        <v>-6.5</v>
      </c>
      <c r="X349" s="3">
        <v>176.3</v>
      </c>
    </row>
    <row r="350" spans="2:24" x14ac:dyDescent="0.3">
      <c r="B350" s="2">
        <v>45654</v>
      </c>
      <c r="C350" s="3">
        <f t="shared" si="55"/>
        <v>2024</v>
      </c>
      <c r="D350" s="25">
        <f t="shared" si="56"/>
        <v>12</v>
      </c>
      <c r="E350" s="3">
        <f t="shared" si="57"/>
        <v>28</v>
      </c>
      <c r="F350" s="3">
        <f t="shared" si="58"/>
        <v>52</v>
      </c>
      <c r="G350" s="3">
        <f t="shared" si="59"/>
        <v>7</v>
      </c>
      <c r="H350" s="88">
        <v>23</v>
      </c>
      <c r="I350" s="88">
        <v>2</v>
      </c>
      <c r="J350" s="88">
        <v>305</v>
      </c>
      <c r="K350" s="88">
        <v>93</v>
      </c>
      <c r="L350" s="3">
        <v>81726.2</v>
      </c>
      <c r="M350" s="90"/>
      <c r="N350" s="89">
        <v>45654</v>
      </c>
      <c r="O350" s="3">
        <f t="shared" si="50"/>
        <v>2024</v>
      </c>
      <c r="P350" s="25">
        <f t="shared" si="51"/>
        <v>12</v>
      </c>
      <c r="Q350" s="3">
        <f t="shared" si="52"/>
        <v>28</v>
      </c>
      <c r="R350" s="3">
        <f t="shared" si="53"/>
        <v>52</v>
      </c>
      <c r="S350" s="3">
        <f t="shared" si="54"/>
        <v>7</v>
      </c>
      <c r="T350" s="3">
        <v>24</v>
      </c>
      <c r="U350" s="3">
        <v>-11</v>
      </c>
      <c r="V350" s="3">
        <v>3</v>
      </c>
      <c r="W350" s="3">
        <v>-6.5</v>
      </c>
      <c r="X350" s="3">
        <v>216.5</v>
      </c>
    </row>
    <row r="351" spans="2:24" x14ac:dyDescent="0.3">
      <c r="B351" s="2">
        <v>45655</v>
      </c>
      <c r="C351" s="3">
        <f t="shared" si="55"/>
        <v>2024</v>
      </c>
      <c r="D351" s="25">
        <f t="shared" si="56"/>
        <v>12</v>
      </c>
      <c r="E351" s="3">
        <f t="shared" si="57"/>
        <v>29</v>
      </c>
      <c r="F351" s="3">
        <f t="shared" si="58"/>
        <v>53</v>
      </c>
      <c r="G351" s="3">
        <f t="shared" si="59"/>
        <v>1</v>
      </c>
      <c r="H351" s="88">
        <v>24</v>
      </c>
      <c r="I351" s="88">
        <v>2</v>
      </c>
      <c r="J351" s="88">
        <v>222</v>
      </c>
      <c r="K351" s="88">
        <v>5</v>
      </c>
      <c r="L351" s="3">
        <v>31215.200000000001</v>
      </c>
      <c r="M351" s="90"/>
      <c r="N351" s="89">
        <v>45655</v>
      </c>
      <c r="O351" s="3">
        <f t="shared" si="50"/>
        <v>2024</v>
      </c>
      <c r="P351" s="25">
        <f t="shared" si="51"/>
        <v>12</v>
      </c>
      <c r="Q351" s="3">
        <f t="shared" si="52"/>
        <v>29</v>
      </c>
      <c r="R351" s="3">
        <f t="shared" si="53"/>
        <v>53</v>
      </c>
      <c r="S351" s="3">
        <f t="shared" si="54"/>
        <v>1</v>
      </c>
      <c r="T351" s="3">
        <v>24</v>
      </c>
      <c r="U351" s="3">
        <v>-11</v>
      </c>
      <c r="V351" s="3">
        <v>4</v>
      </c>
      <c r="W351" s="3">
        <v>-3.5</v>
      </c>
      <c r="X351" s="3">
        <v>314.52</v>
      </c>
    </row>
    <row r="352" spans="2:24" x14ac:dyDescent="0.3">
      <c r="B352" s="2">
        <v>45656</v>
      </c>
      <c r="C352" s="3">
        <f t="shared" si="55"/>
        <v>2024</v>
      </c>
      <c r="D352" s="25">
        <f t="shared" si="56"/>
        <v>12</v>
      </c>
      <c r="E352" s="3">
        <f t="shared" si="57"/>
        <v>30</v>
      </c>
      <c r="F352" s="3">
        <f t="shared" si="58"/>
        <v>53</v>
      </c>
      <c r="G352" s="3">
        <f t="shared" si="59"/>
        <v>2</v>
      </c>
      <c r="H352" s="88">
        <v>22</v>
      </c>
      <c r="I352" s="88">
        <v>2</v>
      </c>
      <c r="J352" s="88">
        <v>149</v>
      </c>
      <c r="K352" s="88">
        <v>11</v>
      </c>
      <c r="L352" s="3">
        <v>17828.3</v>
      </c>
      <c r="M352" s="90"/>
      <c r="N352" s="89">
        <v>45656</v>
      </c>
      <c r="O352" s="3">
        <f t="shared" si="50"/>
        <v>2024</v>
      </c>
      <c r="P352" s="25">
        <f t="shared" si="51"/>
        <v>12</v>
      </c>
      <c r="Q352" s="3">
        <f t="shared" si="52"/>
        <v>30</v>
      </c>
      <c r="R352" s="3">
        <f t="shared" si="53"/>
        <v>53</v>
      </c>
      <c r="S352" s="3">
        <f t="shared" si="54"/>
        <v>2</v>
      </c>
      <c r="T352" s="3">
        <v>24</v>
      </c>
      <c r="U352" s="3">
        <v>-5.5</v>
      </c>
      <c r="V352" s="3">
        <v>7.5</v>
      </c>
      <c r="W352" s="3">
        <v>2</v>
      </c>
      <c r="X352" s="3">
        <v>151.59</v>
      </c>
    </row>
    <row r="353" spans="2:24" x14ac:dyDescent="0.3">
      <c r="B353" s="2">
        <v>45657</v>
      </c>
      <c r="C353" s="3">
        <f t="shared" si="55"/>
        <v>2024</v>
      </c>
      <c r="D353" s="25">
        <f t="shared" si="56"/>
        <v>12</v>
      </c>
      <c r="E353" s="3">
        <f t="shared" si="57"/>
        <v>31</v>
      </c>
      <c r="F353" s="3">
        <f t="shared" si="58"/>
        <v>53</v>
      </c>
      <c r="G353" s="3">
        <f t="shared" si="59"/>
        <v>3</v>
      </c>
      <c r="H353" s="88">
        <v>24</v>
      </c>
      <c r="I353" s="88">
        <v>1</v>
      </c>
      <c r="J353" s="88">
        <v>161</v>
      </c>
      <c r="K353" s="88">
        <v>61</v>
      </c>
      <c r="L353" s="3">
        <v>27893</v>
      </c>
      <c r="M353" s="90"/>
      <c r="N353" s="89">
        <v>45657</v>
      </c>
      <c r="O353" s="3">
        <f t="shared" si="50"/>
        <v>2024</v>
      </c>
      <c r="P353" s="25">
        <f t="shared" si="51"/>
        <v>12</v>
      </c>
      <c r="Q353" s="3">
        <f t="shared" si="52"/>
        <v>31</v>
      </c>
      <c r="R353" s="3">
        <f t="shared" si="53"/>
        <v>53</v>
      </c>
      <c r="S353" s="3">
        <f t="shared" si="54"/>
        <v>3</v>
      </c>
      <c r="T353" s="3">
        <v>24</v>
      </c>
      <c r="U353" s="3">
        <v>-2</v>
      </c>
      <c r="V353" s="3">
        <v>3</v>
      </c>
      <c r="W353" s="3">
        <v>1.5</v>
      </c>
      <c r="X353" s="3">
        <v>11.59</v>
      </c>
    </row>
    <row r="354" spans="2:24" x14ac:dyDescent="0.3">
      <c r="B354" s="2">
        <v>45658</v>
      </c>
      <c r="C354" s="3">
        <f t="shared" si="55"/>
        <v>2025</v>
      </c>
      <c r="D354" s="25">
        <f t="shared" si="56"/>
        <v>1</v>
      </c>
      <c r="E354" s="3">
        <f t="shared" si="57"/>
        <v>1</v>
      </c>
      <c r="F354" s="3">
        <f t="shared" si="58"/>
        <v>1</v>
      </c>
      <c r="G354" s="3">
        <f t="shared" si="59"/>
        <v>4</v>
      </c>
      <c r="H354" s="88">
        <v>19</v>
      </c>
      <c r="I354" s="88">
        <v>2</v>
      </c>
      <c r="J354" s="88">
        <v>154</v>
      </c>
      <c r="K354" s="88">
        <v>6</v>
      </c>
      <c r="L354" s="3">
        <v>24164</v>
      </c>
      <c r="M354" s="90"/>
      <c r="N354" s="89">
        <v>45658</v>
      </c>
      <c r="O354" s="3">
        <f t="shared" si="50"/>
        <v>2025</v>
      </c>
      <c r="P354" s="25">
        <f t="shared" si="51"/>
        <v>1</v>
      </c>
      <c r="Q354" s="3">
        <f t="shared" si="52"/>
        <v>1</v>
      </c>
      <c r="R354" s="3">
        <f t="shared" si="53"/>
        <v>1</v>
      </c>
      <c r="S354" s="3">
        <f t="shared" si="54"/>
        <v>4</v>
      </c>
      <c r="T354" s="3">
        <v>24</v>
      </c>
      <c r="U354" s="3">
        <v>-5</v>
      </c>
      <c r="V354" s="3">
        <v>4</v>
      </c>
      <c r="W354" s="3">
        <v>-1.5</v>
      </c>
      <c r="X354" s="3">
        <v>65.709999999999994</v>
      </c>
    </row>
    <row r="355" spans="2:24" x14ac:dyDescent="0.3">
      <c r="B355" s="2">
        <v>45659</v>
      </c>
      <c r="C355" s="3">
        <f t="shared" si="55"/>
        <v>2025</v>
      </c>
      <c r="D355" s="25">
        <f t="shared" si="56"/>
        <v>1</v>
      </c>
      <c r="E355" s="3">
        <f t="shared" si="57"/>
        <v>2</v>
      </c>
      <c r="F355" s="3">
        <f t="shared" si="58"/>
        <v>1</v>
      </c>
      <c r="G355" s="3">
        <f t="shared" si="59"/>
        <v>5</v>
      </c>
      <c r="H355" s="88">
        <v>17</v>
      </c>
      <c r="I355" s="88">
        <v>2</v>
      </c>
      <c r="J355" s="88">
        <v>132</v>
      </c>
      <c r="K355" s="88">
        <v>5</v>
      </c>
      <c r="L355" s="3">
        <v>9634.7099999999991</v>
      </c>
      <c r="M355" s="90"/>
      <c r="N355" s="89">
        <v>45659</v>
      </c>
      <c r="O355" s="3">
        <f t="shared" si="50"/>
        <v>2025</v>
      </c>
      <c r="P355" s="25">
        <f t="shared" si="51"/>
        <v>1</v>
      </c>
      <c r="Q355" s="3">
        <f t="shared" si="52"/>
        <v>2</v>
      </c>
      <c r="R355" s="3">
        <f t="shared" si="53"/>
        <v>1</v>
      </c>
      <c r="S355" s="3">
        <f t="shared" si="54"/>
        <v>5</v>
      </c>
      <c r="T355" s="3">
        <v>24</v>
      </c>
      <c r="U355" s="3">
        <v>-3</v>
      </c>
      <c r="V355" s="3">
        <v>1.5</v>
      </c>
      <c r="W355" s="3">
        <v>-1</v>
      </c>
      <c r="X355" s="3">
        <v>14.78</v>
      </c>
    </row>
    <row r="356" spans="2:24" x14ac:dyDescent="0.3">
      <c r="B356" s="2">
        <v>45660</v>
      </c>
      <c r="C356" s="3">
        <f t="shared" si="55"/>
        <v>2025</v>
      </c>
      <c r="D356" s="25">
        <f t="shared" si="56"/>
        <v>1</v>
      </c>
      <c r="E356" s="3">
        <f t="shared" si="57"/>
        <v>3</v>
      </c>
      <c r="F356" s="3">
        <f t="shared" si="58"/>
        <v>1</v>
      </c>
      <c r="G356" s="3">
        <f t="shared" si="59"/>
        <v>6</v>
      </c>
      <c r="H356" s="88">
        <v>24</v>
      </c>
      <c r="I356" s="88">
        <v>3</v>
      </c>
      <c r="J356" s="88">
        <v>180</v>
      </c>
      <c r="K356" s="88">
        <v>50</v>
      </c>
      <c r="L356" s="3">
        <v>44020.4</v>
      </c>
      <c r="M356" s="90"/>
      <c r="N356" s="89">
        <v>45660</v>
      </c>
      <c r="O356" s="3">
        <f t="shared" si="50"/>
        <v>2025</v>
      </c>
      <c r="P356" s="25">
        <f t="shared" si="51"/>
        <v>1</v>
      </c>
      <c r="Q356" s="3">
        <f t="shared" si="52"/>
        <v>3</v>
      </c>
      <c r="R356" s="3">
        <f t="shared" si="53"/>
        <v>1</v>
      </c>
      <c r="S356" s="3">
        <f t="shared" si="54"/>
        <v>6</v>
      </c>
      <c r="T356" s="3">
        <v>24</v>
      </c>
      <c r="U356" s="3">
        <v>-5</v>
      </c>
      <c r="V356" s="3">
        <v>6</v>
      </c>
      <c r="W356" s="3">
        <v>-0.5</v>
      </c>
      <c r="X356" s="3">
        <v>96.96</v>
      </c>
    </row>
    <row r="357" spans="2:24" x14ac:dyDescent="0.3">
      <c r="B357" s="2">
        <v>45661</v>
      </c>
      <c r="C357" s="3">
        <f t="shared" si="55"/>
        <v>2025</v>
      </c>
      <c r="D357" s="25">
        <f t="shared" si="56"/>
        <v>1</v>
      </c>
      <c r="E357" s="3">
        <f t="shared" si="57"/>
        <v>4</v>
      </c>
      <c r="F357" s="3">
        <f t="shared" si="58"/>
        <v>1</v>
      </c>
      <c r="G357" s="3">
        <f t="shared" si="59"/>
        <v>7</v>
      </c>
      <c r="H357" s="88">
        <v>18</v>
      </c>
      <c r="I357" s="88">
        <v>2</v>
      </c>
      <c r="J357" s="88">
        <v>119</v>
      </c>
      <c r="K357" s="88">
        <v>6</v>
      </c>
      <c r="L357" s="3">
        <v>13141.3</v>
      </c>
      <c r="M357" s="90"/>
      <c r="N357" s="89">
        <v>45661</v>
      </c>
      <c r="O357" s="3">
        <f t="shared" si="50"/>
        <v>2025</v>
      </c>
      <c r="P357" s="25">
        <f t="shared" si="51"/>
        <v>1</v>
      </c>
      <c r="Q357" s="3">
        <f t="shared" si="52"/>
        <v>4</v>
      </c>
      <c r="R357" s="3">
        <f t="shared" si="53"/>
        <v>1</v>
      </c>
      <c r="S357" s="3">
        <f t="shared" si="54"/>
        <v>7</v>
      </c>
      <c r="T357" s="3">
        <v>24</v>
      </c>
      <c r="U357" s="3">
        <v>-7</v>
      </c>
      <c r="V357" s="3">
        <v>0.5</v>
      </c>
      <c r="W357" s="3">
        <v>-3</v>
      </c>
      <c r="X357" s="3">
        <v>41.74</v>
      </c>
    </row>
    <row r="358" spans="2:24" x14ac:dyDescent="0.3">
      <c r="B358" s="2">
        <v>45662</v>
      </c>
      <c r="C358" s="3">
        <f t="shared" si="55"/>
        <v>2025</v>
      </c>
      <c r="D358" s="25">
        <f t="shared" si="56"/>
        <v>1</v>
      </c>
      <c r="E358" s="3">
        <f t="shared" si="57"/>
        <v>5</v>
      </c>
      <c r="F358" s="3">
        <f t="shared" si="58"/>
        <v>2</v>
      </c>
      <c r="G358" s="3">
        <f t="shared" si="59"/>
        <v>1</v>
      </c>
      <c r="H358" s="88">
        <v>17</v>
      </c>
      <c r="I358" s="88">
        <v>2</v>
      </c>
      <c r="J358" s="88">
        <v>239</v>
      </c>
      <c r="K358" s="88">
        <v>8</v>
      </c>
      <c r="L358" s="3">
        <v>77060.7</v>
      </c>
      <c r="M358" s="90"/>
      <c r="N358" s="89">
        <v>45662</v>
      </c>
      <c r="O358" s="3">
        <f t="shared" si="50"/>
        <v>2025</v>
      </c>
      <c r="P358" s="25">
        <f t="shared" si="51"/>
        <v>1</v>
      </c>
      <c r="Q358" s="3">
        <f t="shared" si="52"/>
        <v>5</v>
      </c>
      <c r="R358" s="3">
        <f t="shared" si="53"/>
        <v>2</v>
      </c>
      <c r="S358" s="3">
        <f t="shared" si="54"/>
        <v>1</v>
      </c>
      <c r="T358" s="3">
        <v>24</v>
      </c>
      <c r="U358" s="3">
        <v>-2.5</v>
      </c>
      <c r="V358" s="3">
        <v>2.5</v>
      </c>
      <c r="W358" s="3">
        <v>-2</v>
      </c>
      <c r="X358" s="3">
        <v>25.87</v>
      </c>
    </row>
    <row r="359" spans="2:24" x14ac:dyDescent="0.3">
      <c r="B359" s="2">
        <v>45663</v>
      </c>
      <c r="C359" s="3">
        <f t="shared" si="55"/>
        <v>2025</v>
      </c>
      <c r="D359" s="25">
        <f t="shared" si="56"/>
        <v>1</v>
      </c>
      <c r="E359" s="3">
        <f t="shared" si="57"/>
        <v>6</v>
      </c>
      <c r="F359" s="3">
        <f t="shared" si="58"/>
        <v>2</v>
      </c>
      <c r="G359" s="3">
        <f t="shared" si="59"/>
        <v>2</v>
      </c>
      <c r="H359" s="88">
        <v>24</v>
      </c>
      <c r="I359" s="88">
        <v>2</v>
      </c>
      <c r="J359" s="88">
        <v>188</v>
      </c>
      <c r="K359" s="88">
        <v>50</v>
      </c>
      <c r="L359" s="3">
        <v>47028.6</v>
      </c>
      <c r="M359" s="90"/>
      <c r="N359" s="89">
        <v>45663</v>
      </c>
      <c r="O359" s="3">
        <f t="shared" si="50"/>
        <v>2025</v>
      </c>
      <c r="P359" s="25">
        <f t="shared" si="51"/>
        <v>1</v>
      </c>
      <c r="Q359" s="3">
        <f t="shared" si="52"/>
        <v>6</v>
      </c>
      <c r="R359" s="3">
        <f t="shared" si="53"/>
        <v>2</v>
      </c>
      <c r="S359" s="3">
        <f t="shared" si="54"/>
        <v>2</v>
      </c>
      <c r="T359" s="3">
        <v>24</v>
      </c>
      <c r="U359" s="3">
        <v>-2</v>
      </c>
      <c r="V359" s="3">
        <v>4</v>
      </c>
      <c r="W359" s="3">
        <v>0.5</v>
      </c>
      <c r="X359" s="3">
        <v>37.6</v>
      </c>
    </row>
    <row r="360" spans="2:24" x14ac:dyDescent="0.3">
      <c r="B360" s="2">
        <v>45664</v>
      </c>
      <c r="C360" s="3">
        <f t="shared" si="55"/>
        <v>2025</v>
      </c>
      <c r="D360" s="25">
        <f t="shared" si="56"/>
        <v>1</v>
      </c>
      <c r="E360" s="3">
        <f t="shared" si="57"/>
        <v>7</v>
      </c>
      <c r="F360" s="3">
        <f t="shared" si="58"/>
        <v>2</v>
      </c>
      <c r="G360" s="3">
        <f t="shared" si="59"/>
        <v>3</v>
      </c>
      <c r="H360" s="88">
        <v>23</v>
      </c>
      <c r="I360" s="88">
        <v>2</v>
      </c>
      <c r="J360" s="88">
        <v>151</v>
      </c>
      <c r="K360" s="88">
        <v>8</v>
      </c>
      <c r="L360" s="3">
        <v>21590.9</v>
      </c>
      <c r="M360" s="90"/>
      <c r="N360" s="89">
        <v>45664</v>
      </c>
      <c r="O360" s="3">
        <f t="shared" si="50"/>
        <v>2025</v>
      </c>
      <c r="P360" s="25">
        <f t="shared" si="51"/>
        <v>1</v>
      </c>
      <c r="Q360" s="3">
        <f t="shared" si="52"/>
        <v>7</v>
      </c>
      <c r="R360" s="3">
        <f t="shared" si="53"/>
        <v>2</v>
      </c>
      <c r="S360" s="3">
        <f t="shared" si="54"/>
        <v>3</v>
      </c>
      <c r="T360" s="3">
        <v>24</v>
      </c>
      <c r="U360" s="3">
        <v>-1.5</v>
      </c>
      <c r="V360" s="3">
        <v>3</v>
      </c>
      <c r="W360" s="3">
        <v>0</v>
      </c>
      <c r="X360" s="3">
        <v>19.93</v>
      </c>
    </row>
    <row r="361" spans="2:24" x14ac:dyDescent="0.3">
      <c r="B361" s="2">
        <v>45665</v>
      </c>
      <c r="C361" s="3">
        <f t="shared" si="55"/>
        <v>2025</v>
      </c>
      <c r="D361" s="25">
        <f t="shared" si="56"/>
        <v>1</v>
      </c>
      <c r="E361" s="3">
        <f t="shared" si="57"/>
        <v>8</v>
      </c>
      <c r="F361" s="3">
        <f t="shared" si="58"/>
        <v>2</v>
      </c>
      <c r="G361" s="3">
        <f t="shared" si="59"/>
        <v>4</v>
      </c>
      <c r="H361" s="88">
        <v>13</v>
      </c>
      <c r="I361" s="88">
        <v>2</v>
      </c>
      <c r="J361" s="88">
        <v>65</v>
      </c>
      <c r="K361" s="88">
        <v>8</v>
      </c>
      <c r="L361" s="3">
        <v>8302.69</v>
      </c>
      <c r="M361" s="90"/>
      <c r="N361" s="89">
        <v>45665</v>
      </c>
      <c r="O361" s="3">
        <f t="shared" si="50"/>
        <v>2025</v>
      </c>
      <c r="P361" s="25">
        <f t="shared" si="51"/>
        <v>1</v>
      </c>
      <c r="Q361" s="3">
        <f t="shared" si="52"/>
        <v>8</v>
      </c>
      <c r="R361" s="3">
        <f t="shared" si="53"/>
        <v>2</v>
      </c>
      <c r="S361" s="3">
        <f t="shared" si="54"/>
        <v>4</v>
      </c>
      <c r="T361" s="3">
        <v>24</v>
      </c>
      <c r="U361" s="3">
        <v>-4.5</v>
      </c>
      <c r="V361" s="3">
        <v>0.5</v>
      </c>
      <c r="W361" s="3">
        <v>-2.5</v>
      </c>
      <c r="X361" s="3">
        <v>21.3</v>
      </c>
    </row>
    <row r="362" spans="2:24" x14ac:dyDescent="0.3">
      <c r="B362" s="2">
        <v>45671</v>
      </c>
      <c r="C362" s="3">
        <f t="shared" si="55"/>
        <v>2025</v>
      </c>
      <c r="D362" s="25">
        <f t="shared" si="56"/>
        <v>1</v>
      </c>
      <c r="E362" s="3">
        <f t="shared" si="57"/>
        <v>14</v>
      </c>
      <c r="F362" s="3">
        <f t="shared" si="58"/>
        <v>3</v>
      </c>
      <c r="G362" s="3">
        <f t="shared" si="59"/>
        <v>3</v>
      </c>
      <c r="H362" s="88">
        <v>12</v>
      </c>
      <c r="I362" s="88">
        <v>2</v>
      </c>
      <c r="J362" s="88">
        <v>59</v>
      </c>
      <c r="K362" s="88">
        <v>5</v>
      </c>
      <c r="L362" s="3">
        <v>4844.55</v>
      </c>
      <c r="M362" s="90"/>
      <c r="N362" s="89">
        <v>45671</v>
      </c>
      <c r="O362" s="3">
        <f>YEAR(N362)</f>
        <v>2025</v>
      </c>
      <c r="P362" s="25">
        <f>MONTH(N362)</f>
        <v>1</v>
      </c>
      <c r="Q362" s="3">
        <f>DAY(N362)</f>
        <v>14</v>
      </c>
      <c r="R362" s="3">
        <f>WEEKNUM(N362)</f>
        <v>3</v>
      </c>
      <c r="S362" s="3">
        <f>WEEKDAY(N362)</f>
        <v>3</v>
      </c>
      <c r="T362" s="3">
        <v>24</v>
      </c>
      <c r="U362" s="3">
        <v>-11</v>
      </c>
      <c r="V362" s="3">
        <v>10.5</v>
      </c>
      <c r="W362" s="3">
        <v>-4.5</v>
      </c>
      <c r="X362" s="3">
        <v>542.28</v>
      </c>
    </row>
    <row r="363" spans="2:24" x14ac:dyDescent="0.3">
      <c r="B363" s="2">
        <v>45672</v>
      </c>
      <c r="C363" s="3">
        <f t="shared" si="55"/>
        <v>2025</v>
      </c>
      <c r="D363" s="25">
        <f t="shared" si="56"/>
        <v>1</v>
      </c>
      <c r="E363" s="3">
        <f t="shared" si="57"/>
        <v>15</v>
      </c>
      <c r="F363" s="3">
        <f t="shared" si="58"/>
        <v>3</v>
      </c>
      <c r="G363" s="3">
        <f t="shared" si="59"/>
        <v>4</v>
      </c>
      <c r="H363" s="88">
        <v>23</v>
      </c>
      <c r="I363" s="88">
        <v>3</v>
      </c>
      <c r="J363" s="88">
        <v>137</v>
      </c>
      <c r="K363" s="88">
        <v>34</v>
      </c>
      <c r="L363" s="3">
        <v>13598.9</v>
      </c>
      <c r="M363" s="90"/>
      <c r="N363" s="89">
        <v>45672</v>
      </c>
      <c r="O363" s="3">
        <f>YEAR(N363)</f>
        <v>2025</v>
      </c>
      <c r="P363" s="25">
        <f>MONTH(N363)</f>
        <v>1</v>
      </c>
      <c r="Q363" s="3">
        <f>DAY(N363)</f>
        <v>15</v>
      </c>
      <c r="R363" s="3">
        <f>WEEKNUM(N363)</f>
        <v>3</v>
      </c>
      <c r="S363" s="3">
        <f>WEEKDAY(N363)</f>
        <v>4</v>
      </c>
      <c r="T363" s="3">
        <v>24</v>
      </c>
      <c r="U363" s="3">
        <v>-6.5</v>
      </c>
      <c r="V363" s="3">
        <v>10</v>
      </c>
      <c r="W363" s="3">
        <v>-0.5</v>
      </c>
      <c r="X363" s="3">
        <v>308.75</v>
      </c>
    </row>
    <row r="364" spans="2:24" x14ac:dyDescent="0.3">
      <c r="B364" s="2">
        <v>45673</v>
      </c>
      <c r="C364" s="3">
        <f t="shared" si="55"/>
        <v>2025</v>
      </c>
      <c r="D364" s="25">
        <f t="shared" si="56"/>
        <v>1</v>
      </c>
      <c r="E364" s="3">
        <f t="shared" si="57"/>
        <v>16</v>
      </c>
      <c r="F364" s="3">
        <f t="shared" si="58"/>
        <v>3</v>
      </c>
      <c r="G364" s="3">
        <f t="shared" si="59"/>
        <v>5</v>
      </c>
      <c r="H364" s="88">
        <v>13</v>
      </c>
      <c r="I364" s="88">
        <v>2</v>
      </c>
      <c r="J364" s="88">
        <v>85</v>
      </c>
      <c r="K364" s="88">
        <v>7</v>
      </c>
      <c r="L364" s="3">
        <v>11597.4</v>
      </c>
      <c r="M364" s="90"/>
      <c r="N364" s="89">
        <v>45673</v>
      </c>
      <c r="O364" s="3">
        <f>YEAR(N364)</f>
        <v>2025</v>
      </c>
      <c r="P364" s="25">
        <f>MONTH(N364)</f>
        <v>1</v>
      </c>
      <c r="Q364" s="3">
        <f>DAY(N364)</f>
        <v>16</v>
      </c>
      <c r="R364" s="3">
        <f>WEEKNUM(N364)</f>
        <v>3</v>
      </c>
      <c r="S364" s="3">
        <f>WEEKDAY(N364)</f>
        <v>5</v>
      </c>
      <c r="T364" s="3">
        <v>24</v>
      </c>
      <c r="U364" s="3">
        <v>-5</v>
      </c>
      <c r="V364" s="3">
        <v>6.5</v>
      </c>
      <c r="W364" s="3">
        <v>0</v>
      </c>
      <c r="X364" s="3">
        <v>130.13999999999999</v>
      </c>
    </row>
    <row r="365" spans="2:24" x14ac:dyDescent="0.3">
      <c r="B365" s="2">
        <v>45675</v>
      </c>
      <c r="C365" s="3">
        <f t="shared" si="55"/>
        <v>2025</v>
      </c>
      <c r="D365" s="25">
        <f t="shared" si="56"/>
        <v>1</v>
      </c>
      <c r="E365" s="3">
        <f t="shared" si="57"/>
        <v>18</v>
      </c>
      <c r="F365" s="3">
        <f t="shared" si="58"/>
        <v>3</v>
      </c>
      <c r="G365" s="3">
        <f t="shared" si="59"/>
        <v>7</v>
      </c>
      <c r="H365" s="88">
        <v>22</v>
      </c>
      <c r="I365" s="88">
        <v>38</v>
      </c>
      <c r="J365" s="88">
        <v>202</v>
      </c>
      <c r="K365" s="88">
        <v>117</v>
      </c>
      <c r="L365" s="3">
        <v>21725.200000000001</v>
      </c>
      <c r="M365" s="90"/>
      <c r="N365" s="89">
        <v>45675</v>
      </c>
      <c r="O365" s="3">
        <f>YEAR(N365)</f>
        <v>2025</v>
      </c>
      <c r="P365" s="25">
        <f>MONTH(N365)</f>
        <v>1</v>
      </c>
      <c r="Q365" s="3">
        <f>DAY(N365)</f>
        <v>18</v>
      </c>
      <c r="R365" s="3">
        <f>WEEKNUM(N365)</f>
        <v>3</v>
      </c>
      <c r="S365" s="3">
        <f>WEEKDAY(N365)</f>
        <v>7</v>
      </c>
      <c r="T365" s="3">
        <v>24</v>
      </c>
      <c r="U365" s="3">
        <v>-3.5</v>
      </c>
      <c r="V365" s="3">
        <v>4</v>
      </c>
      <c r="W365" s="3">
        <v>0</v>
      </c>
      <c r="X365" s="3">
        <v>54.74</v>
      </c>
    </row>
    <row r="366" spans="2:24" x14ac:dyDescent="0.3">
      <c r="B366" s="2">
        <v>45676</v>
      </c>
      <c r="C366" s="3">
        <f t="shared" si="55"/>
        <v>2025</v>
      </c>
      <c r="D366" s="25">
        <f t="shared" si="56"/>
        <v>1</v>
      </c>
      <c r="E366" s="3">
        <f t="shared" si="57"/>
        <v>19</v>
      </c>
      <c r="F366" s="3">
        <f t="shared" si="58"/>
        <v>4</v>
      </c>
      <c r="G366" s="3">
        <f t="shared" si="59"/>
        <v>1</v>
      </c>
      <c r="H366" s="88">
        <v>24</v>
      </c>
      <c r="I366" s="88">
        <v>160</v>
      </c>
      <c r="J366" s="88">
        <v>226</v>
      </c>
      <c r="K366" s="88">
        <v>181</v>
      </c>
      <c r="L366" s="3">
        <v>1917.37</v>
      </c>
      <c r="M366" s="90"/>
      <c r="N366" s="89">
        <v>45676</v>
      </c>
      <c r="O366" s="3">
        <f>YEAR(N366)</f>
        <v>2025</v>
      </c>
      <c r="P366" s="25">
        <f>MONTH(N366)</f>
        <v>1</v>
      </c>
      <c r="Q366" s="3">
        <f>DAY(N366)</f>
        <v>19</v>
      </c>
      <c r="R366" s="3">
        <f>WEEKNUM(N366)</f>
        <v>4</v>
      </c>
      <c r="S366" s="3">
        <f>WEEKDAY(N366)</f>
        <v>1</v>
      </c>
      <c r="T366" s="3">
        <v>24</v>
      </c>
      <c r="U366" s="3">
        <v>-0.5</v>
      </c>
      <c r="V366" s="3">
        <v>1</v>
      </c>
      <c r="W366" s="3">
        <v>0</v>
      </c>
      <c r="X366" s="3">
        <v>2.2799999999999998</v>
      </c>
    </row>
    <row r="367" spans="2:24" x14ac:dyDescent="0.3">
      <c r="B367" s="2">
        <v>45677</v>
      </c>
      <c r="C367" s="3">
        <f t="shared" si="55"/>
        <v>2025</v>
      </c>
      <c r="D367" s="25">
        <f t="shared" si="56"/>
        <v>1</v>
      </c>
      <c r="E367" s="3">
        <f t="shared" si="57"/>
        <v>20</v>
      </c>
      <c r="F367" s="3">
        <f t="shared" si="58"/>
        <v>4</v>
      </c>
      <c r="G367" s="3">
        <f t="shared" si="59"/>
        <v>2</v>
      </c>
      <c r="H367" s="88">
        <v>24</v>
      </c>
      <c r="I367" s="88">
        <v>80</v>
      </c>
      <c r="J367" s="88">
        <v>214</v>
      </c>
      <c r="K367" s="88">
        <v>162</v>
      </c>
      <c r="L367" s="3">
        <v>9862.5400000000009</v>
      </c>
      <c r="M367" s="90"/>
      <c r="N367" s="89">
        <v>45677</v>
      </c>
      <c r="O367" s="3">
        <f>YEAR(N367)</f>
        <v>2025</v>
      </c>
      <c r="P367" s="25">
        <f>MONTH(N367)</f>
        <v>1</v>
      </c>
      <c r="Q367" s="3">
        <f>DAY(N367)</f>
        <v>20</v>
      </c>
      <c r="R367" s="3">
        <f>WEEKNUM(N367)</f>
        <v>4</v>
      </c>
      <c r="S367" s="3">
        <f>WEEKDAY(N367)</f>
        <v>2</v>
      </c>
      <c r="T367" s="3">
        <v>24</v>
      </c>
      <c r="U367" s="3">
        <v>-3</v>
      </c>
      <c r="V367" s="3">
        <v>5</v>
      </c>
      <c r="W367" s="3">
        <v>0</v>
      </c>
      <c r="X367" s="3">
        <v>71.63</v>
      </c>
    </row>
    <row r="368" spans="2:24" x14ac:dyDescent="0.3">
      <c r="B368" s="2">
        <v>45678</v>
      </c>
      <c r="C368" s="3">
        <f t="shared" si="55"/>
        <v>2025</v>
      </c>
      <c r="D368" s="25">
        <f t="shared" si="56"/>
        <v>1</v>
      </c>
      <c r="E368" s="3">
        <f t="shared" si="57"/>
        <v>21</v>
      </c>
      <c r="F368" s="3">
        <f t="shared" si="58"/>
        <v>4</v>
      </c>
      <c r="G368" s="3">
        <f t="shared" si="59"/>
        <v>3</v>
      </c>
      <c r="H368" s="88">
        <v>24</v>
      </c>
      <c r="I368" s="88">
        <v>34</v>
      </c>
      <c r="J368" s="88">
        <v>162</v>
      </c>
      <c r="K368" s="88">
        <v>63</v>
      </c>
      <c r="L368" s="3">
        <v>19920.7</v>
      </c>
      <c r="M368" s="90"/>
      <c r="N368" s="89">
        <v>45678</v>
      </c>
      <c r="O368" s="3">
        <f>YEAR(N368)</f>
        <v>2025</v>
      </c>
      <c r="P368" s="25">
        <f>MONTH(N368)</f>
        <v>1</v>
      </c>
      <c r="Q368" s="3">
        <f>DAY(N368)</f>
        <v>21</v>
      </c>
      <c r="R368" s="3">
        <f>WEEKNUM(N368)</f>
        <v>4</v>
      </c>
      <c r="S368" s="3">
        <f>WEEKDAY(N368)</f>
        <v>3</v>
      </c>
      <c r="T368" s="3">
        <v>24</v>
      </c>
      <c r="U368" s="3">
        <v>-2</v>
      </c>
      <c r="V368" s="3">
        <v>8.5</v>
      </c>
      <c r="W368" s="3">
        <v>1</v>
      </c>
      <c r="X368" s="3">
        <v>110.85</v>
      </c>
    </row>
    <row r="369" spans="2:24" x14ac:dyDescent="0.3">
      <c r="B369" s="2">
        <v>45679</v>
      </c>
      <c r="C369" s="3">
        <f t="shared" si="55"/>
        <v>2025</v>
      </c>
      <c r="D369" s="25">
        <f t="shared" si="56"/>
        <v>1</v>
      </c>
      <c r="E369" s="3">
        <f t="shared" si="57"/>
        <v>22</v>
      </c>
      <c r="F369" s="3">
        <f t="shared" si="58"/>
        <v>4</v>
      </c>
      <c r="G369" s="3">
        <f t="shared" si="59"/>
        <v>4</v>
      </c>
      <c r="H369" s="88">
        <v>24</v>
      </c>
      <c r="I369" s="88">
        <v>30</v>
      </c>
      <c r="J369" s="88">
        <v>151</v>
      </c>
      <c r="K369" s="88">
        <v>55</v>
      </c>
      <c r="L369" s="3">
        <v>11556.4</v>
      </c>
      <c r="M369" s="90"/>
      <c r="N369" s="89">
        <v>45679</v>
      </c>
      <c r="O369" s="3">
        <f>YEAR(N369)</f>
        <v>2025</v>
      </c>
      <c r="P369" s="25">
        <f>MONTH(N369)</f>
        <v>1</v>
      </c>
      <c r="Q369" s="3">
        <f>DAY(N369)</f>
        <v>22</v>
      </c>
      <c r="R369" s="3">
        <f>WEEKNUM(N369)</f>
        <v>4</v>
      </c>
      <c r="S369" s="3">
        <f>WEEKDAY(N369)</f>
        <v>4</v>
      </c>
      <c r="T369" s="3">
        <v>24</v>
      </c>
      <c r="U369" s="3">
        <v>-8</v>
      </c>
      <c r="V369" s="3">
        <v>2.5</v>
      </c>
      <c r="W369" s="3">
        <v>-0.5</v>
      </c>
      <c r="X369" s="3">
        <v>174.06</v>
      </c>
    </row>
    <row r="370" spans="2:24" x14ac:dyDescent="0.3">
      <c r="B370" s="2">
        <v>45680</v>
      </c>
      <c r="C370" s="3">
        <f t="shared" si="55"/>
        <v>2025</v>
      </c>
      <c r="D370" s="25">
        <f t="shared" si="56"/>
        <v>1</v>
      </c>
      <c r="E370" s="3">
        <f t="shared" si="57"/>
        <v>23</v>
      </c>
      <c r="F370" s="3">
        <f t="shared" si="58"/>
        <v>4</v>
      </c>
      <c r="G370" s="3">
        <f t="shared" si="59"/>
        <v>5</v>
      </c>
      <c r="H370" s="88">
        <v>24</v>
      </c>
      <c r="I370" s="88">
        <v>17</v>
      </c>
      <c r="J370" s="88">
        <v>149</v>
      </c>
      <c r="K370" s="88">
        <v>70</v>
      </c>
      <c r="L370" s="3">
        <v>13917.6</v>
      </c>
      <c r="M370" s="90"/>
      <c r="N370" s="89">
        <v>45680</v>
      </c>
      <c r="O370" s="3">
        <f t="shared" ref="O370:O410" si="60">YEAR(N370)</f>
        <v>2025</v>
      </c>
      <c r="P370" s="25">
        <f t="shared" ref="P370:P410" si="61">MONTH(N370)</f>
        <v>1</v>
      </c>
      <c r="Q370" s="3">
        <f t="shared" ref="Q370:Q410" si="62">DAY(N370)</f>
        <v>23</v>
      </c>
      <c r="R370" s="3">
        <f t="shared" ref="R370:R410" si="63">WEEKNUM(N370)</f>
        <v>4</v>
      </c>
      <c r="S370" s="3">
        <f t="shared" ref="S370:S410" si="64">WEEKDAY(N370)</f>
        <v>5</v>
      </c>
      <c r="T370" s="3">
        <v>24</v>
      </c>
      <c r="U370" s="3">
        <v>-12</v>
      </c>
      <c r="V370" s="3">
        <v>-7</v>
      </c>
      <c r="W370" s="3">
        <v>-8</v>
      </c>
      <c r="X370" s="3">
        <v>20.29</v>
      </c>
    </row>
    <row r="371" spans="2:24" x14ac:dyDescent="0.3">
      <c r="B371" s="2">
        <v>45681</v>
      </c>
      <c r="C371" s="3">
        <f t="shared" si="55"/>
        <v>2025</v>
      </c>
      <c r="D371" s="25">
        <f t="shared" si="56"/>
        <v>1</v>
      </c>
      <c r="E371" s="3">
        <f t="shared" si="57"/>
        <v>24</v>
      </c>
      <c r="F371" s="3">
        <f t="shared" si="58"/>
        <v>4</v>
      </c>
      <c r="G371" s="3">
        <f t="shared" si="59"/>
        <v>6</v>
      </c>
      <c r="H371" s="88">
        <v>24</v>
      </c>
      <c r="I371" s="88">
        <v>78</v>
      </c>
      <c r="J371" s="88">
        <v>330</v>
      </c>
      <c r="K371" s="88">
        <v>153</v>
      </c>
      <c r="L371" s="3">
        <v>71519.7</v>
      </c>
      <c r="M371" s="90"/>
      <c r="N371" s="89">
        <v>45681</v>
      </c>
      <c r="O371" s="3">
        <f t="shared" si="60"/>
        <v>2025</v>
      </c>
      <c r="P371" s="25">
        <f t="shared" si="61"/>
        <v>1</v>
      </c>
      <c r="Q371" s="3">
        <f t="shared" si="62"/>
        <v>24</v>
      </c>
      <c r="R371" s="3">
        <f t="shared" si="63"/>
        <v>4</v>
      </c>
      <c r="S371" s="3">
        <f t="shared" si="64"/>
        <v>6</v>
      </c>
      <c r="T371" s="3">
        <v>24</v>
      </c>
      <c r="U371" s="3">
        <v>-17.5</v>
      </c>
      <c r="V371" s="3">
        <v>-8</v>
      </c>
      <c r="W371" s="3">
        <v>-12.5</v>
      </c>
      <c r="X371" s="3">
        <v>99.31</v>
      </c>
    </row>
    <row r="372" spans="2:24" x14ac:dyDescent="0.3">
      <c r="B372" s="2">
        <v>45682</v>
      </c>
      <c r="C372" s="3">
        <f t="shared" si="55"/>
        <v>2025</v>
      </c>
      <c r="D372" s="25">
        <f t="shared" si="56"/>
        <v>1</v>
      </c>
      <c r="E372" s="3">
        <f t="shared" si="57"/>
        <v>25</v>
      </c>
      <c r="F372" s="3">
        <f t="shared" si="58"/>
        <v>4</v>
      </c>
      <c r="G372" s="3">
        <f t="shared" si="59"/>
        <v>7</v>
      </c>
      <c r="H372" s="88">
        <v>24</v>
      </c>
      <c r="I372" s="88">
        <v>17</v>
      </c>
      <c r="J372" s="88">
        <v>299</v>
      </c>
      <c r="K372" s="88">
        <v>149</v>
      </c>
      <c r="L372" s="3">
        <v>62073.9</v>
      </c>
      <c r="M372" s="90"/>
      <c r="N372" s="89">
        <v>45682</v>
      </c>
      <c r="O372" s="3">
        <f t="shared" si="60"/>
        <v>2025</v>
      </c>
      <c r="P372" s="25">
        <f t="shared" si="61"/>
        <v>1</v>
      </c>
      <c r="Q372" s="3">
        <f t="shared" si="62"/>
        <v>25</v>
      </c>
      <c r="R372" s="3">
        <f t="shared" si="63"/>
        <v>4</v>
      </c>
      <c r="S372" s="3">
        <f t="shared" si="64"/>
        <v>7</v>
      </c>
      <c r="T372" s="3">
        <v>24</v>
      </c>
      <c r="U372" s="3">
        <v>-17</v>
      </c>
      <c r="V372" s="3">
        <v>1</v>
      </c>
      <c r="W372" s="3">
        <v>-8.5</v>
      </c>
      <c r="X372" s="3">
        <v>502.35</v>
      </c>
    </row>
    <row r="373" spans="2:24" x14ac:dyDescent="0.3">
      <c r="B373" s="2">
        <v>45683</v>
      </c>
      <c r="C373" s="3">
        <f t="shared" si="55"/>
        <v>2025</v>
      </c>
      <c r="D373" s="25">
        <f t="shared" si="56"/>
        <v>1</v>
      </c>
      <c r="E373" s="3">
        <f t="shared" si="57"/>
        <v>26</v>
      </c>
      <c r="F373" s="3">
        <f t="shared" si="58"/>
        <v>5</v>
      </c>
      <c r="G373" s="3">
        <f t="shared" si="59"/>
        <v>1</v>
      </c>
      <c r="H373" s="88">
        <v>24</v>
      </c>
      <c r="I373" s="88">
        <v>74</v>
      </c>
      <c r="J373" s="88">
        <v>444</v>
      </c>
      <c r="K373" s="88">
        <v>163</v>
      </c>
      <c r="L373" s="3">
        <v>74523.199999999997</v>
      </c>
      <c r="M373" s="90"/>
      <c r="N373" s="89">
        <v>45683</v>
      </c>
      <c r="O373" s="3">
        <f t="shared" si="60"/>
        <v>2025</v>
      </c>
      <c r="P373" s="25">
        <f t="shared" si="61"/>
        <v>1</v>
      </c>
      <c r="Q373" s="3">
        <f t="shared" si="62"/>
        <v>26</v>
      </c>
      <c r="R373" s="3">
        <f t="shared" si="63"/>
        <v>5</v>
      </c>
      <c r="S373" s="3">
        <f t="shared" si="64"/>
        <v>1</v>
      </c>
      <c r="T373" s="3">
        <v>24</v>
      </c>
      <c r="U373" s="3">
        <v>-12.5</v>
      </c>
      <c r="V373" s="3">
        <v>1</v>
      </c>
      <c r="W373" s="3">
        <v>-7</v>
      </c>
      <c r="X373" s="3">
        <v>218.24</v>
      </c>
    </row>
    <row r="374" spans="2:24" x14ac:dyDescent="0.3">
      <c r="B374" s="2">
        <v>45684</v>
      </c>
      <c r="C374" s="3">
        <f t="shared" si="55"/>
        <v>2025</v>
      </c>
      <c r="D374" s="25">
        <f t="shared" si="56"/>
        <v>1</v>
      </c>
      <c r="E374" s="3">
        <f t="shared" si="57"/>
        <v>27</v>
      </c>
      <c r="F374" s="3">
        <f t="shared" si="58"/>
        <v>5</v>
      </c>
      <c r="G374" s="3">
        <f t="shared" si="59"/>
        <v>2</v>
      </c>
      <c r="H374" s="88">
        <v>24</v>
      </c>
      <c r="I374" s="88">
        <v>25</v>
      </c>
      <c r="J374" s="88">
        <v>161</v>
      </c>
      <c r="K374" s="88">
        <v>57</v>
      </c>
      <c r="L374" s="3">
        <v>20378.2</v>
      </c>
      <c r="M374" s="90"/>
      <c r="N374" s="89">
        <v>45684</v>
      </c>
      <c r="O374" s="3">
        <f t="shared" si="60"/>
        <v>2025</v>
      </c>
      <c r="P374" s="25">
        <f t="shared" si="61"/>
        <v>1</v>
      </c>
      <c r="Q374" s="3">
        <f t="shared" si="62"/>
        <v>27</v>
      </c>
      <c r="R374" s="3">
        <f t="shared" si="63"/>
        <v>5</v>
      </c>
      <c r="S374" s="3">
        <f t="shared" si="64"/>
        <v>2</v>
      </c>
      <c r="T374" s="3">
        <v>24</v>
      </c>
      <c r="U374" s="3">
        <v>-10</v>
      </c>
      <c r="V374" s="3">
        <v>8</v>
      </c>
      <c r="W374" s="3">
        <v>-2.5</v>
      </c>
      <c r="X374" s="3">
        <v>403.22</v>
      </c>
    </row>
    <row r="375" spans="2:24" x14ac:dyDescent="0.3">
      <c r="B375" s="2">
        <v>45685</v>
      </c>
      <c r="C375" s="3">
        <f t="shared" si="55"/>
        <v>2025</v>
      </c>
      <c r="D375" s="25">
        <f t="shared" si="56"/>
        <v>1</v>
      </c>
      <c r="E375" s="3">
        <f t="shared" si="57"/>
        <v>28</v>
      </c>
      <c r="F375" s="3">
        <f t="shared" si="58"/>
        <v>5</v>
      </c>
      <c r="G375" s="3">
        <f t="shared" si="59"/>
        <v>3</v>
      </c>
      <c r="H375" s="88">
        <v>24</v>
      </c>
      <c r="I375" s="88">
        <v>68</v>
      </c>
      <c r="J375" s="88">
        <v>177</v>
      </c>
      <c r="K375" s="88">
        <v>144</v>
      </c>
      <c r="L375" s="3">
        <v>14396.1</v>
      </c>
      <c r="M375" s="90"/>
      <c r="N375" s="89">
        <v>45685</v>
      </c>
      <c r="O375" s="3">
        <f t="shared" si="60"/>
        <v>2025</v>
      </c>
      <c r="P375" s="25">
        <f t="shared" si="61"/>
        <v>1</v>
      </c>
      <c r="Q375" s="3">
        <f t="shared" si="62"/>
        <v>28</v>
      </c>
      <c r="R375" s="3">
        <f t="shared" si="63"/>
        <v>5</v>
      </c>
      <c r="S375" s="3">
        <f t="shared" si="64"/>
        <v>3</v>
      </c>
      <c r="T375" s="3">
        <v>24</v>
      </c>
      <c r="U375" s="3">
        <v>-7.5</v>
      </c>
      <c r="V375" s="3">
        <v>2</v>
      </c>
      <c r="W375" s="3">
        <v>-4</v>
      </c>
      <c r="X375" s="3">
        <v>95.2</v>
      </c>
    </row>
    <row r="376" spans="2:24" x14ac:dyDescent="0.3">
      <c r="B376" s="2">
        <v>45686</v>
      </c>
      <c r="C376" s="3">
        <f t="shared" si="55"/>
        <v>2025</v>
      </c>
      <c r="D376" s="25">
        <f t="shared" si="56"/>
        <v>1</v>
      </c>
      <c r="E376" s="3">
        <f t="shared" si="57"/>
        <v>29</v>
      </c>
      <c r="F376" s="3">
        <f t="shared" si="58"/>
        <v>5</v>
      </c>
      <c r="G376" s="3">
        <f t="shared" si="59"/>
        <v>4</v>
      </c>
      <c r="H376" s="88">
        <v>24</v>
      </c>
      <c r="I376" s="88">
        <v>127</v>
      </c>
      <c r="J376" s="88">
        <v>210</v>
      </c>
      <c r="K376" s="88">
        <v>165</v>
      </c>
      <c r="L376" s="3">
        <v>2742.59</v>
      </c>
      <c r="M376" s="90"/>
      <c r="N376" s="89">
        <v>45686</v>
      </c>
      <c r="O376" s="3">
        <f t="shared" si="60"/>
        <v>2025</v>
      </c>
      <c r="P376" s="25">
        <f t="shared" si="61"/>
        <v>1</v>
      </c>
      <c r="Q376" s="3">
        <f t="shared" si="62"/>
        <v>29</v>
      </c>
      <c r="R376" s="3">
        <f t="shared" si="63"/>
        <v>5</v>
      </c>
      <c r="S376" s="3">
        <f t="shared" si="64"/>
        <v>4</v>
      </c>
      <c r="T376" s="3">
        <v>24</v>
      </c>
      <c r="U376" s="3">
        <v>-7</v>
      </c>
      <c r="V376" s="3">
        <v>1</v>
      </c>
      <c r="W376" s="3">
        <v>-2.5</v>
      </c>
      <c r="X376" s="3">
        <v>94.55</v>
      </c>
    </row>
    <row r="377" spans="2:24" x14ac:dyDescent="0.3">
      <c r="B377" s="2">
        <v>45687</v>
      </c>
      <c r="C377" s="3">
        <f t="shared" si="55"/>
        <v>2025</v>
      </c>
      <c r="D377" s="25">
        <f t="shared" si="56"/>
        <v>1</v>
      </c>
      <c r="E377" s="3">
        <f t="shared" si="57"/>
        <v>30</v>
      </c>
      <c r="F377" s="3">
        <f t="shared" si="58"/>
        <v>5</v>
      </c>
      <c r="G377" s="3">
        <f t="shared" si="59"/>
        <v>5</v>
      </c>
      <c r="H377" s="88">
        <v>24</v>
      </c>
      <c r="I377" s="88">
        <v>65</v>
      </c>
      <c r="J377" s="88">
        <v>185</v>
      </c>
      <c r="K377" s="88">
        <v>112</v>
      </c>
      <c r="L377" s="3">
        <v>12300.4</v>
      </c>
      <c r="M377" s="90"/>
      <c r="N377" s="89">
        <v>45687</v>
      </c>
      <c r="O377" s="3">
        <f t="shared" si="60"/>
        <v>2025</v>
      </c>
      <c r="P377" s="25">
        <f t="shared" si="61"/>
        <v>1</v>
      </c>
      <c r="Q377" s="3">
        <f t="shared" si="62"/>
        <v>30</v>
      </c>
      <c r="R377" s="3">
        <f t="shared" si="63"/>
        <v>5</v>
      </c>
      <c r="S377" s="3">
        <f t="shared" si="64"/>
        <v>5</v>
      </c>
      <c r="T377" s="3">
        <v>24</v>
      </c>
      <c r="U377" s="3">
        <v>-3</v>
      </c>
      <c r="V377" s="3">
        <v>1</v>
      </c>
      <c r="W377" s="3">
        <v>-0.5</v>
      </c>
      <c r="X377" s="3">
        <v>17.54</v>
      </c>
    </row>
    <row r="378" spans="2:24" x14ac:dyDescent="0.3">
      <c r="B378" s="2">
        <v>45688</v>
      </c>
      <c r="C378" s="3">
        <f t="shared" si="55"/>
        <v>2025</v>
      </c>
      <c r="D378" s="25">
        <f t="shared" si="56"/>
        <v>1</v>
      </c>
      <c r="E378" s="3">
        <f t="shared" si="57"/>
        <v>31</v>
      </c>
      <c r="F378" s="3">
        <f t="shared" si="58"/>
        <v>5</v>
      </c>
      <c r="G378" s="3">
        <f t="shared" si="59"/>
        <v>6</v>
      </c>
      <c r="H378" s="88">
        <v>24</v>
      </c>
      <c r="I378" s="88">
        <v>55</v>
      </c>
      <c r="J378" s="88">
        <v>168</v>
      </c>
      <c r="K378" s="88">
        <v>80</v>
      </c>
      <c r="L378" s="3">
        <v>7728.97</v>
      </c>
      <c r="M378" s="90"/>
      <c r="N378" s="89">
        <v>45688</v>
      </c>
      <c r="O378" s="3">
        <f t="shared" si="60"/>
        <v>2025</v>
      </c>
      <c r="P378" s="25">
        <f t="shared" si="61"/>
        <v>1</v>
      </c>
      <c r="Q378" s="3">
        <f t="shared" si="62"/>
        <v>31</v>
      </c>
      <c r="R378" s="3">
        <f t="shared" si="63"/>
        <v>5</v>
      </c>
      <c r="S378" s="3">
        <f t="shared" si="64"/>
        <v>6</v>
      </c>
      <c r="T378" s="3">
        <v>24</v>
      </c>
      <c r="U378" s="3">
        <v>-5</v>
      </c>
      <c r="V378" s="3">
        <v>-2</v>
      </c>
      <c r="W378" s="3">
        <v>-4</v>
      </c>
      <c r="X378" s="3">
        <v>5.2</v>
      </c>
    </row>
    <row r="379" spans="2:24" x14ac:dyDescent="0.3">
      <c r="B379" s="2">
        <v>45689</v>
      </c>
      <c r="C379" s="3">
        <f t="shared" si="55"/>
        <v>2025</v>
      </c>
      <c r="D379" s="25">
        <f t="shared" si="56"/>
        <v>2</v>
      </c>
      <c r="E379" s="3">
        <f t="shared" si="57"/>
        <v>1</v>
      </c>
      <c r="F379" s="3">
        <f t="shared" si="58"/>
        <v>5</v>
      </c>
      <c r="G379" s="3">
        <f t="shared" si="59"/>
        <v>7</v>
      </c>
      <c r="H379" s="88">
        <v>24</v>
      </c>
      <c r="I379" s="88">
        <v>70</v>
      </c>
      <c r="J379" s="88">
        <v>236</v>
      </c>
      <c r="K379" s="88">
        <v>149</v>
      </c>
      <c r="L379" s="3">
        <v>22997.4</v>
      </c>
      <c r="M379" s="90"/>
      <c r="N379" s="89">
        <v>45689</v>
      </c>
      <c r="O379" s="3">
        <f t="shared" si="60"/>
        <v>2025</v>
      </c>
      <c r="P379" s="25">
        <f t="shared" si="61"/>
        <v>2</v>
      </c>
      <c r="Q379" s="3">
        <f t="shared" si="62"/>
        <v>1</v>
      </c>
      <c r="R379" s="3">
        <f t="shared" si="63"/>
        <v>5</v>
      </c>
      <c r="S379" s="3">
        <f t="shared" si="64"/>
        <v>7</v>
      </c>
      <c r="T379" s="3">
        <v>24</v>
      </c>
      <c r="U379" s="3">
        <v>-11.5</v>
      </c>
      <c r="V379" s="3">
        <v>-2.5</v>
      </c>
      <c r="W379" s="3">
        <v>-5.5</v>
      </c>
      <c r="X379" s="3">
        <v>48.47</v>
      </c>
    </row>
    <row r="380" spans="2:24" x14ac:dyDescent="0.3">
      <c r="B380" s="2">
        <v>45690</v>
      </c>
      <c r="C380" s="3">
        <f t="shared" si="55"/>
        <v>2025</v>
      </c>
      <c r="D380" s="25">
        <f t="shared" si="56"/>
        <v>2</v>
      </c>
      <c r="E380" s="3">
        <f t="shared" si="57"/>
        <v>2</v>
      </c>
      <c r="F380" s="3">
        <f t="shared" si="58"/>
        <v>6</v>
      </c>
      <c r="G380" s="3">
        <f t="shared" si="59"/>
        <v>1</v>
      </c>
      <c r="H380" s="88">
        <v>24</v>
      </c>
      <c r="I380" s="88">
        <v>25</v>
      </c>
      <c r="J380" s="88">
        <v>289</v>
      </c>
      <c r="K380" s="88">
        <v>154</v>
      </c>
      <c r="L380" s="3">
        <v>68538.8</v>
      </c>
      <c r="M380" s="90"/>
      <c r="N380" s="89">
        <v>45690</v>
      </c>
      <c r="O380" s="3">
        <f t="shared" si="60"/>
        <v>2025</v>
      </c>
      <c r="P380" s="25">
        <f t="shared" si="61"/>
        <v>2</v>
      </c>
      <c r="Q380" s="3">
        <f t="shared" si="62"/>
        <v>2</v>
      </c>
      <c r="R380" s="3">
        <f t="shared" si="63"/>
        <v>6</v>
      </c>
      <c r="S380" s="3">
        <f t="shared" si="64"/>
        <v>1</v>
      </c>
      <c r="T380" s="3">
        <v>24</v>
      </c>
      <c r="U380" s="3">
        <v>-19</v>
      </c>
      <c r="V380" s="3">
        <v>-3</v>
      </c>
      <c r="W380" s="3">
        <v>-13.5</v>
      </c>
      <c r="X380" s="3">
        <v>270.76</v>
      </c>
    </row>
    <row r="381" spans="2:24" x14ac:dyDescent="0.3">
      <c r="B381" s="2">
        <v>45691</v>
      </c>
      <c r="C381" s="3">
        <f t="shared" si="55"/>
        <v>2025</v>
      </c>
      <c r="D381" s="25">
        <f t="shared" si="56"/>
        <v>2</v>
      </c>
      <c r="E381" s="3">
        <f t="shared" si="57"/>
        <v>3</v>
      </c>
      <c r="F381" s="3">
        <f t="shared" si="58"/>
        <v>6</v>
      </c>
      <c r="G381" s="3">
        <f t="shared" si="59"/>
        <v>2</v>
      </c>
      <c r="H381" s="88">
        <v>24</v>
      </c>
      <c r="I381" s="88">
        <v>57</v>
      </c>
      <c r="J381" s="88">
        <v>326</v>
      </c>
      <c r="K381" s="88">
        <v>165</v>
      </c>
      <c r="L381" s="3">
        <v>63093</v>
      </c>
      <c r="M381" s="90"/>
      <c r="N381" s="89">
        <v>45691</v>
      </c>
      <c r="O381" s="3">
        <f t="shared" si="60"/>
        <v>2025</v>
      </c>
      <c r="P381" s="25">
        <f t="shared" si="61"/>
        <v>2</v>
      </c>
      <c r="Q381" s="3">
        <f t="shared" si="62"/>
        <v>3</v>
      </c>
      <c r="R381" s="3">
        <f t="shared" si="63"/>
        <v>6</v>
      </c>
      <c r="S381" s="3">
        <f t="shared" si="64"/>
        <v>2</v>
      </c>
      <c r="T381" s="3">
        <v>24</v>
      </c>
      <c r="U381" s="3">
        <v>-17</v>
      </c>
      <c r="V381" s="3">
        <v>-2.5</v>
      </c>
      <c r="W381" s="3">
        <v>-13</v>
      </c>
      <c r="X381" s="3">
        <v>302.37</v>
      </c>
    </row>
    <row r="382" spans="2:24" x14ac:dyDescent="0.3">
      <c r="B382" s="2">
        <v>45692</v>
      </c>
      <c r="C382" s="3">
        <f t="shared" si="55"/>
        <v>2025</v>
      </c>
      <c r="D382" s="25">
        <f t="shared" si="56"/>
        <v>2</v>
      </c>
      <c r="E382" s="3">
        <f t="shared" si="57"/>
        <v>4</v>
      </c>
      <c r="F382" s="3">
        <f t="shared" si="58"/>
        <v>6</v>
      </c>
      <c r="G382" s="3">
        <f t="shared" si="59"/>
        <v>3</v>
      </c>
      <c r="H382" s="88">
        <v>24</v>
      </c>
      <c r="I382" s="88">
        <v>74</v>
      </c>
      <c r="J382" s="88">
        <v>354</v>
      </c>
      <c r="K382" s="88">
        <v>210</v>
      </c>
      <c r="L382" s="3">
        <v>42566.1</v>
      </c>
      <c r="M382" s="90"/>
      <c r="N382" s="89">
        <v>45692</v>
      </c>
      <c r="O382" s="3">
        <f t="shared" si="60"/>
        <v>2025</v>
      </c>
      <c r="P382" s="25">
        <f t="shared" si="61"/>
        <v>2</v>
      </c>
      <c r="Q382" s="3">
        <f t="shared" si="62"/>
        <v>4</v>
      </c>
      <c r="R382" s="3">
        <f t="shared" si="63"/>
        <v>6</v>
      </c>
      <c r="S382" s="3">
        <f t="shared" si="64"/>
        <v>3</v>
      </c>
      <c r="T382" s="3">
        <v>24</v>
      </c>
      <c r="U382" s="3">
        <v>-16.5</v>
      </c>
      <c r="V382" s="3">
        <v>-3.5</v>
      </c>
      <c r="W382" s="3">
        <v>-12</v>
      </c>
      <c r="X382" s="3">
        <v>220.83</v>
      </c>
    </row>
    <row r="383" spans="2:24" x14ac:dyDescent="0.3">
      <c r="B383" s="2">
        <v>45693</v>
      </c>
      <c r="C383" s="3">
        <f t="shared" si="55"/>
        <v>2025</v>
      </c>
      <c r="D383" s="25">
        <f t="shared" si="56"/>
        <v>2</v>
      </c>
      <c r="E383" s="3">
        <f t="shared" si="57"/>
        <v>5</v>
      </c>
      <c r="F383" s="3">
        <f t="shared" si="58"/>
        <v>6</v>
      </c>
      <c r="G383" s="3">
        <f t="shared" si="59"/>
        <v>4</v>
      </c>
      <c r="H383" s="88">
        <v>24</v>
      </c>
      <c r="I383" s="88">
        <v>34</v>
      </c>
      <c r="J383" s="88">
        <v>327</v>
      </c>
      <c r="K383" s="88">
        <v>89</v>
      </c>
      <c r="L383" s="3">
        <v>77520</v>
      </c>
      <c r="M383" s="90"/>
      <c r="N383" s="89">
        <v>45693</v>
      </c>
      <c r="O383" s="3">
        <f t="shared" si="60"/>
        <v>2025</v>
      </c>
      <c r="P383" s="25">
        <f t="shared" si="61"/>
        <v>2</v>
      </c>
      <c r="Q383" s="3">
        <f t="shared" si="62"/>
        <v>5</v>
      </c>
      <c r="R383" s="3">
        <f t="shared" si="63"/>
        <v>6</v>
      </c>
      <c r="S383" s="3">
        <f t="shared" si="64"/>
        <v>4</v>
      </c>
      <c r="T383" s="3">
        <v>24</v>
      </c>
      <c r="U383" s="3">
        <v>-15.5</v>
      </c>
      <c r="V383" s="3">
        <v>0</v>
      </c>
      <c r="W383" s="3">
        <v>-12</v>
      </c>
      <c r="X383" s="3">
        <v>299.24</v>
      </c>
    </row>
    <row r="384" spans="2:24" x14ac:dyDescent="0.3">
      <c r="B384" s="2">
        <v>45694</v>
      </c>
      <c r="C384" s="3">
        <f t="shared" si="55"/>
        <v>2025</v>
      </c>
      <c r="D384" s="25">
        <f t="shared" si="56"/>
        <v>2</v>
      </c>
      <c r="E384" s="3">
        <f t="shared" si="57"/>
        <v>6</v>
      </c>
      <c r="F384" s="3">
        <f t="shared" si="58"/>
        <v>6</v>
      </c>
      <c r="G384" s="3">
        <f t="shared" si="59"/>
        <v>5</v>
      </c>
      <c r="H384" s="88">
        <v>24</v>
      </c>
      <c r="I384" s="88">
        <v>57</v>
      </c>
      <c r="J384" s="88">
        <v>228</v>
      </c>
      <c r="K384" s="88">
        <v>82</v>
      </c>
      <c r="L384" s="3">
        <v>28089.5</v>
      </c>
      <c r="M384" s="90"/>
      <c r="N384" s="89">
        <v>45694</v>
      </c>
      <c r="O384" s="3">
        <f t="shared" si="60"/>
        <v>2025</v>
      </c>
      <c r="P384" s="25">
        <f t="shared" si="61"/>
        <v>2</v>
      </c>
      <c r="Q384" s="3">
        <f t="shared" si="62"/>
        <v>6</v>
      </c>
      <c r="R384" s="3">
        <f t="shared" si="63"/>
        <v>6</v>
      </c>
      <c r="S384" s="3">
        <f t="shared" si="64"/>
        <v>5</v>
      </c>
      <c r="T384" s="3">
        <v>24</v>
      </c>
      <c r="U384" s="3">
        <v>-14</v>
      </c>
      <c r="V384" s="3">
        <v>3</v>
      </c>
      <c r="W384" s="3">
        <v>-5.5</v>
      </c>
      <c r="X384" s="3">
        <v>371.74</v>
      </c>
    </row>
    <row r="385" spans="2:24" x14ac:dyDescent="0.3">
      <c r="B385" s="2">
        <v>45695</v>
      </c>
      <c r="C385" s="3">
        <f t="shared" si="55"/>
        <v>2025</v>
      </c>
      <c r="D385" s="25">
        <f t="shared" si="56"/>
        <v>2</v>
      </c>
      <c r="E385" s="3">
        <f t="shared" si="57"/>
        <v>7</v>
      </c>
      <c r="F385" s="3">
        <f t="shared" si="58"/>
        <v>6</v>
      </c>
      <c r="G385" s="3">
        <f t="shared" si="59"/>
        <v>6</v>
      </c>
      <c r="H385" s="88">
        <v>24</v>
      </c>
      <c r="I385" s="88">
        <v>5</v>
      </c>
      <c r="J385" s="88">
        <v>190</v>
      </c>
      <c r="K385" s="88">
        <v>50</v>
      </c>
      <c r="L385" s="3">
        <v>35645.1</v>
      </c>
      <c r="M385" s="90"/>
      <c r="N385" s="89">
        <v>45695</v>
      </c>
      <c r="O385" s="3">
        <f t="shared" si="60"/>
        <v>2025</v>
      </c>
      <c r="P385" s="25">
        <f t="shared" si="61"/>
        <v>2</v>
      </c>
      <c r="Q385" s="3">
        <f t="shared" si="62"/>
        <v>7</v>
      </c>
      <c r="R385" s="3">
        <f t="shared" si="63"/>
        <v>6</v>
      </c>
      <c r="S385" s="3">
        <f t="shared" si="64"/>
        <v>6</v>
      </c>
      <c r="T385" s="3">
        <v>24</v>
      </c>
      <c r="U385" s="3">
        <v>-10</v>
      </c>
      <c r="V385" s="3">
        <v>10</v>
      </c>
      <c r="W385" s="3">
        <v>-2.5</v>
      </c>
      <c r="X385" s="3">
        <v>350.85</v>
      </c>
    </row>
    <row r="386" spans="2:24" x14ac:dyDescent="0.3">
      <c r="B386" s="2">
        <v>45696</v>
      </c>
      <c r="C386" s="3">
        <f t="shared" si="55"/>
        <v>2025</v>
      </c>
      <c r="D386" s="25">
        <f t="shared" si="56"/>
        <v>2</v>
      </c>
      <c r="E386" s="3">
        <f t="shared" si="57"/>
        <v>8</v>
      </c>
      <c r="F386" s="3">
        <f t="shared" si="58"/>
        <v>6</v>
      </c>
      <c r="G386" s="3">
        <f t="shared" si="59"/>
        <v>7</v>
      </c>
      <c r="H386" s="88">
        <v>24</v>
      </c>
      <c r="I386" s="88">
        <v>38</v>
      </c>
      <c r="J386" s="88">
        <v>211</v>
      </c>
      <c r="K386" s="88">
        <v>82</v>
      </c>
      <c r="L386" s="3">
        <v>28086.1</v>
      </c>
      <c r="M386" s="90"/>
      <c r="N386" s="89">
        <v>45696</v>
      </c>
      <c r="O386" s="3">
        <f t="shared" si="60"/>
        <v>2025</v>
      </c>
      <c r="P386" s="25">
        <f t="shared" si="61"/>
        <v>2</v>
      </c>
      <c r="Q386" s="3">
        <f t="shared" si="62"/>
        <v>8</v>
      </c>
      <c r="R386" s="3">
        <f t="shared" si="63"/>
        <v>6</v>
      </c>
      <c r="S386" s="3">
        <f t="shared" si="64"/>
        <v>7</v>
      </c>
      <c r="T386" s="3">
        <v>24</v>
      </c>
      <c r="U386" s="3">
        <v>-7</v>
      </c>
      <c r="V386" s="3">
        <v>7</v>
      </c>
      <c r="W386" s="3">
        <v>-2.5</v>
      </c>
      <c r="X386" s="3">
        <v>229.98</v>
      </c>
    </row>
    <row r="387" spans="2:24" x14ac:dyDescent="0.3">
      <c r="B387" s="2">
        <v>45697</v>
      </c>
      <c r="C387" s="3">
        <f t="shared" si="55"/>
        <v>2025</v>
      </c>
      <c r="D387" s="25">
        <f t="shared" si="56"/>
        <v>2</v>
      </c>
      <c r="E387" s="3">
        <f t="shared" si="57"/>
        <v>9</v>
      </c>
      <c r="F387" s="3">
        <f t="shared" si="58"/>
        <v>7</v>
      </c>
      <c r="G387" s="3">
        <f t="shared" si="59"/>
        <v>1</v>
      </c>
      <c r="H387" s="88">
        <v>11</v>
      </c>
      <c r="I387" s="88">
        <v>53</v>
      </c>
      <c r="J387" s="88">
        <v>163</v>
      </c>
      <c r="K387" s="88">
        <v>74</v>
      </c>
      <c r="L387" s="3">
        <v>17710.5</v>
      </c>
      <c r="M387" s="90"/>
      <c r="N387" s="89">
        <v>45697</v>
      </c>
      <c r="O387" s="3">
        <f t="shared" si="60"/>
        <v>2025</v>
      </c>
      <c r="P387" s="25">
        <f t="shared" si="61"/>
        <v>2</v>
      </c>
      <c r="Q387" s="3">
        <f t="shared" si="62"/>
        <v>9</v>
      </c>
      <c r="R387" s="3">
        <f t="shared" si="63"/>
        <v>7</v>
      </c>
      <c r="S387" s="3">
        <f t="shared" si="64"/>
        <v>1</v>
      </c>
      <c r="T387" s="3">
        <v>24</v>
      </c>
      <c r="U387" s="3">
        <v>-5</v>
      </c>
      <c r="V387" s="3">
        <v>4</v>
      </c>
      <c r="W387" s="3">
        <v>-1</v>
      </c>
      <c r="X387" s="3">
        <v>81.260000000000005</v>
      </c>
    </row>
    <row r="388" spans="2:24" x14ac:dyDescent="0.3">
      <c r="B388" s="2">
        <v>45698</v>
      </c>
      <c r="C388" s="3">
        <f t="shared" si="55"/>
        <v>2025</v>
      </c>
      <c r="D388" s="25">
        <f t="shared" si="56"/>
        <v>2</v>
      </c>
      <c r="E388" s="3">
        <f t="shared" si="57"/>
        <v>10</v>
      </c>
      <c r="F388" s="3">
        <f t="shared" si="58"/>
        <v>7</v>
      </c>
      <c r="G388" s="3">
        <f t="shared" si="59"/>
        <v>2</v>
      </c>
      <c r="H388" s="88">
        <v>12</v>
      </c>
      <c r="I388" s="88">
        <v>163</v>
      </c>
      <c r="J388" s="88">
        <v>224</v>
      </c>
      <c r="K388" s="88">
        <v>180</v>
      </c>
      <c r="L388" s="3">
        <v>2492.42</v>
      </c>
      <c r="M388" s="90"/>
      <c r="N388" s="89">
        <v>45698</v>
      </c>
      <c r="O388" s="3">
        <f t="shared" si="60"/>
        <v>2025</v>
      </c>
      <c r="P388" s="25">
        <f t="shared" si="61"/>
        <v>2</v>
      </c>
      <c r="Q388" s="3">
        <f t="shared" si="62"/>
        <v>10</v>
      </c>
      <c r="R388" s="3">
        <f t="shared" si="63"/>
        <v>7</v>
      </c>
      <c r="S388" s="3">
        <f t="shared" si="64"/>
        <v>2</v>
      </c>
      <c r="T388" s="3">
        <v>23</v>
      </c>
      <c r="U388" s="3">
        <v>-5</v>
      </c>
      <c r="V388" s="3">
        <v>5</v>
      </c>
      <c r="W388" s="3">
        <v>-1</v>
      </c>
      <c r="X388" s="3">
        <v>99.75</v>
      </c>
    </row>
    <row r="389" spans="2:24" x14ac:dyDescent="0.3">
      <c r="B389" s="2">
        <v>45699</v>
      </c>
      <c r="C389" s="3">
        <f t="shared" ref="C389:C410" si="65">YEAR(B389)</f>
        <v>2025</v>
      </c>
      <c r="D389" s="25">
        <f t="shared" ref="D389:D410" si="66">MONTH(B389)</f>
        <v>2</v>
      </c>
      <c r="E389" s="3">
        <f t="shared" ref="E389:E410" si="67">DAY(B389)</f>
        <v>11</v>
      </c>
      <c r="F389" s="3">
        <f t="shared" ref="F389:F410" si="68">WEEKNUM(B389)</f>
        <v>7</v>
      </c>
      <c r="G389" s="3">
        <f t="shared" ref="G389:G410" si="69">WEEKDAY(B389)</f>
        <v>3</v>
      </c>
      <c r="H389" s="88">
        <v>24</v>
      </c>
      <c r="I389" s="88">
        <v>72</v>
      </c>
      <c r="J389" s="88">
        <v>195</v>
      </c>
      <c r="K389" s="88">
        <v>151</v>
      </c>
      <c r="L389" s="3">
        <v>14077.3</v>
      </c>
      <c r="M389" s="90"/>
      <c r="N389" s="89">
        <v>45699</v>
      </c>
      <c r="O389" s="3">
        <f t="shared" si="60"/>
        <v>2025</v>
      </c>
      <c r="P389" s="25">
        <f t="shared" si="61"/>
        <v>2</v>
      </c>
      <c r="Q389" s="3">
        <f t="shared" si="62"/>
        <v>11</v>
      </c>
      <c r="R389" s="3">
        <f t="shared" si="63"/>
        <v>7</v>
      </c>
      <c r="S389" s="3">
        <f t="shared" si="64"/>
        <v>3</v>
      </c>
      <c r="T389" s="3">
        <v>24</v>
      </c>
      <c r="U389" s="3">
        <v>-7</v>
      </c>
      <c r="V389" s="3">
        <v>2</v>
      </c>
      <c r="W389" s="3">
        <v>-1</v>
      </c>
      <c r="X389" s="3">
        <v>86.3</v>
      </c>
    </row>
    <row r="390" spans="2:24" x14ac:dyDescent="0.3">
      <c r="B390" s="2">
        <v>45700</v>
      </c>
      <c r="C390" s="3">
        <f t="shared" si="65"/>
        <v>2025</v>
      </c>
      <c r="D390" s="25">
        <f t="shared" si="66"/>
        <v>2</v>
      </c>
      <c r="E390" s="3">
        <f t="shared" si="67"/>
        <v>12</v>
      </c>
      <c r="F390" s="3">
        <f t="shared" si="68"/>
        <v>7</v>
      </c>
      <c r="G390" s="3">
        <f t="shared" si="69"/>
        <v>4</v>
      </c>
      <c r="H390" s="88">
        <v>24</v>
      </c>
      <c r="I390" s="88">
        <v>95</v>
      </c>
      <c r="J390" s="88">
        <v>172</v>
      </c>
      <c r="K390" s="88">
        <v>147</v>
      </c>
      <c r="L390" s="3">
        <v>4301.45</v>
      </c>
      <c r="M390" s="90"/>
      <c r="N390" s="89">
        <v>45700</v>
      </c>
      <c r="O390" s="3">
        <f t="shared" si="60"/>
        <v>2025</v>
      </c>
      <c r="P390" s="25">
        <f t="shared" si="61"/>
        <v>2</v>
      </c>
      <c r="Q390" s="3">
        <f t="shared" si="62"/>
        <v>12</v>
      </c>
      <c r="R390" s="3">
        <f t="shared" si="63"/>
        <v>7</v>
      </c>
      <c r="S390" s="3">
        <f t="shared" si="64"/>
        <v>4</v>
      </c>
      <c r="T390" s="3">
        <v>24</v>
      </c>
      <c r="U390" s="3">
        <v>-1</v>
      </c>
      <c r="V390" s="3">
        <v>1</v>
      </c>
      <c r="W390" s="3">
        <v>0</v>
      </c>
      <c r="X390" s="3">
        <v>5.76</v>
      </c>
    </row>
    <row r="391" spans="2:24" x14ac:dyDescent="0.3">
      <c r="B391" s="2">
        <v>45701</v>
      </c>
      <c r="C391" s="3">
        <f t="shared" si="65"/>
        <v>2025</v>
      </c>
      <c r="D391" s="25">
        <f t="shared" si="66"/>
        <v>2</v>
      </c>
      <c r="E391" s="3">
        <f t="shared" si="67"/>
        <v>13</v>
      </c>
      <c r="F391" s="3">
        <f t="shared" si="68"/>
        <v>7</v>
      </c>
      <c r="G391" s="3">
        <f t="shared" si="69"/>
        <v>5</v>
      </c>
      <c r="H391" s="88">
        <v>24</v>
      </c>
      <c r="I391" s="88">
        <v>152</v>
      </c>
      <c r="J391" s="88">
        <v>187</v>
      </c>
      <c r="K391" s="88">
        <v>162</v>
      </c>
      <c r="L391" s="3">
        <v>824.18</v>
      </c>
      <c r="M391" s="90"/>
      <c r="N391" s="89">
        <v>45701</v>
      </c>
      <c r="O391" s="3">
        <f t="shared" si="60"/>
        <v>2025</v>
      </c>
      <c r="P391" s="25">
        <f t="shared" si="61"/>
        <v>2</v>
      </c>
      <c r="Q391" s="3">
        <f t="shared" si="62"/>
        <v>13</v>
      </c>
      <c r="R391" s="3">
        <f t="shared" si="63"/>
        <v>7</v>
      </c>
      <c r="S391" s="3">
        <f t="shared" si="64"/>
        <v>5</v>
      </c>
      <c r="T391" s="3">
        <v>24</v>
      </c>
      <c r="U391" s="3">
        <v>-3</v>
      </c>
      <c r="V391" s="3">
        <v>1</v>
      </c>
      <c r="W391" s="3">
        <v>-1</v>
      </c>
      <c r="X391" s="3">
        <v>11.5</v>
      </c>
    </row>
    <row r="392" spans="2:24" x14ac:dyDescent="0.3">
      <c r="B392" s="2">
        <v>45702</v>
      </c>
      <c r="C392" s="3">
        <f t="shared" si="65"/>
        <v>2025</v>
      </c>
      <c r="D392" s="25">
        <f t="shared" si="66"/>
        <v>2</v>
      </c>
      <c r="E392" s="3">
        <f t="shared" si="67"/>
        <v>14</v>
      </c>
      <c r="F392" s="3">
        <f t="shared" si="68"/>
        <v>7</v>
      </c>
      <c r="G392" s="3">
        <f t="shared" si="69"/>
        <v>6</v>
      </c>
      <c r="H392" s="88">
        <v>24</v>
      </c>
      <c r="I392" s="88">
        <v>55</v>
      </c>
      <c r="J392" s="88">
        <v>165</v>
      </c>
      <c r="K392" s="88">
        <v>91</v>
      </c>
      <c r="L392" s="3">
        <v>17381.599999999999</v>
      </c>
      <c r="M392" s="90"/>
      <c r="N392" s="89">
        <v>45702</v>
      </c>
      <c r="O392" s="3">
        <f t="shared" si="60"/>
        <v>2025</v>
      </c>
      <c r="P392" s="25">
        <f t="shared" si="61"/>
        <v>2</v>
      </c>
      <c r="Q392" s="3">
        <f t="shared" si="62"/>
        <v>14</v>
      </c>
      <c r="R392" s="3">
        <f t="shared" si="63"/>
        <v>7</v>
      </c>
      <c r="S392" s="3">
        <f t="shared" si="64"/>
        <v>6</v>
      </c>
      <c r="T392" s="3">
        <v>24</v>
      </c>
      <c r="U392" s="3">
        <v>-4</v>
      </c>
      <c r="V392" s="3">
        <v>7</v>
      </c>
      <c r="W392" s="3">
        <v>-1</v>
      </c>
      <c r="X392" s="3">
        <v>115.1</v>
      </c>
    </row>
    <row r="393" spans="2:24" x14ac:dyDescent="0.3">
      <c r="B393" s="2">
        <v>45703</v>
      </c>
      <c r="C393" s="3">
        <f t="shared" si="65"/>
        <v>2025</v>
      </c>
      <c r="D393" s="25">
        <f t="shared" si="66"/>
        <v>2</v>
      </c>
      <c r="E393" s="3">
        <f t="shared" si="67"/>
        <v>15</v>
      </c>
      <c r="F393" s="3">
        <f t="shared" si="68"/>
        <v>7</v>
      </c>
      <c r="G393" s="3">
        <f t="shared" si="69"/>
        <v>7</v>
      </c>
      <c r="H393" s="88">
        <v>24</v>
      </c>
      <c r="I393" s="88">
        <v>53</v>
      </c>
      <c r="J393" s="88">
        <v>157</v>
      </c>
      <c r="K393" s="88">
        <v>95</v>
      </c>
      <c r="L393" s="3">
        <v>12851.5</v>
      </c>
      <c r="M393" s="90"/>
      <c r="N393" s="89">
        <v>45703</v>
      </c>
      <c r="O393" s="3">
        <f t="shared" si="60"/>
        <v>2025</v>
      </c>
      <c r="P393" s="25">
        <f t="shared" si="61"/>
        <v>2</v>
      </c>
      <c r="Q393" s="3">
        <f t="shared" si="62"/>
        <v>15</v>
      </c>
      <c r="R393" s="3">
        <f t="shared" si="63"/>
        <v>7</v>
      </c>
      <c r="S393" s="3">
        <f t="shared" si="64"/>
        <v>7</v>
      </c>
      <c r="T393" s="3">
        <v>24</v>
      </c>
      <c r="U393" s="3">
        <v>-5</v>
      </c>
      <c r="V393" s="3">
        <v>5.5</v>
      </c>
      <c r="W393" s="3">
        <v>-2</v>
      </c>
      <c r="X393" s="3">
        <v>120.27</v>
      </c>
    </row>
    <row r="394" spans="2:24" x14ac:dyDescent="0.3">
      <c r="B394" s="2">
        <v>45704</v>
      </c>
      <c r="C394" s="3">
        <f t="shared" si="65"/>
        <v>2025</v>
      </c>
      <c r="D394" s="25">
        <f t="shared" si="66"/>
        <v>2</v>
      </c>
      <c r="E394" s="3">
        <f t="shared" si="67"/>
        <v>16</v>
      </c>
      <c r="F394" s="3">
        <f t="shared" si="68"/>
        <v>8</v>
      </c>
      <c r="G394" s="3">
        <f t="shared" si="69"/>
        <v>1</v>
      </c>
      <c r="H394" s="88">
        <v>24</v>
      </c>
      <c r="I394" s="88">
        <v>99</v>
      </c>
      <c r="J394" s="88">
        <v>175</v>
      </c>
      <c r="K394" s="88">
        <v>154</v>
      </c>
      <c r="L394" s="3">
        <v>3645.92</v>
      </c>
      <c r="M394" s="90"/>
      <c r="N394" s="89">
        <v>45704</v>
      </c>
      <c r="O394" s="3">
        <f t="shared" si="60"/>
        <v>2025</v>
      </c>
      <c r="P394" s="25">
        <f t="shared" si="61"/>
        <v>2</v>
      </c>
      <c r="Q394" s="3">
        <f t="shared" si="62"/>
        <v>16</v>
      </c>
      <c r="R394" s="3">
        <f t="shared" si="63"/>
        <v>8</v>
      </c>
      <c r="S394" s="3">
        <f t="shared" si="64"/>
        <v>1</v>
      </c>
      <c r="T394" s="3">
        <v>24</v>
      </c>
      <c r="U394" s="3">
        <v>-4</v>
      </c>
      <c r="V394" s="3">
        <v>3</v>
      </c>
      <c r="W394" s="3">
        <v>-1</v>
      </c>
      <c r="X394" s="3">
        <v>44.4</v>
      </c>
    </row>
    <row r="395" spans="2:24" x14ac:dyDescent="0.3">
      <c r="B395" s="2">
        <v>45705</v>
      </c>
      <c r="C395" s="3">
        <f t="shared" si="65"/>
        <v>2025</v>
      </c>
      <c r="D395" s="25">
        <f t="shared" si="66"/>
        <v>2</v>
      </c>
      <c r="E395" s="3">
        <f t="shared" si="67"/>
        <v>17</v>
      </c>
      <c r="F395" s="3">
        <f t="shared" si="68"/>
        <v>8</v>
      </c>
      <c r="G395" s="3">
        <f t="shared" si="69"/>
        <v>2</v>
      </c>
      <c r="H395" s="88">
        <v>24</v>
      </c>
      <c r="I395" s="88">
        <v>109</v>
      </c>
      <c r="J395" s="88">
        <v>180</v>
      </c>
      <c r="K395" s="88">
        <v>157</v>
      </c>
      <c r="L395" s="3">
        <v>2872.39</v>
      </c>
      <c r="M395" s="90"/>
      <c r="N395" s="89">
        <v>45705</v>
      </c>
      <c r="O395" s="3">
        <f t="shared" si="60"/>
        <v>2025</v>
      </c>
      <c r="P395" s="25">
        <f t="shared" si="61"/>
        <v>2</v>
      </c>
      <c r="Q395" s="3">
        <f t="shared" si="62"/>
        <v>17</v>
      </c>
      <c r="R395" s="3">
        <f t="shared" si="63"/>
        <v>8</v>
      </c>
      <c r="S395" s="3">
        <f t="shared" si="64"/>
        <v>2</v>
      </c>
      <c r="T395" s="3">
        <v>24</v>
      </c>
      <c r="U395" s="3">
        <v>-3</v>
      </c>
      <c r="V395" s="3">
        <v>5</v>
      </c>
      <c r="W395" s="3">
        <v>0</v>
      </c>
      <c r="X395" s="3">
        <v>60.2</v>
      </c>
    </row>
    <row r="396" spans="2:24" x14ac:dyDescent="0.3">
      <c r="B396" s="2">
        <v>45706</v>
      </c>
      <c r="C396" s="3">
        <f t="shared" si="65"/>
        <v>2025</v>
      </c>
      <c r="D396" s="25">
        <f t="shared" si="66"/>
        <v>2</v>
      </c>
      <c r="E396" s="3">
        <f t="shared" si="67"/>
        <v>18</v>
      </c>
      <c r="F396" s="3">
        <f t="shared" si="68"/>
        <v>8</v>
      </c>
      <c r="G396" s="3">
        <f t="shared" si="69"/>
        <v>3</v>
      </c>
      <c r="H396" s="88">
        <v>24</v>
      </c>
      <c r="I396" s="88">
        <v>38</v>
      </c>
      <c r="J396" s="88">
        <v>155</v>
      </c>
      <c r="K396" s="88">
        <v>70</v>
      </c>
      <c r="L396" s="3">
        <v>15128.4</v>
      </c>
      <c r="M396" s="90"/>
      <c r="N396" s="89">
        <v>45706</v>
      </c>
      <c r="O396" s="3">
        <f t="shared" si="60"/>
        <v>2025</v>
      </c>
      <c r="P396" s="25">
        <f t="shared" si="61"/>
        <v>2</v>
      </c>
      <c r="Q396" s="3">
        <f t="shared" si="62"/>
        <v>18</v>
      </c>
      <c r="R396" s="3">
        <f t="shared" si="63"/>
        <v>8</v>
      </c>
      <c r="S396" s="3">
        <f t="shared" si="64"/>
        <v>3</v>
      </c>
      <c r="T396" s="3">
        <v>24</v>
      </c>
      <c r="U396" s="3">
        <v>-5</v>
      </c>
      <c r="V396" s="3">
        <v>8</v>
      </c>
      <c r="W396" s="3">
        <v>-1.5</v>
      </c>
      <c r="X396" s="3">
        <v>213.44</v>
      </c>
    </row>
    <row r="397" spans="2:24" x14ac:dyDescent="0.3">
      <c r="B397" s="2">
        <v>45707</v>
      </c>
      <c r="C397" s="3">
        <f t="shared" si="65"/>
        <v>2025</v>
      </c>
      <c r="D397" s="25">
        <f t="shared" si="66"/>
        <v>2</v>
      </c>
      <c r="E397" s="3">
        <f t="shared" si="67"/>
        <v>19</v>
      </c>
      <c r="F397" s="3">
        <f t="shared" si="68"/>
        <v>8</v>
      </c>
      <c r="G397" s="3">
        <f t="shared" si="69"/>
        <v>4</v>
      </c>
      <c r="H397" s="88">
        <v>24</v>
      </c>
      <c r="I397" s="88">
        <v>63</v>
      </c>
      <c r="J397" s="88">
        <v>160</v>
      </c>
      <c r="K397" s="88">
        <v>117</v>
      </c>
      <c r="L397" s="3">
        <v>10937.8</v>
      </c>
      <c r="M397" s="90"/>
      <c r="N397" s="89">
        <v>45707</v>
      </c>
      <c r="O397" s="3">
        <f t="shared" si="60"/>
        <v>2025</v>
      </c>
      <c r="P397" s="25">
        <f t="shared" si="61"/>
        <v>2</v>
      </c>
      <c r="Q397" s="3">
        <f t="shared" si="62"/>
        <v>19</v>
      </c>
      <c r="R397" s="3">
        <f t="shared" si="63"/>
        <v>8</v>
      </c>
      <c r="S397" s="3">
        <f t="shared" si="64"/>
        <v>4</v>
      </c>
      <c r="T397" s="3">
        <v>24</v>
      </c>
      <c r="U397" s="3">
        <v>-3</v>
      </c>
      <c r="V397" s="3">
        <v>11</v>
      </c>
      <c r="W397" s="3">
        <v>0.5</v>
      </c>
      <c r="X397" s="3">
        <v>235.1</v>
      </c>
    </row>
    <row r="398" spans="2:24" x14ac:dyDescent="0.3">
      <c r="B398" s="2">
        <v>45708</v>
      </c>
      <c r="C398" s="3">
        <f t="shared" si="65"/>
        <v>2025</v>
      </c>
      <c r="D398" s="25">
        <f t="shared" si="66"/>
        <v>2</v>
      </c>
      <c r="E398" s="3">
        <f t="shared" si="67"/>
        <v>20</v>
      </c>
      <c r="F398" s="3">
        <f t="shared" si="68"/>
        <v>8</v>
      </c>
      <c r="G398" s="3">
        <f t="shared" si="69"/>
        <v>5</v>
      </c>
      <c r="H398" s="88">
        <v>24</v>
      </c>
      <c r="I398" s="88">
        <v>59</v>
      </c>
      <c r="J398" s="88">
        <v>129</v>
      </c>
      <c r="K398" s="88">
        <v>82</v>
      </c>
      <c r="L398" s="3">
        <v>4315.3599999999997</v>
      </c>
      <c r="M398" s="90"/>
      <c r="N398" s="89">
        <v>45708</v>
      </c>
      <c r="O398" s="3">
        <f t="shared" si="60"/>
        <v>2025</v>
      </c>
      <c r="P398" s="25">
        <f t="shared" si="61"/>
        <v>2</v>
      </c>
      <c r="Q398" s="3">
        <f t="shared" si="62"/>
        <v>20</v>
      </c>
      <c r="R398" s="3">
        <f t="shared" si="63"/>
        <v>8</v>
      </c>
      <c r="S398" s="3">
        <f t="shared" si="64"/>
        <v>5</v>
      </c>
      <c r="T398" s="3">
        <v>24</v>
      </c>
      <c r="U398" s="3">
        <v>-3</v>
      </c>
      <c r="V398" s="3">
        <v>9.5</v>
      </c>
      <c r="W398" s="3">
        <v>1.5</v>
      </c>
      <c r="X398" s="3">
        <v>196.41</v>
      </c>
    </row>
    <row r="399" spans="2:24" x14ac:dyDescent="0.3">
      <c r="B399" s="2">
        <v>45709</v>
      </c>
      <c r="C399" s="3">
        <f t="shared" si="65"/>
        <v>2025</v>
      </c>
      <c r="D399" s="25">
        <f t="shared" si="66"/>
        <v>2</v>
      </c>
      <c r="E399" s="3">
        <f t="shared" si="67"/>
        <v>21</v>
      </c>
      <c r="F399" s="3">
        <f t="shared" si="68"/>
        <v>8</v>
      </c>
      <c r="G399" s="3">
        <f t="shared" si="69"/>
        <v>6</v>
      </c>
      <c r="H399" s="88">
        <v>24</v>
      </c>
      <c r="I399" s="88">
        <v>80</v>
      </c>
      <c r="J399" s="88">
        <v>164</v>
      </c>
      <c r="K399" s="88">
        <v>95</v>
      </c>
      <c r="L399" s="3">
        <v>5875.36</v>
      </c>
      <c r="M399" s="90"/>
      <c r="N399" s="89">
        <v>45709</v>
      </c>
      <c r="O399" s="3">
        <f t="shared" si="60"/>
        <v>2025</v>
      </c>
      <c r="P399" s="25">
        <f t="shared" si="61"/>
        <v>2</v>
      </c>
      <c r="Q399" s="3">
        <f t="shared" si="62"/>
        <v>21</v>
      </c>
      <c r="R399" s="3">
        <f t="shared" si="63"/>
        <v>8</v>
      </c>
      <c r="S399" s="3">
        <f t="shared" si="64"/>
        <v>6</v>
      </c>
      <c r="T399" s="3">
        <v>24</v>
      </c>
      <c r="U399" s="3">
        <v>-1</v>
      </c>
      <c r="V399" s="3">
        <v>12</v>
      </c>
      <c r="W399" s="3">
        <v>0.5</v>
      </c>
      <c r="X399" s="3">
        <v>201.72</v>
      </c>
    </row>
    <row r="400" spans="2:24" x14ac:dyDescent="0.3">
      <c r="B400" s="2">
        <v>45710</v>
      </c>
      <c r="C400" s="3">
        <f t="shared" si="65"/>
        <v>2025</v>
      </c>
      <c r="D400" s="25">
        <f t="shared" si="66"/>
        <v>2</v>
      </c>
      <c r="E400" s="3">
        <f t="shared" si="67"/>
        <v>22</v>
      </c>
      <c r="F400" s="3">
        <f t="shared" si="68"/>
        <v>8</v>
      </c>
      <c r="G400" s="3">
        <f t="shared" si="69"/>
        <v>7</v>
      </c>
      <c r="H400" s="88">
        <v>24</v>
      </c>
      <c r="I400" s="88">
        <v>25</v>
      </c>
      <c r="J400" s="88">
        <v>139</v>
      </c>
      <c r="K400" s="88">
        <v>74</v>
      </c>
      <c r="L400" s="3">
        <v>9869.4</v>
      </c>
      <c r="M400" s="90"/>
      <c r="N400" s="89">
        <v>45710</v>
      </c>
      <c r="O400" s="3">
        <f t="shared" si="60"/>
        <v>2025</v>
      </c>
      <c r="P400" s="25">
        <f t="shared" si="61"/>
        <v>2</v>
      </c>
      <c r="Q400" s="3">
        <f t="shared" si="62"/>
        <v>22</v>
      </c>
      <c r="R400" s="3">
        <f t="shared" si="63"/>
        <v>8</v>
      </c>
      <c r="S400" s="3">
        <f t="shared" si="64"/>
        <v>7</v>
      </c>
      <c r="T400" s="3">
        <v>24</v>
      </c>
      <c r="U400" s="3">
        <v>-3</v>
      </c>
      <c r="V400" s="3">
        <v>13</v>
      </c>
      <c r="W400" s="3">
        <v>2</v>
      </c>
      <c r="X400" s="3">
        <v>273.33</v>
      </c>
    </row>
    <row r="401" spans="2:24" x14ac:dyDescent="0.3">
      <c r="B401" s="2">
        <v>45711</v>
      </c>
      <c r="C401" s="3">
        <f t="shared" si="65"/>
        <v>2025</v>
      </c>
      <c r="D401" s="25">
        <f t="shared" si="66"/>
        <v>2</v>
      </c>
      <c r="E401" s="3">
        <f t="shared" si="67"/>
        <v>23</v>
      </c>
      <c r="F401" s="3">
        <f t="shared" si="68"/>
        <v>9</v>
      </c>
      <c r="G401" s="3">
        <f t="shared" si="69"/>
        <v>1</v>
      </c>
      <c r="H401" s="88">
        <v>24</v>
      </c>
      <c r="I401" s="88">
        <v>13</v>
      </c>
      <c r="J401" s="88">
        <v>87</v>
      </c>
      <c r="K401" s="88">
        <v>34</v>
      </c>
      <c r="L401" s="3">
        <v>5190.6499999999996</v>
      </c>
      <c r="M401" s="90"/>
      <c r="N401" s="89">
        <v>45711</v>
      </c>
      <c r="O401" s="3">
        <f t="shared" si="60"/>
        <v>2025</v>
      </c>
      <c r="P401" s="25">
        <f t="shared" si="61"/>
        <v>2</v>
      </c>
      <c r="Q401" s="3">
        <f t="shared" si="62"/>
        <v>23</v>
      </c>
      <c r="R401" s="3">
        <f t="shared" si="63"/>
        <v>9</v>
      </c>
      <c r="S401" s="3">
        <f t="shared" si="64"/>
        <v>1</v>
      </c>
      <c r="T401" s="3">
        <v>24</v>
      </c>
      <c r="U401" s="3">
        <v>0</v>
      </c>
      <c r="V401" s="3">
        <v>18</v>
      </c>
      <c r="W401" s="3">
        <v>5</v>
      </c>
      <c r="X401" s="3">
        <v>357.49</v>
      </c>
    </row>
    <row r="402" spans="2:24" x14ac:dyDescent="0.3">
      <c r="B402" s="2">
        <v>45712</v>
      </c>
      <c r="C402" s="3">
        <f t="shared" si="65"/>
        <v>2025</v>
      </c>
      <c r="D402" s="25">
        <f t="shared" si="66"/>
        <v>2</v>
      </c>
      <c r="E402" s="3">
        <f t="shared" si="67"/>
        <v>24</v>
      </c>
      <c r="F402" s="3">
        <f t="shared" si="68"/>
        <v>9</v>
      </c>
      <c r="G402" s="3">
        <f t="shared" si="69"/>
        <v>2</v>
      </c>
      <c r="H402" s="88">
        <v>24</v>
      </c>
      <c r="I402" s="88">
        <v>21</v>
      </c>
      <c r="J402" s="88">
        <v>99</v>
      </c>
      <c r="K402" s="88">
        <v>50</v>
      </c>
      <c r="L402" s="3">
        <v>4474.71</v>
      </c>
      <c r="M402" s="90"/>
      <c r="N402" s="89">
        <v>45712</v>
      </c>
      <c r="O402" s="3">
        <f t="shared" si="60"/>
        <v>2025</v>
      </c>
      <c r="P402" s="25">
        <f t="shared" si="61"/>
        <v>2</v>
      </c>
      <c r="Q402" s="3">
        <f t="shared" si="62"/>
        <v>24</v>
      </c>
      <c r="R402" s="3">
        <f t="shared" si="63"/>
        <v>9</v>
      </c>
      <c r="S402" s="3">
        <f t="shared" si="64"/>
        <v>2</v>
      </c>
      <c r="T402" s="3">
        <v>24</v>
      </c>
      <c r="U402" s="3">
        <v>-1.5</v>
      </c>
      <c r="V402" s="3">
        <v>20</v>
      </c>
      <c r="W402" s="3">
        <v>7</v>
      </c>
      <c r="X402" s="3">
        <v>506.01</v>
      </c>
    </row>
    <row r="403" spans="2:24" x14ac:dyDescent="0.3">
      <c r="B403" s="2">
        <v>45713</v>
      </c>
      <c r="C403" s="3">
        <f t="shared" si="65"/>
        <v>2025</v>
      </c>
      <c r="D403" s="25">
        <f t="shared" si="66"/>
        <v>2</v>
      </c>
      <c r="E403" s="3">
        <f t="shared" si="67"/>
        <v>25</v>
      </c>
      <c r="F403" s="3">
        <f t="shared" si="68"/>
        <v>9</v>
      </c>
      <c r="G403" s="3">
        <f t="shared" si="69"/>
        <v>3</v>
      </c>
      <c r="H403" s="88">
        <v>24</v>
      </c>
      <c r="I403" s="88">
        <v>76</v>
      </c>
      <c r="J403" s="88">
        <v>169</v>
      </c>
      <c r="K403" s="88">
        <v>95</v>
      </c>
      <c r="L403" s="3">
        <v>7710.42</v>
      </c>
      <c r="M403" s="90"/>
      <c r="N403" s="89">
        <v>45713</v>
      </c>
      <c r="O403" s="3">
        <f t="shared" si="60"/>
        <v>2025</v>
      </c>
      <c r="P403" s="25">
        <f t="shared" si="61"/>
        <v>2</v>
      </c>
      <c r="Q403" s="3">
        <f t="shared" si="62"/>
        <v>25</v>
      </c>
      <c r="R403" s="3">
        <f t="shared" si="63"/>
        <v>9</v>
      </c>
      <c r="S403" s="3">
        <f t="shared" si="64"/>
        <v>3</v>
      </c>
      <c r="T403" s="3">
        <v>24</v>
      </c>
      <c r="U403" s="3">
        <v>2</v>
      </c>
      <c r="V403" s="3">
        <v>13.5</v>
      </c>
      <c r="W403" s="3">
        <v>6</v>
      </c>
      <c r="X403" s="3">
        <v>130.76</v>
      </c>
    </row>
    <row r="404" spans="2:24" x14ac:dyDescent="0.3">
      <c r="B404" s="2">
        <v>45714</v>
      </c>
      <c r="C404" s="3">
        <f t="shared" si="65"/>
        <v>2025</v>
      </c>
      <c r="D404" s="25">
        <f t="shared" si="66"/>
        <v>2</v>
      </c>
      <c r="E404" s="3">
        <f t="shared" si="67"/>
        <v>26</v>
      </c>
      <c r="F404" s="3">
        <f t="shared" si="68"/>
        <v>9</v>
      </c>
      <c r="G404" s="3">
        <f t="shared" si="69"/>
        <v>4</v>
      </c>
      <c r="H404" s="88">
        <v>24</v>
      </c>
      <c r="I404" s="88">
        <v>25</v>
      </c>
      <c r="J404" s="88">
        <v>149</v>
      </c>
      <c r="K404" s="88">
        <v>61</v>
      </c>
      <c r="L404" s="3">
        <v>16750.400000000001</v>
      </c>
      <c r="M404" s="90"/>
      <c r="N404" s="89">
        <v>45714</v>
      </c>
      <c r="O404" s="3">
        <f t="shared" si="60"/>
        <v>2025</v>
      </c>
      <c r="P404" s="25">
        <f t="shared" si="61"/>
        <v>2</v>
      </c>
      <c r="Q404" s="3">
        <f t="shared" si="62"/>
        <v>26</v>
      </c>
      <c r="R404" s="3">
        <f t="shared" si="63"/>
        <v>9</v>
      </c>
      <c r="S404" s="3">
        <f t="shared" si="64"/>
        <v>4</v>
      </c>
      <c r="T404" s="3">
        <v>24</v>
      </c>
      <c r="U404" s="3">
        <v>-4</v>
      </c>
      <c r="V404" s="3">
        <v>4.5</v>
      </c>
      <c r="W404" s="3">
        <v>0</v>
      </c>
      <c r="X404" s="3">
        <v>68.319999999999993</v>
      </c>
    </row>
    <row r="405" spans="2:24" x14ac:dyDescent="0.3">
      <c r="B405" s="2">
        <v>45715</v>
      </c>
      <c r="C405" s="3">
        <f t="shared" si="65"/>
        <v>2025</v>
      </c>
      <c r="D405" s="25">
        <f t="shared" si="66"/>
        <v>2</v>
      </c>
      <c r="E405" s="3">
        <f t="shared" si="67"/>
        <v>27</v>
      </c>
      <c r="F405" s="3">
        <f t="shared" si="68"/>
        <v>9</v>
      </c>
      <c r="G405" s="3">
        <f t="shared" si="69"/>
        <v>5</v>
      </c>
      <c r="H405" s="88">
        <v>24</v>
      </c>
      <c r="I405" s="88">
        <v>70</v>
      </c>
      <c r="J405" s="88">
        <v>169</v>
      </c>
      <c r="K405" s="88">
        <v>132</v>
      </c>
      <c r="L405" s="3">
        <v>9860</v>
      </c>
      <c r="M405" s="90"/>
      <c r="N405" s="89">
        <v>45715</v>
      </c>
      <c r="O405" s="3">
        <f t="shared" si="60"/>
        <v>2025</v>
      </c>
      <c r="P405" s="25">
        <f t="shared" si="61"/>
        <v>2</v>
      </c>
      <c r="Q405" s="3">
        <f t="shared" si="62"/>
        <v>27</v>
      </c>
      <c r="R405" s="3">
        <f t="shared" si="63"/>
        <v>9</v>
      </c>
      <c r="S405" s="3">
        <f t="shared" si="64"/>
        <v>5</v>
      </c>
      <c r="T405" s="3">
        <v>23</v>
      </c>
      <c r="U405" s="3">
        <v>-6</v>
      </c>
      <c r="V405" s="3">
        <v>1.5</v>
      </c>
      <c r="W405" s="3">
        <v>-1.5</v>
      </c>
      <c r="X405" s="3">
        <v>71.81</v>
      </c>
    </row>
    <row r="406" spans="2:24" x14ac:dyDescent="0.3">
      <c r="B406" s="2">
        <v>45716</v>
      </c>
      <c r="C406" s="3">
        <f t="shared" si="65"/>
        <v>2025</v>
      </c>
      <c r="D406" s="25">
        <f t="shared" si="66"/>
        <v>2</v>
      </c>
      <c r="E406" s="3">
        <f t="shared" si="67"/>
        <v>28</v>
      </c>
      <c r="F406" s="3">
        <f t="shared" si="68"/>
        <v>9</v>
      </c>
      <c r="G406" s="3">
        <f t="shared" si="69"/>
        <v>6</v>
      </c>
      <c r="H406" s="88">
        <v>24</v>
      </c>
      <c r="I406" s="88">
        <v>80</v>
      </c>
      <c r="J406" s="88">
        <v>228</v>
      </c>
      <c r="K406" s="88">
        <v>139</v>
      </c>
      <c r="L406" s="3">
        <v>16100.9</v>
      </c>
      <c r="M406" s="90"/>
      <c r="N406" s="89">
        <v>45716</v>
      </c>
      <c r="O406" s="3">
        <f t="shared" si="60"/>
        <v>2025</v>
      </c>
      <c r="P406" s="25">
        <f t="shared" si="61"/>
        <v>2</v>
      </c>
      <c r="Q406" s="3">
        <f t="shared" si="62"/>
        <v>28</v>
      </c>
      <c r="R406" s="3">
        <f t="shared" si="63"/>
        <v>9</v>
      </c>
      <c r="S406" s="3">
        <f t="shared" si="64"/>
        <v>6</v>
      </c>
      <c r="T406" s="3">
        <v>24</v>
      </c>
      <c r="U406" s="3">
        <v>-2</v>
      </c>
      <c r="V406" s="3">
        <v>4</v>
      </c>
      <c r="W406" s="3">
        <v>0</v>
      </c>
      <c r="X406" s="3">
        <v>43.69</v>
      </c>
    </row>
    <row r="407" spans="2:24" x14ac:dyDescent="0.3">
      <c r="B407" s="2">
        <v>45717</v>
      </c>
      <c r="C407" s="3">
        <f t="shared" si="65"/>
        <v>2025</v>
      </c>
      <c r="D407" s="25">
        <f t="shared" si="66"/>
        <v>3</v>
      </c>
      <c r="E407" s="3">
        <f t="shared" si="67"/>
        <v>1</v>
      </c>
      <c r="F407" s="3">
        <f t="shared" si="68"/>
        <v>9</v>
      </c>
      <c r="G407" s="3">
        <f t="shared" si="69"/>
        <v>7</v>
      </c>
      <c r="H407" s="88">
        <v>24</v>
      </c>
      <c r="I407" s="88">
        <v>61</v>
      </c>
      <c r="J407" s="88">
        <v>158</v>
      </c>
      <c r="K407" s="88">
        <v>102</v>
      </c>
      <c r="L407" s="3">
        <v>12211.1</v>
      </c>
      <c r="M407" s="90"/>
      <c r="N407" s="89">
        <v>45717</v>
      </c>
      <c r="O407" s="3">
        <f t="shared" si="60"/>
        <v>2025</v>
      </c>
      <c r="P407" s="25">
        <f t="shared" si="61"/>
        <v>3</v>
      </c>
      <c r="Q407" s="3">
        <f t="shared" si="62"/>
        <v>1</v>
      </c>
      <c r="R407" s="3">
        <f t="shared" si="63"/>
        <v>9</v>
      </c>
      <c r="S407" s="3">
        <f t="shared" si="64"/>
        <v>7</v>
      </c>
      <c r="T407" s="3">
        <v>24</v>
      </c>
      <c r="U407" s="3">
        <v>-2.5</v>
      </c>
      <c r="V407" s="3">
        <v>8</v>
      </c>
      <c r="W407" s="3">
        <v>0.5</v>
      </c>
      <c r="X407" s="3">
        <v>146.41</v>
      </c>
    </row>
    <row r="408" spans="2:24" x14ac:dyDescent="0.3">
      <c r="B408" s="2">
        <v>45718</v>
      </c>
      <c r="C408" s="3">
        <f t="shared" si="65"/>
        <v>2025</v>
      </c>
      <c r="D408" s="25">
        <f t="shared" si="66"/>
        <v>3</v>
      </c>
      <c r="E408" s="3">
        <f t="shared" si="67"/>
        <v>2</v>
      </c>
      <c r="F408" s="3">
        <f t="shared" si="68"/>
        <v>10</v>
      </c>
      <c r="G408" s="3">
        <f t="shared" si="69"/>
        <v>1</v>
      </c>
      <c r="H408" s="88">
        <v>24</v>
      </c>
      <c r="I408" s="88">
        <v>80</v>
      </c>
      <c r="J408" s="88">
        <v>171</v>
      </c>
      <c r="K408" s="88">
        <v>129</v>
      </c>
      <c r="L408" s="3">
        <v>7261.09</v>
      </c>
      <c r="M408" s="90"/>
      <c r="N408" s="89">
        <v>45718</v>
      </c>
      <c r="O408" s="3">
        <f t="shared" si="60"/>
        <v>2025</v>
      </c>
      <c r="P408" s="25">
        <f t="shared" si="61"/>
        <v>3</v>
      </c>
      <c r="Q408" s="3">
        <f t="shared" si="62"/>
        <v>2</v>
      </c>
      <c r="R408" s="3">
        <f t="shared" si="63"/>
        <v>10</v>
      </c>
      <c r="S408" s="3">
        <f t="shared" si="64"/>
        <v>1</v>
      </c>
      <c r="T408" s="3">
        <v>23</v>
      </c>
      <c r="U408" s="3">
        <v>-1</v>
      </c>
      <c r="V408" s="3">
        <v>9.5</v>
      </c>
      <c r="W408" s="3">
        <v>1.5</v>
      </c>
      <c r="X408" s="3">
        <v>150.44</v>
      </c>
    </row>
    <row r="409" spans="2:24" x14ac:dyDescent="0.3">
      <c r="B409" s="2">
        <v>45719</v>
      </c>
      <c r="C409" s="3">
        <f t="shared" si="65"/>
        <v>2025</v>
      </c>
      <c r="D409" s="25">
        <f t="shared" si="66"/>
        <v>3</v>
      </c>
      <c r="E409" s="3">
        <f t="shared" si="67"/>
        <v>3</v>
      </c>
      <c r="F409" s="3">
        <f t="shared" si="68"/>
        <v>10</v>
      </c>
      <c r="G409" s="3">
        <f t="shared" si="69"/>
        <v>2</v>
      </c>
      <c r="H409" s="88">
        <v>24</v>
      </c>
      <c r="I409" s="88">
        <v>34</v>
      </c>
      <c r="J409" s="88">
        <v>179</v>
      </c>
      <c r="K409" s="88">
        <v>61</v>
      </c>
      <c r="L409" s="3">
        <v>15755.1</v>
      </c>
      <c r="M409" s="90"/>
      <c r="N409" s="89">
        <v>45719</v>
      </c>
      <c r="O409" s="3">
        <f t="shared" si="60"/>
        <v>2025</v>
      </c>
      <c r="P409" s="25">
        <f t="shared" si="61"/>
        <v>3</v>
      </c>
      <c r="Q409" s="3">
        <f t="shared" si="62"/>
        <v>3</v>
      </c>
      <c r="R409" s="3">
        <f t="shared" si="63"/>
        <v>10</v>
      </c>
      <c r="S409" s="3">
        <f t="shared" si="64"/>
        <v>2</v>
      </c>
      <c r="T409" s="3">
        <v>24</v>
      </c>
      <c r="U409" s="3">
        <v>-7</v>
      </c>
      <c r="V409" s="3">
        <v>2</v>
      </c>
      <c r="W409" s="3">
        <v>-3.5</v>
      </c>
      <c r="X409" s="3">
        <v>77.66</v>
      </c>
    </row>
    <row r="410" spans="2:24" x14ac:dyDescent="0.3">
      <c r="B410" s="2">
        <v>45720</v>
      </c>
      <c r="C410" s="3">
        <f t="shared" si="65"/>
        <v>2025</v>
      </c>
      <c r="D410" s="25">
        <f t="shared" si="66"/>
        <v>3</v>
      </c>
      <c r="E410" s="3">
        <f t="shared" si="67"/>
        <v>4</v>
      </c>
      <c r="F410" s="3">
        <f t="shared" si="68"/>
        <v>10</v>
      </c>
      <c r="G410" s="3">
        <f t="shared" si="69"/>
        <v>3</v>
      </c>
      <c r="H410" s="88">
        <v>17</v>
      </c>
      <c r="I410" s="88">
        <v>34</v>
      </c>
      <c r="J410" s="88">
        <v>102</v>
      </c>
      <c r="K410" s="88">
        <v>50</v>
      </c>
      <c r="L410" s="3">
        <v>3616.1</v>
      </c>
      <c r="M410" s="90"/>
      <c r="N410" s="89">
        <v>45720</v>
      </c>
      <c r="O410" s="3">
        <f t="shared" si="60"/>
        <v>2025</v>
      </c>
      <c r="P410" s="25">
        <f t="shared" si="61"/>
        <v>3</v>
      </c>
      <c r="Q410" s="3">
        <f t="shared" si="62"/>
        <v>4</v>
      </c>
      <c r="R410" s="3">
        <f t="shared" si="63"/>
        <v>10</v>
      </c>
      <c r="S410" s="3">
        <f t="shared" si="64"/>
        <v>3</v>
      </c>
      <c r="T410" s="3">
        <v>18</v>
      </c>
      <c r="U410" s="3">
        <v>-10.5</v>
      </c>
      <c r="V410" s="3">
        <v>1</v>
      </c>
      <c r="W410" s="3">
        <v>-7</v>
      </c>
      <c r="X410" s="3">
        <v>182.13</v>
      </c>
    </row>
  </sheetData>
  <mergeCells count="3">
    <mergeCell ref="B2:L2"/>
    <mergeCell ref="B1:X1"/>
    <mergeCell ref="N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Грипп и ОРВИ</vt:lpstr>
      <vt:lpstr>Экология</vt:lpstr>
      <vt:lpstr>Здоровье</vt:lpstr>
      <vt:lpstr>AQIcn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Akylbekov Almaz</dc:creator>
  <cp:lastModifiedBy>Akylbekov Almaz</cp:lastModifiedBy>
  <dcterms:created xsi:type="dcterms:W3CDTF">2025-05-09T12:25:26Z</dcterms:created>
  <dcterms:modified xsi:type="dcterms:W3CDTF">2025-05-24T13:30:18Z</dcterms:modified>
</cp:coreProperties>
</file>