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832" windowHeight="6144" tabRatio="843"/>
  </bookViews>
  <sheets>
    <sheet name="config" sheetId="20" r:id="rId1"/>
    <sheet name="data" sheetId="21" r:id="rId2"/>
    <sheet name="Raw result" sheetId="22" r:id="rId3"/>
    <sheet name="Result" sheetId="23" r:id="rId4"/>
    <sheet name="Пиковый час" sheetId="7" r:id="rId5"/>
    <sheet name="Плановые пиковые часы" sheetId="8" r:id="rId6"/>
    <sheet name="Расчет" sheetId="15" r:id="rId7"/>
    <sheet name="Справочник" sheetId="16" r:id="rId8"/>
    <sheet name="Тарифы" sheetId="18" r:id="rId9"/>
    <sheet name="Расчет стоимости" sheetId="19" r:id="rId10"/>
  </sheets>
  <definedNames>
    <definedName name="EAST">#REF!</definedName>
    <definedName name="solver_ntri" hidden="1">1000</definedName>
    <definedName name="solver_rsmp" hidden="1">2</definedName>
    <definedName name="solver_seed" hidden="1">0</definedName>
    <definedName name="USD">#REF!</definedName>
    <definedName name="WEST">#REF!</definedName>
    <definedName name="Регион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5" i="21" l="1"/>
  <c r="E744" i="21"/>
  <c r="E743" i="21"/>
  <c r="E742" i="21"/>
  <c r="E741" i="21"/>
  <c r="E740" i="21"/>
  <c r="E739" i="21"/>
  <c r="E738" i="21"/>
  <c r="E737" i="21"/>
  <c r="E736" i="21"/>
  <c r="E735" i="21"/>
  <c r="E734" i="21"/>
  <c r="E733" i="21"/>
  <c r="E732" i="21"/>
  <c r="E731" i="21"/>
  <c r="E730" i="21"/>
  <c r="E729" i="21"/>
  <c r="E728" i="21"/>
  <c r="E727" i="21"/>
  <c r="E726" i="21"/>
  <c r="E725" i="21"/>
  <c r="E724" i="21"/>
  <c r="E723" i="21"/>
  <c r="E722" i="21"/>
  <c r="E721" i="21"/>
  <c r="E720" i="21"/>
  <c r="E719" i="21"/>
  <c r="E718" i="21"/>
  <c r="E717" i="21"/>
  <c r="E716" i="21"/>
  <c r="E715" i="21"/>
  <c r="E714" i="21"/>
  <c r="E713" i="21"/>
  <c r="E712" i="21"/>
  <c r="E711" i="21"/>
  <c r="E710" i="21"/>
  <c r="E709" i="21"/>
  <c r="E708" i="21"/>
  <c r="E707" i="21"/>
  <c r="E706" i="21"/>
  <c r="E705" i="21"/>
  <c r="E704" i="21"/>
  <c r="E703" i="21"/>
  <c r="E702" i="21"/>
  <c r="E701" i="21"/>
  <c r="E700" i="21"/>
  <c r="E699" i="21"/>
  <c r="E698" i="21"/>
  <c r="E697" i="21"/>
  <c r="E696" i="21"/>
  <c r="E695" i="21"/>
  <c r="E694" i="21"/>
  <c r="E693" i="21"/>
  <c r="E692" i="21"/>
  <c r="E691" i="21"/>
  <c r="E690" i="21"/>
  <c r="E689" i="21"/>
  <c r="E688" i="21"/>
  <c r="E687" i="21"/>
  <c r="E686" i="21"/>
  <c r="E685" i="21"/>
  <c r="E684" i="21"/>
  <c r="E683" i="21"/>
  <c r="E682" i="21"/>
  <c r="E681" i="21"/>
  <c r="E680" i="21"/>
  <c r="E679" i="21"/>
  <c r="E678" i="21"/>
  <c r="E677" i="21"/>
  <c r="E676" i="21"/>
  <c r="E675" i="21"/>
  <c r="E674" i="21"/>
  <c r="E673" i="21"/>
  <c r="E672" i="21"/>
  <c r="E671" i="21"/>
  <c r="E670" i="21"/>
  <c r="E669" i="21"/>
  <c r="E668" i="21"/>
  <c r="E667" i="21"/>
  <c r="E666" i="21"/>
  <c r="E665" i="21"/>
  <c r="E664" i="21"/>
  <c r="E663" i="21"/>
  <c r="E662" i="21"/>
  <c r="E661" i="21"/>
  <c r="E660" i="21"/>
  <c r="E659" i="21"/>
  <c r="E658" i="21"/>
  <c r="E657" i="21"/>
  <c r="E656" i="21"/>
  <c r="E655" i="21"/>
  <c r="E654" i="21"/>
  <c r="E653" i="21"/>
  <c r="E652" i="21"/>
  <c r="E651" i="21"/>
  <c r="E650" i="21"/>
  <c r="E649" i="21"/>
  <c r="E648" i="21"/>
  <c r="E647" i="21"/>
  <c r="E646" i="21"/>
  <c r="E645" i="21"/>
  <c r="E644" i="21"/>
  <c r="E643" i="21"/>
  <c r="E642" i="21"/>
  <c r="E641" i="21"/>
  <c r="E640" i="21"/>
  <c r="E639" i="21"/>
  <c r="E638" i="21"/>
  <c r="E637" i="21"/>
  <c r="E636" i="21"/>
  <c r="E635" i="21"/>
  <c r="E634" i="21"/>
  <c r="E633" i="21"/>
  <c r="E632" i="21"/>
  <c r="E631" i="21"/>
  <c r="E630" i="21"/>
  <c r="E629" i="21"/>
  <c r="E628" i="21"/>
  <c r="E627" i="21"/>
  <c r="E626" i="21"/>
  <c r="E625" i="21"/>
  <c r="E624" i="21"/>
  <c r="E623" i="21"/>
  <c r="E622" i="21"/>
  <c r="E621" i="21"/>
  <c r="E620" i="21"/>
  <c r="E619" i="21"/>
  <c r="E618" i="21"/>
  <c r="E617" i="21"/>
  <c r="E616" i="21"/>
  <c r="E615" i="21"/>
  <c r="E614" i="21"/>
  <c r="E613" i="21"/>
  <c r="E612" i="21"/>
  <c r="E611" i="21"/>
  <c r="E610" i="21"/>
  <c r="E609" i="21"/>
  <c r="E608" i="21"/>
  <c r="E607" i="21"/>
  <c r="E606" i="21"/>
  <c r="E605" i="21"/>
  <c r="E604" i="21"/>
  <c r="E603" i="21"/>
  <c r="E602" i="21"/>
  <c r="E601" i="21"/>
  <c r="E600" i="21"/>
  <c r="E599" i="21"/>
  <c r="E598" i="21"/>
  <c r="E597" i="21"/>
  <c r="E596" i="21"/>
  <c r="E595" i="21"/>
  <c r="E594" i="21"/>
  <c r="E593" i="21"/>
  <c r="E592" i="21"/>
  <c r="E591" i="21"/>
  <c r="E590" i="21"/>
  <c r="E589" i="21"/>
  <c r="E588" i="21"/>
  <c r="E587" i="21"/>
  <c r="E586" i="21"/>
  <c r="E585" i="21"/>
  <c r="E584" i="21"/>
  <c r="E583" i="21"/>
  <c r="E582" i="21"/>
  <c r="E581" i="21"/>
  <c r="E580" i="21"/>
  <c r="E579" i="21"/>
  <c r="E578" i="21"/>
  <c r="E577" i="21"/>
  <c r="E576" i="21"/>
  <c r="E575" i="21"/>
  <c r="E574" i="21"/>
  <c r="E573" i="21"/>
  <c r="E572" i="21"/>
  <c r="E571" i="21"/>
  <c r="E570" i="21"/>
  <c r="E569" i="21"/>
  <c r="E568" i="21"/>
  <c r="E567" i="21"/>
  <c r="E566" i="21"/>
  <c r="E565" i="21"/>
  <c r="E564" i="21"/>
  <c r="E563" i="21"/>
  <c r="E562" i="21"/>
  <c r="E561" i="21"/>
  <c r="E560" i="21"/>
  <c r="E559" i="21"/>
  <c r="E558" i="21"/>
  <c r="E557" i="21"/>
  <c r="E556" i="21"/>
  <c r="E555" i="21"/>
  <c r="E554" i="21"/>
  <c r="E553" i="21"/>
  <c r="E552" i="21"/>
  <c r="E551" i="21"/>
  <c r="E550" i="21"/>
  <c r="E549" i="21"/>
  <c r="E548" i="21"/>
  <c r="E547" i="21"/>
  <c r="E546" i="21"/>
  <c r="E545" i="21"/>
  <c r="E544" i="21"/>
  <c r="E543" i="21"/>
  <c r="E542" i="21"/>
  <c r="E541" i="21"/>
  <c r="E540" i="21"/>
  <c r="E539" i="21"/>
  <c r="E538" i="21"/>
  <c r="E537" i="21"/>
  <c r="E536" i="21"/>
  <c r="E535" i="21"/>
  <c r="E534" i="21"/>
  <c r="E533" i="21"/>
  <c r="E532" i="21"/>
  <c r="E531" i="21"/>
  <c r="E530" i="21"/>
  <c r="E529" i="21"/>
  <c r="E528" i="21"/>
  <c r="E527" i="21"/>
  <c r="E526" i="21"/>
  <c r="E525" i="21"/>
  <c r="E524" i="21"/>
  <c r="E523" i="21"/>
  <c r="E522" i="21"/>
  <c r="E521" i="21"/>
  <c r="E520" i="21"/>
  <c r="E519" i="21"/>
  <c r="E518" i="21"/>
  <c r="E517" i="21"/>
  <c r="E516" i="21"/>
  <c r="E515" i="21"/>
  <c r="E514" i="21"/>
  <c r="E513" i="21"/>
  <c r="E512" i="21"/>
  <c r="E511" i="21"/>
  <c r="E510" i="21"/>
  <c r="E509" i="21"/>
  <c r="E508" i="21"/>
  <c r="E507" i="21"/>
  <c r="E506" i="21"/>
  <c r="E505" i="21"/>
  <c r="E504" i="21"/>
  <c r="E503" i="21"/>
  <c r="E502" i="21"/>
  <c r="E501" i="21"/>
  <c r="E500" i="21"/>
  <c r="E499" i="21"/>
  <c r="E498" i="21"/>
  <c r="E497" i="21"/>
  <c r="E496" i="21"/>
  <c r="E495" i="21"/>
  <c r="E494" i="21"/>
  <c r="E493" i="21"/>
  <c r="E492" i="21"/>
  <c r="E491" i="21"/>
  <c r="E490" i="21"/>
  <c r="E489" i="21"/>
  <c r="E488" i="21"/>
  <c r="E487" i="21"/>
  <c r="E486" i="21"/>
  <c r="E485" i="21"/>
  <c r="E484" i="21"/>
  <c r="E483" i="21"/>
  <c r="E482" i="21"/>
  <c r="E481" i="21"/>
  <c r="E480" i="21"/>
  <c r="E479" i="21"/>
  <c r="E478" i="21"/>
  <c r="E477" i="21"/>
  <c r="E476" i="21"/>
  <c r="E475" i="21"/>
  <c r="E474" i="21"/>
  <c r="E473" i="21"/>
  <c r="E472" i="21"/>
  <c r="E471" i="21"/>
  <c r="E470" i="21"/>
  <c r="E469" i="21"/>
  <c r="E468" i="21"/>
  <c r="E467" i="21"/>
  <c r="E466" i="21"/>
  <c r="E465" i="21"/>
  <c r="E464" i="21"/>
  <c r="E463" i="21"/>
  <c r="E462" i="21"/>
  <c r="E461" i="21"/>
  <c r="E460" i="21"/>
  <c r="E459" i="21"/>
  <c r="E458" i="21"/>
  <c r="E457" i="21"/>
  <c r="E456" i="21"/>
  <c r="E455" i="21"/>
  <c r="E454" i="21"/>
  <c r="E453" i="21"/>
  <c r="E452" i="21"/>
  <c r="E451" i="21"/>
  <c r="E450" i="21"/>
  <c r="E449" i="21"/>
  <c r="E448" i="21"/>
  <c r="E447" i="21"/>
  <c r="E446" i="21"/>
  <c r="E445" i="21"/>
  <c r="E444" i="21"/>
  <c r="E443" i="21"/>
  <c r="E442" i="21"/>
  <c r="E441" i="21"/>
  <c r="E440" i="21"/>
  <c r="E439" i="21"/>
  <c r="E438" i="21"/>
  <c r="E437" i="21"/>
  <c r="E436" i="21"/>
  <c r="E435" i="21"/>
  <c r="E434" i="21"/>
  <c r="E433" i="21"/>
  <c r="E432" i="21"/>
  <c r="E431" i="21"/>
  <c r="E430" i="21"/>
  <c r="E429" i="21"/>
  <c r="E428" i="21"/>
  <c r="E427" i="21"/>
  <c r="E426" i="21"/>
  <c r="E425" i="21"/>
  <c r="E424" i="21"/>
  <c r="E423" i="21"/>
  <c r="E422" i="21"/>
  <c r="E421" i="21"/>
  <c r="E420" i="21"/>
  <c r="E419" i="21"/>
  <c r="E418" i="21"/>
  <c r="E417" i="21"/>
  <c r="E416" i="21"/>
  <c r="E415" i="21"/>
  <c r="E414" i="21"/>
  <c r="E413" i="21"/>
  <c r="E412" i="21"/>
  <c r="E411" i="21"/>
  <c r="E410" i="21"/>
  <c r="E409" i="21"/>
  <c r="E408" i="21"/>
  <c r="E407" i="21"/>
  <c r="E406" i="21"/>
  <c r="E405" i="21"/>
  <c r="E404" i="21"/>
  <c r="E403" i="21"/>
  <c r="E402" i="21"/>
  <c r="E401" i="21"/>
  <c r="E400" i="21"/>
  <c r="E399" i="21"/>
  <c r="E398" i="21"/>
  <c r="E397" i="21"/>
  <c r="E396" i="21"/>
  <c r="E395" i="21"/>
  <c r="E394" i="21"/>
  <c r="E393" i="21"/>
  <c r="E392" i="21"/>
  <c r="E391" i="21"/>
  <c r="E390" i="21"/>
  <c r="E389" i="21"/>
  <c r="E388" i="21"/>
  <c r="E387" i="21"/>
  <c r="E386" i="21"/>
  <c r="E385" i="21"/>
  <c r="E384" i="21"/>
  <c r="E383" i="21"/>
  <c r="E382" i="21"/>
  <c r="E381" i="21"/>
  <c r="E380" i="21"/>
  <c r="E379" i="21"/>
  <c r="E378" i="21"/>
  <c r="E377" i="21"/>
  <c r="E376" i="21"/>
  <c r="E375" i="21"/>
  <c r="E374" i="21"/>
  <c r="E373" i="21"/>
  <c r="E372" i="21"/>
  <c r="E371" i="21"/>
  <c r="E370" i="21"/>
  <c r="E369" i="21"/>
  <c r="E368" i="21"/>
  <c r="E367" i="21"/>
  <c r="E366" i="21"/>
  <c r="E365" i="21"/>
  <c r="E364" i="21"/>
  <c r="E363" i="21"/>
  <c r="E362" i="21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45" i="21"/>
  <c r="E344" i="21"/>
  <c r="E343" i="21"/>
  <c r="E342" i="21"/>
  <c r="E341" i="21"/>
  <c r="E340" i="21"/>
  <c r="E339" i="21"/>
  <c r="E338" i="21"/>
  <c r="E337" i="21"/>
  <c r="E336" i="21"/>
  <c r="E335" i="21"/>
  <c r="E334" i="21"/>
  <c r="E333" i="21"/>
  <c r="E332" i="21"/>
  <c r="E331" i="21"/>
  <c r="E330" i="21"/>
  <c r="E329" i="21"/>
  <c r="E328" i="21"/>
  <c r="E327" i="21"/>
  <c r="E326" i="21"/>
  <c r="E325" i="21"/>
  <c r="E324" i="21"/>
  <c r="E323" i="21"/>
  <c r="E322" i="21"/>
  <c r="E321" i="21"/>
  <c r="E320" i="21"/>
  <c r="E319" i="21"/>
  <c r="E318" i="21"/>
  <c r="E317" i="21"/>
  <c r="E316" i="21"/>
  <c r="E315" i="21"/>
  <c r="E314" i="21"/>
  <c r="E313" i="21"/>
  <c r="E312" i="21"/>
  <c r="E311" i="21"/>
  <c r="E310" i="21"/>
  <c r="E309" i="21"/>
  <c r="E308" i="21"/>
  <c r="E307" i="21"/>
  <c r="E306" i="21"/>
  <c r="E305" i="21"/>
  <c r="E304" i="21"/>
  <c r="E303" i="21"/>
  <c r="E302" i="21"/>
  <c r="E301" i="21"/>
  <c r="E300" i="21"/>
  <c r="E299" i="21"/>
  <c r="E298" i="21"/>
  <c r="E297" i="21"/>
  <c r="E296" i="21"/>
  <c r="E295" i="21"/>
  <c r="E294" i="21"/>
  <c r="E293" i="21"/>
  <c r="E292" i="21"/>
  <c r="E291" i="21"/>
  <c r="E290" i="21"/>
  <c r="E289" i="21"/>
  <c r="E288" i="21"/>
  <c r="E287" i="21"/>
  <c r="E286" i="21"/>
  <c r="E285" i="21"/>
  <c r="E284" i="21"/>
  <c r="E283" i="21"/>
  <c r="E282" i="21"/>
  <c r="E281" i="21"/>
  <c r="E280" i="21"/>
  <c r="E279" i="21"/>
  <c r="E278" i="21"/>
  <c r="E277" i="21"/>
  <c r="E276" i="21"/>
  <c r="E275" i="21"/>
  <c r="E274" i="21"/>
  <c r="E273" i="21"/>
  <c r="E272" i="21"/>
  <c r="E271" i="21"/>
  <c r="E270" i="21"/>
  <c r="E269" i="21"/>
  <c r="E268" i="21"/>
  <c r="E267" i="21"/>
  <c r="E266" i="21"/>
  <c r="E265" i="21"/>
  <c r="E264" i="21"/>
  <c r="E263" i="21"/>
  <c r="E262" i="21"/>
  <c r="E261" i="21"/>
  <c r="E260" i="21"/>
  <c r="E259" i="21"/>
  <c r="E258" i="21"/>
  <c r="E257" i="21"/>
  <c r="E256" i="21"/>
  <c r="E255" i="21"/>
  <c r="E254" i="21"/>
  <c r="E253" i="21"/>
  <c r="E252" i="21"/>
  <c r="E251" i="21"/>
  <c r="E250" i="21"/>
  <c r="E249" i="21"/>
  <c r="E248" i="21"/>
  <c r="E247" i="21"/>
  <c r="E246" i="21"/>
  <c r="E245" i="21"/>
  <c r="E244" i="21"/>
  <c r="E243" i="21"/>
  <c r="E242" i="21"/>
  <c r="E241" i="21"/>
  <c r="E240" i="21"/>
  <c r="E239" i="21"/>
  <c r="E238" i="21"/>
  <c r="E237" i="21"/>
  <c r="E236" i="21"/>
  <c r="E235" i="21"/>
  <c r="E234" i="21"/>
  <c r="E233" i="21"/>
  <c r="E232" i="21"/>
  <c r="E231" i="21"/>
  <c r="E230" i="21"/>
  <c r="E229" i="21"/>
  <c r="E228" i="21"/>
  <c r="E227" i="21"/>
  <c r="E226" i="21"/>
  <c r="E225" i="21"/>
  <c r="E224" i="21"/>
  <c r="E223" i="21"/>
  <c r="E222" i="21"/>
  <c r="E221" i="21"/>
  <c r="E220" i="21"/>
  <c r="E219" i="21"/>
  <c r="E218" i="21"/>
  <c r="E217" i="21"/>
  <c r="E216" i="21"/>
  <c r="E215" i="21"/>
  <c r="E214" i="21"/>
  <c r="E213" i="21"/>
  <c r="E212" i="21"/>
  <c r="E211" i="21"/>
  <c r="E210" i="21"/>
  <c r="E209" i="21"/>
  <c r="E208" i="21"/>
  <c r="E207" i="21"/>
  <c r="E206" i="21"/>
  <c r="E205" i="21"/>
  <c r="E204" i="21"/>
  <c r="E203" i="21"/>
  <c r="E202" i="21"/>
  <c r="E201" i="21"/>
  <c r="E200" i="21"/>
  <c r="E199" i="21"/>
  <c r="E198" i="21"/>
  <c r="E197" i="21"/>
  <c r="E196" i="21"/>
  <c r="E195" i="21"/>
  <c r="E194" i="21"/>
  <c r="E193" i="21"/>
  <c r="E192" i="21"/>
  <c r="E191" i="21"/>
  <c r="E190" i="21"/>
  <c r="E189" i="21"/>
  <c r="E188" i="21"/>
  <c r="E187" i="21"/>
  <c r="E186" i="21"/>
  <c r="E185" i="21"/>
  <c r="E184" i="21"/>
  <c r="E183" i="21"/>
  <c r="E182" i="21"/>
  <c r="E181" i="21"/>
  <c r="E180" i="21"/>
  <c r="E179" i="21"/>
  <c r="E178" i="21"/>
  <c r="E177" i="21"/>
  <c r="E176" i="21"/>
  <c r="E175" i="21"/>
  <c r="E174" i="21"/>
  <c r="E173" i="21"/>
  <c r="E172" i="21"/>
  <c r="E171" i="21"/>
  <c r="E170" i="21"/>
  <c r="E169" i="21"/>
  <c r="E168" i="21"/>
  <c r="E167" i="21"/>
  <c r="E166" i="21"/>
  <c r="E165" i="21"/>
  <c r="E164" i="21"/>
  <c r="E163" i="21"/>
  <c r="E162" i="21"/>
  <c r="E161" i="21"/>
  <c r="E160" i="21"/>
  <c r="E159" i="21"/>
  <c r="E158" i="21"/>
  <c r="E157" i="21"/>
  <c r="E156" i="21"/>
  <c r="E155" i="21"/>
  <c r="E154" i="21"/>
  <c r="E153" i="21"/>
  <c r="E152" i="21"/>
  <c r="E151" i="21"/>
  <c r="E150" i="21"/>
  <c r="E149" i="21"/>
  <c r="E148" i="21"/>
  <c r="E147" i="21"/>
  <c r="E146" i="21"/>
  <c r="E145" i="21"/>
  <c r="E144" i="21"/>
  <c r="E143" i="21"/>
  <c r="E142" i="21"/>
  <c r="E141" i="21"/>
  <c r="E140" i="21"/>
  <c r="E139" i="21"/>
  <c r="E138" i="21"/>
  <c r="E137" i="21"/>
  <c r="E136" i="21"/>
  <c r="E135" i="21"/>
  <c r="E134" i="21"/>
  <c r="E133" i="21"/>
  <c r="E132" i="21"/>
  <c r="E131" i="21"/>
  <c r="E130" i="21"/>
  <c r="E129" i="21"/>
  <c r="E128" i="21"/>
  <c r="E127" i="21"/>
  <c r="E126" i="21"/>
  <c r="E125" i="21"/>
  <c r="E124" i="21"/>
  <c r="E123" i="21"/>
  <c r="E122" i="21"/>
  <c r="E121" i="21"/>
  <c r="E120" i="21"/>
  <c r="E119" i="21"/>
  <c r="E118" i="21"/>
  <c r="E117" i="21"/>
  <c r="E116" i="21"/>
  <c r="E115" i="21"/>
  <c r="E114" i="21"/>
  <c r="E113" i="21"/>
  <c r="E112" i="21"/>
  <c r="E111" i="21"/>
  <c r="E110" i="21"/>
  <c r="E109" i="21"/>
  <c r="E108" i="21"/>
  <c r="E107" i="21"/>
  <c r="E106" i="21"/>
  <c r="E105" i="21"/>
  <c r="E104" i="2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I22" i="19" l="1"/>
  <c r="E22" i="19"/>
  <c r="I21" i="19"/>
  <c r="E21" i="19"/>
  <c r="I20" i="19"/>
  <c r="E20" i="19"/>
  <c r="J19" i="19"/>
  <c r="E19" i="19"/>
  <c r="I17" i="19"/>
  <c r="E17" i="19"/>
  <c r="I16" i="19"/>
  <c r="E16" i="19"/>
  <c r="C16" i="19"/>
  <c r="I15" i="19"/>
  <c r="E15" i="19"/>
  <c r="E13" i="19"/>
  <c r="E12" i="19"/>
  <c r="E11" i="19"/>
  <c r="E5" i="19"/>
  <c r="E4" i="19"/>
  <c r="E3" i="19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P3" i="18"/>
  <c r="I750" i="15"/>
  <c r="H750" i="15"/>
  <c r="G750" i="15"/>
  <c r="F750" i="15"/>
  <c r="C750" i="15"/>
  <c r="I749" i="15"/>
  <c r="H749" i="15"/>
  <c r="G749" i="15"/>
  <c r="F749" i="15"/>
  <c r="C749" i="15"/>
  <c r="I748" i="15"/>
  <c r="H748" i="15"/>
  <c r="G748" i="15"/>
  <c r="F748" i="15"/>
  <c r="C748" i="15"/>
  <c r="I747" i="15"/>
  <c r="H747" i="15"/>
  <c r="G747" i="15"/>
  <c r="F747" i="15"/>
  <c r="C747" i="15"/>
  <c r="I746" i="15"/>
  <c r="H746" i="15"/>
  <c r="G746" i="15"/>
  <c r="F746" i="15"/>
  <c r="C746" i="15"/>
  <c r="I745" i="15"/>
  <c r="H745" i="15"/>
  <c r="G745" i="15"/>
  <c r="F745" i="15"/>
  <c r="C745" i="15"/>
  <c r="I744" i="15"/>
  <c r="H744" i="15"/>
  <c r="G744" i="15"/>
  <c r="F744" i="15"/>
  <c r="C744" i="15"/>
  <c r="I743" i="15"/>
  <c r="H743" i="15"/>
  <c r="G743" i="15"/>
  <c r="F743" i="15"/>
  <c r="C743" i="15"/>
  <c r="I742" i="15"/>
  <c r="H742" i="15"/>
  <c r="G742" i="15"/>
  <c r="F742" i="15"/>
  <c r="C742" i="15"/>
  <c r="I741" i="15"/>
  <c r="H741" i="15"/>
  <c r="G741" i="15"/>
  <c r="F741" i="15"/>
  <c r="C741" i="15"/>
  <c r="I740" i="15"/>
  <c r="H740" i="15"/>
  <c r="G740" i="15"/>
  <c r="F740" i="15"/>
  <c r="C740" i="15"/>
  <c r="I739" i="15"/>
  <c r="H739" i="15"/>
  <c r="G739" i="15"/>
  <c r="F739" i="15"/>
  <c r="C739" i="15"/>
  <c r="I738" i="15"/>
  <c r="H738" i="15"/>
  <c r="G738" i="15"/>
  <c r="F738" i="15"/>
  <c r="C738" i="15"/>
  <c r="I737" i="15"/>
  <c r="H737" i="15"/>
  <c r="G737" i="15"/>
  <c r="F737" i="15"/>
  <c r="C737" i="15"/>
  <c r="I736" i="15"/>
  <c r="H736" i="15"/>
  <c r="G736" i="15"/>
  <c r="F736" i="15"/>
  <c r="C736" i="15"/>
  <c r="I735" i="15"/>
  <c r="H735" i="15"/>
  <c r="G735" i="15"/>
  <c r="F735" i="15"/>
  <c r="C735" i="15"/>
  <c r="I734" i="15"/>
  <c r="H734" i="15"/>
  <c r="G734" i="15"/>
  <c r="F734" i="15"/>
  <c r="C734" i="15"/>
  <c r="I733" i="15"/>
  <c r="H733" i="15"/>
  <c r="G733" i="15"/>
  <c r="F733" i="15"/>
  <c r="C733" i="15"/>
  <c r="I732" i="15"/>
  <c r="H732" i="15"/>
  <c r="G732" i="15"/>
  <c r="F732" i="15"/>
  <c r="C732" i="15"/>
  <c r="I731" i="15"/>
  <c r="H731" i="15"/>
  <c r="G731" i="15"/>
  <c r="F731" i="15"/>
  <c r="C731" i="15"/>
  <c r="I730" i="15"/>
  <c r="H730" i="15"/>
  <c r="G730" i="15"/>
  <c r="F730" i="15"/>
  <c r="C730" i="15"/>
  <c r="I729" i="15"/>
  <c r="H729" i="15"/>
  <c r="G729" i="15"/>
  <c r="F729" i="15"/>
  <c r="C729" i="15"/>
  <c r="I728" i="15"/>
  <c r="H728" i="15"/>
  <c r="G728" i="15"/>
  <c r="F728" i="15"/>
  <c r="C728" i="15"/>
  <c r="J727" i="15"/>
  <c r="I727" i="15"/>
  <c r="H727" i="15"/>
  <c r="G727" i="15"/>
  <c r="F727" i="15"/>
  <c r="C727" i="15"/>
  <c r="I726" i="15"/>
  <c r="H726" i="15"/>
  <c r="G726" i="15"/>
  <c r="F726" i="15"/>
  <c r="C726" i="15"/>
  <c r="I725" i="15"/>
  <c r="H725" i="15"/>
  <c r="G725" i="15"/>
  <c r="F725" i="15"/>
  <c r="C725" i="15"/>
  <c r="I724" i="15"/>
  <c r="H724" i="15"/>
  <c r="G724" i="15"/>
  <c r="F724" i="15"/>
  <c r="C724" i="15"/>
  <c r="I723" i="15"/>
  <c r="H723" i="15"/>
  <c r="G723" i="15"/>
  <c r="F723" i="15"/>
  <c r="C723" i="15"/>
  <c r="I722" i="15"/>
  <c r="H722" i="15"/>
  <c r="G722" i="15"/>
  <c r="F722" i="15"/>
  <c r="C722" i="15"/>
  <c r="I721" i="15"/>
  <c r="H721" i="15"/>
  <c r="G721" i="15"/>
  <c r="F721" i="15"/>
  <c r="C721" i="15"/>
  <c r="I720" i="15"/>
  <c r="H720" i="15"/>
  <c r="G720" i="15"/>
  <c r="F720" i="15"/>
  <c r="C720" i="15"/>
  <c r="I719" i="15"/>
  <c r="H719" i="15"/>
  <c r="G719" i="15"/>
  <c r="F719" i="15"/>
  <c r="C719" i="15"/>
  <c r="I718" i="15"/>
  <c r="H718" i="15"/>
  <c r="G718" i="15"/>
  <c r="F718" i="15"/>
  <c r="C718" i="15"/>
  <c r="I717" i="15"/>
  <c r="H717" i="15"/>
  <c r="G717" i="15"/>
  <c r="F717" i="15"/>
  <c r="C717" i="15"/>
  <c r="I716" i="15"/>
  <c r="H716" i="15"/>
  <c r="G716" i="15"/>
  <c r="F716" i="15"/>
  <c r="C716" i="15"/>
  <c r="I715" i="15"/>
  <c r="H715" i="15"/>
  <c r="G715" i="15"/>
  <c r="F715" i="15"/>
  <c r="C715" i="15"/>
  <c r="I714" i="15"/>
  <c r="H714" i="15"/>
  <c r="G714" i="15"/>
  <c r="F714" i="15"/>
  <c r="C714" i="15"/>
  <c r="I713" i="15"/>
  <c r="H713" i="15"/>
  <c r="G713" i="15"/>
  <c r="F713" i="15"/>
  <c r="C713" i="15"/>
  <c r="I712" i="15"/>
  <c r="H712" i="15"/>
  <c r="G712" i="15"/>
  <c r="F712" i="15"/>
  <c r="C712" i="15"/>
  <c r="I711" i="15"/>
  <c r="H711" i="15"/>
  <c r="G711" i="15"/>
  <c r="F711" i="15"/>
  <c r="C711" i="15"/>
  <c r="I710" i="15"/>
  <c r="H710" i="15"/>
  <c r="G710" i="15"/>
  <c r="F710" i="15"/>
  <c r="C710" i="15"/>
  <c r="I709" i="15"/>
  <c r="H709" i="15"/>
  <c r="G709" i="15"/>
  <c r="F709" i="15"/>
  <c r="C709" i="15"/>
  <c r="I708" i="15"/>
  <c r="H708" i="15"/>
  <c r="G708" i="15"/>
  <c r="F708" i="15"/>
  <c r="C708" i="15"/>
  <c r="I707" i="15"/>
  <c r="H707" i="15"/>
  <c r="G707" i="15"/>
  <c r="F707" i="15"/>
  <c r="C707" i="15"/>
  <c r="I706" i="15"/>
  <c r="H706" i="15"/>
  <c r="G706" i="15"/>
  <c r="F706" i="15"/>
  <c r="C706" i="15"/>
  <c r="I705" i="15"/>
  <c r="H705" i="15"/>
  <c r="G705" i="15"/>
  <c r="F705" i="15"/>
  <c r="C705" i="15"/>
  <c r="I704" i="15"/>
  <c r="H704" i="15"/>
  <c r="G704" i="15"/>
  <c r="F704" i="15"/>
  <c r="C704" i="15"/>
  <c r="J703" i="15"/>
  <c r="I703" i="15"/>
  <c r="H703" i="15"/>
  <c r="G703" i="15"/>
  <c r="F703" i="15"/>
  <c r="C703" i="15"/>
  <c r="I702" i="15"/>
  <c r="H702" i="15"/>
  <c r="G702" i="15"/>
  <c r="F702" i="15"/>
  <c r="C702" i="15"/>
  <c r="I701" i="15"/>
  <c r="H701" i="15"/>
  <c r="G701" i="15"/>
  <c r="F701" i="15"/>
  <c r="C701" i="15"/>
  <c r="I700" i="15"/>
  <c r="H700" i="15"/>
  <c r="G700" i="15"/>
  <c r="F700" i="15"/>
  <c r="C700" i="15"/>
  <c r="I699" i="15"/>
  <c r="H699" i="15"/>
  <c r="G699" i="15"/>
  <c r="F699" i="15"/>
  <c r="C699" i="15"/>
  <c r="I698" i="15"/>
  <c r="H698" i="15"/>
  <c r="G698" i="15"/>
  <c r="F698" i="15"/>
  <c r="C698" i="15"/>
  <c r="I697" i="15"/>
  <c r="H697" i="15"/>
  <c r="G697" i="15"/>
  <c r="F697" i="15"/>
  <c r="C697" i="15"/>
  <c r="I696" i="15"/>
  <c r="H696" i="15"/>
  <c r="G696" i="15"/>
  <c r="F696" i="15"/>
  <c r="C696" i="15"/>
  <c r="I695" i="15"/>
  <c r="H695" i="15"/>
  <c r="G695" i="15"/>
  <c r="F695" i="15"/>
  <c r="C695" i="15"/>
  <c r="I694" i="15"/>
  <c r="H694" i="15"/>
  <c r="G694" i="15"/>
  <c r="F694" i="15"/>
  <c r="C694" i="15"/>
  <c r="I693" i="15"/>
  <c r="H693" i="15"/>
  <c r="G693" i="15"/>
  <c r="F693" i="15"/>
  <c r="C693" i="15"/>
  <c r="I692" i="15"/>
  <c r="H692" i="15"/>
  <c r="G692" i="15"/>
  <c r="F692" i="15"/>
  <c r="C692" i="15"/>
  <c r="I691" i="15"/>
  <c r="H691" i="15"/>
  <c r="G691" i="15"/>
  <c r="F691" i="15"/>
  <c r="C691" i="15"/>
  <c r="I690" i="15"/>
  <c r="H690" i="15"/>
  <c r="G690" i="15"/>
  <c r="F690" i="15"/>
  <c r="C690" i="15"/>
  <c r="I689" i="15"/>
  <c r="H689" i="15"/>
  <c r="G689" i="15"/>
  <c r="F689" i="15"/>
  <c r="C689" i="15"/>
  <c r="I688" i="15"/>
  <c r="H688" i="15"/>
  <c r="G688" i="15"/>
  <c r="F688" i="15"/>
  <c r="C688" i="15"/>
  <c r="I687" i="15"/>
  <c r="H687" i="15"/>
  <c r="G687" i="15"/>
  <c r="F687" i="15"/>
  <c r="C687" i="15"/>
  <c r="I686" i="15"/>
  <c r="H686" i="15"/>
  <c r="G686" i="15"/>
  <c r="F686" i="15"/>
  <c r="C686" i="15"/>
  <c r="I685" i="15"/>
  <c r="H685" i="15"/>
  <c r="G685" i="15"/>
  <c r="F685" i="15"/>
  <c r="C685" i="15"/>
  <c r="I684" i="15"/>
  <c r="H684" i="15"/>
  <c r="G684" i="15"/>
  <c r="F684" i="15"/>
  <c r="C684" i="15"/>
  <c r="I683" i="15"/>
  <c r="H683" i="15"/>
  <c r="G683" i="15"/>
  <c r="F683" i="15"/>
  <c r="C683" i="15"/>
  <c r="I682" i="15"/>
  <c r="H682" i="15"/>
  <c r="G682" i="15"/>
  <c r="F682" i="15"/>
  <c r="C682" i="15"/>
  <c r="I681" i="15"/>
  <c r="H681" i="15"/>
  <c r="G681" i="15"/>
  <c r="F681" i="15"/>
  <c r="C681" i="15"/>
  <c r="I680" i="15"/>
  <c r="H680" i="15"/>
  <c r="G680" i="15"/>
  <c r="F680" i="15"/>
  <c r="C680" i="15"/>
  <c r="J679" i="15"/>
  <c r="I679" i="15"/>
  <c r="H679" i="15"/>
  <c r="G679" i="15"/>
  <c r="F679" i="15"/>
  <c r="C679" i="15"/>
  <c r="I678" i="15"/>
  <c r="H678" i="15"/>
  <c r="G678" i="15"/>
  <c r="F678" i="15"/>
  <c r="C678" i="15"/>
  <c r="I677" i="15"/>
  <c r="H677" i="15"/>
  <c r="G677" i="15"/>
  <c r="F677" i="15"/>
  <c r="C677" i="15"/>
  <c r="I676" i="15"/>
  <c r="H676" i="15"/>
  <c r="G676" i="15"/>
  <c r="F676" i="15"/>
  <c r="C676" i="15"/>
  <c r="I675" i="15"/>
  <c r="H675" i="15"/>
  <c r="G675" i="15"/>
  <c r="F675" i="15"/>
  <c r="C675" i="15"/>
  <c r="I674" i="15"/>
  <c r="H674" i="15"/>
  <c r="G674" i="15"/>
  <c r="F674" i="15"/>
  <c r="C674" i="15"/>
  <c r="I673" i="15"/>
  <c r="H673" i="15"/>
  <c r="G673" i="15"/>
  <c r="F673" i="15"/>
  <c r="C673" i="15"/>
  <c r="I672" i="15"/>
  <c r="H672" i="15"/>
  <c r="G672" i="15"/>
  <c r="F672" i="15"/>
  <c r="C672" i="15"/>
  <c r="I671" i="15"/>
  <c r="H671" i="15"/>
  <c r="G671" i="15"/>
  <c r="F671" i="15"/>
  <c r="C671" i="15"/>
  <c r="I670" i="15"/>
  <c r="H670" i="15"/>
  <c r="G670" i="15"/>
  <c r="F670" i="15"/>
  <c r="C670" i="15"/>
  <c r="I669" i="15"/>
  <c r="H669" i="15"/>
  <c r="G669" i="15"/>
  <c r="F669" i="15"/>
  <c r="C669" i="15"/>
  <c r="I668" i="15"/>
  <c r="H668" i="15"/>
  <c r="G668" i="15"/>
  <c r="F668" i="15"/>
  <c r="C668" i="15"/>
  <c r="I667" i="15"/>
  <c r="H667" i="15"/>
  <c r="G667" i="15"/>
  <c r="F667" i="15"/>
  <c r="C667" i="15"/>
  <c r="I666" i="15"/>
  <c r="H666" i="15"/>
  <c r="G666" i="15"/>
  <c r="F666" i="15"/>
  <c r="C666" i="15"/>
  <c r="I665" i="15"/>
  <c r="H665" i="15"/>
  <c r="G665" i="15"/>
  <c r="F665" i="15"/>
  <c r="C665" i="15"/>
  <c r="I664" i="15"/>
  <c r="H664" i="15"/>
  <c r="G664" i="15"/>
  <c r="F664" i="15"/>
  <c r="C664" i="15"/>
  <c r="I663" i="15"/>
  <c r="H663" i="15"/>
  <c r="G663" i="15"/>
  <c r="F663" i="15"/>
  <c r="C663" i="15"/>
  <c r="I662" i="15"/>
  <c r="H662" i="15"/>
  <c r="G662" i="15"/>
  <c r="F662" i="15"/>
  <c r="C662" i="15"/>
  <c r="I661" i="15"/>
  <c r="H661" i="15"/>
  <c r="G661" i="15"/>
  <c r="F661" i="15"/>
  <c r="C661" i="15"/>
  <c r="I660" i="15"/>
  <c r="H660" i="15"/>
  <c r="G660" i="15"/>
  <c r="F660" i="15"/>
  <c r="C660" i="15"/>
  <c r="I659" i="15"/>
  <c r="H659" i="15"/>
  <c r="G659" i="15"/>
  <c r="F659" i="15"/>
  <c r="C659" i="15"/>
  <c r="I658" i="15"/>
  <c r="H658" i="15"/>
  <c r="G658" i="15"/>
  <c r="F658" i="15"/>
  <c r="C658" i="15"/>
  <c r="I657" i="15"/>
  <c r="H657" i="15"/>
  <c r="G657" i="15"/>
  <c r="F657" i="15"/>
  <c r="C657" i="15"/>
  <c r="I656" i="15"/>
  <c r="H656" i="15"/>
  <c r="G656" i="15"/>
  <c r="F656" i="15"/>
  <c r="C656" i="15"/>
  <c r="J655" i="15"/>
  <c r="I655" i="15"/>
  <c r="H655" i="15"/>
  <c r="G655" i="15"/>
  <c r="F655" i="15"/>
  <c r="C655" i="15"/>
  <c r="I654" i="15"/>
  <c r="H654" i="15"/>
  <c r="G654" i="15"/>
  <c r="F654" i="15"/>
  <c r="C654" i="15"/>
  <c r="I653" i="15"/>
  <c r="H653" i="15"/>
  <c r="G653" i="15"/>
  <c r="F653" i="15"/>
  <c r="C653" i="15"/>
  <c r="I652" i="15"/>
  <c r="H652" i="15"/>
  <c r="G652" i="15"/>
  <c r="F652" i="15"/>
  <c r="C652" i="15"/>
  <c r="I651" i="15"/>
  <c r="H651" i="15"/>
  <c r="G651" i="15"/>
  <c r="F651" i="15"/>
  <c r="C651" i="15"/>
  <c r="I650" i="15"/>
  <c r="H650" i="15"/>
  <c r="G650" i="15"/>
  <c r="F650" i="15"/>
  <c r="C650" i="15"/>
  <c r="I649" i="15"/>
  <c r="H649" i="15"/>
  <c r="G649" i="15"/>
  <c r="F649" i="15"/>
  <c r="C649" i="15"/>
  <c r="I648" i="15"/>
  <c r="H648" i="15"/>
  <c r="G648" i="15"/>
  <c r="F648" i="15"/>
  <c r="C648" i="15"/>
  <c r="I647" i="15"/>
  <c r="H647" i="15"/>
  <c r="G647" i="15"/>
  <c r="F647" i="15"/>
  <c r="C647" i="15"/>
  <c r="I646" i="15"/>
  <c r="H646" i="15"/>
  <c r="G646" i="15"/>
  <c r="F646" i="15"/>
  <c r="C646" i="15"/>
  <c r="I645" i="15"/>
  <c r="H645" i="15"/>
  <c r="G645" i="15"/>
  <c r="F645" i="15"/>
  <c r="C645" i="15"/>
  <c r="I644" i="15"/>
  <c r="H644" i="15"/>
  <c r="G644" i="15"/>
  <c r="F644" i="15"/>
  <c r="C644" i="15"/>
  <c r="I643" i="15"/>
  <c r="H643" i="15"/>
  <c r="G643" i="15"/>
  <c r="F643" i="15"/>
  <c r="C643" i="15"/>
  <c r="I642" i="15"/>
  <c r="H642" i="15"/>
  <c r="G642" i="15"/>
  <c r="F642" i="15"/>
  <c r="C642" i="15"/>
  <c r="I641" i="15"/>
  <c r="H641" i="15"/>
  <c r="G641" i="15"/>
  <c r="F641" i="15"/>
  <c r="C641" i="15"/>
  <c r="I640" i="15"/>
  <c r="H640" i="15"/>
  <c r="G640" i="15"/>
  <c r="F640" i="15"/>
  <c r="C640" i="15"/>
  <c r="I639" i="15"/>
  <c r="H639" i="15"/>
  <c r="G639" i="15"/>
  <c r="F639" i="15"/>
  <c r="C639" i="15"/>
  <c r="I638" i="15"/>
  <c r="H638" i="15"/>
  <c r="G638" i="15"/>
  <c r="F638" i="15"/>
  <c r="C638" i="15"/>
  <c r="I637" i="15"/>
  <c r="H637" i="15"/>
  <c r="G637" i="15"/>
  <c r="F637" i="15"/>
  <c r="C637" i="15"/>
  <c r="I636" i="15"/>
  <c r="H636" i="15"/>
  <c r="G636" i="15"/>
  <c r="F636" i="15"/>
  <c r="C636" i="15"/>
  <c r="I635" i="15"/>
  <c r="H635" i="15"/>
  <c r="G635" i="15"/>
  <c r="F635" i="15"/>
  <c r="C635" i="15"/>
  <c r="I634" i="15"/>
  <c r="H634" i="15"/>
  <c r="G634" i="15"/>
  <c r="F634" i="15"/>
  <c r="C634" i="15"/>
  <c r="I633" i="15"/>
  <c r="H633" i="15"/>
  <c r="G633" i="15"/>
  <c r="F633" i="15"/>
  <c r="C633" i="15"/>
  <c r="I632" i="15"/>
  <c r="H632" i="15"/>
  <c r="G632" i="15"/>
  <c r="F632" i="15"/>
  <c r="C632" i="15"/>
  <c r="J631" i="15"/>
  <c r="I631" i="15"/>
  <c r="H631" i="15"/>
  <c r="G631" i="15"/>
  <c r="F631" i="15"/>
  <c r="C631" i="15"/>
  <c r="I630" i="15"/>
  <c r="H630" i="15"/>
  <c r="G630" i="15"/>
  <c r="F630" i="15"/>
  <c r="C630" i="15"/>
  <c r="I629" i="15"/>
  <c r="H629" i="15"/>
  <c r="G629" i="15"/>
  <c r="F629" i="15"/>
  <c r="C629" i="15"/>
  <c r="I628" i="15"/>
  <c r="H628" i="15"/>
  <c r="G628" i="15"/>
  <c r="F628" i="15"/>
  <c r="C628" i="15"/>
  <c r="I627" i="15"/>
  <c r="H627" i="15"/>
  <c r="G627" i="15"/>
  <c r="F627" i="15"/>
  <c r="C627" i="15"/>
  <c r="I626" i="15"/>
  <c r="H626" i="15"/>
  <c r="G626" i="15"/>
  <c r="F626" i="15"/>
  <c r="C626" i="15"/>
  <c r="I625" i="15"/>
  <c r="H625" i="15"/>
  <c r="G625" i="15"/>
  <c r="F625" i="15"/>
  <c r="C625" i="15"/>
  <c r="I624" i="15"/>
  <c r="H624" i="15"/>
  <c r="G624" i="15"/>
  <c r="F624" i="15"/>
  <c r="C624" i="15"/>
  <c r="I623" i="15"/>
  <c r="H623" i="15"/>
  <c r="G623" i="15"/>
  <c r="F623" i="15"/>
  <c r="C623" i="15"/>
  <c r="I622" i="15"/>
  <c r="H622" i="15"/>
  <c r="G622" i="15"/>
  <c r="F622" i="15"/>
  <c r="C622" i="15"/>
  <c r="I621" i="15"/>
  <c r="H621" i="15"/>
  <c r="G621" i="15"/>
  <c r="F621" i="15"/>
  <c r="C621" i="15"/>
  <c r="I620" i="15"/>
  <c r="H620" i="15"/>
  <c r="G620" i="15"/>
  <c r="F620" i="15"/>
  <c r="C620" i="15"/>
  <c r="I619" i="15"/>
  <c r="H619" i="15"/>
  <c r="G619" i="15"/>
  <c r="F619" i="15"/>
  <c r="C619" i="15"/>
  <c r="I618" i="15"/>
  <c r="H618" i="15"/>
  <c r="G618" i="15"/>
  <c r="F618" i="15"/>
  <c r="C618" i="15"/>
  <c r="I617" i="15"/>
  <c r="H617" i="15"/>
  <c r="G617" i="15"/>
  <c r="F617" i="15"/>
  <c r="C617" i="15"/>
  <c r="I616" i="15"/>
  <c r="H616" i="15"/>
  <c r="G616" i="15"/>
  <c r="F616" i="15"/>
  <c r="C616" i="15"/>
  <c r="I615" i="15"/>
  <c r="H615" i="15"/>
  <c r="G615" i="15"/>
  <c r="F615" i="15"/>
  <c r="C615" i="15"/>
  <c r="I614" i="15"/>
  <c r="H614" i="15"/>
  <c r="G614" i="15"/>
  <c r="F614" i="15"/>
  <c r="C614" i="15"/>
  <c r="I613" i="15"/>
  <c r="H613" i="15"/>
  <c r="G613" i="15"/>
  <c r="F613" i="15"/>
  <c r="C613" i="15"/>
  <c r="I612" i="15"/>
  <c r="H612" i="15"/>
  <c r="G612" i="15"/>
  <c r="F612" i="15"/>
  <c r="C612" i="15"/>
  <c r="I611" i="15"/>
  <c r="H611" i="15"/>
  <c r="G611" i="15"/>
  <c r="F611" i="15"/>
  <c r="C611" i="15"/>
  <c r="I610" i="15"/>
  <c r="H610" i="15"/>
  <c r="G610" i="15"/>
  <c r="F610" i="15"/>
  <c r="C610" i="15"/>
  <c r="I609" i="15"/>
  <c r="H609" i="15"/>
  <c r="G609" i="15"/>
  <c r="F609" i="15"/>
  <c r="C609" i="15"/>
  <c r="I608" i="15"/>
  <c r="H608" i="15"/>
  <c r="G608" i="15"/>
  <c r="F608" i="15"/>
  <c r="C608" i="15"/>
  <c r="J607" i="15"/>
  <c r="I607" i="15"/>
  <c r="H607" i="15"/>
  <c r="G607" i="15"/>
  <c r="F607" i="15"/>
  <c r="C607" i="15"/>
  <c r="I606" i="15"/>
  <c r="H606" i="15"/>
  <c r="G606" i="15"/>
  <c r="F606" i="15"/>
  <c r="C606" i="15"/>
  <c r="I605" i="15"/>
  <c r="H605" i="15"/>
  <c r="G605" i="15"/>
  <c r="F605" i="15"/>
  <c r="C605" i="15"/>
  <c r="I604" i="15"/>
  <c r="H604" i="15"/>
  <c r="G604" i="15"/>
  <c r="F604" i="15"/>
  <c r="C604" i="15"/>
  <c r="I603" i="15"/>
  <c r="H603" i="15"/>
  <c r="G603" i="15"/>
  <c r="F603" i="15"/>
  <c r="C603" i="15"/>
  <c r="I602" i="15"/>
  <c r="H602" i="15"/>
  <c r="G602" i="15"/>
  <c r="F602" i="15"/>
  <c r="C602" i="15"/>
  <c r="I601" i="15"/>
  <c r="H601" i="15"/>
  <c r="G601" i="15"/>
  <c r="F601" i="15"/>
  <c r="C601" i="15"/>
  <c r="I600" i="15"/>
  <c r="H600" i="15"/>
  <c r="G600" i="15"/>
  <c r="F600" i="15"/>
  <c r="C600" i="15"/>
  <c r="I599" i="15"/>
  <c r="H599" i="15"/>
  <c r="G599" i="15"/>
  <c r="F599" i="15"/>
  <c r="C599" i="15"/>
  <c r="I598" i="15"/>
  <c r="H598" i="15"/>
  <c r="G598" i="15"/>
  <c r="F598" i="15"/>
  <c r="C598" i="15"/>
  <c r="I597" i="15"/>
  <c r="H597" i="15"/>
  <c r="G597" i="15"/>
  <c r="F597" i="15"/>
  <c r="C597" i="15"/>
  <c r="I596" i="15"/>
  <c r="H596" i="15"/>
  <c r="G596" i="15"/>
  <c r="F596" i="15"/>
  <c r="C596" i="15"/>
  <c r="I595" i="15"/>
  <c r="H595" i="15"/>
  <c r="G595" i="15"/>
  <c r="F595" i="15"/>
  <c r="C595" i="15"/>
  <c r="I594" i="15"/>
  <c r="H594" i="15"/>
  <c r="G594" i="15"/>
  <c r="F594" i="15"/>
  <c r="C594" i="15"/>
  <c r="I593" i="15"/>
  <c r="H593" i="15"/>
  <c r="G593" i="15"/>
  <c r="F593" i="15"/>
  <c r="C593" i="15"/>
  <c r="I592" i="15"/>
  <c r="H592" i="15"/>
  <c r="G592" i="15"/>
  <c r="F592" i="15"/>
  <c r="C592" i="15"/>
  <c r="I591" i="15"/>
  <c r="H591" i="15"/>
  <c r="G591" i="15"/>
  <c r="F591" i="15"/>
  <c r="C591" i="15"/>
  <c r="I590" i="15"/>
  <c r="H590" i="15"/>
  <c r="G590" i="15"/>
  <c r="F590" i="15"/>
  <c r="C590" i="15"/>
  <c r="I589" i="15"/>
  <c r="H589" i="15"/>
  <c r="G589" i="15"/>
  <c r="F589" i="15"/>
  <c r="C589" i="15"/>
  <c r="I588" i="15"/>
  <c r="H588" i="15"/>
  <c r="G588" i="15"/>
  <c r="F588" i="15"/>
  <c r="C588" i="15"/>
  <c r="I587" i="15"/>
  <c r="H587" i="15"/>
  <c r="G587" i="15"/>
  <c r="F587" i="15"/>
  <c r="C587" i="15"/>
  <c r="I586" i="15"/>
  <c r="H586" i="15"/>
  <c r="G586" i="15"/>
  <c r="F586" i="15"/>
  <c r="C586" i="15"/>
  <c r="I585" i="15"/>
  <c r="H585" i="15"/>
  <c r="G585" i="15"/>
  <c r="F585" i="15"/>
  <c r="C585" i="15"/>
  <c r="I584" i="15"/>
  <c r="H584" i="15"/>
  <c r="G584" i="15"/>
  <c r="F584" i="15"/>
  <c r="C584" i="15"/>
  <c r="J583" i="15"/>
  <c r="I583" i="15"/>
  <c r="H583" i="15"/>
  <c r="G583" i="15"/>
  <c r="F583" i="15"/>
  <c r="C583" i="15"/>
  <c r="I582" i="15"/>
  <c r="H582" i="15"/>
  <c r="G582" i="15"/>
  <c r="F582" i="15"/>
  <c r="C582" i="15"/>
  <c r="I581" i="15"/>
  <c r="H581" i="15"/>
  <c r="G581" i="15"/>
  <c r="F581" i="15"/>
  <c r="C581" i="15"/>
  <c r="I580" i="15"/>
  <c r="H580" i="15"/>
  <c r="G580" i="15"/>
  <c r="F580" i="15"/>
  <c r="C580" i="15"/>
  <c r="I579" i="15"/>
  <c r="H579" i="15"/>
  <c r="G579" i="15"/>
  <c r="F579" i="15"/>
  <c r="C579" i="15"/>
  <c r="I578" i="15"/>
  <c r="H578" i="15"/>
  <c r="G578" i="15"/>
  <c r="F578" i="15"/>
  <c r="C578" i="15"/>
  <c r="I577" i="15"/>
  <c r="H577" i="15"/>
  <c r="G577" i="15"/>
  <c r="F577" i="15"/>
  <c r="C577" i="15"/>
  <c r="I576" i="15"/>
  <c r="H576" i="15"/>
  <c r="G576" i="15"/>
  <c r="F576" i="15"/>
  <c r="C576" i="15"/>
  <c r="I575" i="15"/>
  <c r="H575" i="15"/>
  <c r="G575" i="15"/>
  <c r="F575" i="15"/>
  <c r="C575" i="15"/>
  <c r="I574" i="15"/>
  <c r="H574" i="15"/>
  <c r="G574" i="15"/>
  <c r="F574" i="15"/>
  <c r="C574" i="15"/>
  <c r="I573" i="15"/>
  <c r="H573" i="15"/>
  <c r="G573" i="15"/>
  <c r="F573" i="15"/>
  <c r="C573" i="15"/>
  <c r="I572" i="15"/>
  <c r="H572" i="15"/>
  <c r="G572" i="15"/>
  <c r="F572" i="15"/>
  <c r="C572" i="15"/>
  <c r="I571" i="15"/>
  <c r="H571" i="15"/>
  <c r="G571" i="15"/>
  <c r="F571" i="15"/>
  <c r="C571" i="15"/>
  <c r="I570" i="15"/>
  <c r="H570" i="15"/>
  <c r="G570" i="15"/>
  <c r="F570" i="15"/>
  <c r="C570" i="15"/>
  <c r="I569" i="15"/>
  <c r="H569" i="15"/>
  <c r="G569" i="15"/>
  <c r="F569" i="15"/>
  <c r="C569" i="15"/>
  <c r="I568" i="15"/>
  <c r="H568" i="15"/>
  <c r="G568" i="15"/>
  <c r="F568" i="15"/>
  <c r="C568" i="15"/>
  <c r="I567" i="15"/>
  <c r="H567" i="15"/>
  <c r="G567" i="15"/>
  <c r="F567" i="15"/>
  <c r="C567" i="15"/>
  <c r="I566" i="15"/>
  <c r="H566" i="15"/>
  <c r="G566" i="15"/>
  <c r="F566" i="15"/>
  <c r="C566" i="15"/>
  <c r="I565" i="15"/>
  <c r="H565" i="15"/>
  <c r="G565" i="15"/>
  <c r="F565" i="15"/>
  <c r="C565" i="15"/>
  <c r="I564" i="15"/>
  <c r="H564" i="15"/>
  <c r="G564" i="15"/>
  <c r="F564" i="15"/>
  <c r="C564" i="15"/>
  <c r="I563" i="15"/>
  <c r="H563" i="15"/>
  <c r="G563" i="15"/>
  <c r="F563" i="15"/>
  <c r="C563" i="15"/>
  <c r="I562" i="15"/>
  <c r="H562" i="15"/>
  <c r="G562" i="15"/>
  <c r="F562" i="15"/>
  <c r="C562" i="15"/>
  <c r="I561" i="15"/>
  <c r="H561" i="15"/>
  <c r="G561" i="15"/>
  <c r="F561" i="15"/>
  <c r="C561" i="15"/>
  <c r="I560" i="15"/>
  <c r="H560" i="15"/>
  <c r="G560" i="15"/>
  <c r="F560" i="15"/>
  <c r="C560" i="15"/>
  <c r="J559" i="15"/>
  <c r="I559" i="15"/>
  <c r="H559" i="15"/>
  <c r="G559" i="15"/>
  <c r="F559" i="15"/>
  <c r="C559" i="15"/>
  <c r="I558" i="15"/>
  <c r="H558" i="15"/>
  <c r="G558" i="15"/>
  <c r="F558" i="15"/>
  <c r="C558" i="15"/>
  <c r="I557" i="15"/>
  <c r="H557" i="15"/>
  <c r="G557" i="15"/>
  <c r="F557" i="15"/>
  <c r="C557" i="15"/>
  <c r="I556" i="15"/>
  <c r="H556" i="15"/>
  <c r="G556" i="15"/>
  <c r="F556" i="15"/>
  <c r="C556" i="15"/>
  <c r="I555" i="15"/>
  <c r="H555" i="15"/>
  <c r="G555" i="15"/>
  <c r="F555" i="15"/>
  <c r="C555" i="15"/>
  <c r="I554" i="15"/>
  <c r="H554" i="15"/>
  <c r="G554" i="15"/>
  <c r="F554" i="15"/>
  <c r="C554" i="15"/>
  <c r="I553" i="15"/>
  <c r="H553" i="15"/>
  <c r="G553" i="15"/>
  <c r="F553" i="15"/>
  <c r="C553" i="15"/>
  <c r="I552" i="15"/>
  <c r="H552" i="15"/>
  <c r="G552" i="15"/>
  <c r="F552" i="15"/>
  <c r="C552" i="15"/>
  <c r="I551" i="15"/>
  <c r="H551" i="15"/>
  <c r="G551" i="15"/>
  <c r="F551" i="15"/>
  <c r="C551" i="15"/>
  <c r="I550" i="15"/>
  <c r="H550" i="15"/>
  <c r="G550" i="15"/>
  <c r="F550" i="15"/>
  <c r="C550" i="15"/>
  <c r="I549" i="15"/>
  <c r="H549" i="15"/>
  <c r="G549" i="15"/>
  <c r="F549" i="15"/>
  <c r="C549" i="15"/>
  <c r="I548" i="15"/>
  <c r="H548" i="15"/>
  <c r="G548" i="15"/>
  <c r="F548" i="15"/>
  <c r="C548" i="15"/>
  <c r="I547" i="15"/>
  <c r="H547" i="15"/>
  <c r="G547" i="15"/>
  <c r="F547" i="15"/>
  <c r="C547" i="15"/>
  <c r="I546" i="15"/>
  <c r="H546" i="15"/>
  <c r="G546" i="15"/>
  <c r="F546" i="15"/>
  <c r="C546" i="15"/>
  <c r="I545" i="15"/>
  <c r="H545" i="15"/>
  <c r="G545" i="15"/>
  <c r="F545" i="15"/>
  <c r="C545" i="15"/>
  <c r="I544" i="15"/>
  <c r="H544" i="15"/>
  <c r="G544" i="15"/>
  <c r="F544" i="15"/>
  <c r="C544" i="15"/>
  <c r="I543" i="15"/>
  <c r="H543" i="15"/>
  <c r="G543" i="15"/>
  <c r="F543" i="15"/>
  <c r="C543" i="15"/>
  <c r="I542" i="15"/>
  <c r="H542" i="15"/>
  <c r="G542" i="15"/>
  <c r="F542" i="15"/>
  <c r="C542" i="15"/>
  <c r="I541" i="15"/>
  <c r="H541" i="15"/>
  <c r="G541" i="15"/>
  <c r="F541" i="15"/>
  <c r="C541" i="15"/>
  <c r="I540" i="15"/>
  <c r="H540" i="15"/>
  <c r="G540" i="15"/>
  <c r="F540" i="15"/>
  <c r="C540" i="15"/>
  <c r="I539" i="15"/>
  <c r="H539" i="15"/>
  <c r="G539" i="15"/>
  <c r="F539" i="15"/>
  <c r="C539" i="15"/>
  <c r="I538" i="15"/>
  <c r="H538" i="15"/>
  <c r="G538" i="15"/>
  <c r="F538" i="15"/>
  <c r="C538" i="15"/>
  <c r="I537" i="15"/>
  <c r="H537" i="15"/>
  <c r="G537" i="15"/>
  <c r="F537" i="15"/>
  <c r="C537" i="15"/>
  <c r="I536" i="15"/>
  <c r="H536" i="15"/>
  <c r="G536" i="15"/>
  <c r="F536" i="15"/>
  <c r="C536" i="15"/>
  <c r="J535" i="15"/>
  <c r="I535" i="15"/>
  <c r="H535" i="15"/>
  <c r="G535" i="15"/>
  <c r="F535" i="15"/>
  <c r="C535" i="15"/>
  <c r="I534" i="15"/>
  <c r="H534" i="15"/>
  <c r="G534" i="15"/>
  <c r="F534" i="15"/>
  <c r="C534" i="15"/>
  <c r="I533" i="15"/>
  <c r="H533" i="15"/>
  <c r="G533" i="15"/>
  <c r="F533" i="15"/>
  <c r="C533" i="15"/>
  <c r="I532" i="15"/>
  <c r="H532" i="15"/>
  <c r="G532" i="15"/>
  <c r="F532" i="15"/>
  <c r="C532" i="15"/>
  <c r="I531" i="15"/>
  <c r="H531" i="15"/>
  <c r="G531" i="15"/>
  <c r="F531" i="15"/>
  <c r="C531" i="15"/>
  <c r="I530" i="15"/>
  <c r="H530" i="15"/>
  <c r="G530" i="15"/>
  <c r="F530" i="15"/>
  <c r="C530" i="15"/>
  <c r="I529" i="15"/>
  <c r="H529" i="15"/>
  <c r="G529" i="15"/>
  <c r="F529" i="15"/>
  <c r="C529" i="15"/>
  <c r="I528" i="15"/>
  <c r="H528" i="15"/>
  <c r="G528" i="15"/>
  <c r="F528" i="15"/>
  <c r="C528" i="15"/>
  <c r="I527" i="15"/>
  <c r="H527" i="15"/>
  <c r="G527" i="15"/>
  <c r="F527" i="15"/>
  <c r="C527" i="15"/>
  <c r="I526" i="15"/>
  <c r="H526" i="15"/>
  <c r="G526" i="15"/>
  <c r="F526" i="15"/>
  <c r="C526" i="15"/>
  <c r="I525" i="15"/>
  <c r="H525" i="15"/>
  <c r="G525" i="15"/>
  <c r="F525" i="15"/>
  <c r="C525" i="15"/>
  <c r="I524" i="15"/>
  <c r="H524" i="15"/>
  <c r="G524" i="15"/>
  <c r="F524" i="15"/>
  <c r="C524" i="15"/>
  <c r="I523" i="15"/>
  <c r="H523" i="15"/>
  <c r="G523" i="15"/>
  <c r="F523" i="15"/>
  <c r="C523" i="15"/>
  <c r="I522" i="15"/>
  <c r="H522" i="15"/>
  <c r="G522" i="15"/>
  <c r="F522" i="15"/>
  <c r="C522" i="15"/>
  <c r="I521" i="15"/>
  <c r="H521" i="15"/>
  <c r="G521" i="15"/>
  <c r="F521" i="15"/>
  <c r="C521" i="15"/>
  <c r="I520" i="15"/>
  <c r="H520" i="15"/>
  <c r="G520" i="15"/>
  <c r="F520" i="15"/>
  <c r="C520" i="15"/>
  <c r="I519" i="15"/>
  <c r="H519" i="15"/>
  <c r="G519" i="15"/>
  <c r="F519" i="15"/>
  <c r="C519" i="15"/>
  <c r="I518" i="15"/>
  <c r="H518" i="15"/>
  <c r="G518" i="15"/>
  <c r="F518" i="15"/>
  <c r="C518" i="15"/>
  <c r="I517" i="15"/>
  <c r="H517" i="15"/>
  <c r="G517" i="15"/>
  <c r="F517" i="15"/>
  <c r="C517" i="15"/>
  <c r="I516" i="15"/>
  <c r="H516" i="15"/>
  <c r="G516" i="15"/>
  <c r="F516" i="15"/>
  <c r="C516" i="15"/>
  <c r="I515" i="15"/>
  <c r="H515" i="15"/>
  <c r="G515" i="15"/>
  <c r="F515" i="15"/>
  <c r="C515" i="15"/>
  <c r="I514" i="15"/>
  <c r="H514" i="15"/>
  <c r="G514" i="15"/>
  <c r="F514" i="15"/>
  <c r="C514" i="15"/>
  <c r="I513" i="15"/>
  <c r="H513" i="15"/>
  <c r="G513" i="15"/>
  <c r="F513" i="15"/>
  <c r="C513" i="15"/>
  <c r="I512" i="15"/>
  <c r="H512" i="15"/>
  <c r="G512" i="15"/>
  <c r="F512" i="15"/>
  <c r="C512" i="15"/>
  <c r="J511" i="15"/>
  <c r="I511" i="15"/>
  <c r="H511" i="15"/>
  <c r="G511" i="15"/>
  <c r="F511" i="15"/>
  <c r="C511" i="15"/>
  <c r="I510" i="15"/>
  <c r="H510" i="15"/>
  <c r="G510" i="15"/>
  <c r="F510" i="15"/>
  <c r="C510" i="15"/>
  <c r="I509" i="15"/>
  <c r="H509" i="15"/>
  <c r="G509" i="15"/>
  <c r="F509" i="15"/>
  <c r="C509" i="15"/>
  <c r="I508" i="15"/>
  <c r="H508" i="15"/>
  <c r="G508" i="15"/>
  <c r="F508" i="15"/>
  <c r="C508" i="15"/>
  <c r="I507" i="15"/>
  <c r="H507" i="15"/>
  <c r="G507" i="15"/>
  <c r="F507" i="15"/>
  <c r="C507" i="15"/>
  <c r="I506" i="15"/>
  <c r="H506" i="15"/>
  <c r="G506" i="15"/>
  <c r="F506" i="15"/>
  <c r="C506" i="15"/>
  <c r="I505" i="15"/>
  <c r="H505" i="15"/>
  <c r="G505" i="15"/>
  <c r="F505" i="15"/>
  <c r="C505" i="15"/>
  <c r="I504" i="15"/>
  <c r="H504" i="15"/>
  <c r="G504" i="15"/>
  <c r="F504" i="15"/>
  <c r="C504" i="15"/>
  <c r="I503" i="15"/>
  <c r="H503" i="15"/>
  <c r="G503" i="15"/>
  <c r="F503" i="15"/>
  <c r="C503" i="15"/>
  <c r="I502" i="15"/>
  <c r="H502" i="15"/>
  <c r="G502" i="15"/>
  <c r="F502" i="15"/>
  <c r="C502" i="15"/>
  <c r="I501" i="15"/>
  <c r="H501" i="15"/>
  <c r="G501" i="15"/>
  <c r="F501" i="15"/>
  <c r="C501" i="15"/>
  <c r="I500" i="15"/>
  <c r="H500" i="15"/>
  <c r="G500" i="15"/>
  <c r="F500" i="15"/>
  <c r="C500" i="15"/>
  <c r="I499" i="15"/>
  <c r="H499" i="15"/>
  <c r="G499" i="15"/>
  <c r="F499" i="15"/>
  <c r="C499" i="15"/>
  <c r="I498" i="15"/>
  <c r="H498" i="15"/>
  <c r="G498" i="15"/>
  <c r="F498" i="15"/>
  <c r="C498" i="15"/>
  <c r="I497" i="15"/>
  <c r="H497" i="15"/>
  <c r="G497" i="15"/>
  <c r="F497" i="15"/>
  <c r="C497" i="15"/>
  <c r="I496" i="15"/>
  <c r="H496" i="15"/>
  <c r="G496" i="15"/>
  <c r="F496" i="15"/>
  <c r="C496" i="15"/>
  <c r="I495" i="15"/>
  <c r="H495" i="15"/>
  <c r="G495" i="15"/>
  <c r="F495" i="15"/>
  <c r="C495" i="15"/>
  <c r="I494" i="15"/>
  <c r="H494" i="15"/>
  <c r="G494" i="15"/>
  <c r="F494" i="15"/>
  <c r="C494" i="15"/>
  <c r="I493" i="15"/>
  <c r="H493" i="15"/>
  <c r="G493" i="15"/>
  <c r="F493" i="15"/>
  <c r="C493" i="15"/>
  <c r="I492" i="15"/>
  <c r="H492" i="15"/>
  <c r="G492" i="15"/>
  <c r="F492" i="15"/>
  <c r="C492" i="15"/>
  <c r="I491" i="15"/>
  <c r="H491" i="15"/>
  <c r="G491" i="15"/>
  <c r="F491" i="15"/>
  <c r="C491" i="15"/>
  <c r="I490" i="15"/>
  <c r="H490" i="15"/>
  <c r="G490" i="15"/>
  <c r="F490" i="15"/>
  <c r="C490" i="15"/>
  <c r="I489" i="15"/>
  <c r="H489" i="15"/>
  <c r="G489" i="15"/>
  <c r="F489" i="15"/>
  <c r="C489" i="15"/>
  <c r="I488" i="15"/>
  <c r="H488" i="15"/>
  <c r="G488" i="15"/>
  <c r="F488" i="15"/>
  <c r="C488" i="15"/>
  <c r="J487" i="15"/>
  <c r="I487" i="15"/>
  <c r="H487" i="15"/>
  <c r="G487" i="15"/>
  <c r="F487" i="15"/>
  <c r="C487" i="15"/>
  <c r="I486" i="15"/>
  <c r="H486" i="15"/>
  <c r="G486" i="15"/>
  <c r="F486" i="15"/>
  <c r="C486" i="15"/>
  <c r="I485" i="15"/>
  <c r="H485" i="15"/>
  <c r="G485" i="15"/>
  <c r="F485" i="15"/>
  <c r="C485" i="15"/>
  <c r="I484" i="15"/>
  <c r="H484" i="15"/>
  <c r="G484" i="15"/>
  <c r="F484" i="15"/>
  <c r="C484" i="15"/>
  <c r="I483" i="15"/>
  <c r="H483" i="15"/>
  <c r="G483" i="15"/>
  <c r="F483" i="15"/>
  <c r="C483" i="15"/>
  <c r="I482" i="15"/>
  <c r="H482" i="15"/>
  <c r="G482" i="15"/>
  <c r="F482" i="15"/>
  <c r="C482" i="15"/>
  <c r="I481" i="15"/>
  <c r="H481" i="15"/>
  <c r="G481" i="15"/>
  <c r="F481" i="15"/>
  <c r="C481" i="15"/>
  <c r="I480" i="15"/>
  <c r="H480" i="15"/>
  <c r="G480" i="15"/>
  <c r="F480" i="15"/>
  <c r="C480" i="15"/>
  <c r="I479" i="15"/>
  <c r="H479" i="15"/>
  <c r="G479" i="15"/>
  <c r="F479" i="15"/>
  <c r="C479" i="15"/>
  <c r="I478" i="15"/>
  <c r="H478" i="15"/>
  <c r="G478" i="15"/>
  <c r="F478" i="15"/>
  <c r="C478" i="15"/>
  <c r="I477" i="15"/>
  <c r="H477" i="15"/>
  <c r="G477" i="15"/>
  <c r="F477" i="15"/>
  <c r="C477" i="15"/>
  <c r="I476" i="15"/>
  <c r="H476" i="15"/>
  <c r="G476" i="15"/>
  <c r="F476" i="15"/>
  <c r="C476" i="15"/>
  <c r="I475" i="15"/>
  <c r="H475" i="15"/>
  <c r="G475" i="15"/>
  <c r="F475" i="15"/>
  <c r="C475" i="15"/>
  <c r="I474" i="15"/>
  <c r="H474" i="15"/>
  <c r="G474" i="15"/>
  <c r="F474" i="15"/>
  <c r="C474" i="15"/>
  <c r="I473" i="15"/>
  <c r="H473" i="15"/>
  <c r="G473" i="15"/>
  <c r="F473" i="15"/>
  <c r="C473" i="15"/>
  <c r="I472" i="15"/>
  <c r="H472" i="15"/>
  <c r="G472" i="15"/>
  <c r="F472" i="15"/>
  <c r="C472" i="15"/>
  <c r="I471" i="15"/>
  <c r="H471" i="15"/>
  <c r="G471" i="15"/>
  <c r="F471" i="15"/>
  <c r="C471" i="15"/>
  <c r="I470" i="15"/>
  <c r="H470" i="15"/>
  <c r="G470" i="15"/>
  <c r="F470" i="15"/>
  <c r="C470" i="15"/>
  <c r="I469" i="15"/>
  <c r="H469" i="15"/>
  <c r="G469" i="15"/>
  <c r="F469" i="15"/>
  <c r="C469" i="15"/>
  <c r="I468" i="15"/>
  <c r="H468" i="15"/>
  <c r="G468" i="15"/>
  <c r="F468" i="15"/>
  <c r="C468" i="15"/>
  <c r="I467" i="15"/>
  <c r="H467" i="15"/>
  <c r="G467" i="15"/>
  <c r="F467" i="15"/>
  <c r="C467" i="15"/>
  <c r="I466" i="15"/>
  <c r="H466" i="15"/>
  <c r="G466" i="15"/>
  <c r="F466" i="15"/>
  <c r="C466" i="15"/>
  <c r="I465" i="15"/>
  <c r="H465" i="15"/>
  <c r="G465" i="15"/>
  <c r="F465" i="15"/>
  <c r="C465" i="15"/>
  <c r="I464" i="15"/>
  <c r="H464" i="15"/>
  <c r="G464" i="15"/>
  <c r="F464" i="15"/>
  <c r="C464" i="15"/>
  <c r="J463" i="15"/>
  <c r="I463" i="15"/>
  <c r="H463" i="15"/>
  <c r="G463" i="15"/>
  <c r="F463" i="15"/>
  <c r="C463" i="15"/>
  <c r="I462" i="15"/>
  <c r="H462" i="15"/>
  <c r="G462" i="15"/>
  <c r="F462" i="15"/>
  <c r="C462" i="15"/>
  <c r="I461" i="15"/>
  <c r="H461" i="15"/>
  <c r="G461" i="15"/>
  <c r="F461" i="15"/>
  <c r="C461" i="15"/>
  <c r="I460" i="15"/>
  <c r="H460" i="15"/>
  <c r="G460" i="15"/>
  <c r="F460" i="15"/>
  <c r="C460" i="15"/>
  <c r="I459" i="15"/>
  <c r="H459" i="15"/>
  <c r="G459" i="15"/>
  <c r="F459" i="15"/>
  <c r="C459" i="15"/>
  <c r="I458" i="15"/>
  <c r="H458" i="15"/>
  <c r="G458" i="15"/>
  <c r="F458" i="15"/>
  <c r="C458" i="15"/>
  <c r="I457" i="15"/>
  <c r="H457" i="15"/>
  <c r="G457" i="15"/>
  <c r="F457" i="15"/>
  <c r="C457" i="15"/>
  <c r="I456" i="15"/>
  <c r="H456" i="15"/>
  <c r="G456" i="15"/>
  <c r="F456" i="15"/>
  <c r="C456" i="15"/>
  <c r="I455" i="15"/>
  <c r="H455" i="15"/>
  <c r="G455" i="15"/>
  <c r="F455" i="15"/>
  <c r="C455" i="15"/>
  <c r="I454" i="15"/>
  <c r="H454" i="15"/>
  <c r="G454" i="15"/>
  <c r="F454" i="15"/>
  <c r="C454" i="15"/>
  <c r="I453" i="15"/>
  <c r="H453" i="15"/>
  <c r="G453" i="15"/>
  <c r="F453" i="15"/>
  <c r="C453" i="15"/>
  <c r="I452" i="15"/>
  <c r="H452" i="15"/>
  <c r="G452" i="15"/>
  <c r="F452" i="15"/>
  <c r="C452" i="15"/>
  <c r="I451" i="15"/>
  <c r="H451" i="15"/>
  <c r="G451" i="15"/>
  <c r="F451" i="15"/>
  <c r="C451" i="15"/>
  <c r="I450" i="15"/>
  <c r="H450" i="15"/>
  <c r="G450" i="15"/>
  <c r="F450" i="15"/>
  <c r="C450" i="15"/>
  <c r="I449" i="15"/>
  <c r="H449" i="15"/>
  <c r="G449" i="15"/>
  <c r="F449" i="15"/>
  <c r="C449" i="15"/>
  <c r="I448" i="15"/>
  <c r="H448" i="15"/>
  <c r="G448" i="15"/>
  <c r="F448" i="15"/>
  <c r="C448" i="15"/>
  <c r="I447" i="15"/>
  <c r="H447" i="15"/>
  <c r="G447" i="15"/>
  <c r="F447" i="15"/>
  <c r="C447" i="15"/>
  <c r="I446" i="15"/>
  <c r="H446" i="15"/>
  <c r="G446" i="15"/>
  <c r="F446" i="15"/>
  <c r="C446" i="15"/>
  <c r="I445" i="15"/>
  <c r="H445" i="15"/>
  <c r="G445" i="15"/>
  <c r="F445" i="15"/>
  <c r="C445" i="15"/>
  <c r="I444" i="15"/>
  <c r="H444" i="15"/>
  <c r="G444" i="15"/>
  <c r="F444" i="15"/>
  <c r="C444" i="15"/>
  <c r="I443" i="15"/>
  <c r="H443" i="15"/>
  <c r="G443" i="15"/>
  <c r="F443" i="15"/>
  <c r="C443" i="15"/>
  <c r="I442" i="15"/>
  <c r="H442" i="15"/>
  <c r="G442" i="15"/>
  <c r="F442" i="15"/>
  <c r="C442" i="15"/>
  <c r="I441" i="15"/>
  <c r="H441" i="15"/>
  <c r="G441" i="15"/>
  <c r="F441" i="15"/>
  <c r="C441" i="15"/>
  <c r="I440" i="15"/>
  <c r="H440" i="15"/>
  <c r="G440" i="15"/>
  <c r="F440" i="15"/>
  <c r="C440" i="15"/>
  <c r="J439" i="15"/>
  <c r="I439" i="15"/>
  <c r="H439" i="15"/>
  <c r="G439" i="15"/>
  <c r="F439" i="15"/>
  <c r="C439" i="15"/>
  <c r="I438" i="15"/>
  <c r="H438" i="15"/>
  <c r="G438" i="15"/>
  <c r="F438" i="15"/>
  <c r="C438" i="15"/>
  <c r="I437" i="15"/>
  <c r="H437" i="15"/>
  <c r="G437" i="15"/>
  <c r="F437" i="15"/>
  <c r="C437" i="15"/>
  <c r="I436" i="15"/>
  <c r="H436" i="15"/>
  <c r="G436" i="15"/>
  <c r="F436" i="15"/>
  <c r="C436" i="15"/>
  <c r="I435" i="15"/>
  <c r="H435" i="15"/>
  <c r="G435" i="15"/>
  <c r="F435" i="15"/>
  <c r="C435" i="15"/>
  <c r="I434" i="15"/>
  <c r="H434" i="15"/>
  <c r="G434" i="15"/>
  <c r="F434" i="15"/>
  <c r="C434" i="15"/>
  <c r="I433" i="15"/>
  <c r="H433" i="15"/>
  <c r="G433" i="15"/>
  <c r="F433" i="15"/>
  <c r="C433" i="15"/>
  <c r="I432" i="15"/>
  <c r="H432" i="15"/>
  <c r="G432" i="15"/>
  <c r="F432" i="15"/>
  <c r="C432" i="15"/>
  <c r="I431" i="15"/>
  <c r="H431" i="15"/>
  <c r="G431" i="15"/>
  <c r="F431" i="15"/>
  <c r="C431" i="15"/>
  <c r="I430" i="15"/>
  <c r="H430" i="15"/>
  <c r="G430" i="15"/>
  <c r="F430" i="15"/>
  <c r="C430" i="15"/>
  <c r="I429" i="15"/>
  <c r="H429" i="15"/>
  <c r="G429" i="15"/>
  <c r="F429" i="15"/>
  <c r="C429" i="15"/>
  <c r="I428" i="15"/>
  <c r="H428" i="15"/>
  <c r="G428" i="15"/>
  <c r="F428" i="15"/>
  <c r="C428" i="15"/>
  <c r="I427" i="15"/>
  <c r="H427" i="15"/>
  <c r="G427" i="15"/>
  <c r="F427" i="15"/>
  <c r="C427" i="15"/>
  <c r="I426" i="15"/>
  <c r="H426" i="15"/>
  <c r="G426" i="15"/>
  <c r="F426" i="15"/>
  <c r="C426" i="15"/>
  <c r="I425" i="15"/>
  <c r="H425" i="15"/>
  <c r="G425" i="15"/>
  <c r="F425" i="15"/>
  <c r="C425" i="15"/>
  <c r="I424" i="15"/>
  <c r="H424" i="15"/>
  <c r="G424" i="15"/>
  <c r="F424" i="15"/>
  <c r="C424" i="15"/>
  <c r="I423" i="15"/>
  <c r="H423" i="15"/>
  <c r="G423" i="15"/>
  <c r="F423" i="15"/>
  <c r="C423" i="15"/>
  <c r="I422" i="15"/>
  <c r="H422" i="15"/>
  <c r="G422" i="15"/>
  <c r="F422" i="15"/>
  <c r="C422" i="15"/>
  <c r="I421" i="15"/>
  <c r="H421" i="15"/>
  <c r="G421" i="15"/>
  <c r="F421" i="15"/>
  <c r="C421" i="15"/>
  <c r="I420" i="15"/>
  <c r="H420" i="15"/>
  <c r="G420" i="15"/>
  <c r="F420" i="15"/>
  <c r="C420" i="15"/>
  <c r="I419" i="15"/>
  <c r="H419" i="15"/>
  <c r="G419" i="15"/>
  <c r="F419" i="15"/>
  <c r="C419" i="15"/>
  <c r="I418" i="15"/>
  <c r="H418" i="15"/>
  <c r="G418" i="15"/>
  <c r="F418" i="15"/>
  <c r="C418" i="15"/>
  <c r="I417" i="15"/>
  <c r="H417" i="15"/>
  <c r="G417" i="15"/>
  <c r="F417" i="15"/>
  <c r="C417" i="15"/>
  <c r="I416" i="15"/>
  <c r="H416" i="15"/>
  <c r="G416" i="15"/>
  <c r="F416" i="15"/>
  <c r="C416" i="15"/>
  <c r="J415" i="15"/>
  <c r="I415" i="15"/>
  <c r="H415" i="15"/>
  <c r="G415" i="15"/>
  <c r="F415" i="15"/>
  <c r="C415" i="15"/>
  <c r="I414" i="15"/>
  <c r="H414" i="15"/>
  <c r="G414" i="15"/>
  <c r="F414" i="15"/>
  <c r="C414" i="15"/>
  <c r="I413" i="15"/>
  <c r="H413" i="15"/>
  <c r="G413" i="15"/>
  <c r="F413" i="15"/>
  <c r="C413" i="15"/>
  <c r="I412" i="15"/>
  <c r="H412" i="15"/>
  <c r="G412" i="15"/>
  <c r="F412" i="15"/>
  <c r="C412" i="15"/>
  <c r="I411" i="15"/>
  <c r="H411" i="15"/>
  <c r="G411" i="15"/>
  <c r="F411" i="15"/>
  <c r="C411" i="15"/>
  <c r="I410" i="15"/>
  <c r="H410" i="15"/>
  <c r="G410" i="15"/>
  <c r="F410" i="15"/>
  <c r="C410" i="15"/>
  <c r="I409" i="15"/>
  <c r="H409" i="15"/>
  <c r="G409" i="15"/>
  <c r="F409" i="15"/>
  <c r="C409" i="15"/>
  <c r="I408" i="15"/>
  <c r="H408" i="15"/>
  <c r="G408" i="15"/>
  <c r="F408" i="15"/>
  <c r="C408" i="15"/>
  <c r="I407" i="15"/>
  <c r="H407" i="15"/>
  <c r="G407" i="15"/>
  <c r="F407" i="15"/>
  <c r="C407" i="15"/>
  <c r="I406" i="15"/>
  <c r="H406" i="15"/>
  <c r="G406" i="15"/>
  <c r="F406" i="15"/>
  <c r="C406" i="15"/>
  <c r="I405" i="15"/>
  <c r="H405" i="15"/>
  <c r="G405" i="15"/>
  <c r="F405" i="15"/>
  <c r="C405" i="15"/>
  <c r="I404" i="15"/>
  <c r="H404" i="15"/>
  <c r="G404" i="15"/>
  <c r="F404" i="15"/>
  <c r="C404" i="15"/>
  <c r="I403" i="15"/>
  <c r="H403" i="15"/>
  <c r="G403" i="15"/>
  <c r="F403" i="15"/>
  <c r="C403" i="15"/>
  <c r="I402" i="15"/>
  <c r="H402" i="15"/>
  <c r="G402" i="15"/>
  <c r="F402" i="15"/>
  <c r="C402" i="15"/>
  <c r="I401" i="15"/>
  <c r="H401" i="15"/>
  <c r="G401" i="15"/>
  <c r="F401" i="15"/>
  <c r="C401" i="15"/>
  <c r="I400" i="15"/>
  <c r="H400" i="15"/>
  <c r="G400" i="15"/>
  <c r="F400" i="15"/>
  <c r="C400" i="15"/>
  <c r="I399" i="15"/>
  <c r="H399" i="15"/>
  <c r="G399" i="15"/>
  <c r="F399" i="15"/>
  <c r="C399" i="15"/>
  <c r="I398" i="15"/>
  <c r="H398" i="15"/>
  <c r="G398" i="15"/>
  <c r="F398" i="15"/>
  <c r="C398" i="15"/>
  <c r="I397" i="15"/>
  <c r="H397" i="15"/>
  <c r="G397" i="15"/>
  <c r="F397" i="15"/>
  <c r="C397" i="15"/>
  <c r="I396" i="15"/>
  <c r="H396" i="15"/>
  <c r="G396" i="15"/>
  <c r="F396" i="15"/>
  <c r="C396" i="15"/>
  <c r="I395" i="15"/>
  <c r="H395" i="15"/>
  <c r="G395" i="15"/>
  <c r="F395" i="15"/>
  <c r="C395" i="15"/>
  <c r="I394" i="15"/>
  <c r="H394" i="15"/>
  <c r="G394" i="15"/>
  <c r="F394" i="15"/>
  <c r="C394" i="15"/>
  <c r="I393" i="15"/>
  <c r="H393" i="15"/>
  <c r="G393" i="15"/>
  <c r="F393" i="15"/>
  <c r="C393" i="15"/>
  <c r="I392" i="15"/>
  <c r="H392" i="15"/>
  <c r="G392" i="15"/>
  <c r="F392" i="15"/>
  <c r="C392" i="15"/>
  <c r="J391" i="15"/>
  <c r="I391" i="15"/>
  <c r="H391" i="15"/>
  <c r="G391" i="15"/>
  <c r="F391" i="15"/>
  <c r="C391" i="15"/>
  <c r="I390" i="15"/>
  <c r="H390" i="15"/>
  <c r="G390" i="15"/>
  <c r="F390" i="15"/>
  <c r="C390" i="15"/>
  <c r="I389" i="15"/>
  <c r="H389" i="15"/>
  <c r="G389" i="15"/>
  <c r="F389" i="15"/>
  <c r="C389" i="15"/>
  <c r="I388" i="15"/>
  <c r="H388" i="15"/>
  <c r="G388" i="15"/>
  <c r="F388" i="15"/>
  <c r="C388" i="15"/>
  <c r="I387" i="15"/>
  <c r="H387" i="15"/>
  <c r="G387" i="15"/>
  <c r="F387" i="15"/>
  <c r="C387" i="15"/>
  <c r="I386" i="15"/>
  <c r="H386" i="15"/>
  <c r="G386" i="15"/>
  <c r="F386" i="15"/>
  <c r="C386" i="15"/>
  <c r="I385" i="15"/>
  <c r="H385" i="15"/>
  <c r="G385" i="15"/>
  <c r="F385" i="15"/>
  <c r="C385" i="15"/>
  <c r="I384" i="15"/>
  <c r="H384" i="15"/>
  <c r="G384" i="15"/>
  <c r="F384" i="15"/>
  <c r="C384" i="15"/>
  <c r="I383" i="15"/>
  <c r="H383" i="15"/>
  <c r="G383" i="15"/>
  <c r="F383" i="15"/>
  <c r="C383" i="15"/>
  <c r="I382" i="15"/>
  <c r="H382" i="15"/>
  <c r="G382" i="15"/>
  <c r="F382" i="15"/>
  <c r="C382" i="15"/>
  <c r="I381" i="15"/>
  <c r="H381" i="15"/>
  <c r="G381" i="15"/>
  <c r="F381" i="15"/>
  <c r="C381" i="15"/>
  <c r="I380" i="15"/>
  <c r="H380" i="15"/>
  <c r="G380" i="15"/>
  <c r="F380" i="15"/>
  <c r="C380" i="15"/>
  <c r="I379" i="15"/>
  <c r="H379" i="15"/>
  <c r="G379" i="15"/>
  <c r="F379" i="15"/>
  <c r="C379" i="15"/>
  <c r="I378" i="15"/>
  <c r="H378" i="15"/>
  <c r="G378" i="15"/>
  <c r="F378" i="15"/>
  <c r="C378" i="15"/>
  <c r="I377" i="15"/>
  <c r="H377" i="15"/>
  <c r="G377" i="15"/>
  <c r="F377" i="15"/>
  <c r="C377" i="15"/>
  <c r="I376" i="15"/>
  <c r="H376" i="15"/>
  <c r="G376" i="15"/>
  <c r="F376" i="15"/>
  <c r="C376" i="15"/>
  <c r="I375" i="15"/>
  <c r="H375" i="15"/>
  <c r="G375" i="15"/>
  <c r="F375" i="15"/>
  <c r="C375" i="15"/>
  <c r="I374" i="15"/>
  <c r="H374" i="15"/>
  <c r="G374" i="15"/>
  <c r="F374" i="15"/>
  <c r="C374" i="15"/>
  <c r="I373" i="15"/>
  <c r="H373" i="15"/>
  <c r="G373" i="15"/>
  <c r="F373" i="15"/>
  <c r="C373" i="15"/>
  <c r="I372" i="15"/>
  <c r="H372" i="15"/>
  <c r="G372" i="15"/>
  <c r="F372" i="15"/>
  <c r="C372" i="15"/>
  <c r="I371" i="15"/>
  <c r="H371" i="15"/>
  <c r="G371" i="15"/>
  <c r="F371" i="15"/>
  <c r="C371" i="15"/>
  <c r="I370" i="15"/>
  <c r="H370" i="15"/>
  <c r="G370" i="15"/>
  <c r="F370" i="15"/>
  <c r="C370" i="15"/>
  <c r="I369" i="15"/>
  <c r="H369" i="15"/>
  <c r="G369" i="15"/>
  <c r="F369" i="15"/>
  <c r="C369" i="15"/>
  <c r="I368" i="15"/>
  <c r="H368" i="15"/>
  <c r="G368" i="15"/>
  <c r="F368" i="15"/>
  <c r="C368" i="15"/>
  <c r="J367" i="15"/>
  <c r="I367" i="15"/>
  <c r="H367" i="15"/>
  <c r="G367" i="15"/>
  <c r="F367" i="15"/>
  <c r="C367" i="15"/>
  <c r="I366" i="15"/>
  <c r="H366" i="15"/>
  <c r="G366" i="15"/>
  <c r="F366" i="15"/>
  <c r="C366" i="15"/>
  <c r="I365" i="15"/>
  <c r="H365" i="15"/>
  <c r="G365" i="15"/>
  <c r="F365" i="15"/>
  <c r="C365" i="15"/>
  <c r="I364" i="15"/>
  <c r="H364" i="15"/>
  <c r="G364" i="15"/>
  <c r="F364" i="15"/>
  <c r="C364" i="15"/>
  <c r="I363" i="15"/>
  <c r="H363" i="15"/>
  <c r="G363" i="15"/>
  <c r="F363" i="15"/>
  <c r="C363" i="15"/>
  <c r="I362" i="15"/>
  <c r="H362" i="15"/>
  <c r="G362" i="15"/>
  <c r="F362" i="15"/>
  <c r="C362" i="15"/>
  <c r="I361" i="15"/>
  <c r="H361" i="15"/>
  <c r="G361" i="15"/>
  <c r="F361" i="15"/>
  <c r="C361" i="15"/>
  <c r="I360" i="15"/>
  <c r="H360" i="15"/>
  <c r="G360" i="15"/>
  <c r="F360" i="15"/>
  <c r="C360" i="15"/>
  <c r="I359" i="15"/>
  <c r="H359" i="15"/>
  <c r="G359" i="15"/>
  <c r="F359" i="15"/>
  <c r="C359" i="15"/>
  <c r="I358" i="15"/>
  <c r="H358" i="15"/>
  <c r="G358" i="15"/>
  <c r="F358" i="15"/>
  <c r="C358" i="15"/>
  <c r="I357" i="15"/>
  <c r="H357" i="15"/>
  <c r="G357" i="15"/>
  <c r="F357" i="15"/>
  <c r="C357" i="15"/>
  <c r="I356" i="15"/>
  <c r="H356" i="15"/>
  <c r="G356" i="15"/>
  <c r="F356" i="15"/>
  <c r="C356" i="15"/>
  <c r="I355" i="15"/>
  <c r="H355" i="15"/>
  <c r="G355" i="15"/>
  <c r="F355" i="15"/>
  <c r="C355" i="15"/>
  <c r="I354" i="15"/>
  <c r="H354" i="15"/>
  <c r="G354" i="15"/>
  <c r="F354" i="15"/>
  <c r="C354" i="15"/>
  <c r="I353" i="15"/>
  <c r="H353" i="15"/>
  <c r="G353" i="15"/>
  <c r="F353" i="15"/>
  <c r="C353" i="15"/>
  <c r="I352" i="15"/>
  <c r="H352" i="15"/>
  <c r="G352" i="15"/>
  <c r="F352" i="15"/>
  <c r="C352" i="15"/>
  <c r="I351" i="15"/>
  <c r="H351" i="15"/>
  <c r="G351" i="15"/>
  <c r="F351" i="15"/>
  <c r="C351" i="15"/>
  <c r="I350" i="15"/>
  <c r="H350" i="15"/>
  <c r="G350" i="15"/>
  <c r="F350" i="15"/>
  <c r="C350" i="15"/>
  <c r="I349" i="15"/>
  <c r="H349" i="15"/>
  <c r="G349" i="15"/>
  <c r="F349" i="15"/>
  <c r="C349" i="15"/>
  <c r="I348" i="15"/>
  <c r="H348" i="15"/>
  <c r="G348" i="15"/>
  <c r="F348" i="15"/>
  <c r="C348" i="15"/>
  <c r="I347" i="15"/>
  <c r="H347" i="15"/>
  <c r="G347" i="15"/>
  <c r="F347" i="15"/>
  <c r="C347" i="15"/>
  <c r="I346" i="15"/>
  <c r="H346" i="15"/>
  <c r="G346" i="15"/>
  <c r="F346" i="15"/>
  <c r="C346" i="15"/>
  <c r="I345" i="15"/>
  <c r="H345" i="15"/>
  <c r="G345" i="15"/>
  <c r="F345" i="15"/>
  <c r="C345" i="15"/>
  <c r="I344" i="15"/>
  <c r="H344" i="15"/>
  <c r="G344" i="15"/>
  <c r="F344" i="15"/>
  <c r="C344" i="15"/>
  <c r="J343" i="15"/>
  <c r="I343" i="15"/>
  <c r="H343" i="15"/>
  <c r="G343" i="15"/>
  <c r="F343" i="15"/>
  <c r="C343" i="15"/>
  <c r="I342" i="15"/>
  <c r="H342" i="15"/>
  <c r="G342" i="15"/>
  <c r="F342" i="15"/>
  <c r="C342" i="15"/>
  <c r="I341" i="15"/>
  <c r="H341" i="15"/>
  <c r="G341" i="15"/>
  <c r="F341" i="15"/>
  <c r="C341" i="15"/>
  <c r="I340" i="15"/>
  <c r="H340" i="15"/>
  <c r="G340" i="15"/>
  <c r="F340" i="15"/>
  <c r="C340" i="15"/>
  <c r="I339" i="15"/>
  <c r="H339" i="15"/>
  <c r="G339" i="15"/>
  <c r="F339" i="15"/>
  <c r="C339" i="15"/>
  <c r="I338" i="15"/>
  <c r="H338" i="15"/>
  <c r="G338" i="15"/>
  <c r="F338" i="15"/>
  <c r="C338" i="15"/>
  <c r="I337" i="15"/>
  <c r="H337" i="15"/>
  <c r="G337" i="15"/>
  <c r="F337" i="15"/>
  <c r="C337" i="15"/>
  <c r="I336" i="15"/>
  <c r="H336" i="15"/>
  <c r="G336" i="15"/>
  <c r="F336" i="15"/>
  <c r="C336" i="15"/>
  <c r="I335" i="15"/>
  <c r="H335" i="15"/>
  <c r="G335" i="15"/>
  <c r="F335" i="15"/>
  <c r="C335" i="15"/>
  <c r="I334" i="15"/>
  <c r="H334" i="15"/>
  <c r="G334" i="15"/>
  <c r="F334" i="15"/>
  <c r="C334" i="15"/>
  <c r="I333" i="15"/>
  <c r="H333" i="15"/>
  <c r="G333" i="15"/>
  <c r="F333" i="15"/>
  <c r="C333" i="15"/>
  <c r="I332" i="15"/>
  <c r="H332" i="15"/>
  <c r="G332" i="15"/>
  <c r="F332" i="15"/>
  <c r="C332" i="15"/>
  <c r="I331" i="15"/>
  <c r="H331" i="15"/>
  <c r="G331" i="15"/>
  <c r="F331" i="15"/>
  <c r="C331" i="15"/>
  <c r="I330" i="15"/>
  <c r="H330" i="15"/>
  <c r="G330" i="15"/>
  <c r="F330" i="15"/>
  <c r="C330" i="15"/>
  <c r="I329" i="15"/>
  <c r="H329" i="15"/>
  <c r="G329" i="15"/>
  <c r="F329" i="15"/>
  <c r="C329" i="15"/>
  <c r="I328" i="15"/>
  <c r="H328" i="15"/>
  <c r="G328" i="15"/>
  <c r="F328" i="15"/>
  <c r="C328" i="15"/>
  <c r="I327" i="15"/>
  <c r="H327" i="15"/>
  <c r="G327" i="15"/>
  <c r="F327" i="15"/>
  <c r="C327" i="15"/>
  <c r="I326" i="15"/>
  <c r="H326" i="15"/>
  <c r="G326" i="15"/>
  <c r="F326" i="15"/>
  <c r="C326" i="15"/>
  <c r="I325" i="15"/>
  <c r="H325" i="15"/>
  <c r="G325" i="15"/>
  <c r="F325" i="15"/>
  <c r="C325" i="15"/>
  <c r="I324" i="15"/>
  <c r="H324" i="15"/>
  <c r="G324" i="15"/>
  <c r="F324" i="15"/>
  <c r="C324" i="15"/>
  <c r="I323" i="15"/>
  <c r="H323" i="15"/>
  <c r="G323" i="15"/>
  <c r="F323" i="15"/>
  <c r="C323" i="15"/>
  <c r="I322" i="15"/>
  <c r="H322" i="15"/>
  <c r="G322" i="15"/>
  <c r="F322" i="15"/>
  <c r="C322" i="15"/>
  <c r="I321" i="15"/>
  <c r="H321" i="15"/>
  <c r="G321" i="15"/>
  <c r="F321" i="15"/>
  <c r="C321" i="15"/>
  <c r="I320" i="15"/>
  <c r="H320" i="15"/>
  <c r="G320" i="15"/>
  <c r="F320" i="15"/>
  <c r="C320" i="15"/>
  <c r="J319" i="15"/>
  <c r="I319" i="15"/>
  <c r="H319" i="15"/>
  <c r="G319" i="15"/>
  <c r="F319" i="15"/>
  <c r="C319" i="15"/>
  <c r="I318" i="15"/>
  <c r="H318" i="15"/>
  <c r="G318" i="15"/>
  <c r="F318" i="15"/>
  <c r="C318" i="15"/>
  <c r="I317" i="15"/>
  <c r="H317" i="15"/>
  <c r="G317" i="15"/>
  <c r="F317" i="15"/>
  <c r="C317" i="15"/>
  <c r="I316" i="15"/>
  <c r="H316" i="15"/>
  <c r="G316" i="15"/>
  <c r="F316" i="15"/>
  <c r="C316" i="15"/>
  <c r="I315" i="15"/>
  <c r="H315" i="15"/>
  <c r="G315" i="15"/>
  <c r="F315" i="15"/>
  <c r="C315" i="15"/>
  <c r="I314" i="15"/>
  <c r="H314" i="15"/>
  <c r="G314" i="15"/>
  <c r="F314" i="15"/>
  <c r="C314" i="15"/>
  <c r="I313" i="15"/>
  <c r="H313" i="15"/>
  <c r="G313" i="15"/>
  <c r="F313" i="15"/>
  <c r="C313" i="15"/>
  <c r="I312" i="15"/>
  <c r="H312" i="15"/>
  <c r="G312" i="15"/>
  <c r="F312" i="15"/>
  <c r="C312" i="15"/>
  <c r="I311" i="15"/>
  <c r="H311" i="15"/>
  <c r="G311" i="15"/>
  <c r="F311" i="15"/>
  <c r="C311" i="15"/>
  <c r="I310" i="15"/>
  <c r="H310" i="15"/>
  <c r="G310" i="15"/>
  <c r="F310" i="15"/>
  <c r="C310" i="15"/>
  <c r="I309" i="15"/>
  <c r="H309" i="15"/>
  <c r="G309" i="15"/>
  <c r="F309" i="15"/>
  <c r="C309" i="15"/>
  <c r="I308" i="15"/>
  <c r="H308" i="15"/>
  <c r="G308" i="15"/>
  <c r="F308" i="15"/>
  <c r="C308" i="15"/>
  <c r="I307" i="15"/>
  <c r="H307" i="15"/>
  <c r="G307" i="15"/>
  <c r="F307" i="15"/>
  <c r="C307" i="15"/>
  <c r="I306" i="15"/>
  <c r="H306" i="15"/>
  <c r="G306" i="15"/>
  <c r="F306" i="15"/>
  <c r="C306" i="15"/>
  <c r="I305" i="15"/>
  <c r="H305" i="15"/>
  <c r="G305" i="15"/>
  <c r="F305" i="15"/>
  <c r="C305" i="15"/>
  <c r="I304" i="15"/>
  <c r="H304" i="15"/>
  <c r="G304" i="15"/>
  <c r="F304" i="15"/>
  <c r="C304" i="15"/>
  <c r="I303" i="15"/>
  <c r="H303" i="15"/>
  <c r="G303" i="15"/>
  <c r="F303" i="15"/>
  <c r="C303" i="15"/>
  <c r="I302" i="15"/>
  <c r="H302" i="15"/>
  <c r="G302" i="15"/>
  <c r="F302" i="15"/>
  <c r="C302" i="15"/>
  <c r="I301" i="15"/>
  <c r="H301" i="15"/>
  <c r="G301" i="15"/>
  <c r="F301" i="15"/>
  <c r="C301" i="15"/>
  <c r="I300" i="15"/>
  <c r="H300" i="15"/>
  <c r="G300" i="15"/>
  <c r="F300" i="15"/>
  <c r="C300" i="15"/>
  <c r="I299" i="15"/>
  <c r="H299" i="15"/>
  <c r="G299" i="15"/>
  <c r="F299" i="15"/>
  <c r="C299" i="15"/>
  <c r="I298" i="15"/>
  <c r="H298" i="15"/>
  <c r="G298" i="15"/>
  <c r="F298" i="15"/>
  <c r="C298" i="15"/>
  <c r="I297" i="15"/>
  <c r="H297" i="15"/>
  <c r="G297" i="15"/>
  <c r="F297" i="15"/>
  <c r="C297" i="15"/>
  <c r="I296" i="15"/>
  <c r="H296" i="15"/>
  <c r="G296" i="15"/>
  <c r="F296" i="15"/>
  <c r="C296" i="15"/>
  <c r="J295" i="15"/>
  <c r="I295" i="15"/>
  <c r="H295" i="15"/>
  <c r="G295" i="15"/>
  <c r="F295" i="15"/>
  <c r="C295" i="15"/>
  <c r="I294" i="15"/>
  <c r="H294" i="15"/>
  <c r="G294" i="15"/>
  <c r="F294" i="15"/>
  <c r="C294" i="15"/>
  <c r="I293" i="15"/>
  <c r="H293" i="15"/>
  <c r="G293" i="15"/>
  <c r="F293" i="15"/>
  <c r="C293" i="15"/>
  <c r="I292" i="15"/>
  <c r="H292" i="15"/>
  <c r="G292" i="15"/>
  <c r="F292" i="15"/>
  <c r="C292" i="15"/>
  <c r="I291" i="15"/>
  <c r="H291" i="15"/>
  <c r="G291" i="15"/>
  <c r="F291" i="15"/>
  <c r="C291" i="15"/>
  <c r="I290" i="15"/>
  <c r="H290" i="15"/>
  <c r="G290" i="15"/>
  <c r="F290" i="15"/>
  <c r="C290" i="15"/>
  <c r="I289" i="15"/>
  <c r="H289" i="15"/>
  <c r="G289" i="15"/>
  <c r="F289" i="15"/>
  <c r="C289" i="15"/>
  <c r="I288" i="15"/>
  <c r="H288" i="15"/>
  <c r="G288" i="15"/>
  <c r="F288" i="15"/>
  <c r="C288" i="15"/>
  <c r="I287" i="15"/>
  <c r="H287" i="15"/>
  <c r="G287" i="15"/>
  <c r="F287" i="15"/>
  <c r="C287" i="15"/>
  <c r="I286" i="15"/>
  <c r="H286" i="15"/>
  <c r="G286" i="15"/>
  <c r="F286" i="15"/>
  <c r="C286" i="15"/>
  <c r="I285" i="15"/>
  <c r="H285" i="15"/>
  <c r="G285" i="15"/>
  <c r="F285" i="15"/>
  <c r="C285" i="15"/>
  <c r="I284" i="15"/>
  <c r="H284" i="15"/>
  <c r="G284" i="15"/>
  <c r="F284" i="15"/>
  <c r="C284" i="15"/>
  <c r="I283" i="15"/>
  <c r="H283" i="15"/>
  <c r="G283" i="15"/>
  <c r="F283" i="15"/>
  <c r="C283" i="15"/>
  <c r="I282" i="15"/>
  <c r="H282" i="15"/>
  <c r="G282" i="15"/>
  <c r="F282" i="15"/>
  <c r="C282" i="15"/>
  <c r="I281" i="15"/>
  <c r="H281" i="15"/>
  <c r="G281" i="15"/>
  <c r="F281" i="15"/>
  <c r="C281" i="15"/>
  <c r="I280" i="15"/>
  <c r="H280" i="15"/>
  <c r="G280" i="15"/>
  <c r="F280" i="15"/>
  <c r="C280" i="15"/>
  <c r="I279" i="15"/>
  <c r="H279" i="15"/>
  <c r="G279" i="15"/>
  <c r="F279" i="15"/>
  <c r="C279" i="15"/>
  <c r="I278" i="15"/>
  <c r="H278" i="15"/>
  <c r="G278" i="15"/>
  <c r="F278" i="15"/>
  <c r="C278" i="15"/>
  <c r="I277" i="15"/>
  <c r="H277" i="15"/>
  <c r="G277" i="15"/>
  <c r="F277" i="15"/>
  <c r="C277" i="15"/>
  <c r="I276" i="15"/>
  <c r="H276" i="15"/>
  <c r="G276" i="15"/>
  <c r="F276" i="15"/>
  <c r="C276" i="15"/>
  <c r="I275" i="15"/>
  <c r="H275" i="15"/>
  <c r="G275" i="15"/>
  <c r="F275" i="15"/>
  <c r="C275" i="15"/>
  <c r="I274" i="15"/>
  <c r="H274" i="15"/>
  <c r="G274" i="15"/>
  <c r="F274" i="15"/>
  <c r="C274" i="15"/>
  <c r="I273" i="15"/>
  <c r="H273" i="15"/>
  <c r="G273" i="15"/>
  <c r="F273" i="15"/>
  <c r="C273" i="15"/>
  <c r="I272" i="15"/>
  <c r="H272" i="15"/>
  <c r="G272" i="15"/>
  <c r="F272" i="15"/>
  <c r="C272" i="15"/>
  <c r="J271" i="15"/>
  <c r="I271" i="15"/>
  <c r="H271" i="15"/>
  <c r="G271" i="15"/>
  <c r="F271" i="15"/>
  <c r="C271" i="15"/>
  <c r="I270" i="15"/>
  <c r="H270" i="15"/>
  <c r="G270" i="15"/>
  <c r="F270" i="15"/>
  <c r="C270" i="15"/>
  <c r="I269" i="15"/>
  <c r="H269" i="15"/>
  <c r="G269" i="15"/>
  <c r="F269" i="15"/>
  <c r="C269" i="15"/>
  <c r="I268" i="15"/>
  <c r="H268" i="15"/>
  <c r="G268" i="15"/>
  <c r="F268" i="15"/>
  <c r="C268" i="15"/>
  <c r="I267" i="15"/>
  <c r="H267" i="15"/>
  <c r="G267" i="15"/>
  <c r="F267" i="15"/>
  <c r="C267" i="15"/>
  <c r="I266" i="15"/>
  <c r="H266" i="15"/>
  <c r="G266" i="15"/>
  <c r="F266" i="15"/>
  <c r="C266" i="15"/>
  <c r="I265" i="15"/>
  <c r="H265" i="15"/>
  <c r="G265" i="15"/>
  <c r="F265" i="15"/>
  <c r="C265" i="15"/>
  <c r="I264" i="15"/>
  <c r="H264" i="15"/>
  <c r="G264" i="15"/>
  <c r="F264" i="15"/>
  <c r="C264" i="15"/>
  <c r="I263" i="15"/>
  <c r="H263" i="15"/>
  <c r="G263" i="15"/>
  <c r="F263" i="15"/>
  <c r="C263" i="15"/>
  <c r="I262" i="15"/>
  <c r="H262" i="15"/>
  <c r="G262" i="15"/>
  <c r="F262" i="15"/>
  <c r="C262" i="15"/>
  <c r="I261" i="15"/>
  <c r="H261" i="15"/>
  <c r="G261" i="15"/>
  <c r="F261" i="15"/>
  <c r="C261" i="15"/>
  <c r="I260" i="15"/>
  <c r="H260" i="15"/>
  <c r="G260" i="15"/>
  <c r="F260" i="15"/>
  <c r="C260" i="15"/>
  <c r="I259" i="15"/>
  <c r="H259" i="15"/>
  <c r="G259" i="15"/>
  <c r="F259" i="15"/>
  <c r="C259" i="15"/>
  <c r="I258" i="15"/>
  <c r="H258" i="15"/>
  <c r="G258" i="15"/>
  <c r="F258" i="15"/>
  <c r="C258" i="15"/>
  <c r="I257" i="15"/>
  <c r="H257" i="15"/>
  <c r="G257" i="15"/>
  <c r="F257" i="15"/>
  <c r="C257" i="15"/>
  <c r="I256" i="15"/>
  <c r="H256" i="15"/>
  <c r="G256" i="15"/>
  <c r="F256" i="15"/>
  <c r="C256" i="15"/>
  <c r="I255" i="15"/>
  <c r="H255" i="15"/>
  <c r="G255" i="15"/>
  <c r="F255" i="15"/>
  <c r="C255" i="15"/>
  <c r="I254" i="15"/>
  <c r="H254" i="15"/>
  <c r="G254" i="15"/>
  <c r="F254" i="15"/>
  <c r="C254" i="15"/>
  <c r="I253" i="15"/>
  <c r="H253" i="15"/>
  <c r="G253" i="15"/>
  <c r="F253" i="15"/>
  <c r="C253" i="15"/>
  <c r="I252" i="15"/>
  <c r="H252" i="15"/>
  <c r="G252" i="15"/>
  <c r="F252" i="15"/>
  <c r="C252" i="15"/>
  <c r="I251" i="15"/>
  <c r="H251" i="15"/>
  <c r="G251" i="15"/>
  <c r="F251" i="15"/>
  <c r="C251" i="15"/>
  <c r="I250" i="15"/>
  <c r="H250" i="15"/>
  <c r="G250" i="15"/>
  <c r="F250" i="15"/>
  <c r="C250" i="15"/>
  <c r="I249" i="15"/>
  <c r="H249" i="15"/>
  <c r="G249" i="15"/>
  <c r="F249" i="15"/>
  <c r="C249" i="15"/>
  <c r="I248" i="15"/>
  <c r="H248" i="15"/>
  <c r="G248" i="15"/>
  <c r="F248" i="15"/>
  <c r="C248" i="15"/>
  <c r="J247" i="15"/>
  <c r="I247" i="15"/>
  <c r="H247" i="15"/>
  <c r="G247" i="15"/>
  <c r="F247" i="15"/>
  <c r="C247" i="15"/>
  <c r="I246" i="15"/>
  <c r="H246" i="15"/>
  <c r="G246" i="15"/>
  <c r="F246" i="15"/>
  <c r="C246" i="15"/>
  <c r="I245" i="15"/>
  <c r="H245" i="15"/>
  <c r="G245" i="15"/>
  <c r="F245" i="15"/>
  <c r="C245" i="15"/>
  <c r="I244" i="15"/>
  <c r="H244" i="15"/>
  <c r="G244" i="15"/>
  <c r="F244" i="15"/>
  <c r="C244" i="15"/>
  <c r="I243" i="15"/>
  <c r="H243" i="15"/>
  <c r="G243" i="15"/>
  <c r="F243" i="15"/>
  <c r="C243" i="15"/>
  <c r="I242" i="15"/>
  <c r="H242" i="15"/>
  <c r="G242" i="15"/>
  <c r="F242" i="15"/>
  <c r="C242" i="15"/>
  <c r="I241" i="15"/>
  <c r="H241" i="15"/>
  <c r="G241" i="15"/>
  <c r="F241" i="15"/>
  <c r="C241" i="15"/>
  <c r="I240" i="15"/>
  <c r="H240" i="15"/>
  <c r="G240" i="15"/>
  <c r="F240" i="15"/>
  <c r="C240" i="15"/>
  <c r="I239" i="15"/>
  <c r="H239" i="15"/>
  <c r="G239" i="15"/>
  <c r="F239" i="15"/>
  <c r="C239" i="15"/>
  <c r="I238" i="15"/>
  <c r="H238" i="15"/>
  <c r="G238" i="15"/>
  <c r="F238" i="15"/>
  <c r="C238" i="15"/>
  <c r="I237" i="15"/>
  <c r="H237" i="15"/>
  <c r="G237" i="15"/>
  <c r="F237" i="15"/>
  <c r="C237" i="15"/>
  <c r="I236" i="15"/>
  <c r="H236" i="15"/>
  <c r="G236" i="15"/>
  <c r="F236" i="15"/>
  <c r="C236" i="15"/>
  <c r="I235" i="15"/>
  <c r="H235" i="15"/>
  <c r="G235" i="15"/>
  <c r="F235" i="15"/>
  <c r="C235" i="15"/>
  <c r="I234" i="15"/>
  <c r="H234" i="15"/>
  <c r="G234" i="15"/>
  <c r="F234" i="15"/>
  <c r="C234" i="15"/>
  <c r="I233" i="15"/>
  <c r="H233" i="15"/>
  <c r="G233" i="15"/>
  <c r="F233" i="15"/>
  <c r="C233" i="15"/>
  <c r="I232" i="15"/>
  <c r="H232" i="15"/>
  <c r="G232" i="15"/>
  <c r="F232" i="15"/>
  <c r="C232" i="15"/>
  <c r="I231" i="15"/>
  <c r="H231" i="15"/>
  <c r="G231" i="15"/>
  <c r="F231" i="15"/>
  <c r="C231" i="15"/>
  <c r="I230" i="15"/>
  <c r="H230" i="15"/>
  <c r="G230" i="15"/>
  <c r="F230" i="15"/>
  <c r="C230" i="15"/>
  <c r="I229" i="15"/>
  <c r="H229" i="15"/>
  <c r="G229" i="15"/>
  <c r="F229" i="15"/>
  <c r="C229" i="15"/>
  <c r="I228" i="15"/>
  <c r="H228" i="15"/>
  <c r="G228" i="15"/>
  <c r="F228" i="15"/>
  <c r="C228" i="15"/>
  <c r="I227" i="15"/>
  <c r="H227" i="15"/>
  <c r="G227" i="15"/>
  <c r="F227" i="15"/>
  <c r="C227" i="15"/>
  <c r="I226" i="15"/>
  <c r="H226" i="15"/>
  <c r="G226" i="15"/>
  <c r="F226" i="15"/>
  <c r="C226" i="15"/>
  <c r="I225" i="15"/>
  <c r="H225" i="15"/>
  <c r="G225" i="15"/>
  <c r="F225" i="15"/>
  <c r="C225" i="15"/>
  <c r="I224" i="15"/>
  <c r="H224" i="15"/>
  <c r="G224" i="15"/>
  <c r="F224" i="15"/>
  <c r="C224" i="15"/>
  <c r="J223" i="15"/>
  <c r="I223" i="15"/>
  <c r="H223" i="15"/>
  <c r="G223" i="15"/>
  <c r="F223" i="15"/>
  <c r="C223" i="15"/>
  <c r="I222" i="15"/>
  <c r="H222" i="15"/>
  <c r="G222" i="15"/>
  <c r="F222" i="15"/>
  <c r="C222" i="15"/>
  <c r="I221" i="15"/>
  <c r="H221" i="15"/>
  <c r="G221" i="15"/>
  <c r="F221" i="15"/>
  <c r="C221" i="15"/>
  <c r="I220" i="15"/>
  <c r="H220" i="15"/>
  <c r="G220" i="15"/>
  <c r="F220" i="15"/>
  <c r="C220" i="15"/>
  <c r="I219" i="15"/>
  <c r="H219" i="15"/>
  <c r="G219" i="15"/>
  <c r="F219" i="15"/>
  <c r="C219" i="15"/>
  <c r="I218" i="15"/>
  <c r="H218" i="15"/>
  <c r="G218" i="15"/>
  <c r="F218" i="15"/>
  <c r="C218" i="15"/>
  <c r="I217" i="15"/>
  <c r="H217" i="15"/>
  <c r="G217" i="15"/>
  <c r="F217" i="15"/>
  <c r="C217" i="15"/>
  <c r="I216" i="15"/>
  <c r="H216" i="15"/>
  <c r="G216" i="15"/>
  <c r="F216" i="15"/>
  <c r="C216" i="15"/>
  <c r="I215" i="15"/>
  <c r="H215" i="15"/>
  <c r="G215" i="15"/>
  <c r="F215" i="15"/>
  <c r="C215" i="15"/>
  <c r="I214" i="15"/>
  <c r="H214" i="15"/>
  <c r="G214" i="15"/>
  <c r="F214" i="15"/>
  <c r="C214" i="15"/>
  <c r="I213" i="15"/>
  <c r="H213" i="15"/>
  <c r="G213" i="15"/>
  <c r="F213" i="15"/>
  <c r="C213" i="15"/>
  <c r="I212" i="15"/>
  <c r="H212" i="15"/>
  <c r="G212" i="15"/>
  <c r="F212" i="15"/>
  <c r="C212" i="15"/>
  <c r="I211" i="15"/>
  <c r="H211" i="15"/>
  <c r="G211" i="15"/>
  <c r="F211" i="15"/>
  <c r="C211" i="15"/>
  <c r="I210" i="15"/>
  <c r="H210" i="15"/>
  <c r="G210" i="15"/>
  <c r="F210" i="15"/>
  <c r="C210" i="15"/>
  <c r="I209" i="15"/>
  <c r="H209" i="15"/>
  <c r="G209" i="15"/>
  <c r="F209" i="15"/>
  <c r="C209" i="15"/>
  <c r="I208" i="15"/>
  <c r="H208" i="15"/>
  <c r="G208" i="15"/>
  <c r="F208" i="15"/>
  <c r="C208" i="15"/>
  <c r="I207" i="15"/>
  <c r="H207" i="15"/>
  <c r="G207" i="15"/>
  <c r="F207" i="15"/>
  <c r="C207" i="15"/>
  <c r="I206" i="15"/>
  <c r="H206" i="15"/>
  <c r="G206" i="15"/>
  <c r="F206" i="15"/>
  <c r="C206" i="15"/>
  <c r="I205" i="15"/>
  <c r="H205" i="15"/>
  <c r="G205" i="15"/>
  <c r="F205" i="15"/>
  <c r="C205" i="15"/>
  <c r="I204" i="15"/>
  <c r="H204" i="15"/>
  <c r="G204" i="15"/>
  <c r="F204" i="15"/>
  <c r="C204" i="15"/>
  <c r="I203" i="15"/>
  <c r="H203" i="15"/>
  <c r="G203" i="15"/>
  <c r="F203" i="15"/>
  <c r="C203" i="15"/>
  <c r="I202" i="15"/>
  <c r="H202" i="15"/>
  <c r="G202" i="15"/>
  <c r="F202" i="15"/>
  <c r="C202" i="15"/>
  <c r="I201" i="15"/>
  <c r="H201" i="15"/>
  <c r="G201" i="15"/>
  <c r="F201" i="15"/>
  <c r="C201" i="15"/>
  <c r="I200" i="15"/>
  <c r="H200" i="15"/>
  <c r="G200" i="15"/>
  <c r="F200" i="15"/>
  <c r="C200" i="15"/>
  <c r="J199" i="15"/>
  <c r="I199" i="15"/>
  <c r="H199" i="15"/>
  <c r="G199" i="15"/>
  <c r="F199" i="15"/>
  <c r="C199" i="15"/>
  <c r="I198" i="15"/>
  <c r="H198" i="15"/>
  <c r="G198" i="15"/>
  <c r="F198" i="15"/>
  <c r="C198" i="15"/>
  <c r="I197" i="15"/>
  <c r="H197" i="15"/>
  <c r="G197" i="15"/>
  <c r="F197" i="15"/>
  <c r="C197" i="15"/>
  <c r="I196" i="15"/>
  <c r="H196" i="15"/>
  <c r="G196" i="15"/>
  <c r="F196" i="15"/>
  <c r="C196" i="15"/>
  <c r="I195" i="15"/>
  <c r="H195" i="15"/>
  <c r="G195" i="15"/>
  <c r="F195" i="15"/>
  <c r="C195" i="15"/>
  <c r="I194" i="15"/>
  <c r="H194" i="15"/>
  <c r="G194" i="15"/>
  <c r="F194" i="15"/>
  <c r="C194" i="15"/>
  <c r="I193" i="15"/>
  <c r="H193" i="15"/>
  <c r="G193" i="15"/>
  <c r="F193" i="15"/>
  <c r="C193" i="15"/>
  <c r="I192" i="15"/>
  <c r="H192" i="15"/>
  <c r="G192" i="15"/>
  <c r="F192" i="15"/>
  <c r="C192" i="15"/>
  <c r="I191" i="15"/>
  <c r="H191" i="15"/>
  <c r="G191" i="15"/>
  <c r="F191" i="15"/>
  <c r="C191" i="15"/>
  <c r="I190" i="15"/>
  <c r="H190" i="15"/>
  <c r="G190" i="15"/>
  <c r="F190" i="15"/>
  <c r="C190" i="15"/>
  <c r="I189" i="15"/>
  <c r="H189" i="15"/>
  <c r="G189" i="15"/>
  <c r="F189" i="15"/>
  <c r="C189" i="15"/>
  <c r="I188" i="15"/>
  <c r="H188" i="15"/>
  <c r="G188" i="15"/>
  <c r="F188" i="15"/>
  <c r="C188" i="15"/>
  <c r="I187" i="15"/>
  <c r="H187" i="15"/>
  <c r="G187" i="15"/>
  <c r="F187" i="15"/>
  <c r="C187" i="15"/>
  <c r="I186" i="15"/>
  <c r="H186" i="15"/>
  <c r="G186" i="15"/>
  <c r="F186" i="15"/>
  <c r="C186" i="15"/>
  <c r="I185" i="15"/>
  <c r="H185" i="15"/>
  <c r="G185" i="15"/>
  <c r="F185" i="15"/>
  <c r="C185" i="15"/>
  <c r="I184" i="15"/>
  <c r="H184" i="15"/>
  <c r="G184" i="15"/>
  <c r="F184" i="15"/>
  <c r="C184" i="15"/>
  <c r="I183" i="15"/>
  <c r="H183" i="15"/>
  <c r="G183" i="15"/>
  <c r="F183" i="15"/>
  <c r="C183" i="15"/>
  <c r="I182" i="15"/>
  <c r="H182" i="15"/>
  <c r="G182" i="15"/>
  <c r="F182" i="15"/>
  <c r="C182" i="15"/>
  <c r="I181" i="15"/>
  <c r="H181" i="15"/>
  <c r="G181" i="15"/>
  <c r="F181" i="15"/>
  <c r="C181" i="15"/>
  <c r="I180" i="15"/>
  <c r="H180" i="15"/>
  <c r="G180" i="15"/>
  <c r="F180" i="15"/>
  <c r="C180" i="15"/>
  <c r="I179" i="15"/>
  <c r="H179" i="15"/>
  <c r="G179" i="15"/>
  <c r="F179" i="15"/>
  <c r="C179" i="15"/>
  <c r="I178" i="15"/>
  <c r="H178" i="15"/>
  <c r="G178" i="15"/>
  <c r="F178" i="15"/>
  <c r="C178" i="15"/>
  <c r="I177" i="15"/>
  <c r="H177" i="15"/>
  <c r="G177" i="15"/>
  <c r="F177" i="15"/>
  <c r="C177" i="15"/>
  <c r="I176" i="15"/>
  <c r="H176" i="15"/>
  <c r="G176" i="15"/>
  <c r="F176" i="15"/>
  <c r="C176" i="15"/>
  <c r="J175" i="15"/>
  <c r="I175" i="15"/>
  <c r="H175" i="15"/>
  <c r="G175" i="15"/>
  <c r="F175" i="15"/>
  <c r="C175" i="15"/>
  <c r="I174" i="15"/>
  <c r="H174" i="15"/>
  <c r="G174" i="15"/>
  <c r="F174" i="15"/>
  <c r="C174" i="15"/>
  <c r="I173" i="15"/>
  <c r="H173" i="15"/>
  <c r="G173" i="15"/>
  <c r="F173" i="15"/>
  <c r="C173" i="15"/>
  <c r="I172" i="15"/>
  <c r="H172" i="15"/>
  <c r="G172" i="15"/>
  <c r="F172" i="15"/>
  <c r="C172" i="15"/>
  <c r="I171" i="15"/>
  <c r="H171" i="15"/>
  <c r="G171" i="15"/>
  <c r="F171" i="15"/>
  <c r="C171" i="15"/>
  <c r="I170" i="15"/>
  <c r="H170" i="15"/>
  <c r="G170" i="15"/>
  <c r="F170" i="15"/>
  <c r="C170" i="15"/>
  <c r="I169" i="15"/>
  <c r="H169" i="15"/>
  <c r="G169" i="15"/>
  <c r="F169" i="15"/>
  <c r="C169" i="15"/>
  <c r="I168" i="15"/>
  <c r="H168" i="15"/>
  <c r="G168" i="15"/>
  <c r="F168" i="15"/>
  <c r="C168" i="15"/>
  <c r="I167" i="15"/>
  <c r="H167" i="15"/>
  <c r="G167" i="15"/>
  <c r="F167" i="15"/>
  <c r="C167" i="15"/>
  <c r="I166" i="15"/>
  <c r="H166" i="15"/>
  <c r="G166" i="15"/>
  <c r="F166" i="15"/>
  <c r="C166" i="15"/>
  <c r="I165" i="15"/>
  <c r="H165" i="15"/>
  <c r="G165" i="15"/>
  <c r="F165" i="15"/>
  <c r="C165" i="15"/>
  <c r="I164" i="15"/>
  <c r="H164" i="15"/>
  <c r="G164" i="15"/>
  <c r="F164" i="15"/>
  <c r="C164" i="15"/>
  <c r="I163" i="15"/>
  <c r="H163" i="15"/>
  <c r="G163" i="15"/>
  <c r="F163" i="15"/>
  <c r="C163" i="15"/>
  <c r="I162" i="15"/>
  <c r="H162" i="15"/>
  <c r="G162" i="15"/>
  <c r="F162" i="15"/>
  <c r="C162" i="15"/>
  <c r="I161" i="15"/>
  <c r="H161" i="15"/>
  <c r="G161" i="15"/>
  <c r="F161" i="15"/>
  <c r="C161" i="15"/>
  <c r="I160" i="15"/>
  <c r="H160" i="15"/>
  <c r="G160" i="15"/>
  <c r="F160" i="15"/>
  <c r="C160" i="15"/>
  <c r="I159" i="15"/>
  <c r="H159" i="15"/>
  <c r="G159" i="15"/>
  <c r="F159" i="15"/>
  <c r="C159" i="15"/>
  <c r="I158" i="15"/>
  <c r="H158" i="15"/>
  <c r="G158" i="15"/>
  <c r="F158" i="15"/>
  <c r="C158" i="15"/>
  <c r="I157" i="15"/>
  <c r="H157" i="15"/>
  <c r="G157" i="15"/>
  <c r="F157" i="15"/>
  <c r="C157" i="15"/>
  <c r="I156" i="15"/>
  <c r="H156" i="15"/>
  <c r="G156" i="15"/>
  <c r="F156" i="15"/>
  <c r="C156" i="15"/>
  <c r="I155" i="15"/>
  <c r="H155" i="15"/>
  <c r="G155" i="15"/>
  <c r="F155" i="15"/>
  <c r="C155" i="15"/>
  <c r="I154" i="15"/>
  <c r="H154" i="15"/>
  <c r="G154" i="15"/>
  <c r="F154" i="15"/>
  <c r="C154" i="15"/>
  <c r="I153" i="15"/>
  <c r="H153" i="15"/>
  <c r="G153" i="15"/>
  <c r="F153" i="15"/>
  <c r="C153" i="15"/>
  <c r="I152" i="15"/>
  <c r="H152" i="15"/>
  <c r="G152" i="15"/>
  <c r="F152" i="15"/>
  <c r="C152" i="15"/>
  <c r="J151" i="15"/>
  <c r="I151" i="15"/>
  <c r="H151" i="15"/>
  <c r="G151" i="15"/>
  <c r="F151" i="15"/>
  <c r="C151" i="15"/>
  <c r="I150" i="15"/>
  <c r="H150" i="15"/>
  <c r="G150" i="15"/>
  <c r="F150" i="15"/>
  <c r="C150" i="15"/>
  <c r="I149" i="15"/>
  <c r="H149" i="15"/>
  <c r="G149" i="15"/>
  <c r="F149" i="15"/>
  <c r="C149" i="15"/>
  <c r="I148" i="15"/>
  <c r="H148" i="15"/>
  <c r="G148" i="15"/>
  <c r="F148" i="15"/>
  <c r="C148" i="15"/>
  <c r="I147" i="15"/>
  <c r="H147" i="15"/>
  <c r="G147" i="15"/>
  <c r="F147" i="15"/>
  <c r="C147" i="15"/>
  <c r="I146" i="15"/>
  <c r="H146" i="15"/>
  <c r="G146" i="15"/>
  <c r="F146" i="15"/>
  <c r="C146" i="15"/>
  <c r="I145" i="15"/>
  <c r="H145" i="15"/>
  <c r="G145" i="15"/>
  <c r="F145" i="15"/>
  <c r="C145" i="15"/>
  <c r="I144" i="15"/>
  <c r="H144" i="15"/>
  <c r="G144" i="15"/>
  <c r="F144" i="15"/>
  <c r="C144" i="15"/>
  <c r="I143" i="15"/>
  <c r="H143" i="15"/>
  <c r="G143" i="15"/>
  <c r="F143" i="15"/>
  <c r="C143" i="15"/>
  <c r="I142" i="15"/>
  <c r="H142" i="15"/>
  <c r="G142" i="15"/>
  <c r="F142" i="15"/>
  <c r="C142" i="15"/>
  <c r="I141" i="15"/>
  <c r="H141" i="15"/>
  <c r="G141" i="15"/>
  <c r="F141" i="15"/>
  <c r="C141" i="15"/>
  <c r="I140" i="15"/>
  <c r="H140" i="15"/>
  <c r="G140" i="15"/>
  <c r="F140" i="15"/>
  <c r="C140" i="15"/>
  <c r="I139" i="15"/>
  <c r="H139" i="15"/>
  <c r="G139" i="15"/>
  <c r="F139" i="15"/>
  <c r="C139" i="15"/>
  <c r="I138" i="15"/>
  <c r="H138" i="15"/>
  <c r="G138" i="15"/>
  <c r="F138" i="15"/>
  <c r="C138" i="15"/>
  <c r="I137" i="15"/>
  <c r="H137" i="15"/>
  <c r="G137" i="15"/>
  <c r="F137" i="15"/>
  <c r="C137" i="15"/>
  <c r="I136" i="15"/>
  <c r="H136" i="15"/>
  <c r="G136" i="15"/>
  <c r="F136" i="15"/>
  <c r="C136" i="15"/>
  <c r="I135" i="15"/>
  <c r="H135" i="15"/>
  <c r="G135" i="15"/>
  <c r="F135" i="15"/>
  <c r="C135" i="15"/>
  <c r="I134" i="15"/>
  <c r="H134" i="15"/>
  <c r="G134" i="15"/>
  <c r="F134" i="15"/>
  <c r="C134" i="15"/>
  <c r="I133" i="15"/>
  <c r="H133" i="15"/>
  <c r="G133" i="15"/>
  <c r="F133" i="15"/>
  <c r="C133" i="15"/>
  <c r="I132" i="15"/>
  <c r="H132" i="15"/>
  <c r="G132" i="15"/>
  <c r="F132" i="15"/>
  <c r="C132" i="15"/>
  <c r="I131" i="15"/>
  <c r="H131" i="15"/>
  <c r="G131" i="15"/>
  <c r="F131" i="15"/>
  <c r="C131" i="15"/>
  <c r="I130" i="15"/>
  <c r="H130" i="15"/>
  <c r="G130" i="15"/>
  <c r="F130" i="15"/>
  <c r="C130" i="15"/>
  <c r="I129" i="15"/>
  <c r="H129" i="15"/>
  <c r="G129" i="15"/>
  <c r="F129" i="15"/>
  <c r="C129" i="15"/>
  <c r="I128" i="15"/>
  <c r="H128" i="15"/>
  <c r="G128" i="15"/>
  <c r="F128" i="15"/>
  <c r="C128" i="15"/>
  <c r="J127" i="15"/>
  <c r="I127" i="15"/>
  <c r="H127" i="15"/>
  <c r="G127" i="15"/>
  <c r="F127" i="15"/>
  <c r="C127" i="15"/>
  <c r="I126" i="15"/>
  <c r="H126" i="15"/>
  <c r="G126" i="15"/>
  <c r="F126" i="15"/>
  <c r="C126" i="15"/>
  <c r="I125" i="15"/>
  <c r="H125" i="15"/>
  <c r="G125" i="15"/>
  <c r="F125" i="15"/>
  <c r="C125" i="15"/>
  <c r="I124" i="15"/>
  <c r="H124" i="15"/>
  <c r="G124" i="15"/>
  <c r="F124" i="15"/>
  <c r="C124" i="15"/>
  <c r="I123" i="15"/>
  <c r="H123" i="15"/>
  <c r="G123" i="15"/>
  <c r="F123" i="15"/>
  <c r="C123" i="15"/>
  <c r="I122" i="15"/>
  <c r="H122" i="15"/>
  <c r="G122" i="15"/>
  <c r="F122" i="15"/>
  <c r="C122" i="15"/>
  <c r="I121" i="15"/>
  <c r="H121" i="15"/>
  <c r="G121" i="15"/>
  <c r="F121" i="15"/>
  <c r="C121" i="15"/>
  <c r="I120" i="15"/>
  <c r="H120" i="15"/>
  <c r="G120" i="15"/>
  <c r="F120" i="15"/>
  <c r="C120" i="15"/>
  <c r="I119" i="15"/>
  <c r="H119" i="15"/>
  <c r="G119" i="15"/>
  <c r="F119" i="15"/>
  <c r="C119" i="15"/>
  <c r="I118" i="15"/>
  <c r="H118" i="15"/>
  <c r="G118" i="15"/>
  <c r="F118" i="15"/>
  <c r="C118" i="15"/>
  <c r="I117" i="15"/>
  <c r="H117" i="15"/>
  <c r="G117" i="15"/>
  <c r="F117" i="15"/>
  <c r="C117" i="15"/>
  <c r="I116" i="15"/>
  <c r="H116" i="15"/>
  <c r="G116" i="15"/>
  <c r="F116" i="15"/>
  <c r="C116" i="15"/>
  <c r="I115" i="15"/>
  <c r="H115" i="15"/>
  <c r="G115" i="15"/>
  <c r="F115" i="15"/>
  <c r="C115" i="15"/>
  <c r="I114" i="15"/>
  <c r="H114" i="15"/>
  <c r="G114" i="15"/>
  <c r="F114" i="15"/>
  <c r="C114" i="15"/>
  <c r="I113" i="15"/>
  <c r="H113" i="15"/>
  <c r="G113" i="15"/>
  <c r="F113" i="15"/>
  <c r="C113" i="15"/>
  <c r="I112" i="15"/>
  <c r="H112" i="15"/>
  <c r="G112" i="15"/>
  <c r="F112" i="15"/>
  <c r="C112" i="15"/>
  <c r="I111" i="15"/>
  <c r="H111" i="15"/>
  <c r="G111" i="15"/>
  <c r="F111" i="15"/>
  <c r="C111" i="15"/>
  <c r="I110" i="15"/>
  <c r="H110" i="15"/>
  <c r="G110" i="15"/>
  <c r="F110" i="15"/>
  <c r="C110" i="15"/>
  <c r="I109" i="15"/>
  <c r="H109" i="15"/>
  <c r="G109" i="15"/>
  <c r="F109" i="15"/>
  <c r="C109" i="15"/>
  <c r="I108" i="15"/>
  <c r="H108" i="15"/>
  <c r="G108" i="15"/>
  <c r="F108" i="15"/>
  <c r="C108" i="15"/>
  <c r="I107" i="15"/>
  <c r="H107" i="15"/>
  <c r="G107" i="15"/>
  <c r="F107" i="15"/>
  <c r="C107" i="15"/>
  <c r="I106" i="15"/>
  <c r="H106" i="15"/>
  <c r="G106" i="15"/>
  <c r="F106" i="15"/>
  <c r="C106" i="15"/>
  <c r="I105" i="15"/>
  <c r="H105" i="15"/>
  <c r="G105" i="15"/>
  <c r="F105" i="15"/>
  <c r="C105" i="15"/>
  <c r="I104" i="15"/>
  <c r="H104" i="15"/>
  <c r="G104" i="15"/>
  <c r="F104" i="15"/>
  <c r="C104" i="15"/>
  <c r="J103" i="15"/>
  <c r="I103" i="15"/>
  <c r="H103" i="15"/>
  <c r="G103" i="15"/>
  <c r="F103" i="15"/>
  <c r="C103" i="15"/>
  <c r="I102" i="15"/>
  <c r="H102" i="15"/>
  <c r="G102" i="15"/>
  <c r="F102" i="15"/>
  <c r="C102" i="15"/>
  <c r="I101" i="15"/>
  <c r="H101" i="15"/>
  <c r="G101" i="15"/>
  <c r="F101" i="15"/>
  <c r="C101" i="15"/>
  <c r="I100" i="15"/>
  <c r="H100" i="15"/>
  <c r="G100" i="15"/>
  <c r="F100" i="15"/>
  <c r="C100" i="15"/>
  <c r="I99" i="15"/>
  <c r="H99" i="15"/>
  <c r="G99" i="15"/>
  <c r="F99" i="15"/>
  <c r="C99" i="15"/>
  <c r="I98" i="15"/>
  <c r="H98" i="15"/>
  <c r="G98" i="15"/>
  <c r="F98" i="15"/>
  <c r="C98" i="15"/>
  <c r="I97" i="15"/>
  <c r="H97" i="15"/>
  <c r="G97" i="15"/>
  <c r="F97" i="15"/>
  <c r="C97" i="15"/>
  <c r="I96" i="15"/>
  <c r="H96" i="15"/>
  <c r="G96" i="15"/>
  <c r="F96" i="15"/>
  <c r="C96" i="15"/>
  <c r="I95" i="15"/>
  <c r="H95" i="15"/>
  <c r="G95" i="15"/>
  <c r="F95" i="15"/>
  <c r="C95" i="15"/>
  <c r="I94" i="15"/>
  <c r="H94" i="15"/>
  <c r="G94" i="15"/>
  <c r="F94" i="15"/>
  <c r="C94" i="15"/>
  <c r="I93" i="15"/>
  <c r="H93" i="15"/>
  <c r="G93" i="15"/>
  <c r="F93" i="15"/>
  <c r="C93" i="15"/>
  <c r="I92" i="15"/>
  <c r="H92" i="15"/>
  <c r="G92" i="15"/>
  <c r="F92" i="15"/>
  <c r="C92" i="15"/>
  <c r="I91" i="15"/>
  <c r="H91" i="15"/>
  <c r="G91" i="15"/>
  <c r="F91" i="15"/>
  <c r="C91" i="15"/>
  <c r="I90" i="15"/>
  <c r="H90" i="15"/>
  <c r="G90" i="15"/>
  <c r="F90" i="15"/>
  <c r="C90" i="15"/>
  <c r="I89" i="15"/>
  <c r="H89" i="15"/>
  <c r="G89" i="15"/>
  <c r="F89" i="15"/>
  <c r="C89" i="15"/>
  <c r="I88" i="15"/>
  <c r="H88" i="15"/>
  <c r="G88" i="15"/>
  <c r="F88" i="15"/>
  <c r="C88" i="15"/>
  <c r="I87" i="15"/>
  <c r="H87" i="15"/>
  <c r="G87" i="15"/>
  <c r="F87" i="15"/>
  <c r="C87" i="15"/>
  <c r="I86" i="15"/>
  <c r="H86" i="15"/>
  <c r="G86" i="15"/>
  <c r="F86" i="15"/>
  <c r="C86" i="15"/>
  <c r="I85" i="15"/>
  <c r="H85" i="15"/>
  <c r="G85" i="15"/>
  <c r="F85" i="15"/>
  <c r="C85" i="15"/>
  <c r="I84" i="15"/>
  <c r="H84" i="15"/>
  <c r="G84" i="15"/>
  <c r="F84" i="15"/>
  <c r="C84" i="15"/>
  <c r="I83" i="15"/>
  <c r="H83" i="15"/>
  <c r="G83" i="15"/>
  <c r="F83" i="15"/>
  <c r="C83" i="15"/>
  <c r="I82" i="15"/>
  <c r="H82" i="15"/>
  <c r="G82" i="15"/>
  <c r="F82" i="15"/>
  <c r="C82" i="15"/>
  <c r="I81" i="15"/>
  <c r="H81" i="15"/>
  <c r="G81" i="15"/>
  <c r="F81" i="15"/>
  <c r="C81" i="15"/>
  <c r="I80" i="15"/>
  <c r="H80" i="15"/>
  <c r="G80" i="15"/>
  <c r="F80" i="15"/>
  <c r="C80" i="15"/>
  <c r="J79" i="15"/>
  <c r="I79" i="15"/>
  <c r="H79" i="15"/>
  <c r="G79" i="15"/>
  <c r="F79" i="15"/>
  <c r="C79" i="15"/>
  <c r="I78" i="15"/>
  <c r="H78" i="15"/>
  <c r="G78" i="15"/>
  <c r="F78" i="15"/>
  <c r="C78" i="15"/>
  <c r="I77" i="15"/>
  <c r="H77" i="15"/>
  <c r="G77" i="15"/>
  <c r="F77" i="15"/>
  <c r="C77" i="15"/>
  <c r="I76" i="15"/>
  <c r="H76" i="15"/>
  <c r="G76" i="15"/>
  <c r="F76" i="15"/>
  <c r="C76" i="15"/>
  <c r="I75" i="15"/>
  <c r="H75" i="15"/>
  <c r="G75" i="15"/>
  <c r="F75" i="15"/>
  <c r="C75" i="15"/>
  <c r="I74" i="15"/>
  <c r="H74" i="15"/>
  <c r="G74" i="15"/>
  <c r="F74" i="15"/>
  <c r="C74" i="15"/>
  <c r="I73" i="15"/>
  <c r="H73" i="15"/>
  <c r="G73" i="15"/>
  <c r="F73" i="15"/>
  <c r="C73" i="15"/>
  <c r="I72" i="15"/>
  <c r="H72" i="15"/>
  <c r="G72" i="15"/>
  <c r="F72" i="15"/>
  <c r="C72" i="15"/>
  <c r="I71" i="15"/>
  <c r="H71" i="15"/>
  <c r="G71" i="15"/>
  <c r="F71" i="15"/>
  <c r="C71" i="15"/>
  <c r="I70" i="15"/>
  <c r="H70" i="15"/>
  <c r="G70" i="15"/>
  <c r="F70" i="15"/>
  <c r="C70" i="15"/>
  <c r="I69" i="15"/>
  <c r="H69" i="15"/>
  <c r="G69" i="15"/>
  <c r="F69" i="15"/>
  <c r="C69" i="15"/>
  <c r="I68" i="15"/>
  <c r="H68" i="15"/>
  <c r="G68" i="15"/>
  <c r="F68" i="15"/>
  <c r="C68" i="15"/>
  <c r="I67" i="15"/>
  <c r="H67" i="15"/>
  <c r="G67" i="15"/>
  <c r="F67" i="15"/>
  <c r="C67" i="15"/>
  <c r="I66" i="15"/>
  <c r="H66" i="15"/>
  <c r="G66" i="15"/>
  <c r="F66" i="15"/>
  <c r="C66" i="15"/>
  <c r="I65" i="15"/>
  <c r="H65" i="15"/>
  <c r="G65" i="15"/>
  <c r="F65" i="15"/>
  <c r="C65" i="15"/>
  <c r="I64" i="15"/>
  <c r="H64" i="15"/>
  <c r="G64" i="15"/>
  <c r="F64" i="15"/>
  <c r="C64" i="15"/>
  <c r="I63" i="15"/>
  <c r="H63" i="15"/>
  <c r="G63" i="15"/>
  <c r="F63" i="15"/>
  <c r="C63" i="15"/>
  <c r="I62" i="15"/>
  <c r="H62" i="15"/>
  <c r="G62" i="15"/>
  <c r="F62" i="15"/>
  <c r="C62" i="15"/>
  <c r="I61" i="15"/>
  <c r="H61" i="15"/>
  <c r="G61" i="15"/>
  <c r="F61" i="15"/>
  <c r="C61" i="15"/>
  <c r="I60" i="15"/>
  <c r="H60" i="15"/>
  <c r="G60" i="15"/>
  <c r="F60" i="15"/>
  <c r="C60" i="15"/>
  <c r="I59" i="15"/>
  <c r="H59" i="15"/>
  <c r="G59" i="15"/>
  <c r="F59" i="15"/>
  <c r="C59" i="15"/>
  <c r="I58" i="15"/>
  <c r="H58" i="15"/>
  <c r="G58" i="15"/>
  <c r="F58" i="15"/>
  <c r="C58" i="15"/>
  <c r="I57" i="15"/>
  <c r="H57" i="15"/>
  <c r="G57" i="15"/>
  <c r="F57" i="15"/>
  <c r="C57" i="15"/>
  <c r="I56" i="15"/>
  <c r="H56" i="15"/>
  <c r="G56" i="15"/>
  <c r="F56" i="15"/>
  <c r="C56" i="15"/>
  <c r="J55" i="15"/>
  <c r="I55" i="15"/>
  <c r="H55" i="15"/>
  <c r="G55" i="15"/>
  <c r="F55" i="15"/>
  <c r="C55" i="15"/>
  <c r="I54" i="15"/>
  <c r="H54" i="15"/>
  <c r="G54" i="15"/>
  <c r="F54" i="15"/>
  <c r="C54" i="15"/>
  <c r="I53" i="15"/>
  <c r="H53" i="15"/>
  <c r="G53" i="15"/>
  <c r="F53" i="15"/>
  <c r="C53" i="15"/>
  <c r="I52" i="15"/>
  <c r="H52" i="15"/>
  <c r="G52" i="15"/>
  <c r="F52" i="15"/>
  <c r="C52" i="15"/>
  <c r="I51" i="15"/>
  <c r="H51" i="15"/>
  <c r="G51" i="15"/>
  <c r="F51" i="15"/>
  <c r="C51" i="15"/>
  <c r="I50" i="15"/>
  <c r="H50" i="15"/>
  <c r="G50" i="15"/>
  <c r="F50" i="15"/>
  <c r="C50" i="15"/>
  <c r="I49" i="15"/>
  <c r="H49" i="15"/>
  <c r="G49" i="15"/>
  <c r="F49" i="15"/>
  <c r="C49" i="15"/>
  <c r="I48" i="15"/>
  <c r="H48" i="15"/>
  <c r="G48" i="15"/>
  <c r="F48" i="15"/>
  <c r="C48" i="15"/>
  <c r="I47" i="15"/>
  <c r="H47" i="15"/>
  <c r="G47" i="15"/>
  <c r="F47" i="15"/>
  <c r="C47" i="15"/>
  <c r="I46" i="15"/>
  <c r="H46" i="15"/>
  <c r="G46" i="15"/>
  <c r="F46" i="15"/>
  <c r="C46" i="15"/>
  <c r="I45" i="15"/>
  <c r="H45" i="15"/>
  <c r="G45" i="15"/>
  <c r="F45" i="15"/>
  <c r="C45" i="15"/>
  <c r="I44" i="15"/>
  <c r="H44" i="15"/>
  <c r="G44" i="15"/>
  <c r="F44" i="15"/>
  <c r="C44" i="15"/>
  <c r="I43" i="15"/>
  <c r="H43" i="15"/>
  <c r="G43" i="15"/>
  <c r="F43" i="15"/>
  <c r="C43" i="15"/>
  <c r="I42" i="15"/>
  <c r="H42" i="15"/>
  <c r="G42" i="15"/>
  <c r="F42" i="15"/>
  <c r="C42" i="15"/>
  <c r="I41" i="15"/>
  <c r="H41" i="15"/>
  <c r="G41" i="15"/>
  <c r="F41" i="15"/>
  <c r="C41" i="15"/>
  <c r="I40" i="15"/>
  <c r="H40" i="15"/>
  <c r="G40" i="15"/>
  <c r="F40" i="15"/>
  <c r="C40" i="15"/>
  <c r="I39" i="15"/>
  <c r="H39" i="15"/>
  <c r="G39" i="15"/>
  <c r="F39" i="15"/>
  <c r="C39" i="15"/>
  <c r="I38" i="15"/>
  <c r="H38" i="15"/>
  <c r="G38" i="15"/>
  <c r="F38" i="15"/>
  <c r="C38" i="15"/>
  <c r="I37" i="15"/>
  <c r="H37" i="15"/>
  <c r="G37" i="15"/>
  <c r="F37" i="15"/>
  <c r="C37" i="15"/>
  <c r="I36" i="15"/>
  <c r="H36" i="15"/>
  <c r="G36" i="15"/>
  <c r="F36" i="15"/>
  <c r="C36" i="15"/>
  <c r="I35" i="15"/>
  <c r="H35" i="15"/>
  <c r="G35" i="15"/>
  <c r="F35" i="15"/>
  <c r="C35" i="15"/>
  <c r="I34" i="15"/>
  <c r="H34" i="15"/>
  <c r="G34" i="15"/>
  <c r="F34" i="15"/>
  <c r="C34" i="15"/>
  <c r="I33" i="15"/>
  <c r="H33" i="15"/>
  <c r="G33" i="15"/>
  <c r="F33" i="15"/>
  <c r="C33" i="15"/>
  <c r="I32" i="15"/>
  <c r="H32" i="15"/>
  <c r="G32" i="15"/>
  <c r="F32" i="15"/>
  <c r="C32" i="15"/>
  <c r="J31" i="15"/>
  <c r="I31" i="15"/>
  <c r="H31" i="15"/>
  <c r="G31" i="15"/>
  <c r="F31" i="15"/>
  <c r="C31" i="15"/>
  <c r="I30" i="15"/>
  <c r="H30" i="15"/>
  <c r="G30" i="15"/>
  <c r="F30" i="15"/>
  <c r="C30" i="15"/>
  <c r="I29" i="15"/>
  <c r="H29" i="15"/>
  <c r="G29" i="15"/>
  <c r="F29" i="15"/>
  <c r="C29" i="15"/>
  <c r="I28" i="15"/>
  <c r="H28" i="15"/>
  <c r="G28" i="15"/>
  <c r="F28" i="15"/>
  <c r="C28" i="15"/>
  <c r="I27" i="15"/>
  <c r="H27" i="15"/>
  <c r="G27" i="15"/>
  <c r="F27" i="15"/>
  <c r="C27" i="15"/>
  <c r="I26" i="15"/>
  <c r="H26" i="15"/>
  <c r="G26" i="15"/>
  <c r="F26" i="15"/>
  <c r="C26" i="15"/>
  <c r="I25" i="15"/>
  <c r="H25" i="15"/>
  <c r="G25" i="15"/>
  <c r="F25" i="15"/>
  <c r="C25" i="15"/>
  <c r="I24" i="15"/>
  <c r="H24" i="15"/>
  <c r="G24" i="15"/>
  <c r="F24" i="15"/>
  <c r="C24" i="15"/>
  <c r="I23" i="15"/>
  <c r="H23" i="15"/>
  <c r="G23" i="15"/>
  <c r="F23" i="15"/>
  <c r="C23" i="15"/>
  <c r="I22" i="15"/>
  <c r="H22" i="15"/>
  <c r="G22" i="15"/>
  <c r="F22" i="15"/>
  <c r="C22" i="15"/>
  <c r="I21" i="15"/>
  <c r="H21" i="15"/>
  <c r="G21" i="15"/>
  <c r="F21" i="15"/>
  <c r="C21" i="15"/>
  <c r="I20" i="15"/>
  <c r="H20" i="15"/>
  <c r="G20" i="15"/>
  <c r="F20" i="15"/>
  <c r="C20" i="15"/>
  <c r="I19" i="15"/>
  <c r="H19" i="15"/>
  <c r="G19" i="15"/>
  <c r="F19" i="15"/>
  <c r="C19" i="15"/>
  <c r="I18" i="15"/>
  <c r="H18" i="15"/>
  <c r="G18" i="15"/>
  <c r="F18" i="15"/>
  <c r="C18" i="15"/>
  <c r="I17" i="15"/>
  <c r="H17" i="15"/>
  <c r="G17" i="15"/>
  <c r="F17" i="15"/>
  <c r="C17" i="15"/>
  <c r="I16" i="15"/>
  <c r="H16" i="15"/>
  <c r="G16" i="15"/>
  <c r="F16" i="15"/>
  <c r="C16" i="15"/>
  <c r="I15" i="15"/>
  <c r="H15" i="15"/>
  <c r="G15" i="15"/>
  <c r="F15" i="15"/>
  <c r="C15" i="15"/>
  <c r="I14" i="15"/>
  <c r="H14" i="15"/>
  <c r="G14" i="15"/>
  <c r="F14" i="15"/>
  <c r="C14" i="15"/>
  <c r="I13" i="15"/>
  <c r="H13" i="15"/>
  <c r="G13" i="15"/>
  <c r="F13" i="15"/>
  <c r="C13" i="15"/>
  <c r="I12" i="15"/>
  <c r="H12" i="15"/>
  <c r="G12" i="15"/>
  <c r="F12" i="15"/>
  <c r="C12" i="15"/>
  <c r="I11" i="15"/>
  <c r="H11" i="15"/>
  <c r="G11" i="15"/>
  <c r="F11" i="15"/>
  <c r="C11" i="15"/>
  <c r="I10" i="15"/>
  <c r="H10" i="15"/>
  <c r="G10" i="15"/>
  <c r="C3" i="15" s="1"/>
  <c r="E7" i="19" s="1"/>
  <c r="E9" i="19" s="1"/>
  <c r="C10" i="15"/>
  <c r="I9" i="15"/>
  <c r="H9" i="15"/>
  <c r="G9" i="15"/>
  <c r="F9" i="15"/>
  <c r="C9" i="15"/>
  <c r="I8" i="15"/>
  <c r="H8" i="15"/>
  <c r="G8" i="15"/>
  <c r="F8" i="15"/>
  <c r="C8" i="15"/>
  <c r="J7" i="15"/>
  <c r="I7" i="15"/>
  <c r="H7" i="15"/>
  <c r="G7" i="15"/>
  <c r="F7" i="15"/>
  <c r="C7" i="15"/>
  <c r="C4" i="15"/>
  <c r="K745" i="23"/>
  <c r="I745" i="23"/>
  <c r="J745" i="23" s="1"/>
  <c r="H745" i="23"/>
  <c r="G745" i="23"/>
  <c r="F745" i="23"/>
  <c r="E745" i="23"/>
  <c r="D745" i="23"/>
  <c r="C745" i="23"/>
  <c r="B745" i="23"/>
  <c r="A745" i="23"/>
  <c r="K744" i="23"/>
  <c r="I744" i="23"/>
  <c r="J744" i="23" s="1"/>
  <c r="H744" i="23"/>
  <c r="G744" i="23"/>
  <c r="F744" i="23"/>
  <c r="E744" i="23"/>
  <c r="D744" i="23"/>
  <c r="C744" i="23"/>
  <c r="B744" i="23"/>
  <c r="A744" i="23"/>
  <c r="K743" i="23"/>
  <c r="I743" i="23"/>
  <c r="J743" i="23" s="1"/>
  <c r="H743" i="23"/>
  <c r="G743" i="23"/>
  <c r="F743" i="23"/>
  <c r="E743" i="23"/>
  <c r="D743" i="23"/>
  <c r="C743" i="23"/>
  <c r="B743" i="23"/>
  <c r="A743" i="23"/>
  <c r="K742" i="23"/>
  <c r="I742" i="23"/>
  <c r="J742" i="23" s="1"/>
  <c r="H742" i="23"/>
  <c r="G742" i="23"/>
  <c r="F742" i="23"/>
  <c r="E742" i="23"/>
  <c r="D742" i="23"/>
  <c r="C742" i="23"/>
  <c r="B742" i="23"/>
  <c r="A742" i="23"/>
  <c r="K741" i="23"/>
  <c r="I741" i="23"/>
  <c r="J741" i="23" s="1"/>
  <c r="H741" i="23"/>
  <c r="G741" i="23"/>
  <c r="F741" i="23"/>
  <c r="E741" i="23"/>
  <c r="D741" i="23"/>
  <c r="C741" i="23"/>
  <c r="B741" i="23"/>
  <c r="A741" i="23"/>
  <c r="K740" i="23"/>
  <c r="I740" i="23"/>
  <c r="J740" i="23" s="1"/>
  <c r="H740" i="23"/>
  <c r="G740" i="23"/>
  <c r="F740" i="23"/>
  <c r="E740" i="23"/>
  <c r="D740" i="23"/>
  <c r="C740" i="23"/>
  <c r="B740" i="23"/>
  <c r="A740" i="23"/>
  <c r="K739" i="23"/>
  <c r="I739" i="23"/>
  <c r="J739" i="23" s="1"/>
  <c r="H739" i="23"/>
  <c r="G739" i="23"/>
  <c r="F739" i="23"/>
  <c r="E739" i="23"/>
  <c r="D739" i="23"/>
  <c r="C739" i="23"/>
  <c r="B739" i="23"/>
  <c r="A739" i="23"/>
  <c r="K738" i="23"/>
  <c r="I738" i="23"/>
  <c r="J738" i="23" s="1"/>
  <c r="H738" i="23"/>
  <c r="G738" i="23"/>
  <c r="F738" i="23"/>
  <c r="E738" i="23"/>
  <c r="D738" i="23"/>
  <c r="C738" i="23"/>
  <c r="B738" i="23"/>
  <c r="A738" i="23"/>
  <c r="K737" i="23"/>
  <c r="I737" i="23"/>
  <c r="J737" i="23" s="1"/>
  <c r="H737" i="23"/>
  <c r="G737" i="23"/>
  <c r="F737" i="23"/>
  <c r="E737" i="23"/>
  <c r="D737" i="23"/>
  <c r="C737" i="23"/>
  <c r="B737" i="23"/>
  <c r="A737" i="23"/>
  <c r="K736" i="23"/>
  <c r="I736" i="23"/>
  <c r="J736" i="23" s="1"/>
  <c r="H736" i="23"/>
  <c r="G736" i="23"/>
  <c r="F736" i="23"/>
  <c r="E736" i="23"/>
  <c r="D736" i="23"/>
  <c r="C736" i="23"/>
  <c r="B736" i="23"/>
  <c r="A736" i="23"/>
  <c r="K735" i="23"/>
  <c r="I735" i="23"/>
  <c r="J735" i="23" s="1"/>
  <c r="H735" i="23"/>
  <c r="G735" i="23"/>
  <c r="F735" i="23"/>
  <c r="E735" i="23"/>
  <c r="D735" i="23"/>
  <c r="C735" i="23"/>
  <c r="B735" i="23"/>
  <c r="A735" i="23"/>
  <c r="K734" i="23"/>
  <c r="I734" i="23"/>
  <c r="J734" i="23" s="1"/>
  <c r="H734" i="23"/>
  <c r="G734" i="23"/>
  <c r="F734" i="23"/>
  <c r="E734" i="23"/>
  <c r="D734" i="23"/>
  <c r="C734" i="23"/>
  <c r="B734" i="23"/>
  <c r="A734" i="23"/>
  <c r="K733" i="23"/>
  <c r="I733" i="23"/>
  <c r="J733" i="23" s="1"/>
  <c r="H733" i="23"/>
  <c r="G733" i="23"/>
  <c r="F733" i="23"/>
  <c r="E733" i="23"/>
  <c r="D733" i="23"/>
  <c r="C733" i="23"/>
  <c r="B733" i="23"/>
  <c r="A733" i="23"/>
  <c r="K732" i="23"/>
  <c r="I732" i="23"/>
  <c r="J732" i="23" s="1"/>
  <c r="H732" i="23"/>
  <c r="G732" i="23"/>
  <c r="F732" i="23"/>
  <c r="E732" i="23"/>
  <c r="D732" i="23"/>
  <c r="C732" i="23"/>
  <c r="B732" i="23"/>
  <c r="A732" i="23"/>
  <c r="K731" i="23"/>
  <c r="I731" i="23"/>
  <c r="J731" i="23" s="1"/>
  <c r="H731" i="23"/>
  <c r="G731" i="23"/>
  <c r="F731" i="23"/>
  <c r="E731" i="23"/>
  <c r="D731" i="23"/>
  <c r="C731" i="23"/>
  <c r="B731" i="23"/>
  <c r="A731" i="23"/>
  <c r="K730" i="23"/>
  <c r="I730" i="23"/>
  <c r="J730" i="23" s="1"/>
  <c r="H730" i="23"/>
  <c r="G730" i="23"/>
  <c r="F730" i="23"/>
  <c r="E730" i="23"/>
  <c r="D730" i="23"/>
  <c r="C730" i="23"/>
  <c r="B730" i="23"/>
  <c r="A730" i="23"/>
  <c r="K729" i="23"/>
  <c r="I729" i="23"/>
  <c r="J729" i="23" s="1"/>
  <c r="H729" i="23"/>
  <c r="G729" i="23"/>
  <c r="F729" i="23"/>
  <c r="E729" i="23"/>
  <c r="D729" i="23"/>
  <c r="C729" i="23"/>
  <c r="B729" i="23"/>
  <c r="A729" i="23"/>
  <c r="K728" i="23"/>
  <c r="I728" i="23"/>
  <c r="J728" i="23" s="1"/>
  <c r="H728" i="23"/>
  <c r="G728" i="23"/>
  <c r="F728" i="23"/>
  <c r="E728" i="23"/>
  <c r="D728" i="23"/>
  <c r="C728" i="23"/>
  <c r="B728" i="23"/>
  <c r="A728" i="23"/>
  <c r="K727" i="23"/>
  <c r="I727" i="23"/>
  <c r="J727" i="23" s="1"/>
  <c r="H727" i="23"/>
  <c r="G727" i="23"/>
  <c r="F727" i="23"/>
  <c r="E727" i="23"/>
  <c r="D727" i="23"/>
  <c r="C727" i="23"/>
  <c r="B727" i="23"/>
  <c r="A727" i="23"/>
  <c r="K726" i="23"/>
  <c r="I726" i="23"/>
  <c r="J726" i="23" s="1"/>
  <c r="H726" i="23"/>
  <c r="G726" i="23"/>
  <c r="F726" i="23"/>
  <c r="E726" i="23"/>
  <c r="D726" i="23"/>
  <c r="C726" i="23"/>
  <c r="B726" i="23"/>
  <c r="A726" i="23"/>
  <c r="K725" i="23"/>
  <c r="I725" i="23"/>
  <c r="J725" i="23" s="1"/>
  <c r="H725" i="23"/>
  <c r="G725" i="23"/>
  <c r="F725" i="23"/>
  <c r="E725" i="23"/>
  <c r="D725" i="23"/>
  <c r="C725" i="23"/>
  <c r="B725" i="23"/>
  <c r="A725" i="23"/>
  <c r="K724" i="23"/>
  <c r="I724" i="23"/>
  <c r="J724" i="23" s="1"/>
  <c r="H724" i="23"/>
  <c r="G724" i="23"/>
  <c r="F724" i="23"/>
  <c r="E724" i="23"/>
  <c r="D724" i="23"/>
  <c r="C724" i="23"/>
  <c r="B724" i="23"/>
  <c r="A724" i="23"/>
  <c r="K723" i="23"/>
  <c r="I723" i="23"/>
  <c r="J723" i="23" s="1"/>
  <c r="H723" i="23"/>
  <c r="G723" i="23"/>
  <c r="F723" i="23"/>
  <c r="E723" i="23"/>
  <c r="D723" i="23"/>
  <c r="C723" i="23"/>
  <c r="B723" i="23"/>
  <c r="A723" i="23"/>
  <c r="K722" i="23"/>
  <c r="I722" i="23"/>
  <c r="J722" i="23" s="1"/>
  <c r="H722" i="23"/>
  <c r="G722" i="23"/>
  <c r="F722" i="23"/>
  <c r="E722" i="23"/>
  <c r="D722" i="23"/>
  <c r="C722" i="23"/>
  <c r="B722" i="23"/>
  <c r="A722" i="23"/>
  <c r="K721" i="23"/>
  <c r="I721" i="23"/>
  <c r="J721" i="23" s="1"/>
  <c r="H721" i="23"/>
  <c r="G721" i="23"/>
  <c r="F721" i="23"/>
  <c r="E721" i="23"/>
  <c r="D721" i="23"/>
  <c r="C721" i="23"/>
  <c r="B721" i="23"/>
  <c r="A721" i="23"/>
  <c r="K720" i="23"/>
  <c r="I720" i="23"/>
  <c r="J720" i="23" s="1"/>
  <c r="H720" i="23"/>
  <c r="G720" i="23"/>
  <c r="F720" i="23"/>
  <c r="E720" i="23"/>
  <c r="D720" i="23"/>
  <c r="C720" i="23"/>
  <c r="B720" i="23"/>
  <c r="A720" i="23"/>
  <c r="K719" i="23"/>
  <c r="I719" i="23"/>
  <c r="J719" i="23" s="1"/>
  <c r="H719" i="23"/>
  <c r="G719" i="23"/>
  <c r="F719" i="23"/>
  <c r="E719" i="23"/>
  <c r="D719" i="23"/>
  <c r="C719" i="23"/>
  <c r="B719" i="23"/>
  <c r="A719" i="23"/>
  <c r="K718" i="23"/>
  <c r="I718" i="23"/>
  <c r="J718" i="23" s="1"/>
  <c r="H718" i="23"/>
  <c r="G718" i="23"/>
  <c r="F718" i="23"/>
  <c r="E718" i="23"/>
  <c r="D718" i="23"/>
  <c r="C718" i="23"/>
  <c r="B718" i="23"/>
  <c r="A718" i="23"/>
  <c r="K717" i="23"/>
  <c r="I717" i="23"/>
  <c r="J717" i="23" s="1"/>
  <c r="H717" i="23"/>
  <c r="G717" i="23"/>
  <c r="F717" i="23"/>
  <c r="E717" i="23"/>
  <c r="D717" i="23"/>
  <c r="C717" i="23"/>
  <c r="B717" i="23"/>
  <c r="A717" i="23"/>
  <c r="K716" i="23"/>
  <c r="I716" i="23"/>
  <c r="J716" i="23" s="1"/>
  <c r="H716" i="23"/>
  <c r="G716" i="23"/>
  <c r="F716" i="23"/>
  <c r="E716" i="23"/>
  <c r="D716" i="23"/>
  <c r="C716" i="23"/>
  <c r="B716" i="23"/>
  <c r="A716" i="23"/>
  <c r="K715" i="23"/>
  <c r="I715" i="23"/>
  <c r="J715" i="23" s="1"/>
  <c r="H715" i="23"/>
  <c r="G715" i="23"/>
  <c r="F715" i="23"/>
  <c r="E715" i="23"/>
  <c r="D715" i="23"/>
  <c r="C715" i="23"/>
  <c r="B715" i="23"/>
  <c r="A715" i="23"/>
  <c r="K714" i="23"/>
  <c r="I714" i="23"/>
  <c r="J714" i="23" s="1"/>
  <c r="H714" i="23"/>
  <c r="G714" i="23"/>
  <c r="F714" i="23"/>
  <c r="E714" i="23"/>
  <c r="D714" i="23"/>
  <c r="C714" i="23"/>
  <c r="B714" i="23"/>
  <c r="A714" i="23"/>
  <c r="K713" i="23"/>
  <c r="I713" i="23"/>
  <c r="J713" i="23" s="1"/>
  <c r="H713" i="23"/>
  <c r="G713" i="23"/>
  <c r="F713" i="23"/>
  <c r="E713" i="23"/>
  <c r="D713" i="23"/>
  <c r="C713" i="23"/>
  <c r="B713" i="23"/>
  <c r="A713" i="23"/>
  <c r="K712" i="23"/>
  <c r="I712" i="23"/>
  <c r="J712" i="23" s="1"/>
  <c r="H712" i="23"/>
  <c r="G712" i="23"/>
  <c r="F712" i="23"/>
  <c r="E712" i="23"/>
  <c r="D712" i="23"/>
  <c r="C712" i="23"/>
  <c r="B712" i="23"/>
  <c r="A712" i="23"/>
  <c r="K711" i="23"/>
  <c r="I711" i="23"/>
  <c r="J711" i="23" s="1"/>
  <c r="H711" i="23"/>
  <c r="G711" i="23"/>
  <c r="F711" i="23"/>
  <c r="E711" i="23"/>
  <c r="D711" i="23"/>
  <c r="C711" i="23"/>
  <c r="B711" i="23"/>
  <c r="A711" i="23"/>
  <c r="K710" i="23"/>
  <c r="I710" i="23"/>
  <c r="J710" i="23" s="1"/>
  <c r="H710" i="23"/>
  <c r="G710" i="23"/>
  <c r="F710" i="23"/>
  <c r="E710" i="23"/>
  <c r="D710" i="23"/>
  <c r="C710" i="23"/>
  <c r="B710" i="23"/>
  <c r="A710" i="23"/>
  <c r="K709" i="23"/>
  <c r="I709" i="23"/>
  <c r="J709" i="23" s="1"/>
  <c r="H709" i="23"/>
  <c r="G709" i="23"/>
  <c r="F709" i="23"/>
  <c r="E709" i="23"/>
  <c r="D709" i="23"/>
  <c r="C709" i="23"/>
  <c r="B709" i="23"/>
  <c r="A709" i="23"/>
  <c r="K708" i="23"/>
  <c r="I708" i="23"/>
  <c r="J708" i="23" s="1"/>
  <c r="H708" i="23"/>
  <c r="G708" i="23"/>
  <c r="F708" i="23"/>
  <c r="E708" i="23"/>
  <c r="D708" i="23"/>
  <c r="C708" i="23"/>
  <c r="B708" i="23"/>
  <c r="A708" i="23"/>
  <c r="K707" i="23"/>
  <c r="I707" i="23"/>
  <c r="J707" i="23" s="1"/>
  <c r="H707" i="23"/>
  <c r="G707" i="23"/>
  <c r="F707" i="23"/>
  <c r="E707" i="23"/>
  <c r="D707" i="23"/>
  <c r="C707" i="23"/>
  <c r="B707" i="23"/>
  <c r="A707" i="23"/>
  <c r="K706" i="23"/>
  <c r="I706" i="23"/>
  <c r="J706" i="23" s="1"/>
  <c r="H706" i="23"/>
  <c r="G706" i="23"/>
  <c r="F706" i="23"/>
  <c r="E706" i="23"/>
  <c r="D706" i="23"/>
  <c r="C706" i="23"/>
  <c r="B706" i="23"/>
  <c r="A706" i="23"/>
  <c r="K705" i="23"/>
  <c r="I705" i="23"/>
  <c r="J705" i="23" s="1"/>
  <c r="H705" i="23"/>
  <c r="G705" i="23"/>
  <c r="F705" i="23"/>
  <c r="E705" i="23"/>
  <c r="D705" i="23"/>
  <c r="C705" i="23"/>
  <c r="B705" i="23"/>
  <c r="A705" i="23"/>
  <c r="K704" i="23"/>
  <c r="I704" i="23"/>
  <c r="J704" i="23" s="1"/>
  <c r="H704" i="23"/>
  <c r="G704" i="23"/>
  <c r="F704" i="23"/>
  <c r="E704" i="23"/>
  <c r="D704" i="23"/>
  <c r="C704" i="23"/>
  <c r="B704" i="23"/>
  <c r="A704" i="23"/>
  <c r="K703" i="23"/>
  <c r="I703" i="23"/>
  <c r="J703" i="23" s="1"/>
  <c r="H703" i="23"/>
  <c r="G703" i="23"/>
  <c r="F703" i="23"/>
  <c r="E703" i="23"/>
  <c r="D703" i="23"/>
  <c r="C703" i="23"/>
  <c r="B703" i="23"/>
  <c r="A703" i="23"/>
  <c r="K702" i="23"/>
  <c r="I702" i="23"/>
  <c r="J702" i="23" s="1"/>
  <c r="H702" i="23"/>
  <c r="G702" i="23"/>
  <c r="F702" i="23"/>
  <c r="E702" i="23"/>
  <c r="D702" i="23"/>
  <c r="C702" i="23"/>
  <c r="B702" i="23"/>
  <c r="A702" i="23"/>
  <c r="K701" i="23"/>
  <c r="I701" i="23"/>
  <c r="J701" i="23" s="1"/>
  <c r="H701" i="23"/>
  <c r="G701" i="23"/>
  <c r="F701" i="23"/>
  <c r="E701" i="23"/>
  <c r="D701" i="23"/>
  <c r="C701" i="23"/>
  <c r="B701" i="23"/>
  <c r="A701" i="23"/>
  <c r="K700" i="23"/>
  <c r="I700" i="23"/>
  <c r="J700" i="23" s="1"/>
  <c r="H700" i="23"/>
  <c r="G700" i="23"/>
  <c r="F700" i="23"/>
  <c r="E700" i="23"/>
  <c r="D700" i="23"/>
  <c r="C700" i="23"/>
  <c r="B700" i="23"/>
  <c r="A700" i="23"/>
  <c r="K699" i="23"/>
  <c r="I699" i="23"/>
  <c r="J699" i="23" s="1"/>
  <c r="H699" i="23"/>
  <c r="G699" i="23"/>
  <c r="F699" i="23"/>
  <c r="E699" i="23"/>
  <c r="D699" i="23"/>
  <c r="C699" i="23"/>
  <c r="B699" i="23"/>
  <c r="A699" i="23"/>
  <c r="K698" i="23"/>
  <c r="I698" i="23"/>
  <c r="J698" i="23" s="1"/>
  <c r="H698" i="23"/>
  <c r="G698" i="23"/>
  <c r="F698" i="23"/>
  <c r="E698" i="23"/>
  <c r="D698" i="23"/>
  <c r="C698" i="23"/>
  <c r="B698" i="23"/>
  <c r="A698" i="23"/>
  <c r="K697" i="23"/>
  <c r="I697" i="23"/>
  <c r="J697" i="23" s="1"/>
  <c r="H697" i="23"/>
  <c r="G697" i="23"/>
  <c r="F697" i="23"/>
  <c r="E697" i="23"/>
  <c r="D697" i="23"/>
  <c r="C697" i="23"/>
  <c r="B697" i="23"/>
  <c r="A697" i="23"/>
  <c r="K696" i="23"/>
  <c r="I696" i="23"/>
  <c r="J696" i="23" s="1"/>
  <c r="H696" i="23"/>
  <c r="G696" i="23"/>
  <c r="F696" i="23"/>
  <c r="E696" i="23"/>
  <c r="D696" i="23"/>
  <c r="C696" i="23"/>
  <c r="B696" i="23"/>
  <c r="A696" i="23"/>
  <c r="K695" i="23"/>
  <c r="I695" i="23"/>
  <c r="J695" i="23" s="1"/>
  <c r="H695" i="23"/>
  <c r="G695" i="23"/>
  <c r="F695" i="23"/>
  <c r="E695" i="23"/>
  <c r="D695" i="23"/>
  <c r="C695" i="23"/>
  <c r="B695" i="23"/>
  <c r="A695" i="23"/>
  <c r="I694" i="23"/>
  <c r="J694" i="23" s="1"/>
  <c r="K694" i="23" s="1"/>
  <c r="H694" i="23"/>
  <c r="G694" i="23"/>
  <c r="F694" i="23"/>
  <c r="E694" i="23"/>
  <c r="D694" i="23"/>
  <c r="C694" i="23"/>
  <c r="B694" i="23"/>
  <c r="A694" i="23"/>
  <c r="I693" i="23"/>
  <c r="J693" i="23" s="1"/>
  <c r="K693" i="23" s="1"/>
  <c r="H693" i="23"/>
  <c r="G693" i="23"/>
  <c r="F693" i="23"/>
  <c r="E693" i="23"/>
  <c r="D693" i="23"/>
  <c r="C693" i="23"/>
  <c r="B693" i="23"/>
  <c r="A693" i="23"/>
  <c r="I692" i="23"/>
  <c r="J692" i="23" s="1"/>
  <c r="K692" i="23" s="1"/>
  <c r="H692" i="23"/>
  <c r="G692" i="23"/>
  <c r="F692" i="23"/>
  <c r="E692" i="23"/>
  <c r="D692" i="23"/>
  <c r="C692" i="23"/>
  <c r="B692" i="23"/>
  <c r="A692" i="23"/>
  <c r="I691" i="23"/>
  <c r="J691" i="23" s="1"/>
  <c r="K691" i="23" s="1"/>
  <c r="H691" i="23"/>
  <c r="G691" i="23"/>
  <c r="F691" i="23"/>
  <c r="E691" i="23"/>
  <c r="D691" i="23"/>
  <c r="C691" i="23"/>
  <c r="B691" i="23"/>
  <c r="A691" i="23"/>
  <c r="I690" i="23"/>
  <c r="J690" i="23" s="1"/>
  <c r="K690" i="23" s="1"/>
  <c r="H690" i="23"/>
  <c r="G690" i="23"/>
  <c r="F690" i="23"/>
  <c r="E690" i="23"/>
  <c r="D690" i="23"/>
  <c r="C690" i="23"/>
  <c r="B690" i="23"/>
  <c r="A690" i="23"/>
  <c r="I689" i="23"/>
  <c r="J689" i="23" s="1"/>
  <c r="K689" i="23" s="1"/>
  <c r="H689" i="23"/>
  <c r="G689" i="23"/>
  <c r="F689" i="23"/>
  <c r="E689" i="23"/>
  <c r="D689" i="23"/>
  <c r="C689" i="23"/>
  <c r="B689" i="23"/>
  <c r="A689" i="23"/>
  <c r="I688" i="23"/>
  <c r="J688" i="23" s="1"/>
  <c r="K688" i="23" s="1"/>
  <c r="H688" i="23"/>
  <c r="G688" i="23"/>
  <c r="F688" i="23"/>
  <c r="E688" i="23"/>
  <c r="D688" i="23"/>
  <c r="C688" i="23"/>
  <c r="B688" i="23"/>
  <c r="A688" i="23"/>
  <c r="K687" i="23"/>
  <c r="I687" i="23"/>
  <c r="J687" i="23" s="1"/>
  <c r="H687" i="23"/>
  <c r="G687" i="23"/>
  <c r="F687" i="23"/>
  <c r="E687" i="23"/>
  <c r="D687" i="23"/>
  <c r="C687" i="23"/>
  <c r="B687" i="23"/>
  <c r="A687" i="23"/>
  <c r="K686" i="23"/>
  <c r="I686" i="23"/>
  <c r="J686" i="23" s="1"/>
  <c r="H686" i="23"/>
  <c r="G686" i="23"/>
  <c r="F686" i="23"/>
  <c r="E686" i="23"/>
  <c r="D686" i="23"/>
  <c r="C686" i="23"/>
  <c r="B686" i="23"/>
  <c r="A686" i="23"/>
  <c r="I685" i="23"/>
  <c r="J685" i="23" s="1"/>
  <c r="K685" i="23" s="1"/>
  <c r="H685" i="23"/>
  <c r="G685" i="23"/>
  <c r="F685" i="23"/>
  <c r="E685" i="23"/>
  <c r="D685" i="23"/>
  <c r="C685" i="23"/>
  <c r="B685" i="23"/>
  <c r="A685" i="23"/>
  <c r="I684" i="23"/>
  <c r="J684" i="23" s="1"/>
  <c r="K684" i="23" s="1"/>
  <c r="H684" i="23"/>
  <c r="G684" i="23"/>
  <c r="F684" i="23"/>
  <c r="E684" i="23"/>
  <c r="D684" i="23"/>
  <c r="C684" i="23"/>
  <c r="B684" i="23"/>
  <c r="A684" i="23"/>
  <c r="I683" i="23"/>
  <c r="J683" i="23" s="1"/>
  <c r="K683" i="23" s="1"/>
  <c r="H683" i="23"/>
  <c r="G683" i="23"/>
  <c r="F683" i="23"/>
  <c r="E683" i="23"/>
  <c r="D683" i="23"/>
  <c r="C683" i="23"/>
  <c r="B683" i="23"/>
  <c r="A683" i="23"/>
  <c r="I682" i="23"/>
  <c r="J682" i="23" s="1"/>
  <c r="K682" i="23" s="1"/>
  <c r="H682" i="23"/>
  <c r="G682" i="23"/>
  <c r="F682" i="23"/>
  <c r="E682" i="23"/>
  <c r="D682" i="23"/>
  <c r="C682" i="23"/>
  <c r="B682" i="23"/>
  <c r="A682" i="23"/>
  <c r="I681" i="23"/>
  <c r="J681" i="23" s="1"/>
  <c r="K681" i="23" s="1"/>
  <c r="H681" i="23"/>
  <c r="G681" i="23"/>
  <c r="F681" i="23"/>
  <c r="E681" i="23"/>
  <c r="D681" i="23"/>
  <c r="C681" i="23"/>
  <c r="B681" i="23"/>
  <c r="A681" i="23"/>
  <c r="K680" i="23"/>
  <c r="I680" i="23"/>
  <c r="J680" i="23" s="1"/>
  <c r="H680" i="23"/>
  <c r="G680" i="23"/>
  <c r="F680" i="23"/>
  <c r="E680" i="23"/>
  <c r="D680" i="23"/>
  <c r="C680" i="23"/>
  <c r="B680" i="23"/>
  <c r="A680" i="23"/>
  <c r="K679" i="23"/>
  <c r="I679" i="23"/>
  <c r="J679" i="23" s="1"/>
  <c r="H679" i="23"/>
  <c r="G679" i="23"/>
  <c r="F679" i="23"/>
  <c r="E679" i="23"/>
  <c r="D679" i="23"/>
  <c r="C679" i="23"/>
  <c r="B679" i="23"/>
  <c r="A679" i="23"/>
  <c r="K678" i="23"/>
  <c r="I678" i="23"/>
  <c r="J678" i="23" s="1"/>
  <c r="H678" i="23"/>
  <c r="G678" i="23"/>
  <c r="F678" i="23"/>
  <c r="E678" i="23"/>
  <c r="D678" i="23"/>
  <c r="C678" i="23"/>
  <c r="B678" i="23"/>
  <c r="A678" i="23"/>
  <c r="K677" i="23"/>
  <c r="I677" i="23"/>
  <c r="J677" i="23" s="1"/>
  <c r="H677" i="23"/>
  <c r="G677" i="23"/>
  <c r="F677" i="23"/>
  <c r="E677" i="23"/>
  <c r="D677" i="23"/>
  <c r="C677" i="23"/>
  <c r="B677" i="23"/>
  <c r="A677" i="23"/>
  <c r="K676" i="23"/>
  <c r="I676" i="23"/>
  <c r="J676" i="23" s="1"/>
  <c r="H676" i="23"/>
  <c r="G676" i="23"/>
  <c r="F676" i="23"/>
  <c r="E676" i="23"/>
  <c r="D676" i="23"/>
  <c r="C676" i="23"/>
  <c r="B676" i="23"/>
  <c r="A676" i="23"/>
  <c r="K675" i="23"/>
  <c r="I675" i="23"/>
  <c r="J675" i="23" s="1"/>
  <c r="H675" i="23"/>
  <c r="G675" i="23"/>
  <c r="F675" i="23"/>
  <c r="E675" i="23"/>
  <c r="D675" i="23"/>
  <c r="C675" i="23"/>
  <c r="B675" i="23"/>
  <c r="A675" i="23"/>
  <c r="K674" i="23"/>
  <c r="I674" i="23"/>
  <c r="J674" i="23" s="1"/>
  <c r="H674" i="23"/>
  <c r="G674" i="23"/>
  <c r="F674" i="23"/>
  <c r="E674" i="23"/>
  <c r="D674" i="23"/>
  <c r="C674" i="23"/>
  <c r="B674" i="23"/>
  <c r="A674" i="23"/>
  <c r="K673" i="23"/>
  <c r="I673" i="23"/>
  <c r="J673" i="23" s="1"/>
  <c r="H673" i="23"/>
  <c r="G673" i="23"/>
  <c r="F673" i="23"/>
  <c r="E673" i="23"/>
  <c r="D673" i="23"/>
  <c r="C673" i="23"/>
  <c r="B673" i="23"/>
  <c r="A673" i="23"/>
  <c r="K672" i="23"/>
  <c r="I672" i="23"/>
  <c r="J672" i="23" s="1"/>
  <c r="H672" i="23"/>
  <c r="G672" i="23"/>
  <c r="F672" i="23"/>
  <c r="E672" i="23"/>
  <c r="D672" i="23"/>
  <c r="C672" i="23"/>
  <c r="B672" i="23"/>
  <c r="A672" i="23"/>
  <c r="K671" i="23"/>
  <c r="I671" i="23"/>
  <c r="J671" i="23" s="1"/>
  <c r="H671" i="23"/>
  <c r="G671" i="23"/>
  <c r="F671" i="23"/>
  <c r="E671" i="23"/>
  <c r="D671" i="23"/>
  <c r="C671" i="23"/>
  <c r="B671" i="23"/>
  <c r="A671" i="23"/>
  <c r="I670" i="23"/>
  <c r="J670" i="23" s="1"/>
  <c r="K670" i="23" s="1"/>
  <c r="H670" i="23"/>
  <c r="G670" i="23"/>
  <c r="F670" i="23"/>
  <c r="E670" i="23"/>
  <c r="D670" i="23"/>
  <c r="C670" i="23"/>
  <c r="B670" i="23"/>
  <c r="A670" i="23"/>
  <c r="I669" i="23"/>
  <c r="J669" i="23" s="1"/>
  <c r="K669" i="23" s="1"/>
  <c r="H669" i="23"/>
  <c r="G669" i="23"/>
  <c r="F669" i="23"/>
  <c r="E669" i="23"/>
  <c r="D669" i="23"/>
  <c r="C669" i="23"/>
  <c r="B669" i="23"/>
  <c r="A669" i="23"/>
  <c r="I668" i="23"/>
  <c r="J668" i="23" s="1"/>
  <c r="K668" i="23" s="1"/>
  <c r="H668" i="23"/>
  <c r="G668" i="23"/>
  <c r="F668" i="23"/>
  <c r="E668" i="23"/>
  <c r="D668" i="23"/>
  <c r="C668" i="23"/>
  <c r="B668" i="23"/>
  <c r="A668" i="23"/>
  <c r="I667" i="23"/>
  <c r="J667" i="23" s="1"/>
  <c r="K667" i="23" s="1"/>
  <c r="H667" i="23"/>
  <c r="G667" i="23"/>
  <c r="F667" i="23"/>
  <c r="E667" i="23"/>
  <c r="D667" i="23"/>
  <c r="C667" i="23"/>
  <c r="B667" i="23"/>
  <c r="A667" i="23"/>
  <c r="I666" i="23"/>
  <c r="J666" i="23" s="1"/>
  <c r="K666" i="23" s="1"/>
  <c r="H666" i="23"/>
  <c r="G666" i="23"/>
  <c r="F666" i="23"/>
  <c r="E666" i="23"/>
  <c r="D666" i="23"/>
  <c r="C666" i="23"/>
  <c r="B666" i="23"/>
  <c r="A666" i="23"/>
  <c r="I665" i="23"/>
  <c r="J665" i="23" s="1"/>
  <c r="K665" i="23" s="1"/>
  <c r="H665" i="23"/>
  <c r="G665" i="23"/>
  <c r="F665" i="23"/>
  <c r="E665" i="23"/>
  <c r="D665" i="23"/>
  <c r="C665" i="23"/>
  <c r="B665" i="23"/>
  <c r="A665" i="23"/>
  <c r="I664" i="23"/>
  <c r="J664" i="23" s="1"/>
  <c r="K664" i="23" s="1"/>
  <c r="H664" i="23"/>
  <c r="G664" i="23"/>
  <c r="F664" i="23"/>
  <c r="E664" i="23"/>
  <c r="D664" i="23"/>
  <c r="C664" i="23"/>
  <c r="B664" i="23"/>
  <c r="A664" i="23"/>
  <c r="K663" i="23"/>
  <c r="I663" i="23"/>
  <c r="J663" i="23" s="1"/>
  <c r="H663" i="23"/>
  <c r="G663" i="23"/>
  <c r="F663" i="23"/>
  <c r="E663" i="23"/>
  <c r="D663" i="23"/>
  <c r="C663" i="23"/>
  <c r="B663" i="23"/>
  <c r="A663" i="23"/>
  <c r="K662" i="23"/>
  <c r="I662" i="23"/>
  <c r="J662" i="23" s="1"/>
  <c r="H662" i="23"/>
  <c r="G662" i="23"/>
  <c r="F662" i="23"/>
  <c r="E662" i="23"/>
  <c r="D662" i="23"/>
  <c r="C662" i="23"/>
  <c r="B662" i="23"/>
  <c r="A662" i="23"/>
  <c r="I661" i="23"/>
  <c r="J661" i="23" s="1"/>
  <c r="K661" i="23" s="1"/>
  <c r="H661" i="23"/>
  <c r="G661" i="23"/>
  <c r="F661" i="23"/>
  <c r="E661" i="23"/>
  <c r="D661" i="23"/>
  <c r="C661" i="23"/>
  <c r="B661" i="23"/>
  <c r="A661" i="23"/>
  <c r="I660" i="23"/>
  <c r="J660" i="23" s="1"/>
  <c r="K660" i="23" s="1"/>
  <c r="H660" i="23"/>
  <c r="G660" i="23"/>
  <c r="F660" i="23"/>
  <c r="E660" i="23"/>
  <c r="D660" i="23"/>
  <c r="C660" i="23"/>
  <c r="B660" i="23"/>
  <c r="A660" i="23"/>
  <c r="I659" i="23"/>
  <c r="J659" i="23" s="1"/>
  <c r="K659" i="23" s="1"/>
  <c r="H659" i="23"/>
  <c r="G659" i="23"/>
  <c r="F659" i="23"/>
  <c r="E659" i="23"/>
  <c r="D659" i="23"/>
  <c r="C659" i="23"/>
  <c r="B659" i="23"/>
  <c r="A659" i="23"/>
  <c r="I658" i="23"/>
  <c r="J658" i="23" s="1"/>
  <c r="K658" i="23" s="1"/>
  <c r="H658" i="23"/>
  <c r="G658" i="23"/>
  <c r="F658" i="23"/>
  <c r="E658" i="23"/>
  <c r="D658" i="23"/>
  <c r="C658" i="23"/>
  <c r="B658" i="23"/>
  <c r="A658" i="23"/>
  <c r="I657" i="23"/>
  <c r="J657" i="23" s="1"/>
  <c r="K657" i="23" s="1"/>
  <c r="H657" i="23"/>
  <c r="G657" i="23"/>
  <c r="F657" i="23"/>
  <c r="E657" i="23"/>
  <c r="D657" i="23"/>
  <c r="C657" i="23"/>
  <c r="B657" i="23"/>
  <c r="A657" i="23"/>
  <c r="K656" i="23"/>
  <c r="I656" i="23"/>
  <c r="J656" i="23" s="1"/>
  <c r="H656" i="23"/>
  <c r="G656" i="23"/>
  <c r="F656" i="23"/>
  <c r="E656" i="23"/>
  <c r="D656" i="23"/>
  <c r="C656" i="23"/>
  <c r="B656" i="23"/>
  <c r="A656" i="23"/>
  <c r="K655" i="23"/>
  <c r="I655" i="23"/>
  <c r="J655" i="23" s="1"/>
  <c r="H655" i="23"/>
  <c r="G655" i="23"/>
  <c r="F655" i="23"/>
  <c r="E655" i="23"/>
  <c r="D655" i="23"/>
  <c r="C655" i="23"/>
  <c r="B655" i="23"/>
  <c r="A655" i="23"/>
  <c r="K654" i="23"/>
  <c r="I654" i="23"/>
  <c r="J654" i="23" s="1"/>
  <c r="H654" i="23"/>
  <c r="G654" i="23"/>
  <c r="F654" i="23"/>
  <c r="E654" i="23"/>
  <c r="D654" i="23"/>
  <c r="C654" i="23"/>
  <c r="B654" i="23"/>
  <c r="A654" i="23"/>
  <c r="K653" i="23"/>
  <c r="I653" i="23"/>
  <c r="J653" i="23" s="1"/>
  <c r="H653" i="23"/>
  <c r="G653" i="23"/>
  <c r="F653" i="23"/>
  <c r="E653" i="23"/>
  <c r="D653" i="23"/>
  <c r="C653" i="23"/>
  <c r="B653" i="23"/>
  <c r="A653" i="23"/>
  <c r="K652" i="23"/>
  <c r="I652" i="23"/>
  <c r="J652" i="23" s="1"/>
  <c r="H652" i="23"/>
  <c r="G652" i="23"/>
  <c r="F652" i="23"/>
  <c r="E652" i="23"/>
  <c r="D652" i="23"/>
  <c r="C652" i="23"/>
  <c r="B652" i="23"/>
  <c r="A652" i="23"/>
  <c r="K651" i="23"/>
  <c r="I651" i="23"/>
  <c r="J651" i="23" s="1"/>
  <c r="H651" i="23"/>
  <c r="G651" i="23"/>
  <c r="F651" i="23"/>
  <c r="E651" i="23"/>
  <c r="D651" i="23"/>
  <c r="C651" i="23"/>
  <c r="B651" i="23"/>
  <c r="A651" i="23"/>
  <c r="K650" i="23"/>
  <c r="I650" i="23"/>
  <c r="J650" i="23" s="1"/>
  <c r="H650" i="23"/>
  <c r="G650" i="23"/>
  <c r="F650" i="23"/>
  <c r="E650" i="23"/>
  <c r="D650" i="23"/>
  <c r="C650" i="23"/>
  <c r="B650" i="23"/>
  <c r="A650" i="23"/>
  <c r="K649" i="23"/>
  <c r="I649" i="23"/>
  <c r="J649" i="23" s="1"/>
  <c r="H649" i="23"/>
  <c r="G649" i="23"/>
  <c r="F649" i="23"/>
  <c r="E649" i="23"/>
  <c r="D649" i="23"/>
  <c r="C649" i="23"/>
  <c r="B649" i="23"/>
  <c r="A649" i="23"/>
  <c r="K648" i="23"/>
  <c r="I648" i="23"/>
  <c r="J648" i="23" s="1"/>
  <c r="H648" i="23"/>
  <c r="G648" i="23"/>
  <c r="F648" i="23"/>
  <c r="E648" i="23"/>
  <c r="D648" i="23"/>
  <c r="C648" i="23"/>
  <c r="B648" i="23"/>
  <c r="A648" i="23"/>
  <c r="K647" i="23"/>
  <c r="I647" i="23"/>
  <c r="J647" i="23" s="1"/>
  <c r="H647" i="23"/>
  <c r="G647" i="23"/>
  <c r="F647" i="23"/>
  <c r="E647" i="23"/>
  <c r="D647" i="23"/>
  <c r="C647" i="23"/>
  <c r="B647" i="23"/>
  <c r="A647" i="23"/>
  <c r="I646" i="23"/>
  <c r="J646" i="23" s="1"/>
  <c r="K646" i="23" s="1"/>
  <c r="H646" i="23"/>
  <c r="G646" i="23"/>
  <c r="F646" i="23"/>
  <c r="E646" i="23"/>
  <c r="D646" i="23"/>
  <c r="C646" i="23"/>
  <c r="B646" i="23"/>
  <c r="A646" i="23"/>
  <c r="I645" i="23"/>
  <c r="J645" i="23" s="1"/>
  <c r="K645" i="23" s="1"/>
  <c r="H645" i="23"/>
  <c r="G645" i="23"/>
  <c r="F645" i="23"/>
  <c r="E645" i="23"/>
  <c r="D645" i="23"/>
  <c r="C645" i="23"/>
  <c r="B645" i="23"/>
  <c r="A645" i="23"/>
  <c r="I644" i="23"/>
  <c r="J644" i="23" s="1"/>
  <c r="K644" i="23" s="1"/>
  <c r="H644" i="23"/>
  <c r="G644" i="23"/>
  <c r="F644" i="23"/>
  <c r="E644" i="23"/>
  <c r="D644" i="23"/>
  <c r="C644" i="23"/>
  <c r="B644" i="23"/>
  <c r="A644" i="23"/>
  <c r="I643" i="23"/>
  <c r="J643" i="23" s="1"/>
  <c r="K643" i="23" s="1"/>
  <c r="H643" i="23"/>
  <c r="G643" i="23"/>
  <c r="F643" i="23"/>
  <c r="E643" i="23"/>
  <c r="D643" i="23"/>
  <c r="C643" i="23"/>
  <c r="B643" i="23"/>
  <c r="A643" i="23"/>
  <c r="I642" i="23"/>
  <c r="J642" i="23" s="1"/>
  <c r="K642" i="23" s="1"/>
  <c r="H642" i="23"/>
  <c r="G642" i="23"/>
  <c r="F642" i="23"/>
  <c r="E642" i="23"/>
  <c r="D642" i="23"/>
  <c r="C642" i="23"/>
  <c r="B642" i="23"/>
  <c r="A642" i="23"/>
  <c r="I641" i="23"/>
  <c r="J641" i="23" s="1"/>
  <c r="K641" i="23" s="1"/>
  <c r="H641" i="23"/>
  <c r="G641" i="23"/>
  <c r="F641" i="23"/>
  <c r="E641" i="23"/>
  <c r="D641" i="23"/>
  <c r="C641" i="23"/>
  <c r="B641" i="23"/>
  <c r="A641" i="23"/>
  <c r="I640" i="23"/>
  <c r="J640" i="23" s="1"/>
  <c r="K640" i="23" s="1"/>
  <c r="H640" i="23"/>
  <c r="G640" i="23"/>
  <c r="F640" i="23"/>
  <c r="E640" i="23"/>
  <c r="D640" i="23"/>
  <c r="C640" i="23"/>
  <c r="B640" i="23"/>
  <c r="A640" i="23"/>
  <c r="K639" i="23"/>
  <c r="I639" i="23"/>
  <c r="J639" i="23" s="1"/>
  <c r="H639" i="23"/>
  <c r="G639" i="23"/>
  <c r="F639" i="23"/>
  <c r="E639" i="23"/>
  <c r="D639" i="23"/>
  <c r="C639" i="23"/>
  <c r="B639" i="23"/>
  <c r="A639" i="23"/>
  <c r="K638" i="23"/>
  <c r="I638" i="23"/>
  <c r="J638" i="23" s="1"/>
  <c r="H638" i="23"/>
  <c r="G638" i="23"/>
  <c r="F638" i="23"/>
  <c r="E638" i="23"/>
  <c r="D638" i="23"/>
  <c r="C638" i="23"/>
  <c r="B638" i="23"/>
  <c r="A638" i="23"/>
  <c r="I637" i="23"/>
  <c r="J637" i="23" s="1"/>
  <c r="K637" i="23" s="1"/>
  <c r="H637" i="23"/>
  <c r="G637" i="23"/>
  <c r="F637" i="23"/>
  <c r="E637" i="23"/>
  <c r="D637" i="23"/>
  <c r="C637" i="23"/>
  <c r="B637" i="23"/>
  <c r="A637" i="23"/>
  <c r="I636" i="23"/>
  <c r="J636" i="23" s="1"/>
  <c r="K636" i="23" s="1"/>
  <c r="H636" i="23"/>
  <c r="G636" i="23"/>
  <c r="F636" i="23"/>
  <c r="E636" i="23"/>
  <c r="D636" i="23"/>
  <c r="C636" i="23"/>
  <c r="B636" i="23"/>
  <c r="A636" i="23"/>
  <c r="I635" i="23"/>
  <c r="J635" i="23" s="1"/>
  <c r="K635" i="23" s="1"/>
  <c r="H635" i="23"/>
  <c r="G635" i="23"/>
  <c r="F635" i="23"/>
  <c r="E635" i="23"/>
  <c r="D635" i="23"/>
  <c r="C635" i="23"/>
  <c r="B635" i="23"/>
  <c r="A635" i="23"/>
  <c r="I634" i="23"/>
  <c r="J634" i="23" s="1"/>
  <c r="K634" i="23" s="1"/>
  <c r="H634" i="23"/>
  <c r="G634" i="23"/>
  <c r="F634" i="23"/>
  <c r="E634" i="23"/>
  <c r="D634" i="23"/>
  <c r="C634" i="23"/>
  <c r="B634" i="23"/>
  <c r="A634" i="23"/>
  <c r="I633" i="23"/>
  <c r="J633" i="23" s="1"/>
  <c r="K633" i="23" s="1"/>
  <c r="H633" i="23"/>
  <c r="G633" i="23"/>
  <c r="F633" i="23"/>
  <c r="E633" i="23"/>
  <c r="D633" i="23"/>
  <c r="C633" i="23"/>
  <c r="B633" i="23"/>
  <c r="A633" i="23"/>
  <c r="K632" i="23"/>
  <c r="I632" i="23"/>
  <c r="J632" i="23" s="1"/>
  <c r="H632" i="23"/>
  <c r="G632" i="23"/>
  <c r="F632" i="23"/>
  <c r="E632" i="23"/>
  <c r="D632" i="23"/>
  <c r="C632" i="23"/>
  <c r="B632" i="23"/>
  <c r="A632" i="23"/>
  <c r="K631" i="23"/>
  <c r="I631" i="23"/>
  <c r="J631" i="23" s="1"/>
  <c r="H631" i="23"/>
  <c r="G631" i="23"/>
  <c r="F631" i="23"/>
  <c r="E631" i="23"/>
  <c r="D631" i="23"/>
  <c r="C631" i="23"/>
  <c r="B631" i="23"/>
  <c r="A631" i="23"/>
  <c r="K630" i="23"/>
  <c r="I630" i="23"/>
  <c r="J630" i="23" s="1"/>
  <c r="H630" i="23"/>
  <c r="G630" i="23"/>
  <c r="F630" i="23"/>
  <c r="E630" i="23"/>
  <c r="D630" i="23"/>
  <c r="C630" i="23"/>
  <c r="B630" i="23"/>
  <c r="A630" i="23"/>
  <c r="K629" i="23"/>
  <c r="I629" i="23"/>
  <c r="J629" i="23" s="1"/>
  <c r="H629" i="23"/>
  <c r="G629" i="23"/>
  <c r="F629" i="23"/>
  <c r="E629" i="23"/>
  <c r="D629" i="23"/>
  <c r="C629" i="23"/>
  <c r="B629" i="23"/>
  <c r="A629" i="23"/>
  <c r="K628" i="23"/>
  <c r="I628" i="23"/>
  <c r="J628" i="23" s="1"/>
  <c r="H628" i="23"/>
  <c r="G628" i="23"/>
  <c r="F628" i="23"/>
  <c r="E628" i="23"/>
  <c r="D628" i="23"/>
  <c r="C628" i="23"/>
  <c r="B628" i="23"/>
  <c r="A628" i="23"/>
  <c r="K627" i="23"/>
  <c r="I627" i="23"/>
  <c r="J627" i="23" s="1"/>
  <c r="H627" i="23"/>
  <c r="G627" i="23"/>
  <c r="F627" i="23"/>
  <c r="E627" i="23"/>
  <c r="D627" i="23"/>
  <c r="C627" i="23"/>
  <c r="B627" i="23"/>
  <c r="A627" i="23"/>
  <c r="K626" i="23"/>
  <c r="I626" i="23"/>
  <c r="J626" i="23" s="1"/>
  <c r="H626" i="23"/>
  <c r="G626" i="23"/>
  <c r="F626" i="23"/>
  <c r="E626" i="23"/>
  <c r="D626" i="23"/>
  <c r="C626" i="23"/>
  <c r="B626" i="23"/>
  <c r="A626" i="23"/>
  <c r="K625" i="23"/>
  <c r="I625" i="23"/>
  <c r="J625" i="23" s="1"/>
  <c r="H625" i="23"/>
  <c r="G625" i="23"/>
  <c r="F625" i="23"/>
  <c r="E625" i="23"/>
  <c r="D625" i="23"/>
  <c r="C625" i="23"/>
  <c r="B625" i="23"/>
  <c r="A625" i="23"/>
  <c r="K624" i="23"/>
  <c r="I624" i="23"/>
  <c r="J624" i="23" s="1"/>
  <c r="H624" i="23"/>
  <c r="G624" i="23"/>
  <c r="F624" i="23"/>
  <c r="E624" i="23"/>
  <c r="D624" i="23"/>
  <c r="C624" i="23"/>
  <c r="B624" i="23"/>
  <c r="A624" i="23"/>
  <c r="K623" i="23"/>
  <c r="I623" i="23"/>
  <c r="J623" i="23" s="1"/>
  <c r="H623" i="23"/>
  <c r="G623" i="23"/>
  <c r="F623" i="23"/>
  <c r="E623" i="23"/>
  <c r="D623" i="23"/>
  <c r="C623" i="23"/>
  <c r="B623" i="23"/>
  <c r="A623" i="23"/>
  <c r="I622" i="23"/>
  <c r="J622" i="23" s="1"/>
  <c r="K622" i="23" s="1"/>
  <c r="H622" i="23"/>
  <c r="G622" i="23"/>
  <c r="F622" i="23"/>
  <c r="E622" i="23"/>
  <c r="D622" i="23"/>
  <c r="C622" i="23"/>
  <c r="B622" i="23"/>
  <c r="A622" i="23"/>
  <c r="I621" i="23"/>
  <c r="J621" i="23" s="1"/>
  <c r="K621" i="23" s="1"/>
  <c r="H621" i="23"/>
  <c r="G621" i="23"/>
  <c r="F621" i="23"/>
  <c r="E621" i="23"/>
  <c r="D621" i="23"/>
  <c r="C621" i="23"/>
  <c r="B621" i="23"/>
  <c r="A621" i="23"/>
  <c r="I620" i="23"/>
  <c r="J620" i="23" s="1"/>
  <c r="K620" i="23" s="1"/>
  <c r="H620" i="23"/>
  <c r="G620" i="23"/>
  <c r="F620" i="23"/>
  <c r="E620" i="23"/>
  <c r="D620" i="23"/>
  <c r="C620" i="23"/>
  <c r="B620" i="23"/>
  <c r="A620" i="23"/>
  <c r="I619" i="23"/>
  <c r="J619" i="23" s="1"/>
  <c r="K619" i="23" s="1"/>
  <c r="H619" i="23"/>
  <c r="G619" i="23"/>
  <c r="F619" i="23"/>
  <c r="E619" i="23"/>
  <c r="D619" i="23"/>
  <c r="C619" i="23"/>
  <c r="B619" i="23"/>
  <c r="A619" i="23"/>
  <c r="I618" i="23"/>
  <c r="J618" i="23" s="1"/>
  <c r="K618" i="23" s="1"/>
  <c r="H618" i="23"/>
  <c r="G618" i="23"/>
  <c r="F618" i="23"/>
  <c r="E618" i="23"/>
  <c r="D618" i="23"/>
  <c r="C618" i="23"/>
  <c r="B618" i="23"/>
  <c r="A618" i="23"/>
  <c r="I617" i="23"/>
  <c r="J617" i="23" s="1"/>
  <c r="K617" i="23" s="1"/>
  <c r="H617" i="23"/>
  <c r="G617" i="23"/>
  <c r="F617" i="23"/>
  <c r="E617" i="23"/>
  <c r="D617" i="23"/>
  <c r="C617" i="23"/>
  <c r="B617" i="23"/>
  <c r="A617" i="23"/>
  <c r="I616" i="23"/>
  <c r="J616" i="23" s="1"/>
  <c r="K616" i="23" s="1"/>
  <c r="H616" i="23"/>
  <c r="G616" i="23"/>
  <c r="F616" i="23"/>
  <c r="E616" i="23"/>
  <c r="D616" i="23"/>
  <c r="C616" i="23"/>
  <c r="B616" i="23"/>
  <c r="A616" i="23"/>
  <c r="K615" i="23"/>
  <c r="I615" i="23"/>
  <c r="J615" i="23" s="1"/>
  <c r="H615" i="23"/>
  <c r="G615" i="23"/>
  <c r="F615" i="23"/>
  <c r="E615" i="23"/>
  <c r="D615" i="23"/>
  <c r="C615" i="23"/>
  <c r="B615" i="23"/>
  <c r="A615" i="23"/>
  <c r="K614" i="23"/>
  <c r="I614" i="23"/>
  <c r="J614" i="23" s="1"/>
  <c r="H614" i="23"/>
  <c r="G614" i="23"/>
  <c r="F614" i="23"/>
  <c r="E614" i="23"/>
  <c r="D614" i="23"/>
  <c r="C614" i="23"/>
  <c r="B614" i="23"/>
  <c r="A614" i="23"/>
  <c r="I613" i="23"/>
  <c r="J613" i="23" s="1"/>
  <c r="K613" i="23" s="1"/>
  <c r="H613" i="23"/>
  <c r="G613" i="23"/>
  <c r="F613" i="23"/>
  <c r="E613" i="23"/>
  <c r="D613" i="23"/>
  <c r="C613" i="23"/>
  <c r="B613" i="23"/>
  <c r="A613" i="23"/>
  <c r="I612" i="23"/>
  <c r="J612" i="23" s="1"/>
  <c r="K612" i="23" s="1"/>
  <c r="H612" i="23"/>
  <c r="G612" i="23"/>
  <c r="F612" i="23"/>
  <c r="E612" i="23"/>
  <c r="D612" i="23"/>
  <c r="C612" i="23"/>
  <c r="B612" i="23"/>
  <c r="A612" i="23"/>
  <c r="I611" i="23"/>
  <c r="J611" i="23" s="1"/>
  <c r="K611" i="23" s="1"/>
  <c r="H611" i="23"/>
  <c r="G611" i="23"/>
  <c r="F611" i="23"/>
  <c r="E611" i="23"/>
  <c r="D611" i="23"/>
  <c r="C611" i="23"/>
  <c r="B611" i="23"/>
  <c r="A611" i="23"/>
  <c r="I610" i="23"/>
  <c r="J610" i="23" s="1"/>
  <c r="K610" i="23" s="1"/>
  <c r="H610" i="23"/>
  <c r="G610" i="23"/>
  <c r="F610" i="23"/>
  <c r="E610" i="23"/>
  <c r="D610" i="23"/>
  <c r="C610" i="23"/>
  <c r="B610" i="23"/>
  <c r="A610" i="23"/>
  <c r="I609" i="23"/>
  <c r="J609" i="23" s="1"/>
  <c r="K609" i="23" s="1"/>
  <c r="H609" i="23"/>
  <c r="G609" i="23"/>
  <c r="F609" i="23"/>
  <c r="E609" i="23"/>
  <c r="D609" i="23"/>
  <c r="C609" i="23"/>
  <c r="B609" i="23"/>
  <c r="A609" i="23"/>
  <c r="K608" i="23"/>
  <c r="I608" i="23"/>
  <c r="J608" i="23" s="1"/>
  <c r="H608" i="23"/>
  <c r="G608" i="23"/>
  <c r="F608" i="23"/>
  <c r="E608" i="23"/>
  <c r="D608" i="23"/>
  <c r="C608" i="23"/>
  <c r="B608" i="23"/>
  <c r="A608" i="23"/>
  <c r="K607" i="23"/>
  <c r="I607" i="23"/>
  <c r="J607" i="23" s="1"/>
  <c r="H607" i="23"/>
  <c r="G607" i="23"/>
  <c r="F607" i="23"/>
  <c r="E607" i="23"/>
  <c r="D607" i="23"/>
  <c r="C607" i="23"/>
  <c r="B607" i="23"/>
  <c r="A607" i="23"/>
  <c r="K606" i="23"/>
  <c r="I606" i="23"/>
  <c r="J606" i="23" s="1"/>
  <c r="H606" i="23"/>
  <c r="G606" i="23"/>
  <c r="F606" i="23"/>
  <c r="E606" i="23"/>
  <c r="D606" i="23"/>
  <c r="C606" i="23"/>
  <c r="B606" i="23"/>
  <c r="A606" i="23"/>
  <c r="K605" i="23"/>
  <c r="I605" i="23"/>
  <c r="J605" i="23" s="1"/>
  <c r="H605" i="23"/>
  <c r="G605" i="23"/>
  <c r="F605" i="23"/>
  <c r="E605" i="23"/>
  <c r="D605" i="23"/>
  <c r="C605" i="23"/>
  <c r="B605" i="23"/>
  <c r="A605" i="23"/>
  <c r="K604" i="23"/>
  <c r="I604" i="23"/>
  <c r="J604" i="23" s="1"/>
  <c r="H604" i="23"/>
  <c r="G604" i="23"/>
  <c r="F604" i="23"/>
  <c r="E604" i="23"/>
  <c r="D604" i="23"/>
  <c r="C604" i="23"/>
  <c r="B604" i="23"/>
  <c r="A604" i="23"/>
  <c r="K603" i="23"/>
  <c r="I603" i="23"/>
  <c r="J603" i="23" s="1"/>
  <c r="H603" i="23"/>
  <c r="G603" i="23"/>
  <c r="F603" i="23"/>
  <c r="E603" i="23"/>
  <c r="D603" i="23"/>
  <c r="C603" i="23"/>
  <c r="B603" i="23"/>
  <c r="A603" i="23"/>
  <c r="K602" i="23"/>
  <c r="I602" i="23"/>
  <c r="J602" i="23" s="1"/>
  <c r="H602" i="23"/>
  <c r="G602" i="23"/>
  <c r="F602" i="23"/>
  <c r="E602" i="23"/>
  <c r="D602" i="23"/>
  <c r="C602" i="23"/>
  <c r="B602" i="23"/>
  <c r="A602" i="23"/>
  <c r="K601" i="23"/>
  <c r="I601" i="23"/>
  <c r="J601" i="23" s="1"/>
  <c r="H601" i="23"/>
  <c r="G601" i="23"/>
  <c r="F601" i="23"/>
  <c r="E601" i="23"/>
  <c r="D601" i="23"/>
  <c r="C601" i="23"/>
  <c r="B601" i="23"/>
  <c r="A601" i="23"/>
  <c r="K600" i="23"/>
  <c r="I600" i="23"/>
  <c r="J600" i="23" s="1"/>
  <c r="H600" i="23"/>
  <c r="G600" i="23"/>
  <c r="F600" i="23"/>
  <c r="E600" i="23"/>
  <c r="D600" i="23"/>
  <c r="C600" i="23"/>
  <c r="B600" i="23"/>
  <c r="A600" i="23"/>
  <c r="K599" i="23"/>
  <c r="I599" i="23"/>
  <c r="J599" i="23" s="1"/>
  <c r="H599" i="23"/>
  <c r="G599" i="23"/>
  <c r="F599" i="23"/>
  <c r="E599" i="23"/>
  <c r="D599" i="23"/>
  <c r="C599" i="23"/>
  <c r="B599" i="23"/>
  <c r="A599" i="23"/>
  <c r="I598" i="23"/>
  <c r="J598" i="23" s="1"/>
  <c r="K598" i="23" s="1"/>
  <c r="H598" i="23"/>
  <c r="G598" i="23"/>
  <c r="F598" i="23"/>
  <c r="E598" i="23"/>
  <c r="D598" i="23"/>
  <c r="C598" i="23"/>
  <c r="B598" i="23"/>
  <c r="A598" i="23"/>
  <c r="I597" i="23"/>
  <c r="J597" i="23" s="1"/>
  <c r="K597" i="23" s="1"/>
  <c r="H597" i="23"/>
  <c r="G597" i="23"/>
  <c r="F597" i="23"/>
  <c r="E597" i="23"/>
  <c r="D597" i="23"/>
  <c r="C597" i="23"/>
  <c r="B597" i="23"/>
  <c r="A597" i="23"/>
  <c r="I596" i="23"/>
  <c r="J596" i="23" s="1"/>
  <c r="K596" i="23" s="1"/>
  <c r="H596" i="23"/>
  <c r="G596" i="23"/>
  <c r="F596" i="23"/>
  <c r="E596" i="23"/>
  <c r="D596" i="23"/>
  <c r="C596" i="23"/>
  <c r="B596" i="23"/>
  <c r="A596" i="23"/>
  <c r="I595" i="23"/>
  <c r="J595" i="23" s="1"/>
  <c r="K595" i="23" s="1"/>
  <c r="H595" i="23"/>
  <c r="G595" i="23"/>
  <c r="F595" i="23"/>
  <c r="E595" i="23"/>
  <c r="D595" i="23"/>
  <c r="C595" i="23"/>
  <c r="B595" i="23"/>
  <c r="A595" i="23"/>
  <c r="I594" i="23"/>
  <c r="J594" i="23" s="1"/>
  <c r="K594" i="23" s="1"/>
  <c r="H594" i="23"/>
  <c r="G594" i="23"/>
  <c r="F594" i="23"/>
  <c r="E594" i="23"/>
  <c r="D594" i="23"/>
  <c r="C594" i="23"/>
  <c r="B594" i="23"/>
  <c r="A594" i="23"/>
  <c r="I593" i="23"/>
  <c r="J593" i="23" s="1"/>
  <c r="K593" i="23" s="1"/>
  <c r="H593" i="23"/>
  <c r="G593" i="23"/>
  <c r="F593" i="23"/>
  <c r="E593" i="23"/>
  <c r="D593" i="23"/>
  <c r="C593" i="23"/>
  <c r="B593" i="23"/>
  <c r="A593" i="23"/>
  <c r="I592" i="23"/>
  <c r="J592" i="23" s="1"/>
  <c r="K592" i="23" s="1"/>
  <c r="H592" i="23"/>
  <c r="G592" i="23"/>
  <c r="F592" i="23"/>
  <c r="E592" i="23"/>
  <c r="D592" i="23"/>
  <c r="C592" i="23"/>
  <c r="B592" i="23"/>
  <c r="A592" i="23"/>
  <c r="K591" i="23"/>
  <c r="I591" i="23"/>
  <c r="J591" i="23" s="1"/>
  <c r="H591" i="23"/>
  <c r="G591" i="23"/>
  <c r="F591" i="23"/>
  <c r="E591" i="23"/>
  <c r="D591" i="23"/>
  <c r="C591" i="23"/>
  <c r="B591" i="23"/>
  <c r="A591" i="23"/>
  <c r="K590" i="23"/>
  <c r="I590" i="23"/>
  <c r="J590" i="23" s="1"/>
  <c r="H590" i="23"/>
  <c r="G590" i="23"/>
  <c r="F590" i="23"/>
  <c r="E590" i="23"/>
  <c r="D590" i="23"/>
  <c r="C590" i="23"/>
  <c r="B590" i="23"/>
  <c r="A590" i="23"/>
  <c r="I589" i="23"/>
  <c r="J589" i="23" s="1"/>
  <c r="K589" i="23" s="1"/>
  <c r="H589" i="23"/>
  <c r="G589" i="23"/>
  <c r="F589" i="23"/>
  <c r="E589" i="23"/>
  <c r="D589" i="23"/>
  <c r="C589" i="23"/>
  <c r="B589" i="23"/>
  <c r="A589" i="23"/>
  <c r="I588" i="23"/>
  <c r="J588" i="23" s="1"/>
  <c r="K588" i="23" s="1"/>
  <c r="H588" i="23"/>
  <c r="G588" i="23"/>
  <c r="F588" i="23"/>
  <c r="E588" i="23"/>
  <c r="D588" i="23"/>
  <c r="C588" i="23"/>
  <c r="B588" i="23"/>
  <c r="A588" i="23"/>
  <c r="I587" i="23"/>
  <c r="J587" i="23" s="1"/>
  <c r="K587" i="23" s="1"/>
  <c r="H587" i="23"/>
  <c r="G587" i="23"/>
  <c r="F587" i="23"/>
  <c r="E587" i="23"/>
  <c r="D587" i="23"/>
  <c r="C587" i="23"/>
  <c r="B587" i="23"/>
  <c r="A587" i="23"/>
  <c r="I586" i="23"/>
  <c r="J586" i="23" s="1"/>
  <c r="K586" i="23" s="1"/>
  <c r="H586" i="23"/>
  <c r="G586" i="23"/>
  <c r="F586" i="23"/>
  <c r="E586" i="23"/>
  <c r="D586" i="23"/>
  <c r="C586" i="23"/>
  <c r="B586" i="23"/>
  <c r="A586" i="23"/>
  <c r="I585" i="23"/>
  <c r="J585" i="23" s="1"/>
  <c r="K585" i="23" s="1"/>
  <c r="H585" i="23"/>
  <c r="G585" i="23"/>
  <c r="F585" i="23"/>
  <c r="E585" i="23"/>
  <c r="D585" i="23"/>
  <c r="C585" i="23"/>
  <c r="B585" i="23"/>
  <c r="A585" i="23"/>
  <c r="K584" i="23"/>
  <c r="I584" i="23"/>
  <c r="J584" i="23" s="1"/>
  <c r="H584" i="23"/>
  <c r="G584" i="23"/>
  <c r="F584" i="23"/>
  <c r="E584" i="23"/>
  <c r="D584" i="23"/>
  <c r="C584" i="23"/>
  <c r="B584" i="23"/>
  <c r="A584" i="23"/>
  <c r="K583" i="23"/>
  <c r="I583" i="23"/>
  <c r="J583" i="23" s="1"/>
  <c r="H583" i="23"/>
  <c r="G583" i="23"/>
  <c r="F583" i="23"/>
  <c r="E583" i="23"/>
  <c r="D583" i="23"/>
  <c r="C583" i="23"/>
  <c r="B583" i="23"/>
  <c r="A583" i="23"/>
  <c r="K582" i="23"/>
  <c r="I582" i="23"/>
  <c r="J582" i="23" s="1"/>
  <c r="H582" i="23"/>
  <c r="G582" i="23"/>
  <c r="F582" i="23"/>
  <c r="E582" i="23"/>
  <c r="D582" i="23"/>
  <c r="C582" i="23"/>
  <c r="B582" i="23"/>
  <c r="A582" i="23"/>
  <c r="K581" i="23"/>
  <c r="I581" i="23"/>
  <c r="J581" i="23" s="1"/>
  <c r="H581" i="23"/>
  <c r="G581" i="23"/>
  <c r="F581" i="23"/>
  <c r="E581" i="23"/>
  <c r="D581" i="23"/>
  <c r="C581" i="23"/>
  <c r="B581" i="23"/>
  <c r="A581" i="23"/>
  <c r="K580" i="23"/>
  <c r="I580" i="23"/>
  <c r="J580" i="23" s="1"/>
  <c r="H580" i="23"/>
  <c r="G580" i="23"/>
  <c r="F580" i="23"/>
  <c r="E580" i="23"/>
  <c r="D580" i="23"/>
  <c r="C580" i="23"/>
  <c r="B580" i="23"/>
  <c r="A580" i="23"/>
  <c r="K579" i="23"/>
  <c r="I579" i="23"/>
  <c r="J579" i="23" s="1"/>
  <c r="H579" i="23"/>
  <c r="G579" i="23"/>
  <c r="F579" i="23"/>
  <c r="E579" i="23"/>
  <c r="D579" i="23"/>
  <c r="C579" i="23"/>
  <c r="B579" i="23"/>
  <c r="A579" i="23"/>
  <c r="K578" i="23"/>
  <c r="I578" i="23"/>
  <c r="J578" i="23" s="1"/>
  <c r="H578" i="23"/>
  <c r="G578" i="23"/>
  <c r="F578" i="23"/>
  <c r="E578" i="23"/>
  <c r="D578" i="23"/>
  <c r="C578" i="23"/>
  <c r="B578" i="23"/>
  <c r="A578" i="23"/>
  <c r="K577" i="23"/>
  <c r="I577" i="23"/>
  <c r="J577" i="23" s="1"/>
  <c r="H577" i="23"/>
  <c r="G577" i="23"/>
  <c r="F577" i="23"/>
  <c r="E577" i="23"/>
  <c r="D577" i="23"/>
  <c r="C577" i="23"/>
  <c r="B577" i="23"/>
  <c r="A577" i="23"/>
  <c r="K576" i="23"/>
  <c r="I576" i="23"/>
  <c r="J576" i="23" s="1"/>
  <c r="H576" i="23"/>
  <c r="G576" i="23"/>
  <c r="F576" i="23"/>
  <c r="E576" i="23"/>
  <c r="D576" i="23"/>
  <c r="C576" i="23"/>
  <c r="B576" i="23"/>
  <c r="A576" i="23"/>
  <c r="K575" i="23"/>
  <c r="I575" i="23"/>
  <c r="J575" i="23" s="1"/>
  <c r="H575" i="23"/>
  <c r="G575" i="23"/>
  <c r="F575" i="23"/>
  <c r="E575" i="23"/>
  <c r="D575" i="23"/>
  <c r="C575" i="23"/>
  <c r="B575" i="23"/>
  <c r="A575" i="23"/>
  <c r="I574" i="23"/>
  <c r="J574" i="23" s="1"/>
  <c r="K574" i="23" s="1"/>
  <c r="H574" i="23"/>
  <c r="G574" i="23"/>
  <c r="F574" i="23"/>
  <c r="E574" i="23"/>
  <c r="D574" i="23"/>
  <c r="C574" i="23"/>
  <c r="B574" i="23"/>
  <c r="A574" i="23"/>
  <c r="I573" i="23"/>
  <c r="J573" i="23" s="1"/>
  <c r="K573" i="23" s="1"/>
  <c r="H573" i="23"/>
  <c r="G573" i="23"/>
  <c r="F573" i="23"/>
  <c r="E573" i="23"/>
  <c r="D573" i="23"/>
  <c r="C573" i="23"/>
  <c r="B573" i="23"/>
  <c r="A573" i="23"/>
  <c r="I572" i="23"/>
  <c r="J572" i="23" s="1"/>
  <c r="K572" i="23" s="1"/>
  <c r="H572" i="23"/>
  <c r="G572" i="23"/>
  <c r="F572" i="23"/>
  <c r="E572" i="23"/>
  <c r="D572" i="23"/>
  <c r="C572" i="23"/>
  <c r="B572" i="23"/>
  <c r="A572" i="23"/>
  <c r="I571" i="23"/>
  <c r="J571" i="23" s="1"/>
  <c r="K571" i="23" s="1"/>
  <c r="H571" i="23"/>
  <c r="G571" i="23"/>
  <c r="F571" i="23"/>
  <c r="E571" i="23"/>
  <c r="D571" i="23"/>
  <c r="C571" i="23"/>
  <c r="B571" i="23"/>
  <c r="A571" i="23"/>
  <c r="I570" i="23"/>
  <c r="J570" i="23" s="1"/>
  <c r="K570" i="23" s="1"/>
  <c r="H570" i="23"/>
  <c r="G570" i="23"/>
  <c r="F570" i="23"/>
  <c r="E570" i="23"/>
  <c r="D570" i="23"/>
  <c r="C570" i="23"/>
  <c r="B570" i="23"/>
  <c r="A570" i="23"/>
  <c r="I569" i="23"/>
  <c r="J569" i="23" s="1"/>
  <c r="K569" i="23" s="1"/>
  <c r="H569" i="23"/>
  <c r="G569" i="23"/>
  <c r="F569" i="23"/>
  <c r="E569" i="23"/>
  <c r="D569" i="23"/>
  <c r="C569" i="23"/>
  <c r="B569" i="23"/>
  <c r="A569" i="23"/>
  <c r="I568" i="23"/>
  <c r="J568" i="23" s="1"/>
  <c r="K568" i="23" s="1"/>
  <c r="H568" i="23"/>
  <c r="G568" i="23"/>
  <c r="F568" i="23"/>
  <c r="E568" i="23"/>
  <c r="D568" i="23"/>
  <c r="C568" i="23"/>
  <c r="B568" i="23"/>
  <c r="A568" i="23"/>
  <c r="K567" i="23"/>
  <c r="I567" i="23"/>
  <c r="J567" i="23" s="1"/>
  <c r="H567" i="23"/>
  <c r="G567" i="23"/>
  <c r="F567" i="23"/>
  <c r="E567" i="23"/>
  <c r="D567" i="23"/>
  <c r="C567" i="23"/>
  <c r="B567" i="23"/>
  <c r="A567" i="23"/>
  <c r="K566" i="23"/>
  <c r="I566" i="23"/>
  <c r="J566" i="23" s="1"/>
  <c r="H566" i="23"/>
  <c r="G566" i="23"/>
  <c r="F566" i="23"/>
  <c r="E566" i="23"/>
  <c r="D566" i="23"/>
  <c r="C566" i="23"/>
  <c r="B566" i="23"/>
  <c r="A566" i="23"/>
  <c r="I565" i="23"/>
  <c r="J565" i="23" s="1"/>
  <c r="K565" i="23" s="1"/>
  <c r="H565" i="23"/>
  <c r="G565" i="23"/>
  <c r="F565" i="23"/>
  <c r="E565" i="23"/>
  <c r="D565" i="23"/>
  <c r="C565" i="23"/>
  <c r="B565" i="23"/>
  <c r="A565" i="23"/>
  <c r="I564" i="23"/>
  <c r="J564" i="23" s="1"/>
  <c r="K564" i="23" s="1"/>
  <c r="H564" i="23"/>
  <c r="G564" i="23"/>
  <c r="F564" i="23"/>
  <c r="E564" i="23"/>
  <c r="D564" i="23"/>
  <c r="C564" i="23"/>
  <c r="B564" i="23"/>
  <c r="A564" i="23"/>
  <c r="I563" i="23"/>
  <c r="J563" i="23" s="1"/>
  <c r="K563" i="23" s="1"/>
  <c r="H563" i="23"/>
  <c r="G563" i="23"/>
  <c r="F563" i="23"/>
  <c r="E563" i="23"/>
  <c r="D563" i="23"/>
  <c r="C563" i="23"/>
  <c r="B563" i="23"/>
  <c r="A563" i="23"/>
  <c r="I562" i="23"/>
  <c r="J562" i="23" s="1"/>
  <c r="K562" i="23" s="1"/>
  <c r="H562" i="23"/>
  <c r="G562" i="23"/>
  <c r="F562" i="23"/>
  <c r="E562" i="23"/>
  <c r="D562" i="23"/>
  <c r="C562" i="23"/>
  <c r="B562" i="23"/>
  <c r="A562" i="23"/>
  <c r="I561" i="23"/>
  <c r="J561" i="23" s="1"/>
  <c r="K561" i="23" s="1"/>
  <c r="H561" i="23"/>
  <c r="G561" i="23"/>
  <c r="F561" i="23"/>
  <c r="E561" i="23"/>
  <c r="D561" i="23"/>
  <c r="C561" i="23"/>
  <c r="B561" i="23"/>
  <c r="A561" i="23"/>
  <c r="K560" i="23"/>
  <c r="I560" i="23"/>
  <c r="J560" i="23" s="1"/>
  <c r="H560" i="23"/>
  <c r="G560" i="23"/>
  <c r="F560" i="23"/>
  <c r="E560" i="23"/>
  <c r="D560" i="23"/>
  <c r="C560" i="23"/>
  <c r="B560" i="23"/>
  <c r="A560" i="23"/>
  <c r="K559" i="23"/>
  <c r="I559" i="23"/>
  <c r="J559" i="23" s="1"/>
  <c r="H559" i="23"/>
  <c r="G559" i="23"/>
  <c r="F559" i="23"/>
  <c r="E559" i="23"/>
  <c r="D559" i="23"/>
  <c r="C559" i="23"/>
  <c r="B559" i="23"/>
  <c r="A559" i="23"/>
  <c r="K558" i="23"/>
  <c r="I558" i="23"/>
  <c r="J558" i="23" s="1"/>
  <c r="H558" i="23"/>
  <c r="G558" i="23"/>
  <c r="F558" i="23"/>
  <c r="E558" i="23"/>
  <c r="D558" i="23"/>
  <c r="C558" i="23"/>
  <c r="B558" i="23"/>
  <c r="A558" i="23"/>
  <c r="K557" i="23"/>
  <c r="I557" i="23"/>
  <c r="J557" i="23" s="1"/>
  <c r="H557" i="23"/>
  <c r="G557" i="23"/>
  <c r="F557" i="23"/>
  <c r="E557" i="23"/>
  <c r="D557" i="23"/>
  <c r="C557" i="23"/>
  <c r="B557" i="23"/>
  <c r="A557" i="23"/>
  <c r="K556" i="23"/>
  <c r="I556" i="23"/>
  <c r="J556" i="23" s="1"/>
  <c r="H556" i="23"/>
  <c r="G556" i="23"/>
  <c r="F556" i="23"/>
  <c r="E556" i="23"/>
  <c r="D556" i="23"/>
  <c r="C556" i="23"/>
  <c r="B556" i="23"/>
  <c r="A556" i="23"/>
  <c r="K555" i="23"/>
  <c r="I555" i="23"/>
  <c r="J555" i="23" s="1"/>
  <c r="H555" i="23"/>
  <c r="G555" i="23"/>
  <c r="F555" i="23"/>
  <c r="E555" i="23"/>
  <c r="D555" i="23"/>
  <c r="C555" i="23"/>
  <c r="B555" i="23"/>
  <c r="A555" i="23"/>
  <c r="K554" i="23"/>
  <c r="I554" i="23"/>
  <c r="J554" i="23" s="1"/>
  <c r="H554" i="23"/>
  <c r="G554" i="23"/>
  <c r="F554" i="23"/>
  <c r="E554" i="23"/>
  <c r="D554" i="23"/>
  <c r="C554" i="23"/>
  <c r="B554" i="23"/>
  <c r="A554" i="23"/>
  <c r="K553" i="23"/>
  <c r="I553" i="23"/>
  <c r="J553" i="23" s="1"/>
  <c r="H553" i="23"/>
  <c r="G553" i="23"/>
  <c r="F553" i="23"/>
  <c r="E553" i="23"/>
  <c r="D553" i="23"/>
  <c r="C553" i="23"/>
  <c r="B553" i="23"/>
  <c r="A553" i="23"/>
  <c r="K552" i="23"/>
  <c r="I552" i="23"/>
  <c r="J552" i="23" s="1"/>
  <c r="H552" i="23"/>
  <c r="G552" i="23"/>
  <c r="F552" i="23"/>
  <c r="E552" i="23"/>
  <c r="D552" i="23"/>
  <c r="C552" i="23"/>
  <c r="B552" i="23"/>
  <c r="A552" i="23"/>
  <c r="K551" i="23"/>
  <c r="I551" i="23"/>
  <c r="J551" i="23" s="1"/>
  <c r="H551" i="23"/>
  <c r="G551" i="23"/>
  <c r="F551" i="23"/>
  <c r="E551" i="23"/>
  <c r="D551" i="23"/>
  <c r="C551" i="23"/>
  <c r="B551" i="23"/>
  <c r="A551" i="23"/>
  <c r="K550" i="23"/>
  <c r="I550" i="23"/>
  <c r="J550" i="23" s="1"/>
  <c r="H550" i="23"/>
  <c r="G550" i="23"/>
  <c r="F550" i="23"/>
  <c r="E550" i="23"/>
  <c r="D550" i="23"/>
  <c r="C550" i="23"/>
  <c r="B550" i="23"/>
  <c r="A550" i="23"/>
  <c r="K549" i="23"/>
  <c r="I549" i="23"/>
  <c r="J549" i="23" s="1"/>
  <c r="H549" i="23"/>
  <c r="G549" i="23"/>
  <c r="F549" i="23"/>
  <c r="E549" i="23"/>
  <c r="D549" i="23"/>
  <c r="C549" i="23"/>
  <c r="B549" i="23"/>
  <c r="A549" i="23"/>
  <c r="K548" i="23"/>
  <c r="I548" i="23"/>
  <c r="J548" i="23" s="1"/>
  <c r="H548" i="23"/>
  <c r="G548" i="23"/>
  <c r="F548" i="23"/>
  <c r="E548" i="23"/>
  <c r="D548" i="23"/>
  <c r="C548" i="23"/>
  <c r="B548" i="23"/>
  <c r="A548" i="23"/>
  <c r="K547" i="23"/>
  <c r="I547" i="23"/>
  <c r="J547" i="23" s="1"/>
  <c r="H547" i="23"/>
  <c r="G547" i="23"/>
  <c r="F547" i="23"/>
  <c r="E547" i="23"/>
  <c r="D547" i="23"/>
  <c r="C547" i="23"/>
  <c r="B547" i="23"/>
  <c r="A547" i="23"/>
  <c r="K546" i="23"/>
  <c r="I546" i="23"/>
  <c r="J546" i="23" s="1"/>
  <c r="H546" i="23"/>
  <c r="G546" i="23"/>
  <c r="F546" i="23"/>
  <c r="E546" i="23"/>
  <c r="D546" i="23"/>
  <c r="C546" i="23"/>
  <c r="B546" i="23"/>
  <c r="A546" i="23"/>
  <c r="K545" i="23"/>
  <c r="I545" i="23"/>
  <c r="J545" i="23" s="1"/>
  <c r="H545" i="23"/>
  <c r="G545" i="23"/>
  <c r="F545" i="23"/>
  <c r="E545" i="23"/>
  <c r="D545" i="23"/>
  <c r="C545" i="23"/>
  <c r="B545" i="23"/>
  <c r="A545" i="23"/>
  <c r="K544" i="23"/>
  <c r="I544" i="23"/>
  <c r="J544" i="23" s="1"/>
  <c r="H544" i="23"/>
  <c r="G544" i="23"/>
  <c r="F544" i="23"/>
  <c r="E544" i="23"/>
  <c r="D544" i="23"/>
  <c r="C544" i="23"/>
  <c r="B544" i="23"/>
  <c r="A544" i="23"/>
  <c r="K543" i="23"/>
  <c r="I543" i="23"/>
  <c r="J543" i="23" s="1"/>
  <c r="H543" i="23"/>
  <c r="G543" i="23"/>
  <c r="F543" i="23"/>
  <c r="E543" i="23"/>
  <c r="D543" i="23"/>
  <c r="C543" i="23"/>
  <c r="B543" i="23"/>
  <c r="A543" i="23"/>
  <c r="K542" i="23"/>
  <c r="I542" i="23"/>
  <c r="J542" i="23" s="1"/>
  <c r="H542" i="23"/>
  <c r="G542" i="23"/>
  <c r="F542" i="23"/>
  <c r="E542" i="23"/>
  <c r="D542" i="23"/>
  <c r="C542" i="23"/>
  <c r="B542" i="23"/>
  <c r="A542" i="23"/>
  <c r="K541" i="23"/>
  <c r="I541" i="23"/>
  <c r="J541" i="23" s="1"/>
  <c r="H541" i="23"/>
  <c r="G541" i="23"/>
  <c r="F541" i="23"/>
  <c r="E541" i="23"/>
  <c r="D541" i="23"/>
  <c r="C541" i="23"/>
  <c r="B541" i="23"/>
  <c r="A541" i="23"/>
  <c r="K540" i="23"/>
  <c r="I540" i="23"/>
  <c r="J540" i="23" s="1"/>
  <c r="H540" i="23"/>
  <c r="G540" i="23"/>
  <c r="F540" i="23"/>
  <c r="E540" i="23"/>
  <c r="D540" i="23"/>
  <c r="C540" i="23"/>
  <c r="B540" i="23"/>
  <c r="A540" i="23"/>
  <c r="K539" i="23"/>
  <c r="I539" i="23"/>
  <c r="J539" i="23" s="1"/>
  <c r="H539" i="23"/>
  <c r="G539" i="23"/>
  <c r="F539" i="23"/>
  <c r="E539" i="23"/>
  <c r="D539" i="23"/>
  <c r="C539" i="23"/>
  <c r="B539" i="23"/>
  <c r="A539" i="23"/>
  <c r="K538" i="23"/>
  <c r="I538" i="23"/>
  <c r="J538" i="23" s="1"/>
  <c r="H538" i="23"/>
  <c r="G538" i="23"/>
  <c r="F538" i="23"/>
  <c r="E538" i="23"/>
  <c r="D538" i="23"/>
  <c r="C538" i="23"/>
  <c r="B538" i="23"/>
  <c r="A538" i="23"/>
  <c r="K537" i="23"/>
  <c r="I537" i="23"/>
  <c r="J537" i="23" s="1"/>
  <c r="H537" i="23"/>
  <c r="G537" i="23"/>
  <c r="F537" i="23"/>
  <c r="E537" i="23"/>
  <c r="D537" i="23"/>
  <c r="C537" i="23"/>
  <c r="B537" i="23"/>
  <c r="A537" i="23"/>
  <c r="K536" i="23"/>
  <c r="I536" i="23"/>
  <c r="J536" i="23" s="1"/>
  <c r="H536" i="23"/>
  <c r="G536" i="23"/>
  <c r="F536" i="23"/>
  <c r="E536" i="23"/>
  <c r="D536" i="23"/>
  <c r="C536" i="23"/>
  <c r="B536" i="23"/>
  <c r="A536" i="23"/>
  <c r="K535" i="23"/>
  <c r="I535" i="23"/>
  <c r="J535" i="23" s="1"/>
  <c r="H535" i="23"/>
  <c r="G535" i="23"/>
  <c r="F535" i="23"/>
  <c r="E535" i="23"/>
  <c r="D535" i="23"/>
  <c r="C535" i="23"/>
  <c r="B535" i="23"/>
  <c r="A535" i="23"/>
  <c r="K534" i="23"/>
  <c r="I534" i="23"/>
  <c r="J534" i="23" s="1"/>
  <c r="H534" i="23"/>
  <c r="G534" i="23"/>
  <c r="F534" i="23"/>
  <c r="E534" i="23"/>
  <c r="D534" i="23"/>
  <c r="C534" i="23"/>
  <c r="B534" i="23"/>
  <c r="A534" i="23"/>
  <c r="K533" i="23"/>
  <c r="I533" i="23"/>
  <c r="J533" i="23" s="1"/>
  <c r="H533" i="23"/>
  <c r="G533" i="23"/>
  <c r="F533" i="23"/>
  <c r="E533" i="23"/>
  <c r="D533" i="23"/>
  <c r="C533" i="23"/>
  <c r="B533" i="23"/>
  <c r="A533" i="23"/>
  <c r="K532" i="23"/>
  <c r="I532" i="23"/>
  <c r="J532" i="23" s="1"/>
  <c r="H532" i="23"/>
  <c r="G532" i="23"/>
  <c r="F532" i="23"/>
  <c r="E532" i="23"/>
  <c r="D532" i="23"/>
  <c r="C532" i="23"/>
  <c r="B532" i="23"/>
  <c r="A532" i="23"/>
  <c r="K531" i="23"/>
  <c r="I531" i="23"/>
  <c r="J531" i="23" s="1"/>
  <c r="H531" i="23"/>
  <c r="G531" i="23"/>
  <c r="F531" i="23"/>
  <c r="E531" i="23"/>
  <c r="D531" i="23"/>
  <c r="C531" i="23"/>
  <c r="B531" i="23"/>
  <c r="A531" i="23"/>
  <c r="K530" i="23"/>
  <c r="I530" i="23"/>
  <c r="J530" i="23" s="1"/>
  <c r="H530" i="23"/>
  <c r="G530" i="23"/>
  <c r="F530" i="23"/>
  <c r="E530" i="23"/>
  <c r="D530" i="23"/>
  <c r="C530" i="23"/>
  <c r="B530" i="23"/>
  <c r="A530" i="23"/>
  <c r="K529" i="23"/>
  <c r="I529" i="23"/>
  <c r="J529" i="23" s="1"/>
  <c r="H529" i="23"/>
  <c r="G529" i="23"/>
  <c r="F529" i="23"/>
  <c r="E529" i="23"/>
  <c r="D529" i="23"/>
  <c r="C529" i="23"/>
  <c r="B529" i="23"/>
  <c r="A529" i="23"/>
  <c r="K528" i="23"/>
  <c r="I528" i="23"/>
  <c r="J528" i="23" s="1"/>
  <c r="H528" i="23"/>
  <c r="G528" i="23"/>
  <c r="F528" i="23"/>
  <c r="E528" i="23"/>
  <c r="D528" i="23"/>
  <c r="C528" i="23"/>
  <c r="B528" i="23"/>
  <c r="A528" i="23"/>
  <c r="K527" i="23"/>
  <c r="I527" i="23"/>
  <c r="J527" i="23" s="1"/>
  <c r="H527" i="23"/>
  <c r="G527" i="23"/>
  <c r="F527" i="23"/>
  <c r="E527" i="23"/>
  <c r="D527" i="23"/>
  <c r="C527" i="23"/>
  <c r="B527" i="23"/>
  <c r="A527" i="23"/>
  <c r="K526" i="23"/>
  <c r="I526" i="23"/>
  <c r="J526" i="23" s="1"/>
  <c r="H526" i="23"/>
  <c r="G526" i="23"/>
  <c r="F526" i="23"/>
  <c r="E526" i="23"/>
  <c r="D526" i="23"/>
  <c r="C526" i="23"/>
  <c r="B526" i="23"/>
  <c r="A526" i="23"/>
  <c r="K525" i="23"/>
  <c r="I525" i="23"/>
  <c r="J525" i="23" s="1"/>
  <c r="H525" i="23"/>
  <c r="G525" i="23"/>
  <c r="F525" i="23"/>
  <c r="E525" i="23"/>
  <c r="D525" i="23"/>
  <c r="C525" i="23"/>
  <c r="B525" i="23"/>
  <c r="A525" i="23"/>
  <c r="K524" i="23"/>
  <c r="I524" i="23"/>
  <c r="J524" i="23" s="1"/>
  <c r="H524" i="23"/>
  <c r="G524" i="23"/>
  <c r="F524" i="23"/>
  <c r="E524" i="23"/>
  <c r="D524" i="23"/>
  <c r="C524" i="23"/>
  <c r="B524" i="23"/>
  <c r="A524" i="23"/>
  <c r="K523" i="23"/>
  <c r="I523" i="23"/>
  <c r="J523" i="23" s="1"/>
  <c r="H523" i="23"/>
  <c r="G523" i="23"/>
  <c r="F523" i="23"/>
  <c r="E523" i="23"/>
  <c r="D523" i="23"/>
  <c r="C523" i="23"/>
  <c r="B523" i="23"/>
  <c r="A523" i="23"/>
  <c r="K522" i="23"/>
  <c r="I522" i="23"/>
  <c r="J522" i="23" s="1"/>
  <c r="H522" i="23"/>
  <c r="G522" i="23"/>
  <c r="F522" i="23"/>
  <c r="E522" i="23"/>
  <c r="D522" i="23"/>
  <c r="C522" i="23"/>
  <c r="B522" i="23"/>
  <c r="A522" i="23"/>
  <c r="K521" i="23"/>
  <c r="I521" i="23"/>
  <c r="J521" i="23" s="1"/>
  <c r="H521" i="23"/>
  <c r="G521" i="23"/>
  <c r="F521" i="23"/>
  <c r="E521" i="23"/>
  <c r="D521" i="23"/>
  <c r="C521" i="23"/>
  <c r="B521" i="23"/>
  <c r="A521" i="23"/>
  <c r="K520" i="23"/>
  <c r="I520" i="23"/>
  <c r="J520" i="23" s="1"/>
  <c r="H520" i="23"/>
  <c r="G520" i="23"/>
  <c r="F520" i="23"/>
  <c r="E520" i="23"/>
  <c r="D520" i="23"/>
  <c r="C520" i="23"/>
  <c r="B520" i="23"/>
  <c r="A520" i="23"/>
  <c r="K519" i="23"/>
  <c r="I519" i="23"/>
  <c r="J519" i="23" s="1"/>
  <c r="H519" i="23"/>
  <c r="G519" i="23"/>
  <c r="F519" i="23"/>
  <c r="E519" i="23"/>
  <c r="D519" i="23"/>
  <c r="C519" i="23"/>
  <c r="B519" i="23"/>
  <c r="A519" i="23"/>
  <c r="K518" i="23"/>
  <c r="I518" i="23"/>
  <c r="J518" i="23" s="1"/>
  <c r="H518" i="23"/>
  <c r="G518" i="23"/>
  <c r="F518" i="23"/>
  <c r="E518" i="23"/>
  <c r="D518" i="23"/>
  <c r="C518" i="23"/>
  <c r="B518" i="23"/>
  <c r="A518" i="23"/>
  <c r="K517" i="23"/>
  <c r="I517" i="23"/>
  <c r="J517" i="23" s="1"/>
  <c r="H517" i="23"/>
  <c r="G517" i="23"/>
  <c r="F517" i="23"/>
  <c r="E517" i="23"/>
  <c r="D517" i="23"/>
  <c r="C517" i="23"/>
  <c r="B517" i="23"/>
  <c r="A517" i="23"/>
  <c r="K516" i="23"/>
  <c r="I516" i="23"/>
  <c r="J516" i="23" s="1"/>
  <c r="H516" i="23"/>
  <c r="G516" i="23"/>
  <c r="F516" i="23"/>
  <c r="E516" i="23"/>
  <c r="D516" i="23"/>
  <c r="C516" i="23"/>
  <c r="B516" i="23"/>
  <c r="A516" i="23"/>
  <c r="K515" i="23"/>
  <c r="I515" i="23"/>
  <c r="J515" i="23" s="1"/>
  <c r="H515" i="23"/>
  <c r="G515" i="23"/>
  <c r="F515" i="23"/>
  <c r="E515" i="23"/>
  <c r="D515" i="23"/>
  <c r="C515" i="23"/>
  <c r="B515" i="23"/>
  <c r="A515" i="23"/>
  <c r="K514" i="23"/>
  <c r="I514" i="23"/>
  <c r="J514" i="23" s="1"/>
  <c r="H514" i="23"/>
  <c r="G514" i="23"/>
  <c r="F514" i="23"/>
  <c r="E514" i="23"/>
  <c r="D514" i="23"/>
  <c r="C514" i="23"/>
  <c r="B514" i="23"/>
  <c r="A514" i="23"/>
  <c r="K513" i="23"/>
  <c r="I513" i="23"/>
  <c r="J513" i="23" s="1"/>
  <c r="H513" i="23"/>
  <c r="G513" i="23"/>
  <c r="F513" i="23"/>
  <c r="E513" i="23"/>
  <c r="D513" i="23"/>
  <c r="C513" i="23"/>
  <c r="B513" i="23"/>
  <c r="A513" i="23"/>
  <c r="K512" i="23"/>
  <c r="I512" i="23"/>
  <c r="J512" i="23" s="1"/>
  <c r="H512" i="23"/>
  <c r="G512" i="23"/>
  <c r="F512" i="23"/>
  <c r="E512" i="23"/>
  <c r="D512" i="23"/>
  <c r="C512" i="23"/>
  <c r="B512" i="23"/>
  <c r="A512" i="23"/>
  <c r="K511" i="23"/>
  <c r="I511" i="23"/>
  <c r="J511" i="23" s="1"/>
  <c r="H511" i="23"/>
  <c r="G511" i="23"/>
  <c r="F511" i="23"/>
  <c r="E511" i="23"/>
  <c r="D511" i="23"/>
  <c r="C511" i="23"/>
  <c r="B511" i="23"/>
  <c r="A511" i="23"/>
  <c r="K510" i="23"/>
  <c r="I510" i="23"/>
  <c r="J510" i="23" s="1"/>
  <c r="H510" i="23"/>
  <c r="G510" i="23"/>
  <c r="F510" i="23"/>
  <c r="E510" i="23"/>
  <c r="D510" i="23"/>
  <c r="C510" i="23"/>
  <c r="B510" i="23"/>
  <c r="A510" i="23"/>
  <c r="K509" i="23"/>
  <c r="I509" i="23"/>
  <c r="J509" i="23" s="1"/>
  <c r="H509" i="23"/>
  <c r="G509" i="23"/>
  <c r="F509" i="23"/>
  <c r="E509" i="23"/>
  <c r="D509" i="23"/>
  <c r="C509" i="23"/>
  <c r="B509" i="23"/>
  <c r="A509" i="23"/>
  <c r="K508" i="23"/>
  <c r="I508" i="23"/>
  <c r="J508" i="23" s="1"/>
  <c r="H508" i="23"/>
  <c r="G508" i="23"/>
  <c r="F508" i="23"/>
  <c r="E508" i="23"/>
  <c r="D508" i="23"/>
  <c r="C508" i="23"/>
  <c r="B508" i="23"/>
  <c r="A508" i="23"/>
  <c r="K507" i="23"/>
  <c r="I507" i="23"/>
  <c r="J507" i="23" s="1"/>
  <c r="H507" i="23"/>
  <c r="G507" i="23"/>
  <c r="F507" i="23"/>
  <c r="E507" i="23"/>
  <c r="D507" i="23"/>
  <c r="C507" i="23"/>
  <c r="B507" i="23"/>
  <c r="A507" i="23"/>
  <c r="K506" i="23"/>
  <c r="I506" i="23"/>
  <c r="J506" i="23" s="1"/>
  <c r="H506" i="23"/>
  <c r="G506" i="23"/>
  <c r="F506" i="23"/>
  <c r="E506" i="23"/>
  <c r="D506" i="23"/>
  <c r="C506" i="23"/>
  <c r="B506" i="23"/>
  <c r="A506" i="23"/>
  <c r="K505" i="23"/>
  <c r="I505" i="23"/>
  <c r="J505" i="23" s="1"/>
  <c r="H505" i="23"/>
  <c r="G505" i="23"/>
  <c r="F505" i="23"/>
  <c r="E505" i="23"/>
  <c r="D505" i="23"/>
  <c r="C505" i="23"/>
  <c r="B505" i="23"/>
  <c r="A505" i="23"/>
  <c r="K504" i="23"/>
  <c r="I504" i="23"/>
  <c r="J504" i="23" s="1"/>
  <c r="H504" i="23"/>
  <c r="G504" i="23"/>
  <c r="F504" i="23"/>
  <c r="E504" i="23"/>
  <c r="D504" i="23"/>
  <c r="C504" i="23"/>
  <c r="B504" i="23"/>
  <c r="A504" i="23"/>
  <c r="K503" i="23"/>
  <c r="I503" i="23"/>
  <c r="J503" i="23" s="1"/>
  <c r="H503" i="23"/>
  <c r="G503" i="23"/>
  <c r="F503" i="23"/>
  <c r="E503" i="23"/>
  <c r="D503" i="23"/>
  <c r="C503" i="23"/>
  <c r="B503" i="23"/>
  <c r="A503" i="23"/>
  <c r="I502" i="23"/>
  <c r="J502" i="23" s="1"/>
  <c r="K502" i="23" s="1"/>
  <c r="H502" i="23"/>
  <c r="G502" i="23"/>
  <c r="F502" i="23"/>
  <c r="E502" i="23"/>
  <c r="D502" i="23"/>
  <c r="C502" i="23"/>
  <c r="B502" i="23"/>
  <c r="A502" i="23"/>
  <c r="I501" i="23"/>
  <c r="J501" i="23" s="1"/>
  <c r="K501" i="23" s="1"/>
  <c r="H501" i="23"/>
  <c r="G501" i="23"/>
  <c r="F501" i="23"/>
  <c r="E501" i="23"/>
  <c r="D501" i="23"/>
  <c r="C501" i="23"/>
  <c r="B501" i="23"/>
  <c r="A501" i="23"/>
  <c r="I500" i="23"/>
  <c r="J500" i="23" s="1"/>
  <c r="K500" i="23" s="1"/>
  <c r="H500" i="23"/>
  <c r="G500" i="23"/>
  <c r="F500" i="23"/>
  <c r="E500" i="23"/>
  <c r="D500" i="23"/>
  <c r="C500" i="23"/>
  <c r="B500" i="23"/>
  <c r="A500" i="23"/>
  <c r="I499" i="23"/>
  <c r="J499" i="23" s="1"/>
  <c r="K499" i="23" s="1"/>
  <c r="H499" i="23"/>
  <c r="G499" i="23"/>
  <c r="F499" i="23"/>
  <c r="E499" i="23"/>
  <c r="D499" i="23"/>
  <c r="C499" i="23"/>
  <c r="B499" i="23"/>
  <c r="A499" i="23"/>
  <c r="I498" i="23"/>
  <c r="J498" i="23" s="1"/>
  <c r="K498" i="23" s="1"/>
  <c r="H498" i="23"/>
  <c r="G498" i="23"/>
  <c r="F498" i="23"/>
  <c r="E498" i="23"/>
  <c r="D498" i="23"/>
  <c r="C498" i="23"/>
  <c r="B498" i="23"/>
  <c r="A498" i="23"/>
  <c r="I497" i="23"/>
  <c r="J497" i="23" s="1"/>
  <c r="K497" i="23" s="1"/>
  <c r="H497" i="23"/>
  <c r="G497" i="23"/>
  <c r="F497" i="23"/>
  <c r="E497" i="23"/>
  <c r="D497" i="23"/>
  <c r="C497" i="23"/>
  <c r="B497" i="23"/>
  <c r="A497" i="23"/>
  <c r="I496" i="23"/>
  <c r="J496" i="23" s="1"/>
  <c r="K496" i="23" s="1"/>
  <c r="H496" i="23"/>
  <c r="G496" i="23"/>
  <c r="F496" i="23"/>
  <c r="E496" i="23"/>
  <c r="D496" i="23"/>
  <c r="C496" i="23"/>
  <c r="B496" i="23"/>
  <c r="A496" i="23"/>
  <c r="K495" i="23"/>
  <c r="I495" i="23"/>
  <c r="J495" i="23" s="1"/>
  <c r="H495" i="23"/>
  <c r="G495" i="23"/>
  <c r="F495" i="23"/>
  <c r="E495" i="23"/>
  <c r="D495" i="23"/>
  <c r="C495" i="23"/>
  <c r="B495" i="23"/>
  <c r="A495" i="23"/>
  <c r="K494" i="23"/>
  <c r="I494" i="23"/>
  <c r="J494" i="23" s="1"/>
  <c r="H494" i="23"/>
  <c r="G494" i="23"/>
  <c r="F494" i="23"/>
  <c r="E494" i="23"/>
  <c r="D494" i="23"/>
  <c r="C494" i="23"/>
  <c r="B494" i="23"/>
  <c r="A494" i="23"/>
  <c r="I493" i="23"/>
  <c r="J493" i="23" s="1"/>
  <c r="K493" i="23" s="1"/>
  <c r="H493" i="23"/>
  <c r="G493" i="23"/>
  <c r="F493" i="23"/>
  <c r="E493" i="23"/>
  <c r="D493" i="23"/>
  <c r="C493" i="23"/>
  <c r="B493" i="23"/>
  <c r="A493" i="23"/>
  <c r="I492" i="23"/>
  <c r="J492" i="23" s="1"/>
  <c r="K492" i="23" s="1"/>
  <c r="H492" i="23"/>
  <c r="G492" i="23"/>
  <c r="F492" i="23"/>
  <c r="E492" i="23"/>
  <c r="D492" i="23"/>
  <c r="C492" i="23"/>
  <c r="B492" i="23"/>
  <c r="A492" i="23"/>
  <c r="I491" i="23"/>
  <c r="J491" i="23" s="1"/>
  <c r="K491" i="23" s="1"/>
  <c r="H491" i="23"/>
  <c r="G491" i="23"/>
  <c r="F491" i="23"/>
  <c r="E491" i="23"/>
  <c r="D491" i="23"/>
  <c r="C491" i="23"/>
  <c r="B491" i="23"/>
  <c r="A491" i="23"/>
  <c r="I490" i="23"/>
  <c r="J490" i="23" s="1"/>
  <c r="K490" i="23" s="1"/>
  <c r="H490" i="23"/>
  <c r="G490" i="23"/>
  <c r="F490" i="23"/>
  <c r="E490" i="23"/>
  <c r="D490" i="23"/>
  <c r="C490" i="23"/>
  <c r="B490" i="23"/>
  <c r="A490" i="23"/>
  <c r="I489" i="23"/>
  <c r="J489" i="23" s="1"/>
  <c r="K489" i="23" s="1"/>
  <c r="H489" i="23"/>
  <c r="G489" i="23"/>
  <c r="F489" i="23"/>
  <c r="E489" i="23"/>
  <c r="D489" i="23"/>
  <c r="C489" i="23"/>
  <c r="B489" i="23"/>
  <c r="A489" i="23"/>
  <c r="K488" i="23"/>
  <c r="I488" i="23"/>
  <c r="J488" i="23" s="1"/>
  <c r="H488" i="23"/>
  <c r="G488" i="23"/>
  <c r="F488" i="23"/>
  <c r="E488" i="23"/>
  <c r="D488" i="23"/>
  <c r="C488" i="23"/>
  <c r="B488" i="23"/>
  <c r="A488" i="23"/>
  <c r="K487" i="23"/>
  <c r="I487" i="23"/>
  <c r="J487" i="23" s="1"/>
  <c r="H487" i="23"/>
  <c r="G487" i="23"/>
  <c r="F487" i="23"/>
  <c r="E487" i="23"/>
  <c r="D487" i="23"/>
  <c r="C487" i="23"/>
  <c r="B487" i="23"/>
  <c r="A487" i="23"/>
  <c r="K486" i="23"/>
  <c r="I486" i="23"/>
  <c r="J486" i="23" s="1"/>
  <c r="H486" i="23"/>
  <c r="G486" i="23"/>
  <c r="F486" i="23"/>
  <c r="E486" i="23"/>
  <c r="D486" i="23"/>
  <c r="C486" i="23"/>
  <c r="B486" i="23"/>
  <c r="A486" i="23"/>
  <c r="K485" i="23"/>
  <c r="I485" i="23"/>
  <c r="J485" i="23" s="1"/>
  <c r="H485" i="23"/>
  <c r="G485" i="23"/>
  <c r="F485" i="23"/>
  <c r="E485" i="23"/>
  <c r="D485" i="23"/>
  <c r="C485" i="23"/>
  <c r="B485" i="23"/>
  <c r="A485" i="23"/>
  <c r="K484" i="23"/>
  <c r="I484" i="23"/>
  <c r="J484" i="23" s="1"/>
  <c r="H484" i="23"/>
  <c r="G484" i="23"/>
  <c r="F484" i="23"/>
  <c r="E484" i="23"/>
  <c r="D484" i="23"/>
  <c r="C484" i="23"/>
  <c r="B484" i="23"/>
  <c r="A484" i="23"/>
  <c r="K483" i="23"/>
  <c r="I483" i="23"/>
  <c r="J483" i="23" s="1"/>
  <c r="H483" i="23"/>
  <c r="G483" i="23"/>
  <c r="F483" i="23"/>
  <c r="E483" i="23"/>
  <c r="D483" i="23"/>
  <c r="C483" i="23"/>
  <c r="B483" i="23"/>
  <c r="A483" i="23"/>
  <c r="K482" i="23"/>
  <c r="I482" i="23"/>
  <c r="J482" i="23" s="1"/>
  <c r="H482" i="23"/>
  <c r="G482" i="23"/>
  <c r="F482" i="23"/>
  <c r="E482" i="23"/>
  <c r="D482" i="23"/>
  <c r="C482" i="23"/>
  <c r="B482" i="23"/>
  <c r="A482" i="23"/>
  <c r="K481" i="23"/>
  <c r="I481" i="23"/>
  <c r="J481" i="23" s="1"/>
  <c r="H481" i="23"/>
  <c r="G481" i="23"/>
  <c r="F481" i="23"/>
  <c r="E481" i="23"/>
  <c r="D481" i="23"/>
  <c r="C481" i="23"/>
  <c r="B481" i="23"/>
  <c r="A481" i="23"/>
  <c r="K480" i="23"/>
  <c r="I480" i="23"/>
  <c r="J480" i="23" s="1"/>
  <c r="H480" i="23"/>
  <c r="G480" i="23"/>
  <c r="F480" i="23"/>
  <c r="E480" i="23"/>
  <c r="D480" i="23"/>
  <c r="C480" i="23"/>
  <c r="B480" i="23"/>
  <c r="A480" i="23"/>
  <c r="K479" i="23"/>
  <c r="I479" i="23"/>
  <c r="J479" i="23" s="1"/>
  <c r="H479" i="23"/>
  <c r="G479" i="23"/>
  <c r="F479" i="23"/>
  <c r="E479" i="23"/>
  <c r="D479" i="23"/>
  <c r="C479" i="23"/>
  <c r="B479" i="23"/>
  <c r="A479" i="23"/>
  <c r="I478" i="23"/>
  <c r="J478" i="23" s="1"/>
  <c r="K478" i="23" s="1"/>
  <c r="H478" i="23"/>
  <c r="G478" i="23"/>
  <c r="F478" i="23"/>
  <c r="E478" i="23"/>
  <c r="D478" i="23"/>
  <c r="C478" i="23"/>
  <c r="B478" i="23"/>
  <c r="A478" i="23"/>
  <c r="I477" i="23"/>
  <c r="J477" i="23" s="1"/>
  <c r="K477" i="23" s="1"/>
  <c r="H477" i="23"/>
  <c r="G477" i="23"/>
  <c r="F477" i="23"/>
  <c r="E477" i="23"/>
  <c r="D477" i="23"/>
  <c r="C477" i="23"/>
  <c r="B477" i="23"/>
  <c r="A477" i="23"/>
  <c r="I476" i="23"/>
  <c r="J476" i="23" s="1"/>
  <c r="K476" i="23" s="1"/>
  <c r="H476" i="23"/>
  <c r="G476" i="23"/>
  <c r="F476" i="23"/>
  <c r="E476" i="23"/>
  <c r="D476" i="23"/>
  <c r="C476" i="23"/>
  <c r="B476" i="23"/>
  <c r="A476" i="23"/>
  <c r="I475" i="23"/>
  <c r="J475" i="23" s="1"/>
  <c r="K475" i="23" s="1"/>
  <c r="H475" i="23"/>
  <c r="G475" i="23"/>
  <c r="F475" i="23"/>
  <c r="E475" i="23"/>
  <c r="D475" i="23"/>
  <c r="C475" i="23"/>
  <c r="B475" i="23"/>
  <c r="A475" i="23"/>
  <c r="I474" i="23"/>
  <c r="J474" i="23" s="1"/>
  <c r="K474" i="23" s="1"/>
  <c r="H474" i="23"/>
  <c r="G474" i="23"/>
  <c r="F474" i="23"/>
  <c r="E474" i="23"/>
  <c r="D474" i="23"/>
  <c r="C474" i="23"/>
  <c r="B474" i="23"/>
  <c r="A474" i="23"/>
  <c r="I473" i="23"/>
  <c r="J473" i="23" s="1"/>
  <c r="K473" i="23" s="1"/>
  <c r="H473" i="23"/>
  <c r="G473" i="23"/>
  <c r="F473" i="23"/>
  <c r="E473" i="23"/>
  <c r="D473" i="23"/>
  <c r="C473" i="23"/>
  <c r="B473" i="23"/>
  <c r="A473" i="23"/>
  <c r="I472" i="23"/>
  <c r="J472" i="23" s="1"/>
  <c r="K472" i="23" s="1"/>
  <c r="H472" i="23"/>
  <c r="G472" i="23"/>
  <c r="F472" i="23"/>
  <c r="E472" i="23"/>
  <c r="D472" i="23"/>
  <c r="C472" i="23"/>
  <c r="B472" i="23"/>
  <c r="A472" i="23"/>
  <c r="K471" i="23"/>
  <c r="I471" i="23"/>
  <c r="J471" i="23" s="1"/>
  <c r="H471" i="23"/>
  <c r="G471" i="23"/>
  <c r="F471" i="23"/>
  <c r="E471" i="23"/>
  <c r="D471" i="23"/>
  <c r="C471" i="23"/>
  <c r="B471" i="23"/>
  <c r="A471" i="23"/>
  <c r="K470" i="23"/>
  <c r="I470" i="23"/>
  <c r="J470" i="23" s="1"/>
  <c r="H470" i="23"/>
  <c r="G470" i="23"/>
  <c r="F470" i="23"/>
  <c r="E470" i="23"/>
  <c r="D470" i="23"/>
  <c r="C470" i="23"/>
  <c r="B470" i="23"/>
  <c r="A470" i="23"/>
  <c r="I469" i="23"/>
  <c r="J469" i="23" s="1"/>
  <c r="K469" i="23" s="1"/>
  <c r="H469" i="23"/>
  <c r="G469" i="23"/>
  <c r="F469" i="23"/>
  <c r="E469" i="23"/>
  <c r="D469" i="23"/>
  <c r="C469" i="23"/>
  <c r="B469" i="23"/>
  <c r="A469" i="23"/>
  <c r="I468" i="23"/>
  <c r="J468" i="23" s="1"/>
  <c r="K468" i="23" s="1"/>
  <c r="H468" i="23"/>
  <c r="G468" i="23"/>
  <c r="F468" i="23"/>
  <c r="E468" i="23"/>
  <c r="D468" i="23"/>
  <c r="C468" i="23"/>
  <c r="B468" i="23"/>
  <c r="A468" i="23"/>
  <c r="I467" i="23"/>
  <c r="J467" i="23" s="1"/>
  <c r="K467" i="23" s="1"/>
  <c r="H467" i="23"/>
  <c r="G467" i="23"/>
  <c r="F467" i="23"/>
  <c r="E467" i="23"/>
  <c r="D467" i="23"/>
  <c r="C467" i="23"/>
  <c r="B467" i="23"/>
  <c r="A467" i="23"/>
  <c r="I466" i="23"/>
  <c r="J466" i="23" s="1"/>
  <c r="K466" i="23" s="1"/>
  <c r="H466" i="23"/>
  <c r="G466" i="23"/>
  <c r="F466" i="23"/>
  <c r="E466" i="23"/>
  <c r="D466" i="23"/>
  <c r="C466" i="23"/>
  <c r="B466" i="23"/>
  <c r="A466" i="23"/>
  <c r="I465" i="23"/>
  <c r="J465" i="23" s="1"/>
  <c r="K465" i="23" s="1"/>
  <c r="H465" i="23"/>
  <c r="G465" i="23"/>
  <c r="F465" i="23"/>
  <c r="E465" i="23"/>
  <c r="D465" i="23"/>
  <c r="C465" i="23"/>
  <c r="B465" i="23"/>
  <c r="A465" i="23"/>
  <c r="K464" i="23"/>
  <c r="I464" i="23"/>
  <c r="J464" i="23" s="1"/>
  <c r="H464" i="23"/>
  <c r="G464" i="23"/>
  <c r="F464" i="23"/>
  <c r="E464" i="23"/>
  <c r="D464" i="23"/>
  <c r="C464" i="23"/>
  <c r="B464" i="23"/>
  <c r="A464" i="23"/>
  <c r="K463" i="23"/>
  <c r="I463" i="23"/>
  <c r="J463" i="23" s="1"/>
  <c r="H463" i="23"/>
  <c r="G463" i="23"/>
  <c r="F463" i="23"/>
  <c r="E463" i="23"/>
  <c r="D463" i="23"/>
  <c r="C463" i="23"/>
  <c r="B463" i="23"/>
  <c r="A463" i="23"/>
  <c r="K462" i="23"/>
  <c r="I462" i="23"/>
  <c r="J462" i="23" s="1"/>
  <c r="H462" i="23"/>
  <c r="G462" i="23"/>
  <c r="F462" i="23"/>
  <c r="E462" i="23"/>
  <c r="D462" i="23"/>
  <c r="C462" i="23"/>
  <c r="B462" i="23"/>
  <c r="A462" i="23"/>
  <c r="K461" i="23"/>
  <c r="I461" i="23"/>
  <c r="J461" i="23" s="1"/>
  <c r="H461" i="23"/>
  <c r="G461" i="23"/>
  <c r="F461" i="23"/>
  <c r="E461" i="23"/>
  <c r="D461" i="23"/>
  <c r="C461" i="23"/>
  <c r="B461" i="23"/>
  <c r="A461" i="23"/>
  <c r="K460" i="23"/>
  <c r="I460" i="23"/>
  <c r="J460" i="23" s="1"/>
  <c r="H460" i="23"/>
  <c r="G460" i="23"/>
  <c r="F460" i="23"/>
  <c r="E460" i="23"/>
  <c r="D460" i="23"/>
  <c r="C460" i="23"/>
  <c r="B460" i="23"/>
  <c r="A460" i="23"/>
  <c r="K459" i="23"/>
  <c r="I459" i="23"/>
  <c r="J459" i="23" s="1"/>
  <c r="H459" i="23"/>
  <c r="G459" i="23"/>
  <c r="F459" i="23"/>
  <c r="E459" i="23"/>
  <c r="D459" i="23"/>
  <c r="C459" i="23"/>
  <c r="B459" i="23"/>
  <c r="A459" i="23"/>
  <c r="K458" i="23"/>
  <c r="I458" i="23"/>
  <c r="J458" i="23" s="1"/>
  <c r="H458" i="23"/>
  <c r="G458" i="23"/>
  <c r="F458" i="23"/>
  <c r="E458" i="23"/>
  <c r="D458" i="23"/>
  <c r="C458" i="23"/>
  <c r="B458" i="23"/>
  <c r="A458" i="23"/>
  <c r="K457" i="23"/>
  <c r="I457" i="23"/>
  <c r="J457" i="23" s="1"/>
  <c r="H457" i="23"/>
  <c r="G457" i="23"/>
  <c r="F457" i="23"/>
  <c r="E457" i="23"/>
  <c r="D457" i="23"/>
  <c r="C457" i="23"/>
  <c r="B457" i="23"/>
  <c r="A457" i="23"/>
  <c r="K456" i="23"/>
  <c r="I456" i="23"/>
  <c r="J456" i="23" s="1"/>
  <c r="H456" i="23"/>
  <c r="G456" i="23"/>
  <c r="F456" i="23"/>
  <c r="E456" i="23"/>
  <c r="D456" i="23"/>
  <c r="C456" i="23"/>
  <c r="B456" i="23"/>
  <c r="A456" i="23"/>
  <c r="K455" i="23"/>
  <c r="I455" i="23"/>
  <c r="J455" i="23" s="1"/>
  <c r="H455" i="23"/>
  <c r="G455" i="23"/>
  <c r="F455" i="23"/>
  <c r="E455" i="23"/>
  <c r="D455" i="23"/>
  <c r="C455" i="23"/>
  <c r="B455" i="23"/>
  <c r="A455" i="23"/>
  <c r="I454" i="23"/>
  <c r="J454" i="23" s="1"/>
  <c r="K454" i="23" s="1"/>
  <c r="H454" i="23"/>
  <c r="G454" i="23"/>
  <c r="F454" i="23"/>
  <c r="E454" i="23"/>
  <c r="D454" i="23"/>
  <c r="C454" i="23"/>
  <c r="B454" i="23"/>
  <c r="A454" i="23"/>
  <c r="I453" i="23"/>
  <c r="J453" i="23" s="1"/>
  <c r="K453" i="23" s="1"/>
  <c r="H453" i="23"/>
  <c r="G453" i="23"/>
  <c r="F453" i="23"/>
  <c r="E453" i="23"/>
  <c r="D453" i="23"/>
  <c r="C453" i="23"/>
  <c r="B453" i="23"/>
  <c r="A453" i="23"/>
  <c r="I452" i="23"/>
  <c r="J452" i="23" s="1"/>
  <c r="K452" i="23" s="1"/>
  <c r="H452" i="23"/>
  <c r="G452" i="23"/>
  <c r="F452" i="23"/>
  <c r="E452" i="23"/>
  <c r="D452" i="23"/>
  <c r="C452" i="23"/>
  <c r="B452" i="23"/>
  <c r="A452" i="23"/>
  <c r="I451" i="23"/>
  <c r="J451" i="23" s="1"/>
  <c r="K451" i="23" s="1"/>
  <c r="H451" i="23"/>
  <c r="G451" i="23"/>
  <c r="F451" i="23"/>
  <c r="E451" i="23"/>
  <c r="D451" i="23"/>
  <c r="C451" i="23"/>
  <c r="B451" i="23"/>
  <c r="A451" i="23"/>
  <c r="I450" i="23"/>
  <c r="J450" i="23" s="1"/>
  <c r="K450" i="23" s="1"/>
  <c r="H450" i="23"/>
  <c r="G450" i="23"/>
  <c r="F450" i="23"/>
  <c r="E450" i="23"/>
  <c r="D450" i="23"/>
  <c r="C450" i="23"/>
  <c r="B450" i="23"/>
  <c r="A450" i="23"/>
  <c r="I449" i="23"/>
  <c r="J449" i="23" s="1"/>
  <c r="K449" i="23" s="1"/>
  <c r="H449" i="23"/>
  <c r="G449" i="23"/>
  <c r="F449" i="23"/>
  <c r="E449" i="23"/>
  <c r="D449" i="23"/>
  <c r="C449" i="23"/>
  <c r="B449" i="23"/>
  <c r="A449" i="23"/>
  <c r="I448" i="23"/>
  <c r="J448" i="23" s="1"/>
  <c r="K448" i="23" s="1"/>
  <c r="H448" i="23"/>
  <c r="G448" i="23"/>
  <c r="F448" i="23"/>
  <c r="E448" i="23"/>
  <c r="D448" i="23"/>
  <c r="C448" i="23"/>
  <c r="B448" i="23"/>
  <c r="A448" i="23"/>
  <c r="K447" i="23"/>
  <c r="I447" i="23"/>
  <c r="J447" i="23" s="1"/>
  <c r="H447" i="23"/>
  <c r="G447" i="23"/>
  <c r="F447" i="23"/>
  <c r="E447" i="23"/>
  <c r="D447" i="23"/>
  <c r="C447" i="23"/>
  <c r="B447" i="23"/>
  <c r="A447" i="23"/>
  <c r="K446" i="23"/>
  <c r="I446" i="23"/>
  <c r="J446" i="23" s="1"/>
  <c r="H446" i="23"/>
  <c r="G446" i="23"/>
  <c r="F446" i="23"/>
  <c r="E446" i="23"/>
  <c r="D446" i="23"/>
  <c r="C446" i="23"/>
  <c r="B446" i="23"/>
  <c r="A446" i="23"/>
  <c r="I445" i="23"/>
  <c r="J445" i="23" s="1"/>
  <c r="K445" i="23" s="1"/>
  <c r="H445" i="23"/>
  <c r="G445" i="23"/>
  <c r="F445" i="23"/>
  <c r="E445" i="23"/>
  <c r="D445" i="23"/>
  <c r="C445" i="23"/>
  <c r="B445" i="23"/>
  <c r="A445" i="23"/>
  <c r="I444" i="23"/>
  <c r="J444" i="23" s="1"/>
  <c r="K444" i="23" s="1"/>
  <c r="H444" i="23"/>
  <c r="G444" i="23"/>
  <c r="F444" i="23"/>
  <c r="E444" i="23"/>
  <c r="D444" i="23"/>
  <c r="C444" i="23"/>
  <c r="B444" i="23"/>
  <c r="A444" i="23"/>
  <c r="I443" i="23"/>
  <c r="J443" i="23" s="1"/>
  <c r="K443" i="23" s="1"/>
  <c r="H443" i="23"/>
  <c r="G443" i="23"/>
  <c r="F443" i="23"/>
  <c r="E443" i="23"/>
  <c r="D443" i="23"/>
  <c r="C443" i="23"/>
  <c r="B443" i="23"/>
  <c r="A443" i="23"/>
  <c r="I442" i="23"/>
  <c r="J442" i="23" s="1"/>
  <c r="K442" i="23" s="1"/>
  <c r="H442" i="23"/>
  <c r="G442" i="23"/>
  <c r="F442" i="23"/>
  <c r="E442" i="23"/>
  <c r="D442" i="23"/>
  <c r="C442" i="23"/>
  <c r="B442" i="23"/>
  <c r="A442" i="23"/>
  <c r="I441" i="23"/>
  <c r="J441" i="23" s="1"/>
  <c r="K441" i="23" s="1"/>
  <c r="H441" i="23"/>
  <c r="G441" i="23"/>
  <c r="F441" i="23"/>
  <c r="E441" i="23"/>
  <c r="D441" i="23"/>
  <c r="C441" i="23"/>
  <c r="B441" i="23"/>
  <c r="A441" i="23"/>
  <c r="K440" i="23"/>
  <c r="I440" i="23"/>
  <c r="J440" i="23" s="1"/>
  <c r="H440" i="23"/>
  <c r="G440" i="23"/>
  <c r="F440" i="23"/>
  <c r="E440" i="23"/>
  <c r="D440" i="23"/>
  <c r="C440" i="23"/>
  <c r="B440" i="23"/>
  <c r="A440" i="23"/>
  <c r="K439" i="23"/>
  <c r="I439" i="23"/>
  <c r="J439" i="23" s="1"/>
  <c r="H439" i="23"/>
  <c r="G439" i="23"/>
  <c r="F439" i="23"/>
  <c r="E439" i="23"/>
  <c r="D439" i="23"/>
  <c r="C439" i="23"/>
  <c r="B439" i="23"/>
  <c r="A439" i="23"/>
  <c r="K438" i="23"/>
  <c r="I438" i="23"/>
  <c r="J438" i="23" s="1"/>
  <c r="H438" i="23"/>
  <c r="G438" i="23"/>
  <c r="F438" i="23"/>
  <c r="E438" i="23"/>
  <c r="D438" i="23"/>
  <c r="C438" i="23"/>
  <c r="B438" i="23"/>
  <c r="A438" i="23"/>
  <c r="K437" i="23"/>
  <c r="I437" i="23"/>
  <c r="J437" i="23" s="1"/>
  <c r="H437" i="23"/>
  <c r="G437" i="23"/>
  <c r="F437" i="23"/>
  <c r="E437" i="23"/>
  <c r="D437" i="23"/>
  <c r="C437" i="23"/>
  <c r="B437" i="23"/>
  <c r="A437" i="23"/>
  <c r="K436" i="23"/>
  <c r="I436" i="23"/>
  <c r="J436" i="23" s="1"/>
  <c r="H436" i="23"/>
  <c r="G436" i="23"/>
  <c r="F436" i="23"/>
  <c r="E436" i="23"/>
  <c r="D436" i="23"/>
  <c r="C436" i="23"/>
  <c r="B436" i="23"/>
  <c r="A436" i="23"/>
  <c r="K435" i="23"/>
  <c r="I435" i="23"/>
  <c r="J435" i="23" s="1"/>
  <c r="H435" i="23"/>
  <c r="G435" i="23"/>
  <c r="F435" i="23"/>
  <c r="E435" i="23"/>
  <c r="D435" i="23"/>
  <c r="C435" i="23"/>
  <c r="B435" i="23"/>
  <c r="A435" i="23"/>
  <c r="K434" i="23"/>
  <c r="I434" i="23"/>
  <c r="J434" i="23" s="1"/>
  <c r="H434" i="23"/>
  <c r="G434" i="23"/>
  <c r="F434" i="23"/>
  <c r="E434" i="23"/>
  <c r="D434" i="23"/>
  <c r="C434" i="23"/>
  <c r="B434" i="23"/>
  <c r="A434" i="23"/>
  <c r="K433" i="23"/>
  <c r="I433" i="23"/>
  <c r="J433" i="23" s="1"/>
  <c r="H433" i="23"/>
  <c r="G433" i="23"/>
  <c r="F433" i="23"/>
  <c r="E433" i="23"/>
  <c r="D433" i="23"/>
  <c r="C433" i="23"/>
  <c r="B433" i="23"/>
  <c r="A433" i="23"/>
  <c r="K432" i="23"/>
  <c r="I432" i="23"/>
  <c r="J432" i="23" s="1"/>
  <c r="H432" i="23"/>
  <c r="G432" i="23"/>
  <c r="F432" i="23"/>
  <c r="E432" i="23"/>
  <c r="D432" i="23"/>
  <c r="C432" i="23"/>
  <c r="B432" i="23"/>
  <c r="A432" i="23"/>
  <c r="K431" i="23"/>
  <c r="I431" i="23"/>
  <c r="J431" i="23" s="1"/>
  <c r="H431" i="23"/>
  <c r="G431" i="23"/>
  <c r="F431" i="23"/>
  <c r="E431" i="23"/>
  <c r="D431" i="23"/>
  <c r="C431" i="23"/>
  <c r="B431" i="23"/>
  <c r="A431" i="23"/>
  <c r="I430" i="23"/>
  <c r="J430" i="23" s="1"/>
  <c r="K430" i="23" s="1"/>
  <c r="H430" i="23"/>
  <c r="G430" i="23"/>
  <c r="F430" i="23"/>
  <c r="E430" i="23"/>
  <c r="D430" i="23"/>
  <c r="C430" i="23"/>
  <c r="B430" i="23"/>
  <c r="A430" i="23"/>
  <c r="I429" i="23"/>
  <c r="J429" i="23" s="1"/>
  <c r="K429" i="23" s="1"/>
  <c r="H429" i="23"/>
  <c r="G429" i="23"/>
  <c r="F429" i="23"/>
  <c r="E429" i="23"/>
  <c r="D429" i="23"/>
  <c r="C429" i="23"/>
  <c r="B429" i="23"/>
  <c r="A429" i="23"/>
  <c r="I428" i="23"/>
  <c r="J428" i="23" s="1"/>
  <c r="K428" i="23" s="1"/>
  <c r="H428" i="23"/>
  <c r="G428" i="23"/>
  <c r="F428" i="23"/>
  <c r="E428" i="23"/>
  <c r="D428" i="23"/>
  <c r="C428" i="23"/>
  <c r="B428" i="23"/>
  <c r="A428" i="23"/>
  <c r="I427" i="23"/>
  <c r="J427" i="23" s="1"/>
  <c r="K427" i="23" s="1"/>
  <c r="H427" i="23"/>
  <c r="G427" i="23"/>
  <c r="F427" i="23"/>
  <c r="E427" i="23"/>
  <c r="D427" i="23"/>
  <c r="C427" i="23"/>
  <c r="B427" i="23"/>
  <c r="A427" i="23"/>
  <c r="I426" i="23"/>
  <c r="J426" i="23" s="1"/>
  <c r="K426" i="23" s="1"/>
  <c r="H426" i="23"/>
  <c r="G426" i="23"/>
  <c r="F426" i="23"/>
  <c r="E426" i="23"/>
  <c r="D426" i="23"/>
  <c r="C426" i="23"/>
  <c r="B426" i="23"/>
  <c r="A426" i="23"/>
  <c r="I425" i="23"/>
  <c r="J425" i="23" s="1"/>
  <c r="K425" i="23" s="1"/>
  <c r="H425" i="23"/>
  <c r="G425" i="23"/>
  <c r="F425" i="23"/>
  <c r="E425" i="23"/>
  <c r="D425" i="23"/>
  <c r="C425" i="23"/>
  <c r="B425" i="23"/>
  <c r="A425" i="23"/>
  <c r="I424" i="23"/>
  <c r="J424" i="23" s="1"/>
  <c r="K424" i="23" s="1"/>
  <c r="H424" i="23"/>
  <c r="G424" i="23"/>
  <c r="F424" i="23"/>
  <c r="E424" i="23"/>
  <c r="D424" i="23"/>
  <c r="C424" i="23"/>
  <c r="B424" i="23"/>
  <c r="A424" i="23"/>
  <c r="K423" i="23"/>
  <c r="I423" i="23"/>
  <c r="J423" i="23" s="1"/>
  <c r="H423" i="23"/>
  <c r="G423" i="23"/>
  <c r="F423" i="23"/>
  <c r="E423" i="23"/>
  <c r="D423" i="23"/>
  <c r="C423" i="23"/>
  <c r="B423" i="23"/>
  <c r="A423" i="23"/>
  <c r="K422" i="23"/>
  <c r="I422" i="23"/>
  <c r="J422" i="23" s="1"/>
  <c r="H422" i="23"/>
  <c r="G422" i="23"/>
  <c r="F422" i="23"/>
  <c r="E422" i="23"/>
  <c r="D422" i="23"/>
  <c r="C422" i="23"/>
  <c r="B422" i="23"/>
  <c r="A422" i="23"/>
  <c r="I421" i="23"/>
  <c r="J421" i="23" s="1"/>
  <c r="K421" i="23" s="1"/>
  <c r="H421" i="23"/>
  <c r="G421" i="23"/>
  <c r="F421" i="23"/>
  <c r="E421" i="23"/>
  <c r="D421" i="23"/>
  <c r="C421" i="23"/>
  <c r="B421" i="23"/>
  <c r="A421" i="23"/>
  <c r="I420" i="23"/>
  <c r="J420" i="23" s="1"/>
  <c r="K420" i="23" s="1"/>
  <c r="H420" i="23"/>
  <c r="G420" i="23"/>
  <c r="F420" i="23"/>
  <c r="E420" i="23"/>
  <c r="D420" i="23"/>
  <c r="C420" i="23"/>
  <c r="B420" i="23"/>
  <c r="A420" i="23"/>
  <c r="I419" i="23"/>
  <c r="J419" i="23" s="1"/>
  <c r="K419" i="23" s="1"/>
  <c r="H419" i="23"/>
  <c r="G419" i="23"/>
  <c r="F419" i="23"/>
  <c r="E419" i="23"/>
  <c r="D419" i="23"/>
  <c r="C419" i="23"/>
  <c r="B419" i="23"/>
  <c r="A419" i="23"/>
  <c r="I418" i="23"/>
  <c r="J418" i="23" s="1"/>
  <c r="K418" i="23" s="1"/>
  <c r="H418" i="23"/>
  <c r="G418" i="23"/>
  <c r="F418" i="23"/>
  <c r="E418" i="23"/>
  <c r="D418" i="23"/>
  <c r="C418" i="23"/>
  <c r="B418" i="23"/>
  <c r="A418" i="23"/>
  <c r="I417" i="23"/>
  <c r="J417" i="23" s="1"/>
  <c r="K417" i="23" s="1"/>
  <c r="H417" i="23"/>
  <c r="G417" i="23"/>
  <c r="F417" i="23"/>
  <c r="E417" i="23"/>
  <c r="D417" i="23"/>
  <c r="C417" i="23"/>
  <c r="B417" i="23"/>
  <c r="A417" i="23"/>
  <c r="K416" i="23"/>
  <c r="I416" i="23"/>
  <c r="J416" i="23" s="1"/>
  <c r="H416" i="23"/>
  <c r="G416" i="23"/>
  <c r="F416" i="23"/>
  <c r="E416" i="23"/>
  <c r="D416" i="23"/>
  <c r="C416" i="23"/>
  <c r="B416" i="23"/>
  <c r="A416" i="23"/>
  <c r="K415" i="23"/>
  <c r="I415" i="23"/>
  <c r="J415" i="23" s="1"/>
  <c r="H415" i="23"/>
  <c r="G415" i="23"/>
  <c r="F415" i="23"/>
  <c r="E415" i="23"/>
  <c r="D415" i="23"/>
  <c r="C415" i="23"/>
  <c r="B415" i="23"/>
  <c r="A415" i="23"/>
  <c r="K414" i="23"/>
  <c r="I414" i="23"/>
  <c r="J414" i="23" s="1"/>
  <c r="H414" i="23"/>
  <c r="G414" i="23"/>
  <c r="F414" i="23"/>
  <c r="E414" i="23"/>
  <c r="D414" i="23"/>
  <c r="C414" i="23"/>
  <c r="B414" i="23"/>
  <c r="A414" i="23"/>
  <c r="K413" i="23"/>
  <c r="I413" i="23"/>
  <c r="J413" i="23" s="1"/>
  <c r="H413" i="23"/>
  <c r="G413" i="23"/>
  <c r="F413" i="23"/>
  <c r="E413" i="23"/>
  <c r="D413" i="23"/>
  <c r="C413" i="23"/>
  <c r="B413" i="23"/>
  <c r="A413" i="23"/>
  <c r="K412" i="23"/>
  <c r="I412" i="23"/>
  <c r="J412" i="23" s="1"/>
  <c r="H412" i="23"/>
  <c r="G412" i="23"/>
  <c r="F412" i="23"/>
  <c r="E412" i="23"/>
  <c r="D412" i="23"/>
  <c r="C412" i="23"/>
  <c r="B412" i="23"/>
  <c r="A412" i="23"/>
  <c r="K411" i="23"/>
  <c r="I411" i="23"/>
  <c r="J411" i="23" s="1"/>
  <c r="H411" i="23"/>
  <c r="G411" i="23"/>
  <c r="F411" i="23"/>
  <c r="E411" i="23"/>
  <c r="D411" i="23"/>
  <c r="C411" i="23"/>
  <c r="B411" i="23"/>
  <c r="A411" i="23"/>
  <c r="K410" i="23"/>
  <c r="I410" i="23"/>
  <c r="J410" i="23" s="1"/>
  <c r="H410" i="23"/>
  <c r="G410" i="23"/>
  <c r="F410" i="23"/>
  <c r="E410" i="23"/>
  <c r="D410" i="23"/>
  <c r="C410" i="23"/>
  <c r="B410" i="23"/>
  <c r="A410" i="23"/>
  <c r="K409" i="23"/>
  <c r="I409" i="23"/>
  <c r="J409" i="23" s="1"/>
  <c r="H409" i="23"/>
  <c r="G409" i="23"/>
  <c r="F409" i="23"/>
  <c r="E409" i="23"/>
  <c r="D409" i="23"/>
  <c r="C409" i="23"/>
  <c r="B409" i="23"/>
  <c r="A409" i="23"/>
  <c r="K408" i="23"/>
  <c r="I408" i="23"/>
  <c r="J408" i="23" s="1"/>
  <c r="H408" i="23"/>
  <c r="G408" i="23"/>
  <c r="F408" i="23"/>
  <c r="E408" i="23"/>
  <c r="D408" i="23"/>
  <c r="C408" i="23"/>
  <c r="B408" i="23"/>
  <c r="A408" i="23"/>
  <c r="K407" i="23"/>
  <c r="I407" i="23"/>
  <c r="J407" i="23" s="1"/>
  <c r="H407" i="23"/>
  <c r="G407" i="23"/>
  <c r="F407" i="23"/>
  <c r="E407" i="23"/>
  <c r="D407" i="23"/>
  <c r="C407" i="23"/>
  <c r="B407" i="23"/>
  <c r="A407" i="23"/>
  <c r="I406" i="23"/>
  <c r="J406" i="23" s="1"/>
  <c r="K406" i="23" s="1"/>
  <c r="H406" i="23"/>
  <c r="G406" i="23"/>
  <c r="F406" i="23"/>
  <c r="E406" i="23"/>
  <c r="D406" i="23"/>
  <c r="C406" i="23"/>
  <c r="B406" i="23"/>
  <c r="A406" i="23"/>
  <c r="I405" i="23"/>
  <c r="J405" i="23" s="1"/>
  <c r="K405" i="23" s="1"/>
  <c r="H405" i="23"/>
  <c r="G405" i="23"/>
  <c r="F405" i="23"/>
  <c r="E405" i="23"/>
  <c r="D405" i="23"/>
  <c r="C405" i="23"/>
  <c r="B405" i="23"/>
  <c r="A405" i="23"/>
  <c r="I404" i="23"/>
  <c r="J404" i="23" s="1"/>
  <c r="K404" i="23" s="1"/>
  <c r="H404" i="23"/>
  <c r="G404" i="23"/>
  <c r="F404" i="23"/>
  <c r="E404" i="23"/>
  <c r="D404" i="23"/>
  <c r="C404" i="23"/>
  <c r="B404" i="23"/>
  <c r="A404" i="23"/>
  <c r="I403" i="23"/>
  <c r="J403" i="23" s="1"/>
  <c r="K403" i="23" s="1"/>
  <c r="H403" i="23"/>
  <c r="G403" i="23"/>
  <c r="F403" i="23"/>
  <c r="E403" i="23"/>
  <c r="D403" i="23"/>
  <c r="C403" i="23"/>
  <c r="B403" i="23"/>
  <c r="A403" i="23"/>
  <c r="I402" i="23"/>
  <c r="J402" i="23" s="1"/>
  <c r="K402" i="23" s="1"/>
  <c r="H402" i="23"/>
  <c r="G402" i="23"/>
  <c r="F402" i="23"/>
  <c r="E402" i="23"/>
  <c r="D402" i="23"/>
  <c r="C402" i="23"/>
  <c r="B402" i="23"/>
  <c r="A402" i="23"/>
  <c r="I401" i="23"/>
  <c r="J401" i="23" s="1"/>
  <c r="K401" i="23" s="1"/>
  <c r="H401" i="23"/>
  <c r="G401" i="23"/>
  <c r="F401" i="23"/>
  <c r="E401" i="23"/>
  <c r="D401" i="23"/>
  <c r="C401" i="23"/>
  <c r="B401" i="23"/>
  <c r="A401" i="23"/>
  <c r="I400" i="23"/>
  <c r="J400" i="23" s="1"/>
  <c r="K400" i="23" s="1"/>
  <c r="H400" i="23"/>
  <c r="G400" i="23"/>
  <c r="F400" i="23"/>
  <c r="E400" i="23"/>
  <c r="D400" i="23"/>
  <c r="C400" i="23"/>
  <c r="B400" i="23"/>
  <c r="A400" i="23"/>
  <c r="K399" i="23"/>
  <c r="I399" i="23"/>
  <c r="J399" i="23" s="1"/>
  <c r="H399" i="23"/>
  <c r="G399" i="23"/>
  <c r="F399" i="23"/>
  <c r="E399" i="23"/>
  <c r="D399" i="23"/>
  <c r="C399" i="23"/>
  <c r="B399" i="23"/>
  <c r="A399" i="23"/>
  <c r="K398" i="23"/>
  <c r="I398" i="23"/>
  <c r="J398" i="23" s="1"/>
  <c r="H398" i="23"/>
  <c r="G398" i="23"/>
  <c r="F398" i="23"/>
  <c r="E398" i="23"/>
  <c r="D398" i="23"/>
  <c r="C398" i="23"/>
  <c r="B398" i="23"/>
  <c r="A398" i="23"/>
  <c r="I397" i="23"/>
  <c r="J397" i="23" s="1"/>
  <c r="K397" i="23" s="1"/>
  <c r="H397" i="23"/>
  <c r="G397" i="23"/>
  <c r="F397" i="23"/>
  <c r="E397" i="23"/>
  <c r="D397" i="23"/>
  <c r="C397" i="23"/>
  <c r="B397" i="23"/>
  <c r="A397" i="23"/>
  <c r="I396" i="23"/>
  <c r="J396" i="23" s="1"/>
  <c r="K396" i="23" s="1"/>
  <c r="H396" i="23"/>
  <c r="G396" i="23"/>
  <c r="F396" i="23"/>
  <c r="E396" i="23"/>
  <c r="D396" i="23"/>
  <c r="C396" i="23"/>
  <c r="B396" i="23"/>
  <c r="A396" i="23"/>
  <c r="I395" i="23"/>
  <c r="J395" i="23" s="1"/>
  <c r="K395" i="23" s="1"/>
  <c r="H395" i="23"/>
  <c r="G395" i="23"/>
  <c r="F395" i="23"/>
  <c r="E395" i="23"/>
  <c r="D395" i="23"/>
  <c r="C395" i="23"/>
  <c r="B395" i="23"/>
  <c r="A395" i="23"/>
  <c r="I394" i="23"/>
  <c r="J394" i="23" s="1"/>
  <c r="K394" i="23" s="1"/>
  <c r="H394" i="23"/>
  <c r="G394" i="23"/>
  <c r="F394" i="23"/>
  <c r="E394" i="23"/>
  <c r="D394" i="23"/>
  <c r="C394" i="23"/>
  <c r="B394" i="23"/>
  <c r="A394" i="23"/>
  <c r="I393" i="23"/>
  <c r="J393" i="23" s="1"/>
  <c r="K393" i="23" s="1"/>
  <c r="H393" i="23"/>
  <c r="G393" i="23"/>
  <c r="F393" i="23"/>
  <c r="E393" i="23"/>
  <c r="D393" i="23"/>
  <c r="C393" i="23"/>
  <c r="B393" i="23"/>
  <c r="A393" i="23"/>
  <c r="K392" i="23"/>
  <c r="I392" i="23"/>
  <c r="J392" i="23" s="1"/>
  <c r="H392" i="23"/>
  <c r="G392" i="23"/>
  <c r="F392" i="23"/>
  <c r="E392" i="23"/>
  <c r="D392" i="23"/>
  <c r="C392" i="23"/>
  <c r="B392" i="23"/>
  <c r="A392" i="23"/>
  <c r="K391" i="23"/>
  <c r="I391" i="23"/>
  <c r="J391" i="23" s="1"/>
  <c r="H391" i="23"/>
  <c r="G391" i="23"/>
  <c r="F391" i="23"/>
  <c r="E391" i="23"/>
  <c r="D391" i="23"/>
  <c r="C391" i="23"/>
  <c r="B391" i="23"/>
  <c r="A391" i="23"/>
  <c r="K390" i="23"/>
  <c r="I390" i="23"/>
  <c r="J390" i="23" s="1"/>
  <c r="H390" i="23"/>
  <c r="G390" i="23"/>
  <c r="F390" i="23"/>
  <c r="E390" i="23"/>
  <c r="D390" i="23"/>
  <c r="C390" i="23"/>
  <c r="B390" i="23"/>
  <c r="A390" i="23"/>
  <c r="K389" i="23"/>
  <c r="I389" i="23"/>
  <c r="J389" i="23" s="1"/>
  <c r="H389" i="23"/>
  <c r="G389" i="23"/>
  <c r="F389" i="23"/>
  <c r="E389" i="23"/>
  <c r="D389" i="23"/>
  <c r="C389" i="23"/>
  <c r="B389" i="23"/>
  <c r="A389" i="23"/>
  <c r="K388" i="23"/>
  <c r="I388" i="23"/>
  <c r="J388" i="23" s="1"/>
  <c r="H388" i="23"/>
  <c r="G388" i="23"/>
  <c r="F388" i="23"/>
  <c r="E388" i="23"/>
  <c r="D388" i="23"/>
  <c r="C388" i="23"/>
  <c r="B388" i="23"/>
  <c r="A388" i="23"/>
  <c r="K387" i="23"/>
  <c r="I387" i="23"/>
  <c r="J387" i="23" s="1"/>
  <c r="H387" i="23"/>
  <c r="G387" i="23"/>
  <c r="F387" i="23"/>
  <c r="E387" i="23"/>
  <c r="D387" i="23"/>
  <c r="C387" i="23"/>
  <c r="B387" i="23"/>
  <c r="A387" i="23"/>
  <c r="K386" i="23"/>
  <c r="I386" i="23"/>
  <c r="J386" i="23" s="1"/>
  <c r="H386" i="23"/>
  <c r="G386" i="23"/>
  <c r="F386" i="23"/>
  <c r="E386" i="23"/>
  <c r="D386" i="23"/>
  <c r="C386" i="23"/>
  <c r="B386" i="23"/>
  <c r="A386" i="23"/>
  <c r="K385" i="23"/>
  <c r="I385" i="23"/>
  <c r="J385" i="23" s="1"/>
  <c r="H385" i="23"/>
  <c r="G385" i="23"/>
  <c r="F385" i="23"/>
  <c r="E385" i="23"/>
  <c r="D385" i="23"/>
  <c r="C385" i="23"/>
  <c r="B385" i="23"/>
  <c r="A385" i="23"/>
  <c r="K384" i="23"/>
  <c r="I384" i="23"/>
  <c r="J384" i="23" s="1"/>
  <c r="H384" i="23"/>
  <c r="G384" i="23"/>
  <c r="F384" i="23"/>
  <c r="E384" i="23"/>
  <c r="D384" i="23"/>
  <c r="C384" i="23"/>
  <c r="B384" i="23"/>
  <c r="A384" i="23"/>
  <c r="K383" i="23"/>
  <c r="I383" i="23"/>
  <c r="J383" i="23" s="1"/>
  <c r="H383" i="23"/>
  <c r="G383" i="23"/>
  <c r="F383" i="23"/>
  <c r="E383" i="23"/>
  <c r="D383" i="23"/>
  <c r="C383" i="23"/>
  <c r="B383" i="23"/>
  <c r="A383" i="23"/>
  <c r="K382" i="23"/>
  <c r="I382" i="23"/>
  <c r="J382" i="23" s="1"/>
  <c r="H382" i="23"/>
  <c r="G382" i="23"/>
  <c r="F382" i="23"/>
  <c r="E382" i="23"/>
  <c r="D382" i="23"/>
  <c r="C382" i="23"/>
  <c r="B382" i="23"/>
  <c r="A382" i="23"/>
  <c r="K381" i="23"/>
  <c r="I381" i="23"/>
  <c r="J381" i="23" s="1"/>
  <c r="H381" i="23"/>
  <c r="G381" i="23"/>
  <c r="F381" i="23"/>
  <c r="E381" i="23"/>
  <c r="D381" i="23"/>
  <c r="C381" i="23"/>
  <c r="B381" i="23"/>
  <c r="A381" i="23"/>
  <c r="K380" i="23"/>
  <c r="I380" i="23"/>
  <c r="J380" i="23" s="1"/>
  <c r="H380" i="23"/>
  <c r="G380" i="23"/>
  <c r="F380" i="23"/>
  <c r="E380" i="23"/>
  <c r="D380" i="23"/>
  <c r="C380" i="23"/>
  <c r="B380" i="23"/>
  <c r="A380" i="23"/>
  <c r="K379" i="23"/>
  <c r="I379" i="23"/>
  <c r="J379" i="23" s="1"/>
  <c r="H379" i="23"/>
  <c r="G379" i="23"/>
  <c r="F379" i="23"/>
  <c r="E379" i="23"/>
  <c r="D379" i="23"/>
  <c r="C379" i="23"/>
  <c r="B379" i="23"/>
  <c r="A379" i="23"/>
  <c r="K378" i="23"/>
  <c r="I378" i="23"/>
  <c r="J378" i="23" s="1"/>
  <c r="H378" i="23"/>
  <c r="G378" i="23"/>
  <c r="F378" i="23"/>
  <c r="E378" i="23"/>
  <c r="D378" i="23"/>
  <c r="C378" i="23"/>
  <c r="B378" i="23"/>
  <c r="A378" i="23"/>
  <c r="K377" i="23"/>
  <c r="I377" i="23"/>
  <c r="J377" i="23" s="1"/>
  <c r="H377" i="23"/>
  <c r="G377" i="23"/>
  <c r="F377" i="23"/>
  <c r="E377" i="23"/>
  <c r="D377" i="23"/>
  <c r="C377" i="23"/>
  <c r="B377" i="23"/>
  <c r="A377" i="23"/>
  <c r="K376" i="23"/>
  <c r="I376" i="23"/>
  <c r="J376" i="23" s="1"/>
  <c r="H376" i="23"/>
  <c r="G376" i="23"/>
  <c r="F376" i="23"/>
  <c r="E376" i="23"/>
  <c r="D376" i="23"/>
  <c r="C376" i="23"/>
  <c r="B376" i="23"/>
  <c r="A376" i="23"/>
  <c r="K375" i="23"/>
  <c r="I375" i="23"/>
  <c r="J375" i="23" s="1"/>
  <c r="H375" i="23"/>
  <c r="G375" i="23"/>
  <c r="F375" i="23"/>
  <c r="E375" i="23"/>
  <c r="D375" i="23"/>
  <c r="C375" i="23"/>
  <c r="B375" i="23"/>
  <c r="A375" i="23"/>
  <c r="K374" i="23"/>
  <c r="I374" i="23"/>
  <c r="J374" i="23" s="1"/>
  <c r="H374" i="23"/>
  <c r="G374" i="23"/>
  <c r="F374" i="23"/>
  <c r="E374" i="23"/>
  <c r="D374" i="23"/>
  <c r="C374" i="23"/>
  <c r="B374" i="23"/>
  <c r="A374" i="23"/>
  <c r="K373" i="23"/>
  <c r="I373" i="23"/>
  <c r="J373" i="23" s="1"/>
  <c r="H373" i="23"/>
  <c r="G373" i="23"/>
  <c r="F373" i="23"/>
  <c r="E373" i="23"/>
  <c r="D373" i="23"/>
  <c r="C373" i="23"/>
  <c r="B373" i="23"/>
  <c r="A373" i="23"/>
  <c r="K372" i="23"/>
  <c r="I372" i="23"/>
  <c r="J372" i="23" s="1"/>
  <c r="H372" i="23"/>
  <c r="G372" i="23"/>
  <c r="F372" i="23"/>
  <c r="E372" i="23"/>
  <c r="D372" i="23"/>
  <c r="C372" i="23"/>
  <c r="B372" i="23"/>
  <c r="A372" i="23"/>
  <c r="K371" i="23"/>
  <c r="I371" i="23"/>
  <c r="J371" i="23" s="1"/>
  <c r="H371" i="23"/>
  <c r="G371" i="23"/>
  <c r="F371" i="23"/>
  <c r="E371" i="23"/>
  <c r="D371" i="23"/>
  <c r="C371" i="23"/>
  <c r="B371" i="23"/>
  <c r="A371" i="23"/>
  <c r="K370" i="23"/>
  <c r="I370" i="23"/>
  <c r="J370" i="23" s="1"/>
  <c r="H370" i="23"/>
  <c r="G370" i="23"/>
  <c r="F370" i="23"/>
  <c r="E370" i="23"/>
  <c r="D370" i="23"/>
  <c r="C370" i="23"/>
  <c r="B370" i="23"/>
  <c r="A370" i="23"/>
  <c r="K369" i="23"/>
  <c r="I369" i="23"/>
  <c r="J369" i="23" s="1"/>
  <c r="H369" i="23"/>
  <c r="G369" i="23"/>
  <c r="F369" i="23"/>
  <c r="E369" i="23"/>
  <c r="D369" i="23"/>
  <c r="C369" i="23"/>
  <c r="B369" i="23"/>
  <c r="A369" i="23"/>
  <c r="K368" i="23"/>
  <c r="I368" i="23"/>
  <c r="J368" i="23" s="1"/>
  <c r="H368" i="23"/>
  <c r="G368" i="23"/>
  <c r="F368" i="23"/>
  <c r="E368" i="23"/>
  <c r="D368" i="23"/>
  <c r="C368" i="23"/>
  <c r="B368" i="23"/>
  <c r="A368" i="23"/>
  <c r="K367" i="23"/>
  <c r="I367" i="23"/>
  <c r="J367" i="23" s="1"/>
  <c r="H367" i="23"/>
  <c r="G367" i="23"/>
  <c r="F367" i="23"/>
  <c r="E367" i="23"/>
  <c r="D367" i="23"/>
  <c r="C367" i="23"/>
  <c r="B367" i="23"/>
  <c r="A367" i="23"/>
  <c r="K366" i="23"/>
  <c r="I366" i="23"/>
  <c r="J366" i="23" s="1"/>
  <c r="H366" i="23"/>
  <c r="G366" i="23"/>
  <c r="F366" i="23"/>
  <c r="E366" i="23"/>
  <c r="D366" i="23"/>
  <c r="C366" i="23"/>
  <c r="B366" i="23"/>
  <c r="A366" i="23"/>
  <c r="K365" i="23"/>
  <c r="I365" i="23"/>
  <c r="J365" i="23" s="1"/>
  <c r="H365" i="23"/>
  <c r="G365" i="23"/>
  <c r="F365" i="23"/>
  <c r="E365" i="23"/>
  <c r="D365" i="23"/>
  <c r="C365" i="23"/>
  <c r="B365" i="23"/>
  <c r="A365" i="23"/>
  <c r="K364" i="23"/>
  <c r="I364" i="23"/>
  <c r="J364" i="23" s="1"/>
  <c r="H364" i="23"/>
  <c r="G364" i="23"/>
  <c r="F364" i="23"/>
  <c r="E364" i="23"/>
  <c r="D364" i="23"/>
  <c r="C364" i="23"/>
  <c r="B364" i="23"/>
  <c r="A364" i="23"/>
  <c r="K363" i="23"/>
  <c r="I363" i="23"/>
  <c r="J363" i="23" s="1"/>
  <c r="H363" i="23"/>
  <c r="G363" i="23"/>
  <c r="F363" i="23"/>
  <c r="E363" i="23"/>
  <c r="D363" i="23"/>
  <c r="C363" i="23"/>
  <c r="B363" i="23"/>
  <c r="A363" i="23"/>
  <c r="K362" i="23"/>
  <c r="I362" i="23"/>
  <c r="J362" i="23" s="1"/>
  <c r="H362" i="23"/>
  <c r="G362" i="23"/>
  <c r="F362" i="23"/>
  <c r="E362" i="23"/>
  <c r="D362" i="23"/>
  <c r="C362" i="23"/>
  <c r="B362" i="23"/>
  <c r="A362" i="23"/>
  <c r="K361" i="23"/>
  <c r="I361" i="23"/>
  <c r="J361" i="23" s="1"/>
  <c r="H361" i="23"/>
  <c r="G361" i="23"/>
  <c r="F361" i="23"/>
  <c r="E361" i="23"/>
  <c r="D361" i="23"/>
  <c r="C361" i="23"/>
  <c r="B361" i="23"/>
  <c r="A361" i="23"/>
  <c r="K360" i="23"/>
  <c r="I360" i="23"/>
  <c r="J360" i="23" s="1"/>
  <c r="H360" i="23"/>
  <c r="G360" i="23"/>
  <c r="F360" i="23"/>
  <c r="E360" i="23"/>
  <c r="D360" i="23"/>
  <c r="C360" i="23"/>
  <c r="B360" i="23"/>
  <c r="A360" i="23"/>
  <c r="K359" i="23"/>
  <c r="I359" i="23"/>
  <c r="J359" i="23" s="1"/>
  <c r="H359" i="23"/>
  <c r="G359" i="23"/>
  <c r="F359" i="23"/>
  <c r="E359" i="23"/>
  <c r="D359" i="23"/>
  <c r="C359" i="23"/>
  <c r="B359" i="23"/>
  <c r="A359" i="23"/>
  <c r="K358" i="23"/>
  <c r="I358" i="23"/>
  <c r="J358" i="23" s="1"/>
  <c r="H358" i="23"/>
  <c r="G358" i="23"/>
  <c r="F358" i="23"/>
  <c r="E358" i="23"/>
  <c r="D358" i="23"/>
  <c r="C358" i="23"/>
  <c r="B358" i="23"/>
  <c r="A358" i="23"/>
  <c r="K357" i="23"/>
  <c r="I357" i="23"/>
  <c r="J357" i="23" s="1"/>
  <c r="H357" i="23"/>
  <c r="G357" i="23"/>
  <c r="F357" i="23"/>
  <c r="E357" i="23"/>
  <c r="D357" i="23"/>
  <c r="C357" i="23"/>
  <c r="B357" i="23"/>
  <c r="A357" i="23"/>
  <c r="K356" i="23"/>
  <c r="I356" i="23"/>
  <c r="J356" i="23" s="1"/>
  <c r="H356" i="23"/>
  <c r="G356" i="23"/>
  <c r="F356" i="23"/>
  <c r="E356" i="23"/>
  <c r="D356" i="23"/>
  <c r="C356" i="23"/>
  <c r="B356" i="23"/>
  <c r="A356" i="23"/>
  <c r="K355" i="23"/>
  <c r="I355" i="23"/>
  <c r="J355" i="23" s="1"/>
  <c r="H355" i="23"/>
  <c r="G355" i="23"/>
  <c r="F355" i="23"/>
  <c r="E355" i="23"/>
  <c r="D355" i="23"/>
  <c r="C355" i="23"/>
  <c r="B355" i="23"/>
  <c r="A355" i="23"/>
  <c r="K354" i="23"/>
  <c r="I354" i="23"/>
  <c r="J354" i="23" s="1"/>
  <c r="H354" i="23"/>
  <c r="G354" i="23"/>
  <c r="F354" i="23"/>
  <c r="E354" i="23"/>
  <c r="D354" i="23"/>
  <c r="C354" i="23"/>
  <c r="B354" i="23"/>
  <c r="A354" i="23"/>
  <c r="K353" i="23"/>
  <c r="I353" i="23"/>
  <c r="J353" i="23" s="1"/>
  <c r="H353" i="23"/>
  <c r="G353" i="23"/>
  <c r="F353" i="23"/>
  <c r="E353" i="23"/>
  <c r="D353" i="23"/>
  <c r="C353" i="23"/>
  <c r="B353" i="23"/>
  <c r="A353" i="23"/>
  <c r="K352" i="23"/>
  <c r="I352" i="23"/>
  <c r="J352" i="23" s="1"/>
  <c r="H352" i="23"/>
  <c r="G352" i="23"/>
  <c r="F352" i="23"/>
  <c r="E352" i="23"/>
  <c r="D352" i="23"/>
  <c r="C352" i="23"/>
  <c r="B352" i="23"/>
  <c r="A352" i="23"/>
  <c r="K351" i="23"/>
  <c r="I351" i="23"/>
  <c r="J351" i="23" s="1"/>
  <c r="H351" i="23"/>
  <c r="G351" i="23"/>
  <c r="F351" i="23"/>
  <c r="E351" i="23"/>
  <c r="D351" i="23"/>
  <c r="C351" i="23"/>
  <c r="B351" i="23"/>
  <c r="A351" i="23"/>
  <c r="K350" i="23"/>
  <c r="I350" i="23"/>
  <c r="J350" i="23" s="1"/>
  <c r="H350" i="23"/>
  <c r="G350" i="23"/>
  <c r="F350" i="23"/>
  <c r="E350" i="23"/>
  <c r="D350" i="23"/>
  <c r="C350" i="23"/>
  <c r="B350" i="23"/>
  <c r="A350" i="23"/>
  <c r="K349" i="23"/>
  <c r="I349" i="23"/>
  <c r="J349" i="23" s="1"/>
  <c r="H349" i="23"/>
  <c r="G349" i="23"/>
  <c r="F349" i="23"/>
  <c r="E349" i="23"/>
  <c r="D349" i="23"/>
  <c r="C349" i="23"/>
  <c r="B349" i="23"/>
  <c r="A349" i="23"/>
  <c r="K348" i="23"/>
  <c r="I348" i="23"/>
  <c r="J348" i="23" s="1"/>
  <c r="H348" i="23"/>
  <c r="G348" i="23"/>
  <c r="F348" i="23"/>
  <c r="E348" i="23"/>
  <c r="D348" i="23"/>
  <c r="C348" i="23"/>
  <c r="B348" i="23"/>
  <c r="A348" i="23"/>
  <c r="K347" i="23"/>
  <c r="I347" i="23"/>
  <c r="J347" i="23" s="1"/>
  <c r="H347" i="23"/>
  <c r="G347" i="23"/>
  <c r="F347" i="23"/>
  <c r="E347" i="23"/>
  <c r="D347" i="23"/>
  <c r="C347" i="23"/>
  <c r="B347" i="23"/>
  <c r="A347" i="23"/>
  <c r="K346" i="23"/>
  <c r="I346" i="23"/>
  <c r="J346" i="23" s="1"/>
  <c r="H346" i="23"/>
  <c r="G346" i="23"/>
  <c r="F346" i="23"/>
  <c r="E346" i="23"/>
  <c r="D346" i="23"/>
  <c r="C346" i="23"/>
  <c r="B346" i="23"/>
  <c r="A346" i="23"/>
  <c r="K345" i="23"/>
  <c r="I345" i="23"/>
  <c r="J345" i="23" s="1"/>
  <c r="H345" i="23"/>
  <c r="G345" i="23"/>
  <c r="F345" i="23"/>
  <c r="E345" i="23"/>
  <c r="D345" i="23"/>
  <c r="C345" i="23"/>
  <c r="B345" i="23"/>
  <c r="A345" i="23"/>
  <c r="K344" i="23"/>
  <c r="I344" i="23"/>
  <c r="J344" i="23" s="1"/>
  <c r="H344" i="23"/>
  <c r="G344" i="23"/>
  <c r="F344" i="23"/>
  <c r="E344" i="23"/>
  <c r="D344" i="23"/>
  <c r="C344" i="23"/>
  <c r="B344" i="23"/>
  <c r="A344" i="23"/>
  <c r="K343" i="23"/>
  <c r="I343" i="23"/>
  <c r="J343" i="23" s="1"/>
  <c r="H343" i="23"/>
  <c r="G343" i="23"/>
  <c r="F343" i="23"/>
  <c r="E343" i="23"/>
  <c r="D343" i="23"/>
  <c r="C343" i="23"/>
  <c r="B343" i="23"/>
  <c r="A343" i="23"/>
  <c r="K342" i="23"/>
  <c r="I342" i="23"/>
  <c r="J342" i="23" s="1"/>
  <c r="H342" i="23"/>
  <c r="G342" i="23"/>
  <c r="F342" i="23"/>
  <c r="E342" i="23"/>
  <c r="D342" i="23"/>
  <c r="C342" i="23"/>
  <c r="B342" i="23"/>
  <c r="A342" i="23"/>
  <c r="K341" i="23"/>
  <c r="I341" i="23"/>
  <c r="J341" i="23" s="1"/>
  <c r="H341" i="23"/>
  <c r="G341" i="23"/>
  <c r="F341" i="23"/>
  <c r="E341" i="23"/>
  <c r="D341" i="23"/>
  <c r="C341" i="23"/>
  <c r="B341" i="23"/>
  <c r="A341" i="23"/>
  <c r="K340" i="23"/>
  <c r="I340" i="23"/>
  <c r="J340" i="23" s="1"/>
  <c r="H340" i="23"/>
  <c r="G340" i="23"/>
  <c r="F340" i="23"/>
  <c r="E340" i="23"/>
  <c r="D340" i="23"/>
  <c r="C340" i="23"/>
  <c r="B340" i="23"/>
  <c r="A340" i="23"/>
  <c r="K339" i="23"/>
  <c r="I339" i="23"/>
  <c r="J339" i="23" s="1"/>
  <c r="H339" i="23"/>
  <c r="G339" i="23"/>
  <c r="F339" i="23"/>
  <c r="E339" i="23"/>
  <c r="D339" i="23"/>
  <c r="C339" i="23"/>
  <c r="B339" i="23"/>
  <c r="A339" i="23"/>
  <c r="K338" i="23"/>
  <c r="I338" i="23"/>
  <c r="J338" i="23" s="1"/>
  <c r="H338" i="23"/>
  <c r="G338" i="23"/>
  <c r="F338" i="23"/>
  <c r="E338" i="23"/>
  <c r="D338" i="23"/>
  <c r="C338" i="23"/>
  <c r="B338" i="23"/>
  <c r="A338" i="23"/>
  <c r="K337" i="23"/>
  <c r="I337" i="23"/>
  <c r="J337" i="23" s="1"/>
  <c r="H337" i="23"/>
  <c r="G337" i="23"/>
  <c r="F337" i="23"/>
  <c r="E337" i="23"/>
  <c r="D337" i="23"/>
  <c r="C337" i="23"/>
  <c r="B337" i="23"/>
  <c r="A337" i="23"/>
  <c r="K336" i="23"/>
  <c r="I336" i="23"/>
  <c r="J336" i="23" s="1"/>
  <c r="H336" i="23"/>
  <c r="G336" i="23"/>
  <c r="F336" i="23"/>
  <c r="E336" i="23"/>
  <c r="D336" i="23"/>
  <c r="C336" i="23"/>
  <c r="B336" i="23"/>
  <c r="A336" i="23"/>
  <c r="K335" i="23"/>
  <c r="I335" i="23"/>
  <c r="J335" i="23" s="1"/>
  <c r="H335" i="23"/>
  <c r="G335" i="23"/>
  <c r="F335" i="23"/>
  <c r="E335" i="23"/>
  <c r="D335" i="23"/>
  <c r="C335" i="23"/>
  <c r="B335" i="23"/>
  <c r="A335" i="23"/>
  <c r="I334" i="23"/>
  <c r="J334" i="23" s="1"/>
  <c r="K334" i="23" s="1"/>
  <c r="H334" i="23"/>
  <c r="G334" i="23"/>
  <c r="F334" i="23"/>
  <c r="E334" i="23"/>
  <c r="D334" i="23"/>
  <c r="C334" i="23"/>
  <c r="B334" i="23"/>
  <c r="A334" i="23"/>
  <c r="I333" i="23"/>
  <c r="J333" i="23" s="1"/>
  <c r="K333" i="23" s="1"/>
  <c r="H333" i="23"/>
  <c r="G333" i="23"/>
  <c r="F333" i="23"/>
  <c r="E333" i="23"/>
  <c r="D333" i="23"/>
  <c r="C333" i="23"/>
  <c r="B333" i="23"/>
  <c r="A333" i="23"/>
  <c r="I332" i="23"/>
  <c r="J332" i="23" s="1"/>
  <c r="K332" i="23" s="1"/>
  <c r="H332" i="23"/>
  <c r="G332" i="23"/>
  <c r="F332" i="23"/>
  <c r="E332" i="23"/>
  <c r="D332" i="23"/>
  <c r="C332" i="23"/>
  <c r="B332" i="23"/>
  <c r="A332" i="23"/>
  <c r="I331" i="23"/>
  <c r="J331" i="23" s="1"/>
  <c r="K331" i="23" s="1"/>
  <c r="H331" i="23"/>
  <c r="G331" i="23"/>
  <c r="F331" i="23"/>
  <c r="E331" i="23"/>
  <c r="D331" i="23"/>
  <c r="C331" i="23"/>
  <c r="B331" i="23"/>
  <c r="A331" i="23"/>
  <c r="I330" i="23"/>
  <c r="J330" i="23" s="1"/>
  <c r="K330" i="23" s="1"/>
  <c r="H330" i="23"/>
  <c r="G330" i="23"/>
  <c r="F330" i="23"/>
  <c r="E330" i="23"/>
  <c r="D330" i="23"/>
  <c r="C330" i="23"/>
  <c r="B330" i="23"/>
  <c r="A330" i="23"/>
  <c r="I329" i="23"/>
  <c r="J329" i="23" s="1"/>
  <c r="K329" i="23" s="1"/>
  <c r="H329" i="23"/>
  <c r="G329" i="23"/>
  <c r="F329" i="23"/>
  <c r="E329" i="23"/>
  <c r="D329" i="23"/>
  <c r="C329" i="23"/>
  <c r="B329" i="23"/>
  <c r="A329" i="23"/>
  <c r="I328" i="23"/>
  <c r="J328" i="23" s="1"/>
  <c r="K328" i="23" s="1"/>
  <c r="H328" i="23"/>
  <c r="G328" i="23"/>
  <c r="F328" i="23"/>
  <c r="E328" i="23"/>
  <c r="D328" i="23"/>
  <c r="C328" i="23"/>
  <c r="B328" i="23"/>
  <c r="A328" i="23"/>
  <c r="K327" i="23"/>
  <c r="I327" i="23"/>
  <c r="J327" i="23" s="1"/>
  <c r="H327" i="23"/>
  <c r="G327" i="23"/>
  <c r="F327" i="23"/>
  <c r="E327" i="23"/>
  <c r="D327" i="23"/>
  <c r="C327" i="23"/>
  <c r="B327" i="23"/>
  <c r="A327" i="23"/>
  <c r="K326" i="23"/>
  <c r="I326" i="23"/>
  <c r="J326" i="23" s="1"/>
  <c r="H326" i="23"/>
  <c r="G326" i="23"/>
  <c r="F326" i="23"/>
  <c r="E326" i="23"/>
  <c r="D326" i="23"/>
  <c r="C326" i="23"/>
  <c r="B326" i="23"/>
  <c r="A326" i="23"/>
  <c r="I325" i="23"/>
  <c r="J325" i="23" s="1"/>
  <c r="K325" i="23" s="1"/>
  <c r="H325" i="23"/>
  <c r="G325" i="23"/>
  <c r="F325" i="23"/>
  <c r="E325" i="23"/>
  <c r="D325" i="23"/>
  <c r="C325" i="23"/>
  <c r="B325" i="23"/>
  <c r="A325" i="23"/>
  <c r="I324" i="23"/>
  <c r="J324" i="23" s="1"/>
  <c r="K324" i="23" s="1"/>
  <c r="H324" i="23"/>
  <c r="G324" i="23"/>
  <c r="F324" i="23"/>
  <c r="E324" i="23"/>
  <c r="D324" i="23"/>
  <c r="C324" i="23"/>
  <c r="B324" i="23"/>
  <c r="A324" i="23"/>
  <c r="I323" i="23"/>
  <c r="J323" i="23" s="1"/>
  <c r="K323" i="23" s="1"/>
  <c r="H323" i="23"/>
  <c r="G323" i="23"/>
  <c r="F323" i="23"/>
  <c r="E323" i="23"/>
  <c r="D323" i="23"/>
  <c r="C323" i="23"/>
  <c r="B323" i="23"/>
  <c r="A323" i="23"/>
  <c r="I322" i="23"/>
  <c r="J322" i="23" s="1"/>
  <c r="K322" i="23" s="1"/>
  <c r="H322" i="23"/>
  <c r="G322" i="23"/>
  <c r="F322" i="23"/>
  <c r="E322" i="23"/>
  <c r="D322" i="23"/>
  <c r="C322" i="23"/>
  <c r="B322" i="23"/>
  <c r="A322" i="23"/>
  <c r="I321" i="23"/>
  <c r="J321" i="23" s="1"/>
  <c r="K321" i="23" s="1"/>
  <c r="H321" i="23"/>
  <c r="G321" i="23"/>
  <c r="F321" i="23"/>
  <c r="E321" i="23"/>
  <c r="D321" i="23"/>
  <c r="C321" i="23"/>
  <c r="B321" i="23"/>
  <c r="A321" i="23"/>
  <c r="K320" i="23"/>
  <c r="I320" i="23"/>
  <c r="J320" i="23" s="1"/>
  <c r="H320" i="23"/>
  <c r="G320" i="23"/>
  <c r="F320" i="23"/>
  <c r="E320" i="23"/>
  <c r="D320" i="23"/>
  <c r="C320" i="23"/>
  <c r="B320" i="23"/>
  <c r="A320" i="23"/>
  <c r="K319" i="23"/>
  <c r="I319" i="23"/>
  <c r="J319" i="23" s="1"/>
  <c r="H319" i="23"/>
  <c r="G319" i="23"/>
  <c r="F319" i="23"/>
  <c r="E319" i="23"/>
  <c r="D319" i="23"/>
  <c r="C319" i="23"/>
  <c r="B319" i="23"/>
  <c r="A319" i="23"/>
  <c r="K318" i="23"/>
  <c r="I318" i="23"/>
  <c r="J318" i="23" s="1"/>
  <c r="H318" i="23"/>
  <c r="G318" i="23"/>
  <c r="F318" i="23"/>
  <c r="E318" i="23"/>
  <c r="D318" i="23"/>
  <c r="C318" i="23"/>
  <c r="B318" i="23"/>
  <c r="A318" i="23"/>
  <c r="K317" i="23"/>
  <c r="I317" i="23"/>
  <c r="J317" i="23" s="1"/>
  <c r="H317" i="23"/>
  <c r="G317" i="23"/>
  <c r="F317" i="23"/>
  <c r="E317" i="23"/>
  <c r="D317" i="23"/>
  <c r="C317" i="23"/>
  <c r="B317" i="23"/>
  <c r="A317" i="23"/>
  <c r="K316" i="23"/>
  <c r="I316" i="23"/>
  <c r="J316" i="23" s="1"/>
  <c r="H316" i="23"/>
  <c r="G316" i="23"/>
  <c r="F316" i="23"/>
  <c r="E316" i="23"/>
  <c r="D316" i="23"/>
  <c r="C316" i="23"/>
  <c r="B316" i="23"/>
  <c r="A316" i="23"/>
  <c r="K315" i="23"/>
  <c r="I315" i="23"/>
  <c r="J315" i="23" s="1"/>
  <c r="H315" i="23"/>
  <c r="G315" i="23"/>
  <c r="F315" i="23"/>
  <c r="E315" i="23"/>
  <c r="D315" i="23"/>
  <c r="C315" i="23"/>
  <c r="B315" i="23"/>
  <c r="A315" i="23"/>
  <c r="K314" i="23"/>
  <c r="I314" i="23"/>
  <c r="J314" i="23" s="1"/>
  <c r="H314" i="23"/>
  <c r="G314" i="23"/>
  <c r="F314" i="23"/>
  <c r="E314" i="23"/>
  <c r="D314" i="23"/>
  <c r="C314" i="23"/>
  <c r="B314" i="23"/>
  <c r="A314" i="23"/>
  <c r="K313" i="23"/>
  <c r="I313" i="23"/>
  <c r="J313" i="23" s="1"/>
  <c r="H313" i="23"/>
  <c r="G313" i="23"/>
  <c r="F313" i="23"/>
  <c r="E313" i="23"/>
  <c r="D313" i="23"/>
  <c r="C313" i="23"/>
  <c r="B313" i="23"/>
  <c r="A313" i="23"/>
  <c r="K312" i="23"/>
  <c r="I312" i="23"/>
  <c r="J312" i="23" s="1"/>
  <c r="H312" i="23"/>
  <c r="G312" i="23"/>
  <c r="F312" i="23"/>
  <c r="E312" i="23"/>
  <c r="D312" i="23"/>
  <c r="C312" i="23"/>
  <c r="B312" i="23"/>
  <c r="A312" i="23"/>
  <c r="K311" i="23"/>
  <c r="I311" i="23"/>
  <c r="J311" i="23" s="1"/>
  <c r="H311" i="23"/>
  <c r="G311" i="23"/>
  <c r="F311" i="23"/>
  <c r="E311" i="23"/>
  <c r="D311" i="23"/>
  <c r="C311" i="23"/>
  <c r="B311" i="23"/>
  <c r="A311" i="23"/>
  <c r="I310" i="23"/>
  <c r="J310" i="23" s="1"/>
  <c r="K310" i="23" s="1"/>
  <c r="H310" i="23"/>
  <c r="G310" i="23"/>
  <c r="F310" i="23"/>
  <c r="E310" i="23"/>
  <c r="D310" i="23"/>
  <c r="C310" i="23"/>
  <c r="B310" i="23"/>
  <c r="A310" i="23"/>
  <c r="I309" i="23"/>
  <c r="J309" i="23" s="1"/>
  <c r="K309" i="23" s="1"/>
  <c r="H309" i="23"/>
  <c r="G309" i="23"/>
  <c r="F309" i="23"/>
  <c r="E309" i="23"/>
  <c r="D309" i="23"/>
  <c r="C309" i="23"/>
  <c r="B309" i="23"/>
  <c r="A309" i="23"/>
  <c r="I308" i="23"/>
  <c r="J308" i="23" s="1"/>
  <c r="K308" i="23" s="1"/>
  <c r="H308" i="23"/>
  <c r="G308" i="23"/>
  <c r="F308" i="23"/>
  <c r="E308" i="23"/>
  <c r="D308" i="23"/>
  <c r="C308" i="23"/>
  <c r="B308" i="23"/>
  <c r="A308" i="23"/>
  <c r="I307" i="23"/>
  <c r="J307" i="23" s="1"/>
  <c r="K307" i="23" s="1"/>
  <c r="H307" i="23"/>
  <c r="G307" i="23"/>
  <c r="F307" i="23"/>
  <c r="E307" i="23"/>
  <c r="D307" i="23"/>
  <c r="C307" i="23"/>
  <c r="B307" i="23"/>
  <c r="A307" i="23"/>
  <c r="I306" i="23"/>
  <c r="J306" i="23" s="1"/>
  <c r="K306" i="23" s="1"/>
  <c r="H306" i="23"/>
  <c r="G306" i="23"/>
  <c r="F306" i="23"/>
  <c r="E306" i="23"/>
  <c r="D306" i="23"/>
  <c r="C306" i="23"/>
  <c r="B306" i="23"/>
  <c r="A306" i="23"/>
  <c r="I305" i="23"/>
  <c r="J305" i="23" s="1"/>
  <c r="K305" i="23" s="1"/>
  <c r="H305" i="23"/>
  <c r="G305" i="23"/>
  <c r="F305" i="23"/>
  <c r="E305" i="23"/>
  <c r="D305" i="23"/>
  <c r="C305" i="23"/>
  <c r="B305" i="23"/>
  <c r="A305" i="23"/>
  <c r="I304" i="23"/>
  <c r="J304" i="23" s="1"/>
  <c r="K304" i="23" s="1"/>
  <c r="H304" i="23"/>
  <c r="G304" i="23"/>
  <c r="F304" i="23"/>
  <c r="E304" i="23"/>
  <c r="D304" i="23"/>
  <c r="C304" i="23"/>
  <c r="B304" i="23"/>
  <c r="A304" i="23"/>
  <c r="K303" i="23"/>
  <c r="I303" i="23"/>
  <c r="J303" i="23" s="1"/>
  <c r="H303" i="23"/>
  <c r="G303" i="23"/>
  <c r="F303" i="23"/>
  <c r="E303" i="23"/>
  <c r="D303" i="23"/>
  <c r="C303" i="23"/>
  <c r="B303" i="23"/>
  <c r="A303" i="23"/>
  <c r="K302" i="23"/>
  <c r="I302" i="23"/>
  <c r="J302" i="23" s="1"/>
  <c r="H302" i="23"/>
  <c r="G302" i="23"/>
  <c r="F302" i="23"/>
  <c r="E302" i="23"/>
  <c r="D302" i="23"/>
  <c r="C302" i="23"/>
  <c r="B302" i="23"/>
  <c r="A302" i="23"/>
  <c r="I301" i="23"/>
  <c r="J301" i="23" s="1"/>
  <c r="K301" i="23" s="1"/>
  <c r="H301" i="23"/>
  <c r="G301" i="23"/>
  <c r="F301" i="23"/>
  <c r="E301" i="23"/>
  <c r="D301" i="23"/>
  <c r="C301" i="23"/>
  <c r="B301" i="23"/>
  <c r="A301" i="23"/>
  <c r="I300" i="23"/>
  <c r="J300" i="23" s="1"/>
  <c r="K300" i="23" s="1"/>
  <c r="H300" i="23"/>
  <c r="G300" i="23"/>
  <c r="F300" i="23"/>
  <c r="E300" i="23"/>
  <c r="D300" i="23"/>
  <c r="C300" i="23"/>
  <c r="B300" i="23"/>
  <c r="A300" i="23"/>
  <c r="I299" i="23"/>
  <c r="J299" i="23" s="1"/>
  <c r="K299" i="23" s="1"/>
  <c r="H299" i="23"/>
  <c r="G299" i="23"/>
  <c r="F299" i="23"/>
  <c r="E299" i="23"/>
  <c r="D299" i="23"/>
  <c r="C299" i="23"/>
  <c r="B299" i="23"/>
  <c r="A299" i="23"/>
  <c r="I298" i="23"/>
  <c r="J298" i="23" s="1"/>
  <c r="K298" i="23" s="1"/>
  <c r="H298" i="23"/>
  <c r="G298" i="23"/>
  <c r="F298" i="23"/>
  <c r="E298" i="23"/>
  <c r="D298" i="23"/>
  <c r="C298" i="23"/>
  <c r="B298" i="23"/>
  <c r="A298" i="23"/>
  <c r="I297" i="23"/>
  <c r="J297" i="23" s="1"/>
  <c r="K297" i="23" s="1"/>
  <c r="H297" i="23"/>
  <c r="G297" i="23"/>
  <c r="F297" i="23"/>
  <c r="E297" i="23"/>
  <c r="D297" i="23"/>
  <c r="C297" i="23"/>
  <c r="B297" i="23"/>
  <c r="A297" i="23"/>
  <c r="K296" i="23"/>
  <c r="I296" i="23"/>
  <c r="J296" i="23" s="1"/>
  <c r="H296" i="23"/>
  <c r="G296" i="23"/>
  <c r="F296" i="23"/>
  <c r="E296" i="23"/>
  <c r="D296" i="23"/>
  <c r="C296" i="23"/>
  <c r="B296" i="23"/>
  <c r="A296" i="23"/>
  <c r="K295" i="23"/>
  <c r="I295" i="23"/>
  <c r="J295" i="23" s="1"/>
  <c r="H295" i="23"/>
  <c r="G295" i="23"/>
  <c r="F295" i="23"/>
  <c r="E295" i="23"/>
  <c r="D295" i="23"/>
  <c r="C295" i="23"/>
  <c r="B295" i="23"/>
  <c r="A295" i="23"/>
  <c r="K294" i="23"/>
  <c r="I294" i="23"/>
  <c r="J294" i="23" s="1"/>
  <c r="H294" i="23"/>
  <c r="G294" i="23"/>
  <c r="F294" i="23"/>
  <c r="E294" i="23"/>
  <c r="D294" i="23"/>
  <c r="C294" i="23"/>
  <c r="B294" i="23"/>
  <c r="A294" i="23"/>
  <c r="K293" i="23"/>
  <c r="I293" i="23"/>
  <c r="J293" i="23" s="1"/>
  <c r="H293" i="23"/>
  <c r="G293" i="23"/>
  <c r="F293" i="23"/>
  <c r="E293" i="23"/>
  <c r="D293" i="23"/>
  <c r="C293" i="23"/>
  <c r="B293" i="23"/>
  <c r="A293" i="23"/>
  <c r="K292" i="23"/>
  <c r="I292" i="23"/>
  <c r="J292" i="23" s="1"/>
  <c r="H292" i="23"/>
  <c r="G292" i="23"/>
  <c r="F292" i="23"/>
  <c r="E292" i="23"/>
  <c r="D292" i="23"/>
  <c r="C292" i="23"/>
  <c r="B292" i="23"/>
  <c r="A292" i="23"/>
  <c r="K291" i="23"/>
  <c r="I291" i="23"/>
  <c r="J291" i="23" s="1"/>
  <c r="H291" i="23"/>
  <c r="G291" i="23"/>
  <c r="F291" i="23"/>
  <c r="E291" i="23"/>
  <c r="D291" i="23"/>
  <c r="C291" i="23"/>
  <c r="B291" i="23"/>
  <c r="A291" i="23"/>
  <c r="K290" i="23"/>
  <c r="I290" i="23"/>
  <c r="J290" i="23" s="1"/>
  <c r="H290" i="23"/>
  <c r="G290" i="23"/>
  <c r="F290" i="23"/>
  <c r="E290" i="23"/>
  <c r="D290" i="23"/>
  <c r="C290" i="23"/>
  <c r="B290" i="23"/>
  <c r="A290" i="23"/>
  <c r="K289" i="23"/>
  <c r="I289" i="23"/>
  <c r="J289" i="23" s="1"/>
  <c r="H289" i="23"/>
  <c r="G289" i="23"/>
  <c r="F289" i="23"/>
  <c r="E289" i="23"/>
  <c r="D289" i="23"/>
  <c r="C289" i="23"/>
  <c r="B289" i="23"/>
  <c r="A289" i="23"/>
  <c r="K288" i="23"/>
  <c r="I288" i="23"/>
  <c r="J288" i="23" s="1"/>
  <c r="H288" i="23"/>
  <c r="G288" i="23"/>
  <c r="F288" i="23"/>
  <c r="E288" i="23"/>
  <c r="D288" i="23"/>
  <c r="C288" i="23"/>
  <c r="B288" i="23"/>
  <c r="A288" i="23"/>
  <c r="K287" i="23"/>
  <c r="I287" i="23"/>
  <c r="J287" i="23" s="1"/>
  <c r="H287" i="23"/>
  <c r="G287" i="23"/>
  <c r="F287" i="23"/>
  <c r="E287" i="23"/>
  <c r="D287" i="23"/>
  <c r="C287" i="23"/>
  <c r="B287" i="23"/>
  <c r="A287" i="23"/>
  <c r="I286" i="23"/>
  <c r="J286" i="23" s="1"/>
  <c r="K286" i="23" s="1"/>
  <c r="H286" i="23"/>
  <c r="G286" i="23"/>
  <c r="F286" i="23"/>
  <c r="E286" i="23"/>
  <c r="D286" i="23"/>
  <c r="C286" i="23"/>
  <c r="B286" i="23"/>
  <c r="A286" i="23"/>
  <c r="I285" i="23"/>
  <c r="J285" i="23" s="1"/>
  <c r="K285" i="23" s="1"/>
  <c r="H285" i="23"/>
  <c r="G285" i="23"/>
  <c r="F285" i="23"/>
  <c r="E285" i="23"/>
  <c r="D285" i="23"/>
  <c r="C285" i="23"/>
  <c r="B285" i="23"/>
  <c r="A285" i="23"/>
  <c r="I284" i="23"/>
  <c r="J284" i="23" s="1"/>
  <c r="K284" i="23" s="1"/>
  <c r="H284" i="23"/>
  <c r="G284" i="23"/>
  <c r="F284" i="23"/>
  <c r="E284" i="23"/>
  <c r="D284" i="23"/>
  <c r="C284" i="23"/>
  <c r="B284" i="23"/>
  <c r="A284" i="23"/>
  <c r="I283" i="23"/>
  <c r="J283" i="23" s="1"/>
  <c r="K283" i="23" s="1"/>
  <c r="H283" i="23"/>
  <c r="G283" i="23"/>
  <c r="F283" i="23"/>
  <c r="E283" i="23"/>
  <c r="D283" i="23"/>
  <c r="C283" i="23"/>
  <c r="B283" i="23"/>
  <c r="A283" i="23"/>
  <c r="I282" i="23"/>
  <c r="J282" i="23" s="1"/>
  <c r="K282" i="23" s="1"/>
  <c r="H282" i="23"/>
  <c r="G282" i="23"/>
  <c r="F282" i="23"/>
  <c r="E282" i="23"/>
  <c r="D282" i="23"/>
  <c r="C282" i="23"/>
  <c r="B282" i="23"/>
  <c r="A282" i="23"/>
  <c r="I281" i="23"/>
  <c r="J281" i="23" s="1"/>
  <c r="K281" i="23" s="1"/>
  <c r="H281" i="23"/>
  <c r="G281" i="23"/>
  <c r="F281" i="23"/>
  <c r="E281" i="23"/>
  <c r="D281" i="23"/>
  <c r="C281" i="23"/>
  <c r="B281" i="23"/>
  <c r="A281" i="23"/>
  <c r="I280" i="23"/>
  <c r="J280" i="23" s="1"/>
  <c r="K280" i="23" s="1"/>
  <c r="H280" i="23"/>
  <c r="G280" i="23"/>
  <c r="F280" i="23"/>
  <c r="E280" i="23"/>
  <c r="D280" i="23"/>
  <c r="C280" i="23"/>
  <c r="B280" i="23"/>
  <c r="A280" i="23"/>
  <c r="K279" i="23"/>
  <c r="I279" i="23"/>
  <c r="J279" i="23" s="1"/>
  <c r="H279" i="23"/>
  <c r="G279" i="23"/>
  <c r="F279" i="23"/>
  <c r="E279" i="23"/>
  <c r="D279" i="23"/>
  <c r="C279" i="23"/>
  <c r="B279" i="23"/>
  <c r="A279" i="23"/>
  <c r="K278" i="23"/>
  <c r="I278" i="23"/>
  <c r="J278" i="23" s="1"/>
  <c r="H278" i="23"/>
  <c r="G278" i="23"/>
  <c r="F278" i="23"/>
  <c r="E278" i="23"/>
  <c r="D278" i="23"/>
  <c r="C278" i="23"/>
  <c r="B278" i="23"/>
  <c r="A278" i="23"/>
  <c r="I277" i="23"/>
  <c r="J277" i="23" s="1"/>
  <c r="K277" i="23" s="1"/>
  <c r="H277" i="23"/>
  <c r="G277" i="23"/>
  <c r="F277" i="23"/>
  <c r="E277" i="23"/>
  <c r="D277" i="23"/>
  <c r="C277" i="23"/>
  <c r="B277" i="23"/>
  <c r="A277" i="23"/>
  <c r="I276" i="23"/>
  <c r="J276" i="23" s="1"/>
  <c r="K276" i="23" s="1"/>
  <c r="H276" i="23"/>
  <c r="G276" i="23"/>
  <c r="F276" i="23"/>
  <c r="E276" i="23"/>
  <c r="D276" i="23"/>
  <c r="C276" i="23"/>
  <c r="B276" i="23"/>
  <c r="A276" i="23"/>
  <c r="I275" i="23"/>
  <c r="J275" i="23" s="1"/>
  <c r="K275" i="23" s="1"/>
  <c r="H275" i="23"/>
  <c r="G275" i="23"/>
  <c r="F275" i="23"/>
  <c r="E275" i="23"/>
  <c r="D275" i="23"/>
  <c r="C275" i="23"/>
  <c r="B275" i="23"/>
  <c r="A275" i="23"/>
  <c r="I274" i="23"/>
  <c r="J274" i="23" s="1"/>
  <c r="K274" i="23" s="1"/>
  <c r="H274" i="23"/>
  <c r="G274" i="23"/>
  <c r="F274" i="23"/>
  <c r="E274" i="23"/>
  <c r="D274" i="23"/>
  <c r="C274" i="23"/>
  <c r="B274" i="23"/>
  <c r="A274" i="23"/>
  <c r="I273" i="23"/>
  <c r="J273" i="23" s="1"/>
  <c r="K273" i="23" s="1"/>
  <c r="H273" i="23"/>
  <c r="G273" i="23"/>
  <c r="F273" i="23"/>
  <c r="E273" i="23"/>
  <c r="D273" i="23"/>
  <c r="C273" i="23"/>
  <c r="B273" i="23"/>
  <c r="A273" i="23"/>
  <c r="K272" i="23"/>
  <c r="I272" i="23"/>
  <c r="J272" i="23" s="1"/>
  <c r="H272" i="23"/>
  <c r="G272" i="23"/>
  <c r="F272" i="23"/>
  <c r="E272" i="23"/>
  <c r="D272" i="23"/>
  <c r="C272" i="23"/>
  <c r="B272" i="23"/>
  <c r="A272" i="23"/>
  <c r="K271" i="23"/>
  <c r="I271" i="23"/>
  <c r="J271" i="23" s="1"/>
  <c r="H271" i="23"/>
  <c r="G271" i="23"/>
  <c r="F271" i="23"/>
  <c r="E271" i="23"/>
  <c r="D271" i="23"/>
  <c r="C271" i="23"/>
  <c r="B271" i="23"/>
  <c r="A271" i="23"/>
  <c r="K270" i="23"/>
  <c r="I270" i="23"/>
  <c r="J270" i="23" s="1"/>
  <c r="H270" i="23"/>
  <c r="G270" i="23"/>
  <c r="F270" i="23"/>
  <c r="E270" i="23"/>
  <c r="D270" i="23"/>
  <c r="C270" i="23"/>
  <c r="B270" i="23"/>
  <c r="A270" i="23"/>
  <c r="K269" i="23"/>
  <c r="I269" i="23"/>
  <c r="J269" i="23" s="1"/>
  <c r="H269" i="23"/>
  <c r="G269" i="23"/>
  <c r="F269" i="23"/>
  <c r="E269" i="23"/>
  <c r="D269" i="23"/>
  <c r="C269" i="23"/>
  <c r="B269" i="23"/>
  <c r="A269" i="23"/>
  <c r="K268" i="23"/>
  <c r="I268" i="23"/>
  <c r="J268" i="23" s="1"/>
  <c r="H268" i="23"/>
  <c r="G268" i="23"/>
  <c r="F268" i="23"/>
  <c r="E268" i="23"/>
  <c r="D268" i="23"/>
  <c r="C268" i="23"/>
  <c r="B268" i="23"/>
  <c r="A268" i="23"/>
  <c r="K267" i="23"/>
  <c r="I267" i="23"/>
  <c r="J267" i="23" s="1"/>
  <c r="H267" i="23"/>
  <c r="G267" i="23"/>
  <c r="F267" i="23"/>
  <c r="E267" i="23"/>
  <c r="D267" i="23"/>
  <c r="C267" i="23"/>
  <c r="B267" i="23"/>
  <c r="A267" i="23"/>
  <c r="K266" i="23"/>
  <c r="I266" i="23"/>
  <c r="J266" i="23" s="1"/>
  <c r="H266" i="23"/>
  <c r="G266" i="23"/>
  <c r="F266" i="23"/>
  <c r="E266" i="23"/>
  <c r="D266" i="23"/>
  <c r="C266" i="23"/>
  <c r="B266" i="23"/>
  <c r="A266" i="23"/>
  <c r="K265" i="23"/>
  <c r="I265" i="23"/>
  <c r="J265" i="23" s="1"/>
  <c r="H265" i="23"/>
  <c r="G265" i="23"/>
  <c r="F265" i="23"/>
  <c r="E265" i="23"/>
  <c r="D265" i="23"/>
  <c r="C265" i="23"/>
  <c r="B265" i="23"/>
  <c r="A265" i="23"/>
  <c r="K264" i="23"/>
  <c r="I264" i="23"/>
  <c r="J264" i="23" s="1"/>
  <c r="H264" i="23"/>
  <c r="G264" i="23"/>
  <c r="F264" i="23"/>
  <c r="E264" i="23"/>
  <c r="D264" i="23"/>
  <c r="C264" i="23"/>
  <c r="B264" i="23"/>
  <c r="A264" i="23"/>
  <c r="K263" i="23"/>
  <c r="I263" i="23"/>
  <c r="J263" i="23" s="1"/>
  <c r="H263" i="23"/>
  <c r="G263" i="23"/>
  <c r="F263" i="23"/>
  <c r="E263" i="23"/>
  <c r="D263" i="23"/>
  <c r="C263" i="23"/>
  <c r="B263" i="23"/>
  <c r="A263" i="23"/>
  <c r="I262" i="23"/>
  <c r="J262" i="23" s="1"/>
  <c r="K262" i="23" s="1"/>
  <c r="H262" i="23"/>
  <c r="G262" i="23"/>
  <c r="F262" i="23"/>
  <c r="E262" i="23"/>
  <c r="D262" i="23"/>
  <c r="C262" i="23"/>
  <c r="B262" i="23"/>
  <c r="A262" i="23"/>
  <c r="I261" i="23"/>
  <c r="J261" i="23" s="1"/>
  <c r="K261" i="23" s="1"/>
  <c r="H261" i="23"/>
  <c r="G261" i="23"/>
  <c r="F261" i="23"/>
  <c r="E261" i="23"/>
  <c r="D261" i="23"/>
  <c r="C261" i="23"/>
  <c r="B261" i="23"/>
  <c r="A261" i="23"/>
  <c r="I260" i="23"/>
  <c r="J260" i="23" s="1"/>
  <c r="K260" i="23" s="1"/>
  <c r="H260" i="23"/>
  <c r="G260" i="23"/>
  <c r="F260" i="23"/>
  <c r="E260" i="23"/>
  <c r="D260" i="23"/>
  <c r="C260" i="23"/>
  <c r="B260" i="23"/>
  <c r="A260" i="23"/>
  <c r="I259" i="23"/>
  <c r="J259" i="23" s="1"/>
  <c r="K259" i="23" s="1"/>
  <c r="H259" i="23"/>
  <c r="G259" i="23"/>
  <c r="F259" i="23"/>
  <c r="E259" i="23"/>
  <c r="D259" i="23"/>
  <c r="C259" i="23"/>
  <c r="B259" i="23"/>
  <c r="A259" i="23"/>
  <c r="I258" i="23"/>
  <c r="J258" i="23" s="1"/>
  <c r="K258" i="23" s="1"/>
  <c r="H258" i="23"/>
  <c r="G258" i="23"/>
  <c r="F258" i="23"/>
  <c r="E258" i="23"/>
  <c r="D258" i="23"/>
  <c r="C258" i="23"/>
  <c r="B258" i="23"/>
  <c r="A258" i="23"/>
  <c r="I257" i="23"/>
  <c r="J257" i="23" s="1"/>
  <c r="K257" i="23" s="1"/>
  <c r="H257" i="23"/>
  <c r="G257" i="23"/>
  <c r="F257" i="23"/>
  <c r="E257" i="23"/>
  <c r="D257" i="23"/>
  <c r="C257" i="23"/>
  <c r="B257" i="23"/>
  <c r="A257" i="23"/>
  <c r="I256" i="23"/>
  <c r="J256" i="23" s="1"/>
  <c r="K256" i="23" s="1"/>
  <c r="H256" i="23"/>
  <c r="G256" i="23"/>
  <c r="F256" i="23"/>
  <c r="E256" i="23"/>
  <c r="D256" i="23"/>
  <c r="C256" i="23"/>
  <c r="B256" i="23"/>
  <c r="A256" i="23"/>
  <c r="K255" i="23"/>
  <c r="I255" i="23"/>
  <c r="J255" i="23" s="1"/>
  <c r="H255" i="23"/>
  <c r="G255" i="23"/>
  <c r="F255" i="23"/>
  <c r="E255" i="23"/>
  <c r="D255" i="23"/>
  <c r="C255" i="23"/>
  <c r="B255" i="23"/>
  <c r="A255" i="23"/>
  <c r="K254" i="23"/>
  <c r="I254" i="23"/>
  <c r="J254" i="23" s="1"/>
  <c r="H254" i="23"/>
  <c r="G254" i="23"/>
  <c r="F254" i="23"/>
  <c r="E254" i="23"/>
  <c r="D254" i="23"/>
  <c r="C254" i="23"/>
  <c r="B254" i="23"/>
  <c r="A254" i="23"/>
  <c r="I253" i="23"/>
  <c r="J253" i="23" s="1"/>
  <c r="K253" i="23" s="1"/>
  <c r="H253" i="23"/>
  <c r="G253" i="23"/>
  <c r="F253" i="23"/>
  <c r="E253" i="23"/>
  <c r="D253" i="23"/>
  <c r="C253" i="23"/>
  <c r="B253" i="23"/>
  <c r="A253" i="23"/>
  <c r="I252" i="23"/>
  <c r="J252" i="23" s="1"/>
  <c r="K252" i="23" s="1"/>
  <c r="H252" i="23"/>
  <c r="G252" i="23"/>
  <c r="F252" i="23"/>
  <c r="E252" i="23"/>
  <c r="D252" i="23"/>
  <c r="C252" i="23"/>
  <c r="B252" i="23"/>
  <c r="A252" i="23"/>
  <c r="I251" i="23"/>
  <c r="J251" i="23" s="1"/>
  <c r="K251" i="23" s="1"/>
  <c r="H251" i="23"/>
  <c r="G251" i="23"/>
  <c r="F251" i="23"/>
  <c r="E251" i="23"/>
  <c r="D251" i="23"/>
  <c r="C251" i="23"/>
  <c r="B251" i="23"/>
  <c r="A251" i="23"/>
  <c r="I250" i="23"/>
  <c r="J250" i="23" s="1"/>
  <c r="K250" i="23" s="1"/>
  <c r="H250" i="23"/>
  <c r="G250" i="23"/>
  <c r="F250" i="23"/>
  <c r="E250" i="23"/>
  <c r="D250" i="23"/>
  <c r="C250" i="23"/>
  <c r="B250" i="23"/>
  <c r="A250" i="23"/>
  <c r="I249" i="23"/>
  <c r="J249" i="23" s="1"/>
  <c r="K249" i="23" s="1"/>
  <c r="H249" i="23"/>
  <c r="G249" i="23"/>
  <c r="F249" i="23"/>
  <c r="E249" i="23"/>
  <c r="D249" i="23"/>
  <c r="C249" i="23"/>
  <c r="B249" i="23"/>
  <c r="A249" i="23"/>
  <c r="K248" i="23"/>
  <c r="I248" i="23"/>
  <c r="J248" i="23" s="1"/>
  <c r="H248" i="23"/>
  <c r="G248" i="23"/>
  <c r="F248" i="23"/>
  <c r="E248" i="23"/>
  <c r="D248" i="23"/>
  <c r="C248" i="23"/>
  <c r="B248" i="23"/>
  <c r="A248" i="23"/>
  <c r="K247" i="23"/>
  <c r="I247" i="23"/>
  <c r="J247" i="23" s="1"/>
  <c r="H247" i="23"/>
  <c r="G247" i="23"/>
  <c r="F247" i="23"/>
  <c r="E247" i="23"/>
  <c r="D247" i="23"/>
  <c r="C247" i="23"/>
  <c r="B247" i="23"/>
  <c r="A247" i="23"/>
  <c r="K246" i="23"/>
  <c r="I246" i="23"/>
  <c r="J246" i="23" s="1"/>
  <c r="H246" i="23"/>
  <c r="G246" i="23"/>
  <c r="F246" i="23"/>
  <c r="E246" i="23"/>
  <c r="D246" i="23"/>
  <c r="C246" i="23"/>
  <c r="B246" i="23"/>
  <c r="A246" i="23"/>
  <c r="K245" i="23"/>
  <c r="I245" i="23"/>
  <c r="J245" i="23" s="1"/>
  <c r="H245" i="23"/>
  <c r="G245" i="23"/>
  <c r="F245" i="23"/>
  <c r="E245" i="23"/>
  <c r="D245" i="23"/>
  <c r="C245" i="23"/>
  <c r="B245" i="23"/>
  <c r="A245" i="23"/>
  <c r="K244" i="23"/>
  <c r="I244" i="23"/>
  <c r="J244" i="23" s="1"/>
  <c r="H244" i="23"/>
  <c r="G244" i="23"/>
  <c r="F244" i="23"/>
  <c r="E244" i="23"/>
  <c r="D244" i="23"/>
  <c r="C244" i="23"/>
  <c r="B244" i="23"/>
  <c r="A244" i="23"/>
  <c r="K243" i="23"/>
  <c r="I243" i="23"/>
  <c r="J243" i="23" s="1"/>
  <c r="H243" i="23"/>
  <c r="G243" i="23"/>
  <c r="F243" i="23"/>
  <c r="E243" i="23"/>
  <c r="D243" i="23"/>
  <c r="C243" i="23"/>
  <c r="B243" i="23"/>
  <c r="A243" i="23"/>
  <c r="K242" i="23"/>
  <c r="I242" i="23"/>
  <c r="J242" i="23" s="1"/>
  <c r="H242" i="23"/>
  <c r="G242" i="23"/>
  <c r="F242" i="23"/>
  <c r="E242" i="23"/>
  <c r="D242" i="23"/>
  <c r="C242" i="23"/>
  <c r="B242" i="23"/>
  <c r="A242" i="23"/>
  <c r="K241" i="23"/>
  <c r="I241" i="23"/>
  <c r="J241" i="23" s="1"/>
  <c r="H241" i="23"/>
  <c r="G241" i="23"/>
  <c r="F241" i="23"/>
  <c r="E241" i="23"/>
  <c r="D241" i="23"/>
  <c r="C241" i="23"/>
  <c r="B241" i="23"/>
  <c r="A241" i="23"/>
  <c r="K240" i="23"/>
  <c r="I240" i="23"/>
  <c r="J240" i="23" s="1"/>
  <c r="H240" i="23"/>
  <c r="G240" i="23"/>
  <c r="F240" i="23"/>
  <c r="E240" i="23"/>
  <c r="D240" i="23"/>
  <c r="C240" i="23"/>
  <c r="B240" i="23"/>
  <c r="A240" i="23"/>
  <c r="K239" i="23"/>
  <c r="I239" i="23"/>
  <c r="J239" i="23" s="1"/>
  <c r="H239" i="23"/>
  <c r="G239" i="23"/>
  <c r="F239" i="23"/>
  <c r="E239" i="23"/>
  <c r="D239" i="23"/>
  <c r="C239" i="23"/>
  <c r="B239" i="23"/>
  <c r="A239" i="23"/>
  <c r="I238" i="23"/>
  <c r="J238" i="23" s="1"/>
  <c r="K238" i="23" s="1"/>
  <c r="H238" i="23"/>
  <c r="G238" i="23"/>
  <c r="F238" i="23"/>
  <c r="E238" i="23"/>
  <c r="D238" i="23"/>
  <c r="C238" i="23"/>
  <c r="B238" i="23"/>
  <c r="A238" i="23"/>
  <c r="I237" i="23"/>
  <c r="J237" i="23" s="1"/>
  <c r="K237" i="23" s="1"/>
  <c r="H237" i="23"/>
  <c r="G237" i="23"/>
  <c r="F237" i="23"/>
  <c r="E237" i="23"/>
  <c r="D237" i="23"/>
  <c r="C237" i="23"/>
  <c r="B237" i="23"/>
  <c r="A237" i="23"/>
  <c r="I236" i="23"/>
  <c r="J236" i="23" s="1"/>
  <c r="K236" i="23" s="1"/>
  <c r="H236" i="23"/>
  <c r="G236" i="23"/>
  <c r="F236" i="23"/>
  <c r="E236" i="23"/>
  <c r="D236" i="23"/>
  <c r="C236" i="23"/>
  <c r="B236" i="23"/>
  <c r="A236" i="23"/>
  <c r="I235" i="23"/>
  <c r="J235" i="23" s="1"/>
  <c r="K235" i="23" s="1"/>
  <c r="H235" i="23"/>
  <c r="G235" i="23"/>
  <c r="F235" i="23"/>
  <c r="E235" i="23"/>
  <c r="D235" i="23"/>
  <c r="C235" i="23"/>
  <c r="B235" i="23"/>
  <c r="A235" i="23"/>
  <c r="I234" i="23"/>
  <c r="J234" i="23" s="1"/>
  <c r="K234" i="23" s="1"/>
  <c r="H234" i="23"/>
  <c r="G234" i="23"/>
  <c r="F234" i="23"/>
  <c r="E234" i="23"/>
  <c r="D234" i="23"/>
  <c r="C234" i="23"/>
  <c r="B234" i="23"/>
  <c r="A234" i="23"/>
  <c r="I233" i="23"/>
  <c r="J233" i="23" s="1"/>
  <c r="K233" i="23" s="1"/>
  <c r="H233" i="23"/>
  <c r="G233" i="23"/>
  <c r="F233" i="23"/>
  <c r="E233" i="23"/>
  <c r="D233" i="23"/>
  <c r="C233" i="23"/>
  <c r="B233" i="23"/>
  <c r="A233" i="23"/>
  <c r="I232" i="23"/>
  <c r="J232" i="23" s="1"/>
  <c r="K232" i="23" s="1"/>
  <c r="H232" i="23"/>
  <c r="G232" i="23"/>
  <c r="F232" i="23"/>
  <c r="E232" i="23"/>
  <c r="D232" i="23"/>
  <c r="C232" i="23"/>
  <c r="B232" i="23"/>
  <c r="A232" i="23"/>
  <c r="K231" i="23"/>
  <c r="I231" i="23"/>
  <c r="J231" i="23" s="1"/>
  <c r="H231" i="23"/>
  <c r="G231" i="23"/>
  <c r="F231" i="23"/>
  <c r="E231" i="23"/>
  <c r="D231" i="23"/>
  <c r="C231" i="23"/>
  <c r="B231" i="23"/>
  <c r="A231" i="23"/>
  <c r="K230" i="23"/>
  <c r="I230" i="23"/>
  <c r="J230" i="23" s="1"/>
  <c r="H230" i="23"/>
  <c r="G230" i="23"/>
  <c r="F230" i="23"/>
  <c r="E230" i="23"/>
  <c r="D230" i="23"/>
  <c r="C230" i="23"/>
  <c r="B230" i="23"/>
  <c r="A230" i="23"/>
  <c r="I229" i="23"/>
  <c r="J229" i="23" s="1"/>
  <c r="K229" i="23" s="1"/>
  <c r="H229" i="23"/>
  <c r="G229" i="23"/>
  <c r="F229" i="23"/>
  <c r="E229" i="23"/>
  <c r="D229" i="23"/>
  <c r="C229" i="23"/>
  <c r="B229" i="23"/>
  <c r="A229" i="23"/>
  <c r="I228" i="23"/>
  <c r="J228" i="23" s="1"/>
  <c r="K228" i="23" s="1"/>
  <c r="H228" i="23"/>
  <c r="G228" i="23"/>
  <c r="F228" i="23"/>
  <c r="E228" i="23"/>
  <c r="D228" i="23"/>
  <c r="C228" i="23"/>
  <c r="B228" i="23"/>
  <c r="A228" i="23"/>
  <c r="I227" i="23"/>
  <c r="J227" i="23" s="1"/>
  <c r="K227" i="23" s="1"/>
  <c r="H227" i="23"/>
  <c r="G227" i="23"/>
  <c r="F227" i="23"/>
  <c r="E227" i="23"/>
  <c r="D227" i="23"/>
  <c r="C227" i="23"/>
  <c r="B227" i="23"/>
  <c r="A227" i="23"/>
  <c r="I226" i="23"/>
  <c r="J226" i="23" s="1"/>
  <c r="K226" i="23" s="1"/>
  <c r="H226" i="23"/>
  <c r="G226" i="23"/>
  <c r="F226" i="23"/>
  <c r="E226" i="23"/>
  <c r="D226" i="23"/>
  <c r="C226" i="23"/>
  <c r="B226" i="23"/>
  <c r="A226" i="23"/>
  <c r="I225" i="23"/>
  <c r="J225" i="23" s="1"/>
  <c r="K225" i="23" s="1"/>
  <c r="H225" i="23"/>
  <c r="G225" i="23"/>
  <c r="F225" i="23"/>
  <c r="E225" i="23"/>
  <c r="D225" i="23"/>
  <c r="C225" i="23"/>
  <c r="B225" i="23"/>
  <c r="A225" i="23"/>
  <c r="K224" i="23"/>
  <c r="I224" i="23"/>
  <c r="J224" i="23" s="1"/>
  <c r="H224" i="23"/>
  <c r="G224" i="23"/>
  <c r="F224" i="23"/>
  <c r="E224" i="23"/>
  <c r="D224" i="23"/>
  <c r="C224" i="23"/>
  <c r="B224" i="23"/>
  <c r="A224" i="23"/>
  <c r="K223" i="23"/>
  <c r="I223" i="23"/>
  <c r="J223" i="23" s="1"/>
  <c r="H223" i="23"/>
  <c r="G223" i="23"/>
  <c r="F223" i="23"/>
  <c r="E223" i="23"/>
  <c r="D223" i="23"/>
  <c r="C223" i="23"/>
  <c r="B223" i="23"/>
  <c r="A223" i="23"/>
  <c r="K222" i="23"/>
  <c r="I222" i="23"/>
  <c r="J222" i="23" s="1"/>
  <c r="H222" i="23"/>
  <c r="G222" i="23"/>
  <c r="F222" i="23"/>
  <c r="E222" i="23"/>
  <c r="D222" i="23"/>
  <c r="C222" i="23"/>
  <c r="B222" i="23"/>
  <c r="A222" i="23"/>
  <c r="K221" i="23"/>
  <c r="I221" i="23"/>
  <c r="J221" i="23" s="1"/>
  <c r="H221" i="23"/>
  <c r="G221" i="23"/>
  <c r="F221" i="23"/>
  <c r="E221" i="23"/>
  <c r="D221" i="23"/>
  <c r="C221" i="23"/>
  <c r="B221" i="23"/>
  <c r="A221" i="23"/>
  <c r="K220" i="23"/>
  <c r="I220" i="23"/>
  <c r="J220" i="23" s="1"/>
  <c r="H220" i="23"/>
  <c r="G220" i="23"/>
  <c r="F220" i="23"/>
  <c r="E220" i="23"/>
  <c r="D220" i="23"/>
  <c r="C220" i="23"/>
  <c r="B220" i="23"/>
  <c r="A220" i="23"/>
  <c r="K219" i="23"/>
  <c r="I219" i="23"/>
  <c r="J219" i="23" s="1"/>
  <c r="H219" i="23"/>
  <c r="G219" i="23"/>
  <c r="F219" i="23"/>
  <c r="E219" i="23"/>
  <c r="D219" i="23"/>
  <c r="C219" i="23"/>
  <c r="B219" i="23"/>
  <c r="A219" i="23"/>
  <c r="K218" i="23"/>
  <c r="I218" i="23"/>
  <c r="J218" i="23" s="1"/>
  <c r="H218" i="23"/>
  <c r="G218" i="23"/>
  <c r="F218" i="23"/>
  <c r="E218" i="23"/>
  <c r="D218" i="23"/>
  <c r="C218" i="23"/>
  <c r="B218" i="23"/>
  <c r="A218" i="23"/>
  <c r="K217" i="23"/>
  <c r="I217" i="23"/>
  <c r="J217" i="23" s="1"/>
  <c r="H217" i="23"/>
  <c r="G217" i="23"/>
  <c r="F217" i="23"/>
  <c r="E217" i="23"/>
  <c r="D217" i="23"/>
  <c r="C217" i="23"/>
  <c r="B217" i="23"/>
  <c r="A217" i="23"/>
  <c r="K216" i="23"/>
  <c r="I216" i="23"/>
  <c r="J216" i="23" s="1"/>
  <c r="H216" i="23"/>
  <c r="G216" i="23"/>
  <c r="F216" i="23"/>
  <c r="E216" i="23"/>
  <c r="D216" i="23"/>
  <c r="C216" i="23"/>
  <c r="B216" i="23"/>
  <c r="A216" i="23"/>
  <c r="K215" i="23"/>
  <c r="I215" i="23"/>
  <c r="J215" i="23" s="1"/>
  <c r="H215" i="23"/>
  <c r="G215" i="23"/>
  <c r="F215" i="23"/>
  <c r="E215" i="23"/>
  <c r="D215" i="23"/>
  <c r="C215" i="23"/>
  <c r="B215" i="23"/>
  <c r="A215" i="23"/>
  <c r="K214" i="23"/>
  <c r="I214" i="23"/>
  <c r="J214" i="23" s="1"/>
  <c r="H214" i="23"/>
  <c r="G214" i="23"/>
  <c r="F214" i="23"/>
  <c r="E214" i="23"/>
  <c r="D214" i="23"/>
  <c r="C214" i="23"/>
  <c r="B214" i="23"/>
  <c r="A214" i="23"/>
  <c r="K213" i="23"/>
  <c r="I213" i="23"/>
  <c r="J213" i="23" s="1"/>
  <c r="H213" i="23"/>
  <c r="G213" i="23"/>
  <c r="F213" i="23"/>
  <c r="E213" i="23"/>
  <c r="D213" i="23"/>
  <c r="C213" i="23"/>
  <c r="B213" i="23"/>
  <c r="A213" i="23"/>
  <c r="K212" i="23"/>
  <c r="I212" i="23"/>
  <c r="J212" i="23" s="1"/>
  <c r="H212" i="23"/>
  <c r="G212" i="23"/>
  <c r="F212" i="23"/>
  <c r="E212" i="23"/>
  <c r="D212" i="23"/>
  <c r="C212" i="23"/>
  <c r="B212" i="23"/>
  <c r="A212" i="23"/>
  <c r="K211" i="23"/>
  <c r="I211" i="23"/>
  <c r="J211" i="23" s="1"/>
  <c r="H211" i="23"/>
  <c r="G211" i="23"/>
  <c r="F211" i="23"/>
  <c r="E211" i="23"/>
  <c r="D211" i="23"/>
  <c r="C211" i="23"/>
  <c r="B211" i="23"/>
  <c r="A211" i="23"/>
  <c r="K210" i="23"/>
  <c r="I210" i="23"/>
  <c r="J210" i="23" s="1"/>
  <c r="H210" i="23"/>
  <c r="G210" i="23"/>
  <c r="F210" i="23"/>
  <c r="E210" i="23"/>
  <c r="D210" i="23"/>
  <c r="C210" i="23"/>
  <c r="B210" i="23"/>
  <c r="A210" i="23"/>
  <c r="K209" i="23"/>
  <c r="I209" i="23"/>
  <c r="J209" i="23" s="1"/>
  <c r="H209" i="23"/>
  <c r="G209" i="23"/>
  <c r="F209" i="23"/>
  <c r="E209" i="23"/>
  <c r="D209" i="23"/>
  <c r="C209" i="23"/>
  <c r="B209" i="23"/>
  <c r="A209" i="23"/>
  <c r="K208" i="23"/>
  <c r="I208" i="23"/>
  <c r="J208" i="23" s="1"/>
  <c r="H208" i="23"/>
  <c r="G208" i="23"/>
  <c r="F208" i="23"/>
  <c r="E208" i="23"/>
  <c r="D208" i="23"/>
  <c r="C208" i="23"/>
  <c r="B208" i="23"/>
  <c r="A208" i="23"/>
  <c r="K207" i="23"/>
  <c r="I207" i="23"/>
  <c r="J207" i="23" s="1"/>
  <c r="H207" i="23"/>
  <c r="G207" i="23"/>
  <c r="F207" i="23"/>
  <c r="E207" i="23"/>
  <c r="D207" i="23"/>
  <c r="C207" i="23"/>
  <c r="B207" i="23"/>
  <c r="A207" i="23"/>
  <c r="K206" i="23"/>
  <c r="I206" i="23"/>
  <c r="J206" i="23" s="1"/>
  <c r="H206" i="23"/>
  <c r="G206" i="23"/>
  <c r="F206" i="23"/>
  <c r="E206" i="23"/>
  <c r="D206" i="23"/>
  <c r="C206" i="23"/>
  <c r="B206" i="23"/>
  <c r="A206" i="23"/>
  <c r="K205" i="23"/>
  <c r="I205" i="23"/>
  <c r="J205" i="23" s="1"/>
  <c r="H205" i="23"/>
  <c r="G205" i="23"/>
  <c r="F205" i="23"/>
  <c r="E205" i="23"/>
  <c r="D205" i="23"/>
  <c r="C205" i="23"/>
  <c r="B205" i="23"/>
  <c r="A205" i="23"/>
  <c r="K204" i="23"/>
  <c r="I204" i="23"/>
  <c r="J204" i="23" s="1"/>
  <c r="H204" i="23"/>
  <c r="G204" i="23"/>
  <c r="F204" i="23"/>
  <c r="E204" i="23"/>
  <c r="D204" i="23"/>
  <c r="C204" i="23"/>
  <c r="B204" i="23"/>
  <c r="A204" i="23"/>
  <c r="K203" i="23"/>
  <c r="I203" i="23"/>
  <c r="J203" i="23" s="1"/>
  <c r="H203" i="23"/>
  <c r="G203" i="23"/>
  <c r="F203" i="23"/>
  <c r="E203" i="23"/>
  <c r="D203" i="23"/>
  <c r="C203" i="23"/>
  <c r="B203" i="23"/>
  <c r="A203" i="23"/>
  <c r="K202" i="23"/>
  <c r="I202" i="23"/>
  <c r="J202" i="23" s="1"/>
  <c r="H202" i="23"/>
  <c r="G202" i="23"/>
  <c r="F202" i="23"/>
  <c r="E202" i="23"/>
  <c r="D202" i="23"/>
  <c r="C202" i="23"/>
  <c r="B202" i="23"/>
  <c r="A202" i="23"/>
  <c r="K201" i="23"/>
  <c r="I201" i="23"/>
  <c r="J201" i="23" s="1"/>
  <c r="H201" i="23"/>
  <c r="G201" i="23"/>
  <c r="F201" i="23"/>
  <c r="E201" i="23"/>
  <c r="D201" i="23"/>
  <c r="C201" i="23"/>
  <c r="B201" i="23"/>
  <c r="A201" i="23"/>
  <c r="K200" i="23"/>
  <c r="I200" i="23"/>
  <c r="J200" i="23" s="1"/>
  <c r="H200" i="23"/>
  <c r="G200" i="23"/>
  <c r="F200" i="23"/>
  <c r="E200" i="23"/>
  <c r="D200" i="23"/>
  <c r="C200" i="23"/>
  <c r="B200" i="23"/>
  <c r="A200" i="23"/>
  <c r="K199" i="23"/>
  <c r="I199" i="23"/>
  <c r="J199" i="23" s="1"/>
  <c r="H199" i="23"/>
  <c r="G199" i="23"/>
  <c r="F199" i="23"/>
  <c r="E199" i="23"/>
  <c r="D199" i="23"/>
  <c r="C199" i="23"/>
  <c r="B199" i="23"/>
  <c r="A199" i="23"/>
  <c r="K198" i="23"/>
  <c r="I198" i="23"/>
  <c r="J198" i="23" s="1"/>
  <c r="H198" i="23"/>
  <c r="G198" i="23"/>
  <c r="F198" i="23"/>
  <c r="E198" i="23"/>
  <c r="D198" i="23"/>
  <c r="C198" i="23"/>
  <c r="B198" i="23"/>
  <c r="A198" i="23"/>
  <c r="K197" i="23"/>
  <c r="I197" i="23"/>
  <c r="J197" i="23" s="1"/>
  <c r="H197" i="23"/>
  <c r="G197" i="23"/>
  <c r="F197" i="23"/>
  <c r="E197" i="23"/>
  <c r="D197" i="23"/>
  <c r="C197" i="23"/>
  <c r="B197" i="23"/>
  <c r="A197" i="23"/>
  <c r="K196" i="23"/>
  <c r="I196" i="23"/>
  <c r="J196" i="23" s="1"/>
  <c r="H196" i="23"/>
  <c r="G196" i="23"/>
  <c r="F196" i="23"/>
  <c r="E196" i="23"/>
  <c r="D196" i="23"/>
  <c r="C196" i="23"/>
  <c r="B196" i="23"/>
  <c r="A196" i="23"/>
  <c r="K195" i="23"/>
  <c r="I195" i="23"/>
  <c r="J195" i="23" s="1"/>
  <c r="H195" i="23"/>
  <c r="G195" i="23"/>
  <c r="F195" i="23"/>
  <c r="E195" i="23"/>
  <c r="D195" i="23"/>
  <c r="C195" i="23"/>
  <c r="B195" i="23"/>
  <c r="A195" i="23"/>
  <c r="K194" i="23"/>
  <c r="I194" i="23"/>
  <c r="J194" i="23" s="1"/>
  <c r="H194" i="23"/>
  <c r="G194" i="23"/>
  <c r="F194" i="23"/>
  <c r="E194" i="23"/>
  <c r="D194" i="23"/>
  <c r="C194" i="23"/>
  <c r="B194" i="23"/>
  <c r="A194" i="23"/>
  <c r="K193" i="23"/>
  <c r="I193" i="23"/>
  <c r="J193" i="23" s="1"/>
  <c r="H193" i="23"/>
  <c r="G193" i="23"/>
  <c r="F193" i="23"/>
  <c r="E193" i="23"/>
  <c r="D193" i="23"/>
  <c r="C193" i="23"/>
  <c r="B193" i="23"/>
  <c r="A193" i="23"/>
  <c r="K192" i="23"/>
  <c r="I192" i="23"/>
  <c r="J192" i="23" s="1"/>
  <c r="H192" i="23"/>
  <c r="G192" i="23"/>
  <c r="F192" i="23"/>
  <c r="E192" i="23"/>
  <c r="D192" i="23"/>
  <c r="C192" i="23"/>
  <c r="B192" i="23"/>
  <c r="A192" i="23"/>
  <c r="K191" i="23"/>
  <c r="I191" i="23"/>
  <c r="J191" i="23" s="1"/>
  <c r="H191" i="23"/>
  <c r="G191" i="23"/>
  <c r="F191" i="23"/>
  <c r="E191" i="23"/>
  <c r="D191" i="23"/>
  <c r="C191" i="23"/>
  <c r="B191" i="23"/>
  <c r="A191" i="23"/>
  <c r="K190" i="23"/>
  <c r="I190" i="23"/>
  <c r="J190" i="23" s="1"/>
  <c r="H190" i="23"/>
  <c r="G190" i="23"/>
  <c r="F190" i="23"/>
  <c r="E190" i="23"/>
  <c r="D190" i="23"/>
  <c r="C190" i="23"/>
  <c r="B190" i="23"/>
  <c r="A190" i="23"/>
  <c r="K189" i="23"/>
  <c r="I189" i="23"/>
  <c r="J189" i="23" s="1"/>
  <c r="H189" i="23"/>
  <c r="G189" i="23"/>
  <c r="F189" i="23"/>
  <c r="E189" i="23"/>
  <c r="D189" i="23"/>
  <c r="C189" i="23"/>
  <c r="B189" i="23"/>
  <c r="A189" i="23"/>
  <c r="K188" i="23"/>
  <c r="I188" i="23"/>
  <c r="J188" i="23" s="1"/>
  <c r="H188" i="23"/>
  <c r="G188" i="23"/>
  <c r="F188" i="23"/>
  <c r="E188" i="23"/>
  <c r="D188" i="23"/>
  <c r="C188" i="23"/>
  <c r="B188" i="23"/>
  <c r="A188" i="23"/>
  <c r="K187" i="23"/>
  <c r="I187" i="23"/>
  <c r="J187" i="23" s="1"/>
  <c r="H187" i="23"/>
  <c r="G187" i="23"/>
  <c r="F187" i="23"/>
  <c r="E187" i="23"/>
  <c r="D187" i="23"/>
  <c r="C187" i="23"/>
  <c r="B187" i="23"/>
  <c r="A187" i="23"/>
  <c r="K186" i="23"/>
  <c r="I186" i="23"/>
  <c r="J186" i="23" s="1"/>
  <c r="H186" i="23"/>
  <c r="G186" i="23"/>
  <c r="F186" i="23"/>
  <c r="E186" i="23"/>
  <c r="D186" i="23"/>
  <c r="C186" i="23"/>
  <c r="B186" i="23"/>
  <c r="A186" i="23"/>
  <c r="K185" i="23"/>
  <c r="I185" i="23"/>
  <c r="J185" i="23" s="1"/>
  <c r="H185" i="23"/>
  <c r="G185" i="23"/>
  <c r="F185" i="23"/>
  <c r="E185" i="23"/>
  <c r="D185" i="23"/>
  <c r="C185" i="23"/>
  <c r="B185" i="23"/>
  <c r="A185" i="23"/>
  <c r="K184" i="23"/>
  <c r="I184" i="23"/>
  <c r="J184" i="23" s="1"/>
  <c r="H184" i="23"/>
  <c r="G184" i="23"/>
  <c r="F184" i="23"/>
  <c r="E184" i="23"/>
  <c r="D184" i="23"/>
  <c r="C184" i="23"/>
  <c r="B184" i="23"/>
  <c r="A184" i="23"/>
  <c r="K183" i="23"/>
  <c r="I183" i="23"/>
  <c r="J183" i="23" s="1"/>
  <c r="H183" i="23"/>
  <c r="G183" i="23"/>
  <c r="F183" i="23"/>
  <c r="E183" i="23"/>
  <c r="D183" i="23"/>
  <c r="C183" i="23"/>
  <c r="B183" i="23"/>
  <c r="A183" i="23"/>
  <c r="K182" i="23"/>
  <c r="I182" i="23"/>
  <c r="J182" i="23" s="1"/>
  <c r="H182" i="23"/>
  <c r="G182" i="23"/>
  <c r="F182" i="23"/>
  <c r="E182" i="23"/>
  <c r="D182" i="23"/>
  <c r="C182" i="23"/>
  <c r="B182" i="23"/>
  <c r="A182" i="23"/>
  <c r="K181" i="23"/>
  <c r="I181" i="23"/>
  <c r="J181" i="23" s="1"/>
  <c r="H181" i="23"/>
  <c r="G181" i="23"/>
  <c r="F181" i="23"/>
  <c r="E181" i="23"/>
  <c r="D181" i="23"/>
  <c r="C181" i="23"/>
  <c r="B181" i="23"/>
  <c r="A181" i="23"/>
  <c r="K180" i="23"/>
  <c r="I180" i="23"/>
  <c r="J180" i="23" s="1"/>
  <c r="H180" i="23"/>
  <c r="G180" i="23"/>
  <c r="F180" i="23"/>
  <c r="E180" i="23"/>
  <c r="D180" i="23"/>
  <c r="C180" i="23"/>
  <c r="B180" i="23"/>
  <c r="A180" i="23"/>
  <c r="K179" i="23"/>
  <c r="I179" i="23"/>
  <c r="J179" i="23" s="1"/>
  <c r="H179" i="23"/>
  <c r="G179" i="23"/>
  <c r="F179" i="23"/>
  <c r="E179" i="23"/>
  <c r="D179" i="23"/>
  <c r="C179" i="23"/>
  <c r="B179" i="23"/>
  <c r="A179" i="23"/>
  <c r="K178" i="23"/>
  <c r="I178" i="23"/>
  <c r="J178" i="23" s="1"/>
  <c r="H178" i="23"/>
  <c r="G178" i="23"/>
  <c r="F178" i="23"/>
  <c r="E178" i="23"/>
  <c r="D178" i="23"/>
  <c r="C178" i="23"/>
  <c r="B178" i="23"/>
  <c r="A178" i="23"/>
  <c r="K177" i="23"/>
  <c r="I177" i="23"/>
  <c r="J177" i="23" s="1"/>
  <c r="H177" i="23"/>
  <c r="G177" i="23"/>
  <c r="F177" i="23"/>
  <c r="E177" i="23"/>
  <c r="D177" i="23"/>
  <c r="C177" i="23"/>
  <c r="B177" i="23"/>
  <c r="A177" i="23"/>
  <c r="K176" i="23"/>
  <c r="I176" i="23"/>
  <c r="J176" i="23" s="1"/>
  <c r="H176" i="23"/>
  <c r="G176" i="23"/>
  <c r="F176" i="23"/>
  <c r="E176" i="23"/>
  <c r="D176" i="23"/>
  <c r="C176" i="23"/>
  <c r="B176" i="23"/>
  <c r="A176" i="23"/>
  <c r="K175" i="23"/>
  <c r="I175" i="23"/>
  <c r="J175" i="23" s="1"/>
  <c r="H175" i="23"/>
  <c r="G175" i="23"/>
  <c r="F175" i="23"/>
  <c r="E175" i="23"/>
  <c r="D175" i="23"/>
  <c r="C175" i="23"/>
  <c r="B175" i="23"/>
  <c r="A175" i="23"/>
  <c r="K174" i="23"/>
  <c r="I174" i="23"/>
  <c r="J174" i="23" s="1"/>
  <c r="H174" i="23"/>
  <c r="G174" i="23"/>
  <c r="F174" i="23"/>
  <c r="E174" i="23"/>
  <c r="D174" i="23"/>
  <c r="C174" i="23"/>
  <c r="B174" i="23"/>
  <c r="A174" i="23"/>
  <c r="K173" i="23"/>
  <c r="I173" i="23"/>
  <c r="J173" i="23" s="1"/>
  <c r="H173" i="23"/>
  <c r="G173" i="23"/>
  <c r="F173" i="23"/>
  <c r="E173" i="23"/>
  <c r="D173" i="23"/>
  <c r="C173" i="23"/>
  <c r="B173" i="23"/>
  <c r="A173" i="23"/>
  <c r="K172" i="23"/>
  <c r="I172" i="23"/>
  <c r="J172" i="23" s="1"/>
  <c r="H172" i="23"/>
  <c r="G172" i="23"/>
  <c r="F172" i="23"/>
  <c r="E172" i="23"/>
  <c r="D172" i="23"/>
  <c r="C172" i="23"/>
  <c r="B172" i="23"/>
  <c r="A172" i="23"/>
  <c r="K171" i="23"/>
  <c r="I171" i="23"/>
  <c r="J171" i="23" s="1"/>
  <c r="H171" i="23"/>
  <c r="G171" i="23"/>
  <c r="F171" i="23"/>
  <c r="E171" i="23"/>
  <c r="D171" i="23"/>
  <c r="C171" i="23"/>
  <c r="B171" i="23"/>
  <c r="A171" i="23"/>
  <c r="K170" i="23"/>
  <c r="I170" i="23"/>
  <c r="J170" i="23" s="1"/>
  <c r="H170" i="23"/>
  <c r="G170" i="23"/>
  <c r="F170" i="23"/>
  <c r="E170" i="23"/>
  <c r="D170" i="23"/>
  <c r="C170" i="23"/>
  <c r="B170" i="23"/>
  <c r="A170" i="23"/>
  <c r="K169" i="23"/>
  <c r="I169" i="23"/>
  <c r="J169" i="23" s="1"/>
  <c r="H169" i="23"/>
  <c r="G169" i="23"/>
  <c r="F169" i="23"/>
  <c r="E169" i="23"/>
  <c r="D169" i="23"/>
  <c r="C169" i="23"/>
  <c r="B169" i="23"/>
  <c r="A169" i="23"/>
  <c r="K168" i="23"/>
  <c r="I168" i="23"/>
  <c r="J168" i="23" s="1"/>
  <c r="H168" i="23"/>
  <c r="G168" i="23"/>
  <c r="F168" i="23"/>
  <c r="E168" i="23"/>
  <c r="D168" i="23"/>
  <c r="C168" i="23"/>
  <c r="B168" i="23"/>
  <c r="A168" i="23"/>
  <c r="K167" i="23"/>
  <c r="I167" i="23"/>
  <c r="J167" i="23" s="1"/>
  <c r="H167" i="23"/>
  <c r="G167" i="23"/>
  <c r="F167" i="23"/>
  <c r="E167" i="23"/>
  <c r="D167" i="23"/>
  <c r="C167" i="23"/>
  <c r="B167" i="23"/>
  <c r="A167" i="23"/>
  <c r="I166" i="23"/>
  <c r="J166" i="23" s="1"/>
  <c r="K166" i="23" s="1"/>
  <c r="H166" i="23"/>
  <c r="G166" i="23"/>
  <c r="F166" i="23"/>
  <c r="E166" i="23"/>
  <c r="D166" i="23"/>
  <c r="C166" i="23"/>
  <c r="B166" i="23"/>
  <c r="A166" i="23"/>
  <c r="I165" i="23"/>
  <c r="J165" i="23" s="1"/>
  <c r="K165" i="23" s="1"/>
  <c r="H165" i="23"/>
  <c r="G165" i="23"/>
  <c r="F165" i="23"/>
  <c r="E165" i="23"/>
  <c r="D165" i="23"/>
  <c r="C165" i="23"/>
  <c r="B165" i="23"/>
  <c r="A165" i="23"/>
  <c r="I164" i="23"/>
  <c r="J164" i="23" s="1"/>
  <c r="K164" i="23" s="1"/>
  <c r="H164" i="23"/>
  <c r="G164" i="23"/>
  <c r="F164" i="23"/>
  <c r="E164" i="23"/>
  <c r="D164" i="23"/>
  <c r="C164" i="23"/>
  <c r="B164" i="23"/>
  <c r="A164" i="23"/>
  <c r="I163" i="23"/>
  <c r="J163" i="23" s="1"/>
  <c r="K163" i="23" s="1"/>
  <c r="H163" i="23"/>
  <c r="G163" i="23"/>
  <c r="F163" i="23"/>
  <c r="E163" i="23"/>
  <c r="D163" i="23"/>
  <c r="C163" i="23"/>
  <c r="B163" i="23"/>
  <c r="A163" i="23"/>
  <c r="I162" i="23"/>
  <c r="J162" i="23" s="1"/>
  <c r="K162" i="23" s="1"/>
  <c r="H162" i="23"/>
  <c r="G162" i="23"/>
  <c r="F162" i="23"/>
  <c r="E162" i="23"/>
  <c r="D162" i="23"/>
  <c r="C162" i="23"/>
  <c r="B162" i="23"/>
  <c r="A162" i="23"/>
  <c r="I161" i="23"/>
  <c r="J161" i="23" s="1"/>
  <c r="K161" i="23" s="1"/>
  <c r="H161" i="23"/>
  <c r="G161" i="23"/>
  <c r="F161" i="23"/>
  <c r="E161" i="23"/>
  <c r="D161" i="23"/>
  <c r="C161" i="23"/>
  <c r="B161" i="23"/>
  <c r="A161" i="23"/>
  <c r="I160" i="23"/>
  <c r="J160" i="23" s="1"/>
  <c r="K160" i="23" s="1"/>
  <c r="H160" i="23"/>
  <c r="G160" i="23"/>
  <c r="F160" i="23"/>
  <c r="E160" i="23"/>
  <c r="D160" i="23"/>
  <c r="C160" i="23"/>
  <c r="B160" i="23"/>
  <c r="A160" i="23"/>
  <c r="K159" i="23"/>
  <c r="I159" i="23"/>
  <c r="J159" i="23" s="1"/>
  <c r="H159" i="23"/>
  <c r="G159" i="23"/>
  <c r="F159" i="23"/>
  <c r="E159" i="23"/>
  <c r="D159" i="23"/>
  <c r="C159" i="23"/>
  <c r="B159" i="23"/>
  <c r="A159" i="23"/>
  <c r="K158" i="23"/>
  <c r="I158" i="23"/>
  <c r="J158" i="23" s="1"/>
  <c r="H158" i="23"/>
  <c r="G158" i="23"/>
  <c r="F158" i="23"/>
  <c r="E158" i="23"/>
  <c r="D158" i="23"/>
  <c r="C158" i="23"/>
  <c r="B158" i="23"/>
  <c r="A158" i="23"/>
  <c r="I157" i="23"/>
  <c r="J157" i="23" s="1"/>
  <c r="K157" i="23" s="1"/>
  <c r="H157" i="23"/>
  <c r="G157" i="23"/>
  <c r="F157" i="23"/>
  <c r="E157" i="23"/>
  <c r="D157" i="23"/>
  <c r="C157" i="23"/>
  <c r="B157" i="23"/>
  <c r="A157" i="23"/>
  <c r="I156" i="23"/>
  <c r="J156" i="23" s="1"/>
  <c r="K156" i="23" s="1"/>
  <c r="H156" i="23"/>
  <c r="G156" i="23"/>
  <c r="F156" i="23"/>
  <c r="E156" i="23"/>
  <c r="D156" i="23"/>
  <c r="C156" i="23"/>
  <c r="B156" i="23"/>
  <c r="A156" i="23"/>
  <c r="I155" i="23"/>
  <c r="J155" i="23" s="1"/>
  <c r="K155" i="23" s="1"/>
  <c r="H155" i="23"/>
  <c r="G155" i="23"/>
  <c r="F155" i="23"/>
  <c r="E155" i="23"/>
  <c r="D155" i="23"/>
  <c r="C155" i="23"/>
  <c r="B155" i="23"/>
  <c r="A155" i="23"/>
  <c r="I154" i="23"/>
  <c r="J154" i="23" s="1"/>
  <c r="K154" i="23" s="1"/>
  <c r="H154" i="23"/>
  <c r="G154" i="23"/>
  <c r="F154" i="23"/>
  <c r="E154" i="23"/>
  <c r="D154" i="23"/>
  <c r="C154" i="23"/>
  <c r="B154" i="23"/>
  <c r="A154" i="23"/>
  <c r="I153" i="23"/>
  <c r="J153" i="23" s="1"/>
  <c r="K153" i="23" s="1"/>
  <c r="H153" i="23"/>
  <c r="G153" i="23"/>
  <c r="F153" i="23"/>
  <c r="E153" i="23"/>
  <c r="D153" i="23"/>
  <c r="C153" i="23"/>
  <c r="B153" i="23"/>
  <c r="A153" i="23"/>
  <c r="K152" i="23"/>
  <c r="I152" i="23"/>
  <c r="J152" i="23" s="1"/>
  <c r="H152" i="23"/>
  <c r="G152" i="23"/>
  <c r="F152" i="23"/>
  <c r="E152" i="23"/>
  <c r="D152" i="23"/>
  <c r="C152" i="23"/>
  <c r="B152" i="23"/>
  <c r="A152" i="23"/>
  <c r="K151" i="23"/>
  <c r="I151" i="23"/>
  <c r="J151" i="23" s="1"/>
  <c r="H151" i="23"/>
  <c r="G151" i="23"/>
  <c r="F151" i="23"/>
  <c r="E151" i="23"/>
  <c r="D151" i="23"/>
  <c r="C151" i="23"/>
  <c r="B151" i="23"/>
  <c r="A151" i="23"/>
  <c r="K150" i="23"/>
  <c r="I150" i="23"/>
  <c r="J150" i="23" s="1"/>
  <c r="H150" i="23"/>
  <c r="G150" i="23"/>
  <c r="F150" i="23"/>
  <c r="E150" i="23"/>
  <c r="D150" i="23"/>
  <c r="C150" i="23"/>
  <c r="B150" i="23"/>
  <c r="A150" i="23"/>
  <c r="K149" i="23"/>
  <c r="I149" i="23"/>
  <c r="J149" i="23" s="1"/>
  <c r="H149" i="23"/>
  <c r="G149" i="23"/>
  <c r="F149" i="23"/>
  <c r="E149" i="23"/>
  <c r="D149" i="23"/>
  <c r="C149" i="23"/>
  <c r="B149" i="23"/>
  <c r="A149" i="23"/>
  <c r="K148" i="23"/>
  <c r="I148" i="23"/>
  <c r="J148" i="23" s="1"/>
  <c r="H148" i="23"/>
  <c r="G148" i="23"/>
  <c r="F148" i="23"/>
  <c r="E148" i="23"/>
  <c r="D148" i="23"/>
  <c r="C148" i="23"/>
  <c r="B148" i="23"/>
  <c r="A148" i="23"/>
  <c r="K147" i="23"/>
  <c r="I147" i="23"/>
  <c r="J147" i="23" s="1"/>
  <c r="H147" i="23"/>
  <c r="G147" i="23"/>
  <c r="F147" i="23"/>
  <c r="E147" i="23"/>
  <c r="D147" i="23"/>
  <c r="C147" i="23"/>
  <c r="B147" i="23"/>
  <c r="A147" i="23"/>
  <c r="K146" i="23"/>
  <c r="I146" i="23"/>
  <c r="J146" i="23" s="1"/>
  <c r="H146" i="23"/>
  <c r="G146" i="23"/>
  <c r="F146" i="23"/>
  <c r="E146" i="23"/>
  <c r="D146" i="23"/>
  <c r="C146" i="23"/>
  <c r="B146" i="23"/>
  <c r="A146" i="23"/>
  <c r="K145" i="23"/>
  <c r="I145" i="23"/>
  <c r="J145" i="23" s="1"/>
  <c r="H145" i="23"/>
  <c r="G145" i="23"/>
  <c r="F145" i="23"/>
  <c r="E145" i="23"/>
  <c r="D145" i="23"/>
  <c r="C145" i="23"/>
  <c r="B145" i="23"/>
  <c r="A145" i="23"/>
  <c r="K144" i="23"/>
  <c r="I144" i="23"/>
  <c r="J144" i="23" s="1"/>
  <c r="H144" i="23"/>
  <c r="G144" i="23"/>
  <c r="F144" i="23"/>
  <c r="E144" i="23"/>
  <c r="D144" i="23"/>
  <c r="C144" i="23"/>
  <c r="B144" i="23"/>
  <c r="A144" i="23"/>
  <c r="K143" i="23"/>
  <c r="I143" i="23"/>
  <c r="J143" i="23" s="1"/>
  <c r="H143" i="23"/>
  <c r="G143" i="23"/>
  <c r="F143" i="23"/>
  <c r="E143" i="23"/>
  <c r="D143" i="23"/>
  <c r="C143" i="23"/>
  <c r="B143" i="23"/>
  <c r="A143" i="23"/>
  <c r="I142" i="23"/>
  <c r="J142" i="23" s="1"/>
  <c r="K142" i="23" s="1"/>
  <c r="H142" i="23"/>
  <c r="G142" i="23"/>
  <c r="F142" i="23"/>
  <c r="E142" i="23"/>
  <c r="D142" i="23"/>
  <c r="C142" i="23"/>
  <c r="B142" i="23"/>
  <c r="A142" i="23"/>
  <c r="I141" i="23"/>
  <c r="J141" i="23" s="1"/>
  <c r="K141" i="23" s="1"/>
  <c r="H141" i="23"/>
  <c r="G141" i="23"/>
  <c r="F141" i="23"/>
  <c r="E141" i="23"/>
  <c r="D141" i="23"/>
  <c r="C141" i="23"/>
  <c r="B141" i="23"/>
  <c r="A141" i="23"/>
  <c r="I140" i="23"/>
  <c r="J140" i="23" s="1"/>
  <c r="K140" i="23" s="1"/>
  <c r="H140" i="23"/>
  <c r="G140" i="23"/>
  <c r="F140" i="23"/>
  <c r="E140" i="23"/>
  <c r="D140" i="23"/>
  <c r="C140" i="23"/>
  <c r="B140" i="23"/>
  <c r="A140" i="23"/>
  <c r="I139" i="23"/>
  <c r="J139" i="23" s="1"/>
  <c r="K139" i="23" s="1"/>
  <c r="H139" i="23"/>
  <c r="G139" i="23"/>
  <c r="F139" i="23"/>
  <c r="E139" i="23"/>
  <c r="D139" i="23"/>
  <c r="C139" i="23"/>
  <c r="B139" i="23"/>
  <c r="A139" i="23"/>
  <c r="I138" i="23"/>
  <c r="J138" i="23" s="1"/>
  <c r="K138" i="23" s="1"/>
  <c r="H138" i="23"/>
  <c r="G138" i="23"/>
  <c r="F138" i="23"/>
  <c r="E138" i="23"/>
  <c r="D138" i="23"/>
  <c r="C138" i="23"/>
  <c r="B138" i="23"/>
  <c r="A138" i="23"/>
  <c r="I137" i="23"/>
  <c r="J137" i="23" s="1"/>
  <c r="K137" i="23" s="1"/>
  <c r="H137" i="23"/>
  <c r="G137" i="23"/>
  <c r="F137" i="23"/>
  <c r="E137" i="23"/>
  <c r="D137" i="23"/>
  <c r="C137" i="23"/>
  <c r="B137" i="23"/>
  <c r="A137" i="23"/>
  <c r="I136" i="23"/>
  <c r="J136" i="23" s="1"/>
  <c r="K136" i="23" s="1"/>
  <c r="H136" i="23"/>
  <c r="G136" i="23"/>
  <c r="F136" i="23"/>
  <c r="E136" i="23"/>
  <c r="D136" i="23"/>
  <c r="C136" i="23"/>
  <c r="B136" i="23"/>
  <c r="A136" i="23"/>
  <c r="K135" i="23"/>
  <c r="I135" i="23"/>
  <c r="J135" i="23" s="1"/>
  <c r="H135" i="23"/>
  <c r="G135" i="23"/>
  <c r="F135" i="23"/>
  <c r="E135" i="23"/>
  <c r="D135" i="23"/>
  <c r="C135" i="23"/>
  <c r="B135" i="23"/>
  <c r="A135" i="23"/>
  <c r="K134" i="23"/>
  <c r="I134" i="23"/>
  <c r="J134" i="23" s="1"/>
  <c r="H134" i="23"/>
  <c r="G134" i="23"/>
  <c r="F134" i="23"/>
  <c r="E134" i="23"/>
  <c r="D134" i="23"/>
  <c r="C134" i="23"/>
  <c r="B134" i="23"/>
  <c r="A134" i="23"/>
  <c r="I133" i="23"/>
  <c r="J133" i="23" s="1"/>
  <c r="K133" i="23" s="1"/>
  <c r="H133" i="23"/>
  <c r="G133" i="23"/>
  <c r="F133" i="23"/>
  <c r="E133" i="23"/>
  <c r="D133" i="23"/>
  <c r="C133" i="23"/>
  <c r="B133" i="23"/>
  <c r="A133" i="23"/>
  <c r="I132" i="23"/>
  <c r="J132" i="23" s="1"/>
  <c r="K132" i="23" s="1"/>
  <c r="H132" i="23"/>
  <c r="G132" i="23"/>
  <c r="F132" i="23"/>
  <c r="E132" i="23"/>
  <c r="D132" i="23"/>
  <c r="C132" i="23"/>
  <c r="B132" i="23"/>
  <c r="A132" i="23"/>
  <c r="I131" i="23"/>
  <c r="J131" i="23" s="1"/>
  <c r="K131" i="23" s="1"/>
  <c r="H131" i="23"/>
  <c r="G131" i="23"/>
  <c r="F131" i="23"/>
  <c r="E131" i="23"/>
  <c r="D131" i="23"/>
  <c r="C131" i="23"/>
  <c r="B131" i="23"/>
  <c r="A131" i="23"/>
  <c r="I130" i="23"/>
  <c r="J130" i="23" s="1"/>
  <c r="K130" i="23" s="1"/>
  <c r="H130" i="23"/>
  <c r="G130" i="23"/>
  <c r="F130" i="23"/>
  <c r="E130" i="23"/>
  <c r="D130" i="23"/>
  <c r="C130" i="23"/>
  <c r="B130" i="23"/>
  <c r="A130" i="23"/>
  <c r="I129" i="23"/>
  <c r="J129" i="23" s="1"/>
  <c r="K129" i="23" s="1"/>
  <c r="H129" i="23"/>
  <c r="G129" i="23"/>
  <c r="F129" i="23"/>
  <c r="E129" i="23"/>
  <c r="D129" i="23"/>
  <c r="C129" i="23"/>
  <c r="B129" i="23"/>
  <c r="A129" i="23"/>
  <c r="K128" i="23"/>
  <c r="I128" i="23"/>
  <c r="J128" i="23" s="1"/>
  <c r="H128" i="23"/>
  <c r="G128" i="23"/>
  <c r="F128" i="23"/>
  <c r="E128" i="23"/>
  <c r="D128" i="23"/>
  <c r="C128" i="23"/>
  <c r="B128" i="23"/>
  <c r="A128" i="23"/>
  <c r="K127" i="23"/>
  <c r="I127" i="23"/>
  <c r="J127" i="23" s="1"/>
  <c r="H127" i="23"/>
  <c r="G127" i="23"/>
  <c r="F127" i="23"/>
  <c r="E127" i="23"/>
  <c r="D127" i="23"/>
  <c r="C127" i="23"/>
  <c r="B127" i="23"/>
  <c r="A127" i="23"/>
  <c r="K126" i="23"/>
  <c r="I126" i="23"/>
  <c r="J126" i="23" s="1"/>
  <c r="H126" i="23"/>
  <c r="G126" i="23"/>
  <c r="F126" i="23"/>
  <c r="E126" i="23"/>
  <c r="D126" i="23"/>
  <c r="C126" i="23"/>
  <c r="B126" i="23"/>
  <c r="A126" i="23"/>
  <c r="K125" i="23"/>
  <c r="I125" i="23"/>
  <c r="J125" i="23" s="1"/>
  <c r="H125" i="23"/>
  <c r="G125" i="23"/>
  <c r="F125" i="23"/>
  <c r="E125" i="23"/>
  <c r="D125" i="23"/>
  <c r="C125" i="23"/>
  <c r="B125" i="23"/>
  <c r="A125" i="23"/>
  <c r="K124" i="23"/>
  <c r="I124" i="23"/>
  <c r="J124" i="23" s="1"/>
  <c r="H124" i="23"/>
  <c r="G124" i="23"/>
  <c r="F124" i="23"/>
  <c r="E124" i="23"/>
  <c r="D124" i="23"/>
  <c r="C124" i="23"/>
  <c r="B124" i="23"/>
  <c r="A124" i="23"/>
  <c r="K123" i="23"/>
  <c r="I123" i="23"/>
  <c r="J123" i="23" s="1"/>
  <c r="H123" i="23"/>
  <c r="G123" i="23"/>
  <c r="F123" i="23"/>
  <c r="E123" i="23"/>
  <c r="D123" i="23"/>
  <c r="C123" i="23"/>
  <c r="B123" i="23"/>
  <c r="A123" i="23"/>
  <c r="K122" i="23"/>
  <c r="I122" i="23"/>
  <c r="J122" i="23" s="1"/>
  <c r="H122" i="23"/>
  <c r="G122" i="23"/>
  <c r="F122" i="23"/>
  <c r="E122" i="23"/>
  <c r="D122" i="23"/>
  <c r="C122" i="23"/>
  <c r="B122" i="23"/>
  <c r="A122" i="23"/>
  <c r="K121" i="23"/>
  <c r="I121" i="23"/>
  <c r="J121" i="23" s="1"/>
  <c r="H121" i="23"/>
  <c r="G121" i="23"/>
  <c r="F121" i="23"/>
  <c r="E121" i="23"/>
  <c r="D121" i="23"/>
  <c r="C121" i="23"/>
  <c r="B121" i="23"/>
  <c r="A121" i="23"/>
  <c r="K120" i="23"/>
  <c r="I120" i="23"/>
  <c r="J120" i="23" s="1"/>
  <c r="H120" i="23"/>
  <c r="G120" i="23"/>
  <c r="F120" i="23"/>
  <c r="E120" i="23"/>
  <c r="D120" i="23"/>
  <c r="C120" i="23"/>
  <c r="B120" i="23"/>
  <c r="A120" i="23"/>
  <c r="K119" i="23"/>
  <c r="I119" i="23"/>
  <c r="J119" i="23" s="1"/>
  <c r="H119" i="23"/>
  <c r="G119" i="23"/>
  <c r="F119" i="23"/>
  <c r="E119" i="23"/>
  <c r="D119" i="23"/>
  <c r="C119" i="23"/>
  <c r="B119" i="23"/>
  <c r="A119" i="23"/>
  <c r="I118" i="23"/>
  <c r="J118" i="23" s="1"/>
  <c r="K118" i="23" s="1"/>
  <c r="H118" i="23"/>
  <c r="G118" i="23"/>
  <c r="F118" i="23"/>
  <c r="E118" i="23"/>
  <c r="D118" i="23"/>
  <c r="C118" i="23"/>
  <c r="B118" i="23"/>
  <c r="A118" i="23"/>
  <c r="I117" i="23"/>
  <c r="J117" i="23" s="1"/>
  <c r="K117" i="23" s="1"/>
  <c r="H117" i="23"/>
  <c r="G117" i="23"/>
  <c r="F117" i="23"/>
  <c r="E117" i="23"/>
  <c r="D117" i="23"/>
  <c r="C117" i="23"/>
  <c r="B117" i="23"/>
  <c r="A117" i="23"/>
  <c r="I116" i="23"/>
  <c r="J116" i="23" s="1"/>
  <c r="K116" i="23" s="1"/>
  <c r="H116" i="23"/>
  <c r="G116" i="23"/>
  <c r="F116" i="23"/>
  <c r="E116" i="23"/>
  <c r="D116" i="23"/>
  <c r="C116" i="23"/>
  <c r="B116" i="23"/>
  <c r="A116" i="23"/>
  <c r="I115" i="23"/>
  <c r="J115" i="23" s="1"/>
  <c r="K115" i="23" s="1"/>
  <c r="H115" i="23"/>
  <c r="G115" i="23"/>
  <c r="F115" i="23"/>
  <c r="E115" i="23"/>
  <c r="D115" i="23"/>
  <c r="C115" i="23"/>
  <c r="B115" i="23"/>
  <c r="A115" i="23"/>
  <c r="I114" i="23"/>
  <c r="J114" i="23" s="1"/>
  <c r="K114" i="23" s="1"/>
  <c r="H114" i="23"/>
  <c r="G114" i="23"/>
  <c r="F114" i="23"/>
  <c r="E114" i="23"/>
  <c r="D114" i="23"/>
  <c r="C114" i="23"/>
  <c r="B114" i="23"/>
  <c r="A114" i="23"/>
  <c r="I113" i="23"/>
  <c r="J113" i="23" s="1"/>
  <c r="K113" i="23" s="1"/>
  <c r="H113" i="23"/>
  <c r="G113" i="23"/>
  <c r="F113" i="23"/>
  <c r="E113" i="23"/>
  <c r="D113" i="23"/>
  <c r="C113" i="23"/>
  <c r="B113" i="23"/>
  <c r="A113" i="23"/>
  <c r="I112" i="23"/>
  <c r="J112" i="23" s="1"/>
  <c r="K112" i="23" s="1"/>
  <c r="H112" i="23"/>
  <c r="G112" i="23"/>
  <c r="F112" i="23"/>
  <c r="E112" i="23"/>
  <c r="D112" i="23"/>
  <c r="C112" i="23"/>
  <c r="B112" i="23"/>
  <c r="A112" i="23"/>
  <c r="K111" i="23"/>
  <c r="I111" i="23"/>
  <c r="J111" i="23" s="1"/>
  <c r="H111" i="23"/>
  <c r="G111" i="23"/>
  <c r="F111" i="23"/>
  <c r="E111" i="23"/>
  <c r="D111" i="23"/>
  <c r="C111" i="23"/>
  <c r="B111" i="23"/>
  <c r="A111" i="23"/>
  <c r="K110" i="23"/>
  <c r="I110" i="23"/>
  <c r="J110" i="23" s="1"/>
  <c r="H110" i="23"/>
  <c r="G110" i="23"/>
  <c r="F110" i="23"/>
  <c r="E110" i="23"/>
  <c r="D110" i="23"/>
  <c r="C110" i="23"/>
  <c r="B110" i="23"/>
  <c r="A110" i="23"/>
  <c r="I109" i="23"/>
  <c r="J109" i="23" s="1"/>
  <c r="K109" i="23" s="1"/>
  <c r="H109" i="23"/>
  <c r="G109" i="23"/>
  <c r="F109" i="23"/>
  <c r="E109" i="23"/>
  <c r="D109" i="23"/>
  <c r="C109" i="23"/>
  <c r="B109" i="23"/>
  <c r="A109" i="23"/>
  <c r="I108" i="23"/>
  <c r="J108" i="23" s="1"/>
  <c r="K108" i="23" s="1"/>
  <c r="H108" i="23"/>
  <c r="G108" i="23"/>
  <c r="F108" i="23"/>
  <c r="E108" i="23"/>
  <c r="D108" i="23"/>
  <c r="C108" i="23"/>
  <c r="B108" i="23"/>
  <c r="A108" i="23"/>
  <c r="I107" i="23"/>
  <c r="J107" i="23" s="1"/>
  <c r="K107" i="23" s="1"/>
  <c r="H107" i="23"/>
  <c r="G107" i="23"/>
  <c r="F107" i="23"/>
  <c r="E107" i="23"/>
  <c r="D107" i="23"/>
  <c r="C107" i="23"/>
  <c r="B107" i="23"/>
  <c r="A107" i="23"/>
  <c r="I106" i="23"/>
  <c r="J106" i="23" s="1"/>
  <c r="K106" i="23" s="1"/>
  <c r="H106" i="23"/>
  <c r="G106" i="23"/>
  <c r="F106" i="23"/>
  <c r="E106" i="23"/>
  <c r="D106" i="23"/>
  <c r="C106" i="23"/>
  <c r="B106" i="23"/>
  <c r="A106" i="23"/>
  <c r="I105" i="23"/>
  <c r="J105" i="23" s="1"/>
  <c r="K105" i="23" s="1"/>
  <c r="H105" i="23"/>
  <c r="G105" i="23"/>
  <c r="F105" i="23"/>
  <c r="E105" i="23"/>
  <c r="D105" i="23"/>
  <c r="C105" i="23"/>
  <c r="B105" i="23"/>
  <c r="A105" i="23"/>
  <c r="K104" i="23"/>
  <c r="I104" i="23"/>
  <c r="J104" i="23" s="1"/>
  <c r="H104" i="23"/>
  <c r="G104" i="23"/>
  <c r="F104" i="23"/>
  <c r="E104" i="23"/>
  <c r="D104" i="23"/>
  <c r="C104" i="23"/>
  <c r="B104" i="23"/>
  <c r="A104" i="23"/>
  <c r="K103" i="23"/>
  <c r="I103" i="23"/>
  <c r="J103" i="23" s="1"/>
  <c r="H103" i="23"/>
  <c r="G103" i="23"/>
  <c r="F103" i="23"/>
  <c r="E103" i="23"/>
  <c r="D103" i="23"/>
  <c r="C103" i="23"/>
  <c r="B103" i="23"/>
  <c r="A103" i="23"/>
  <c r="K102" i="23"/>
  <c r="I102" i="23"/>
  <c r="J102" i="23" s="1"/>
  <c r="H102" i="23"/>
  <c r="G102" i="23"/>
  <c r="F102" i="23"/>
  <c r="E102" i="23"/>
  <c r="D102" i="23"/>
  <c r="C102" i="23"/>
  <c r="B102" i="23"/>
  <c r="A102" i="23"/>
  <c r="K101" i="23"/>
  <c r="I101" i="23"/>
  <c r="J101" i="23" s="1"/>
  <c r="H101" i="23"/>
  <c r="G101" i="23"/>
  <c r="F101" i="23"/>
  <c r="E101" i="23"/>
  <c r="D101" i="23"/>
  <c r="C101" i="23"/>
  <c r="B101" i="23"/>
  <c r="A101" i="23"/>
  <c r="K100" i="23"/>
  <c r="I100" i="23"/>
  <c r="J100" i="23" s="1"/>
  <c r="H100" i="23"/>
  <c r="G100" i="23"/>
  <c r="F100" i="23"/>
  <c r="E100" i="23"/>
  <c r="D100" i="23"/>
  <c r="C100" i="23"/>
  <c r="B100" i="23"/>
  <c r="A100" i="23"/>
  <c r="K99" i="23"/>
  <c r="I99" i="23"/>
  <c r="J99" i="23" s="1"/>
  <c r="H99" i="23"/>
  <c r="G99" i="23"/>
  <c r="F99" i="23"/>
  <c r="E99" i="23"/>
  <c r="D99" i="23"/>
  <c r="C99" i="23"/>
  <c r="B99" i="23"/>
  <c r="A99" i="23"/>
  <c r="K98" i="23"/>
  <c r="I98" i="23"/>
  <c r="J98" i="23" s="1"/>
  <c r="H98" i="23"/>
  <c r="G98" i="23"/>
  <c r="F98" i="23"/>
  <c r="E98" i="23"/>
  <c r="D98" i="23"/>
  <c r="C98" i="23"/>
  <c r="B98" i="23"/>
  <c r="A98" i="23"/>
  <c r="K97" i="23"/>
  <c r="I97" i="23"/>
  <c r="J97" i="23" s="1"/>
  <c r="H97" i="23"/>
  <c r="G97" i="23"/>
  <c r="F97" i="23"/>
  <c r="E97" i="23"/>
  <c r="D97" i="23"/>
  <c r="C97" i="23"/>
  <c r="B97" i="23"/>
  <c r="A97" i="23"/>
  <c r="K96" i="23"/>
  <c r="I96" i="23"/>
  <c r="J96" i="23" s="1"/>
  <c r="H96" i="23"/>
  <c r="G96" i="23"/>
  <c r="F96" i="23"/>
  <c r="E96" i="23"/>
  <c r="D96" i="23"/>
  <c r="C96" i="23"/>
  <c r="B96" i="23"/>
  <c r="A96" i="23"/>
  <c r="K95" i="23"/>
  <c r="I95" i="23"/>
  <c r="J95" i="23" s="1"/>
  <c r="H95" i="23"/>
  <c r="G95" i="23"/>
  <c r="F95" i="23"/>
  <c r="E95" i="23"/>
  <c r="D95" i="23"/>
  <c r="C95" i="23"/>
  <c r="B95" i="23"/>
  <c r="A95" i="23"/>
  <c r="I94" i="23"/>
  <c r="J94" i="23" s="1"/>
  <c r="K94" i="23" s="1"/>
  <c r="H94" i="23"/>
  <c r="G94" i="23"/>
  <c r="F94" i="23"/>
  <c r="E94" i="23"/>
  <c r="D94" i="23"/>
  <c r="C94" i="23"/>
  <c r="B94" i="23"/>
  <c r="A94" i="23"/>
  <c r="I93" i="23"/>
  <c r="J93" i="23" s="1"/>
  <c r="K93" i="23" s="1"/>
  <c r="H93" i="23"/>
  <c r="G93" i="23"/>
  <c r="F93" i="23"/>
  <c r="E93" i="23"/>
  <c r="D93" i="23"/>
  <c r="C93" i="23"/>
  <c r="B93" i="23"/>
  <c r="A93" i="23"/>
  <c r="I92" i="23"/>
  <c r="J92" i="23" s="1"/>
  <c r="K92" i="23" s="1"/>
  <c r="H92" i="23"/>
  <c r="G92" i="23"/>
  <c r="F92" i="23"/>
  <c r="E92" i="23"/>
  <c r="D92" i="23"/>
  <c r="C92" i="23"/>
  <c r="B92" i="23"/>
  <c r="A92" i="23"/>
  <c r="I91" i="23"/>
  <c r="J91" i="23" s="1"/>
  <c r="K91" i="23" s="1"/>
  <c r="H91" i="23"/>
  <c r="G91" i="23"/>
  <c r="F91" i="23"/>
  <c r="E91" i="23"/>
  <c r="D91" i="23"/>
  <c r="C91" i="23"/>
  <c r="B91" i="23"/>
  <c r="A91" i="23"/>
  <c r="I90" i="23"/>
  <c r="J90" i="23" s="1"/>
  <c r="K90" i="23" s="1"/>
  <c r="H90" i="23"/>
  <c r="G90" i="23"/>
  <c r="F90" i="23"/>
  <c r="E90" i="23"/>
  <c r="D90" i="23"/>
  <c r="C90" i="23"/>
  <c r="B90" i="23"/>
  <c r="A90" i="23"/>
  <c r="I89" i="23"/>
  <c r="J89" i="23" s="1"/>
  <c r="K89" i="23" s="1"/>
  <c r="H89" i="23"/>
  <c r="G89" i="23"/>
  <c r="F89" i="23"/>
  <c r="E89" i="23"/>
  <c r="D89" i="23"/>
  <c r="C89" i="23"/>
  <c r="B89" i="23"/>
  <c r="A89" i="23"/>
  <c r="I88" i="23"/>
  <c r="J88" i="23" s="1"/>
  <c r="K88" i="23" s="1"/>
  <c r="H88" i="23"/>
  <c r="G88" i="23"/>
  <c r="F88" i="23"/>
  <c r="E88" i="23"/>
  <c r="D88" i="23"/>
  <c r="C88" i="23"/>
  <c r="B88" i="23"/>
  <c r="A88" i="23"/>
  <c r="K87" i="23"/>
  <c r="I87" i="23"/>
  <c r="J87" i="23" s="1"/>
  <c r="H87" i="23"/>
  <c r="G87" i="23"/>
  <c r="F87" i="23"/>
  <c r="E87" i="23"/>
  <c r="D87" i="23"/>
  <c r="C87" i="23"/>
  <c r="B87" i="23"/>
  <c r="A87" i="23"/>
  <c r="K86" i="23"/>
  <c r="I86" i="23"/>
  <c r="J86" i="23" s="1"/>
  <c r="H86" i="23"/>
  <c r="G86" i="23"/>
  <c r="F86" i="23"/>
  <c r="E86" i="23"/>
  <c r="D86" i="23"/>
  <c r="C86" i="23"/>
  <c r="B86" i="23"/>
  <c r="A86" i="23"/>
  <c r="I85" i="23"/>
  <c r="J85" i="23" s="1"/>
  <c r="K85" i="23" s="1"/>
  <c r="H85" i="23"/>
  <c r="G85" i="23"/>
  <c r="F85" i="23"/>
  <c r="E85" i="23"/>
  <c r="D85" i="23"/>
  <c r="C85" i="23"/>
  <c r="B85" i="23"/>
  <c r="A85" i="23"/>
  <c r="I84" i="23"/>
  <c r="J84" i="23" s="1"/>
  <c r="K84" i="23" s="1"/>
  <c r="H84" i="23"/>
  <c r="G84" i="23"/>
  <c r="F84" i="23"/>
  <c r="E84" i="23"/>
  <c r="D84" i="23"/>
  <c r="C84" i="23"/>
  <c r="B84" i="23"/>
  <c r="A84" i="23"/>
  <c r="I83" i="23"/>
  <c r="J83" i="23" s="1"/>
  <c r="K83" i="23" s="1"/>
  <c r="H83" i="23"/>
  <c r="G83" i="23"/>
  <c r="F83" i="23"/>
  <c r="E83" i="23"/>
  <c r="D83" i="23"/>
  <c r="C83" i="23"/>
  <c r="B83" i="23"/>
  <c r="A83" i="23"/>
  <c r="I82" i="23"/>
  <c r="J82" i="23" s="1"/>
  <c r="K82" i="23" s="1"/>
  <c r="H82" i="23"/>
  <c r="G82" i="23"/>
  <c r="F82" i="23"/>
  <c r="E82" i="23"/>
  <c r="D82" i="23"/>
  <c r="C82" i="23"/>
  <c r="B82" i="23"/>
  <c r="A82" i="23"/>
  <c r="I81" i="23"/>
  <c r="J81" i="23" s="1"/>
  <c r="K81" i="23" s="1"/>
  <c r="H81" i="23"/>
  <c r="G81" i="23"/>
  <c r="F81" i="23"/>
  <c r="E81" i="23"/>
  <c r="D81" i="23"/>
  <c r="C81" i="23"/>
  <c r="B81" i="23"/>
  <c r="A81" i="23"/>
  <c r="K80" i="23"/>
  <c r="I80" i="23"/>
  <c r="J80" i="23" s="1"/>
  <c r="H80" i="23"/>
  <c r="G80" i="23"/>
  <c r="F80" i="23"/>
  <c r="E80" i="23"/>
  <c r="D80" i="23"/>
  <c r="C80" i="23"/>
  <c r="B80" i="23"/>
  <c r="A80" i="23"/>
  <c r="K79" i="23"/>
  <c r="I79" i="23"/>
  <c r="J79" i="23" s="1"/>
  <c r="H79" i="23"/>
  <c r="G79" i="23"/>
  <c r="F79" i="23"/>
  <c r="E79" i="23"/>
  <c r="D79" i="23"/>
  <c r="C79" i="23"/>
  <c r="B79" i="23"/>
  <c r="A79" i="23"/>
  <c r="K78" i="23"/>
  <c r="I78" i="23"/>
  <c r="J78" i="23" s="1"/>
  <c r="H78" i="23"/>
  <c r="G78" i="23"/>
  <c r="F78" i="23"/>
  <c r="E78" i="23"/>
  <c r="D78" i="23"/>
  <c r="C78" i="23"/>
  <c r="B78" i="23"/>
  <c r="A78" i="23"/>
  <c r="K77" i="23"/>
  <c r="I77" i="23"/>
  <c r="J77" i="23" s="1"/>
  <c r="H77" i="23"/>
  <c r="G77" i="23"/>
  <c r="F77" i="23"/>
  <c r="E77" i="23"/>
  <c r="D77" i="23"/>
  <c r="C77" i="23"/>
  <c r="B77" i="23"/>
  <c r="A77" i="23"/>
  <c r="K76" i="23"/>
  <c r="I76" i="23"/>
  <c r="J76" i="23" s="1"/>
  <c r="H76" i="23"/>
  <c r="G76" i="23"/>
  <c r="F76" i="23"/>
  <c r="E76" i="23"/>
  <c r="D76" i="23"/>
  <c r="C76" i="23"/>
  <c r="B76" i="23"/>
  <c r="A76" i="23"/>
  <c r="K75" i="23"/>
  <c r="I75" i="23"/>
  <c r="J75" i="23" s="1"/>
  <c r="H75" i="23"/>
  <c r="G75" i="23"/>
  <c r="F75" i="23"/>
  <c r="E75" i="23"/>
  <c r="D75" i="23"/>
  <c r="C75" i="23"/>
  <c r="B75" i="23"/>
  <c r="A75" i="23"/>
  <c r="K74" i="23"/>
  <c r="I74" i="23"/>
  <c r="J74" i="23" s="1"/>
  <c r="H74" i="23"/>
  <c r="G74" i="23"/>
  <c r="F74" i="23"/>
  <c r="E74" i="23"/>
  <c r="D74" i="23"/>
  <c r="C74" i="23"/>
  <c r="B74" i="23"/>
  <c r="A74" i="23"/>
  <c r="K73" i="23"/>
  <c r="I73" i="23"/>
  <c r="J73" i="23" s="1"/>
  <c r="H73" i="23"/>
  <c r="G73" i="23"/>
  <c r="F73" i="23"/>
  <c r="E73" i="23"/>
  <c r="D73" i="23"/>
  <c r="C73" i="23"/>
  <c r="B73" i="23"/>
  <c r="A73" i="23"/>
  <c r="K72" i="23"/>
  <c r="I72" i="23"/>
  <c r="J72" i="23" s="1"/>
  <c r="H72" i="23"/>
  <c r="G72" i="23"/>
  <c r="F72" i="23"/>
  <c r="E72" i="23"/>
  <c r="D72" i="23"/>
  <c r="C72" i="23"/>
  <c r="B72" i="23"/>
  <c r="A72" i="23"/>
  <c r="K71" i="23"/>
  <c r="I71" i="23"/>
  <c r="J71" i="23" s="1"/>
  <c r="H71" i="23"/>
  <c r="G71" i="23"/>
  <c r="F71" i="23"/>
  <c r="E71" i="23"/>
  <c r="D71" i="23"/>
  <c r="C71" i="23"/>
  <c r="B71" i="23"/>
  <c r="A71" i="23"/>
  <c r="I70" i="23"/>
  <c r="J70" i="23" s="1"/>
  <c r="K70" i="23" s="1"/>
  <c r="H70" i="23"/>
  <c r="G70" i="23"/>
  <c r="F70" i="23"/>
  <c r="E70" i="23"/>
  <c r="D70" i="23"/>
  <c r="C70" i="23"/>
  <c r="B70" i="23"/>
  <c r="A70" i="23"/>
  <c r="I69" i="23"/>
  <c r="J69" i="23" s="1"/>
  <c r="K69" i="23" s="1"/>
  <c r="H69" i="23"/>
  <c r="G69" i="23"/>
  <c r="F69" i="23"/>
  <c r="E69" i="23"/>
  <c r="D69" i="23"/>
  <c r="C69" i="23"/>
  <c r="B69" i="23"/>
  <c r="A69" i="23"/>
  <c r="I68" i="23"/>
  <c r="J68" i="23" s="1"/>
  <c r="K68" i="23" s="1"/>
  <c r="H68" i="23"/>
  <c r="G68" i="23"/>
  <c r="F68" i="23"/>
  <c r="E68" i="23"/>
  <c r="D68" i="23"/>
  <c r="C68" i="23"/>
  <c r="B68" i="23"/>
  <c r="A68" i="23"/>
  <c r="I67" i="23"/>
  <c r="J67" i="23" s="1"/>
  <c r="K67" i="23" s="1"/>
  <c r="H67" i="23"/>
  <c r="G67" i="23"/>
  <c r="F67" i="23"/>
  <c r="E67" i="23"/>
  <c r="D67" i="23"/>
  <c r="C67" i="23"/>
  <c r="B67" i="23"/>
  <c r="A67" i="23"/>
  <c r="I66" i="23"/>
  <c r="J66" i="23" s="1"/>
  <c r="K66" i="23" s="1"/>
  <c r="H66" i="23"/>
  <c r="G66" i="23"/>
  <c r="F66" i="23"/>
  <c r="E66" i="23"/>
  <c r="D66" i="23"/>
  <c r="C66" i="23"/>
  <c r="B66" i="23"/>
  <c r="A66" i="23"/>
  <c r="I65" i="23"/>
  <c r="J65" i="23" s="1"/>
  <c r="K65" i="23" s="1"/>
  <c r="H65" i="23"/>
  <c r="G65" i="23"/>
  <c r="F65" i="23"/>
  <c r="E65" i="23"/>
  <c r="D65" i="23"/>
  <c r="C65" i="23"/>
  <c r="B65" i="23"/>
  <c r="A65" i="23"/>
  <c r="I64" i="23"/>
  <c r="J64" i="23" s="1"/>
  <c r="K64" i="23" s="1"/>
  <c r="H64" i="23"/>
  <c r="G64" i="23"/>
  <c r="F64" i="23"/>
  <c r="E64" i="23"/>
  <c r="D64" i="23"/>
  <c r="C64" i="23"/>
  <c r="B64" i="23"/>
  <c r="A64" i="23"/>
  <c r="K63" i="23"/>
  <c r="I63" i="23"/>
  <c r="J63" i="23" s="1"/>
  <c r="H63" i="23"/>
  <c r="G63" i="23"/>
  <c r="F63" i="23"/>
  <c r="E63" i="23"/>
  <c r="D63" i="23"/>
  <c r="C63" i="23"/>
  <c r="B63" i="23"/>
  <c r="A63" i="23"/>
  <c r="K62" i="23"/>
  <c r="I62" i="23"/>
  <c r="J62" i="23" s="1"/>
  <c r="H62" i="23"/>
  <c r="G62" i="23"/>
  <c r="F62" i="23"/>
  <c r="E62" i="23"/>
  <c r="D62" i="23"/>
  <c r="C62" i="23"/>
  <c r="B62" i="23"/>
  <c r="A62" i="23"/>
  <c r="I61" i="23"/>
  <c r="J61" i="23" s="1"/>
  <c r="K61" i="23" s="1"/>
  <c r="H61" i="23"/>
  <c r="G61" i="23"/>
  <c r="F61" i="23"/>
  <c r="E61" i="23"/>
  <c r="D61" i="23"/>
  <c r="C61" i="23"/>
  <c r="B61" i="23"/>
  <c r="A61" i="23"/>
  <c r="I60" i="23"/>
  <c r="J60" i="23" s="1"/>
  <c r="K60" i="23" s="1"/>
  <c r="H60" i="23"/>
  <c r="G60" i="23"/>
  <c r="F60" i="23"/>
  <c r="E60" i="23"/>
  <c r="D60" i="23"/>
  <c r="C60" i="23"/>
  <c r="B60" i="23"/>
  <c r="A60" i="23"/>
  <c r="I59" i="23"/>
  <c r="J59" i="23" s="1"/>
  <c r="K59" i="23" s="1"/>
  <c r="H59" i="23"/>
  <c r="G59" i="23"/>
  <c r="F59" i="23"/>
  <c r="E59" i="23"/>
  <c r="D59" i="23"/>
  <c r="C59" i="23"/>
  <c r="B59" i="23"/>
  <c r="A59" i="23"/>
  <c r="I58" i="23"/>
  <c r="J58" i="23" s="1"/>
  <c r="K58" i="23" s="1"/>
  <c r="H58" i="23"/>
  <c r="G58" i="23"/>
  <c r="F58" i="23"/>
  <c r="E58" i="23"/>
  <c r="D58" i="23"/>
  <c r="C58" i="23"/>
  <c r="B58" i="23"/>
  <c r="A58" i="23"/>
  <c r="I57" i="23"/>
  <c r="J57" i="23" s="1"/>
  <c r="K57" i="23" s="1"/>
  <c r="H57" i="23"/>
  <c r="G57" i="23"/>
  <c r="F57" i="23"/>
  <c r="E57" i="23"/>
  <c r="D57" i="23"/>
  <c r="C57" i="23"/>
  <c r="B57" i="23"/>
  <c r="A57" i="23"/>
  <c r="K56" i="23"/>
  <c r="I56" i="23"/>
  <c r="J56" i="23" s="1"/>
  <c r="H56" i="23"/>
  <c r="G56" i="23"/>
  <c r="F56" i="23"/>
  <c r="E56" i="23"/>
  <c r="D56" i="23"/>
  <c r="C56" i="23"/>
  <c r="B56" i="23"/>
  <c r="A56" i="23"/>
  <c r="K55" i="23"/>
  <c r="I55" i="23"/>
  <c r="J55" i="23" s="1"/>
  <c r="H55" i="23"/>
  <c r="G55" i="23"/>
  <c r="F55" i="23"/>
  <c r="E55" i="23"/>
  <c r="D55" i="23"/>
  <c r="C55" i="23"/>
  <c r="B55" i="23"/>
  <c r="A55" i="23"/>
  <c r="K54" i="23"/>
  <c r="I54" i="23"/>
  <c r="J54" i="23" s="1"/>
  <c r="H54" i="23"/>
  <c r="G54" i="23"/>
  <c r="F54" i="23"/>
  <c r="E54" i="23"/>
  <c r="D54" i="23"/>
  <c r="C54" i="23"/>
  <c r="B54" i="23"/>
  <c r="A54" i="23"/>
  <c r="K53" i="23"/>
  <c r="I53" i="23"/>
  <c r="J53" i="23" s="1"/>
  <c r="H53" i="23"/>
  <c r="G53" i="23"/>
  <c r="F53" i="23"/>
  <c r="E53" i="23"/>
  <c r="D53" i="23"/>
  <c r="C53" i="23"/>
  <c r="B53" i="23"/>
  <c r="A53" i="23"/>
  <c r="K52" i="23"/>
  <c r="I52" i="23"/>
  <c r="J52" i="23" s="1"/>
  <c r="H52" i="23"/>
  <c r="G52" i="23"/>
  <c r="F52" i="23"/>
  <c r="E52" i="23"/>
  <c r="D52" i="23"/>
  <c r="C52" i="23"/>
  <c r="B52" i="23"/>
  <c r="A52" i="23"/>
  <c r="K51" i="23"/>
  <c r="I51" i="23"/>
  <c r="J51" i="23" s="1"/>
  <c r="H51" i="23"/>
  <c r="G51" i="23"/>
  <c r="F51" i="23"/>
  <c r="E51" i="23"/>
  <c r="D51" i="23"/>
  <c r="C51" i="23"/>
  <c r="B51" i="23"/>
  <c r="A51" i="23"/>
  <c r="K50" i="23"/>
  <c r="I50" i="23"/>
  <c r="J50" i="23" s="1"/>
  <c r="H50" i="23"/>
  <c r="G50" i="23"/>
  <c r="F50" i="23"/>
  <c r="E50" i="23"/>
  <c r="D50" i="23"/>
  <c r="C50" i="23"/>
  <c r="B50" i="23"/>
  <c r="A50" i="23"/>
  <c r="K49" i="23"/>
  <c r="I49" i="23"/>
  <c r="J49" i="23" s="1"/>
  <c r="H49" i="23"/>
  <c r="G49" i="23"/>
  <c r="F49" i="23"/>
  <c r="E49" i="23"/>
  <c r="D49" i="23"/>
  <c r="C49" i="23"/>
  <c r="B49" i="23"/>
  <c r="A49" i="23"/>
  <c r="K48" i="23"/>
  <c r="I48" i="23"/>
  <c r="J48" i="23" s="1"/>
  <c r="H48" i="23"/>
  <c r="G48" i="23"/>
  <c r="F48" i="23"/>
  <c r="E48" i="23"/>
  <c r="D48" i="23"/>
  <c r="C48" i="23"/>
  <c r="B48" i="23"/>
  <c r="A48" i="23"/>
  <c r="K47" i="23"/>
  <c r="I47" i="23"/>
  <c r="J47" i="23" s="1"/>
  <c r="H47" i="23"/>
  <c r="G47" i="23"/>
  <c r="F47" i="23"/>
  <c r="E47" i="23"/>
  <c r="D47" i="23"/>
  <c r="C47" i="23"/>
  <c r="B47" i="23"/>
  <c r="A47" i="23"/>
  <c r="K46" i="23"/>
  <c r="I46" i="23"/>
  <c r="J46" i="23" s="1"/>
  <c r="H46" i="23"/>
  <c r="G46" i="23"/>
  <c r="F46" i="23"/>
  <c r="E46" i="23"/>
  <c r="D46" i="23"/>
  <c r="C46" i="23"/>
  <c r="B46" i="23"/>
  <c r="A46" i="23"/>
  <c r="K45" i="23"/>
  <c r="I45" i="23"/>
  <c r="J45" i="23" s="1"/>
  <c r="H45" i="23"/>
  <c r="G45" i="23"/>
  <c r="F45" i="23"/>
  <c r="E45" i="23"/>
  <c r="D45" i="23"/>
  <c r="C45" i="23"/>
  <c r="B45" i="23"/>
  <c r="A45" i="23"/>
  <c r="K44" i="23"/>
  <c r="I44" i="23"/>
  <c r="J44" i="23" s="1"/>
  <c r="H44" i="23"/>
  <c r="G44" i="23"/>
  <c r="F44" i="23"/>
  <c r="E44" i="23"/>
  <c r="D44" i="23"/>
  <c r="C44" i="23"/>
  <c r="B44" i="23"/>
  <c r="A44" i="23"/>
  <c r="K43" i="23"/>
  <c r="I43" i="23"/>
  <c r="J43" i="23" s="1"/>
  <c r="H43" i="23"/>
  <c r="G43" i="23"/>
  <c r="F43" i="23"/>
  <c r="E43" i="23"/>
  <c r="D43" i="23"/>
  <c r="C43" i="23"/>
  <c r="B43" i="23"/>
  <c r="A43" i="23"/>
  <c r="K42" i="23"/>
  <c r="I42" i="23"/>
  <c r="J42" i="23" s="1"/>
  <c r="H42" i="23"/>
  <c r="G42" i="23"/>
  <c r="F42" i="23"/>
  <c r="E42" i="23"/>
  <c r="D42" i="23"/>
  <c r="C42" i="23"/>
  <c r="B42" i="23"/>
  <c r="A42" i="23"/>
  <c r="K41" i="23"/>
  <c r="I41" i="23"/>
  <c r="J41" i="23" s="1"/>
  <c r="H41" i="23"/>
  <c r="G41" i="23"/>
  <c r="F41" i="23"/>
  <c r="E41" i="23"/>
  <c r="D41" i="23"/>
  <c r="C41" i="23"/>
  <c r="B41" i="23"/>
  <c r="A41" i="23"/>
  <c r="K40" i="23"/>
  <c r="I40" i="23"/>
  <c r="J40" i="23" s="1"/>
  <c r="H40" i="23"/>
  <c r="G40" i="23"/>
  <c r="F40" i="23"/>
  <c r="E40" i="23"/>
  <c r="D40" i="23"/>
  <c r="C40" i="23"/>
  <c r="B40" i="23"/>
  <c r="A40" i="23"/>
  <c r="K39" i="23"/>
  <c r="I39" i="23"/>
  <c r="J39" i="23" s="1"/>
  <c r="H39" i="23"/>
  <c r="G39" i="23"/>
  <c r="F39" i="23"/>
  <c r="E39" i="23"/>
  <c r="D39" i="23"/>
  <c r="C39" i="23"/>
  <c r="B39" i="23"/>
  <c r="A39" i="23"/>
  <c r="K38" i="23"/>
  <c r="I38" i="23"/>
  <c r="J38" i="23" s="1"/>
  <c r="H38" i="23"/>
  <c r="G38" i="23"/>
  <c r="F38" i="23"/>
  <c r="E38" i="23"/>
  <c r="D38" i="23"/>
  <c r="C38" i="23"/>
  <c r="B38" i="23"/>
  <c r="A38" i="23"/>
  <c r="K37" i="23"/>
  <c r="I37" i="23"/>
  <c r="J37" i="23" s="1"/>
  <c r="H37" i="23"/>
  <c r="G37" i="23"/>
  <c r="F37" i="23"/>
  <c r="E37" i="23"/>
  <c r="D37" i="23"/>
  <c r="C37" i="23"/>
  <c r="B37" i="23"/>
  <c r="A37" i="23"/>
  <c r="K36" i="23"/>
  <c r="I36" i="23"/>
  <c r="J36" i="23" s="1"/>
  <c r="H36" i="23"/>
  <c r="G36" i="23"/>
  <c r="F36" i="23"/>
  <c r="E36" i="23"/>
  <c r="D36" i="23"/>
  <c r="C36" i="23"/>
  <c r="B36" i="23"/>
  <c r="A36" i="23"/>
  <c r="K35" i="23"/>
  <c r="I35" i="23"/>
  <c r="J35" i="23" s="1"/>
  <c r="H35" i="23"/>
  <c r="G35" i="23"/>
  <c r="F35" i="23"/>
  <c r="E35" i="23"/>
  <c r="D35" i="23"/>
  <c r="C35" i="23"/>
  <c r="B35" i="23"/>
  <c r="A35" i="23"/>
  <c r="K34" i="23"/>
  <c r="I34" i="23"/>
  <c r="J34" i="23" s="1"/>
  <c r="H34" i="23"/>
  <c r="G34" i="23"/>
  <c r="F34" i="23"/>
  <c r="E34" i="23"/>
  <c r="D34" i="23"/>
  <c r="C34" i="23"/>
  <c r="B34" i="23"/>
  <c r="A34" i="23"/>
  <c r="K33" i="23"/>
  <c r="I33" i="23"/>
  <c r="J33" i="23" s="1"/>
  <c r="H33" i="23"/>
  <c r="G33" i="23"/>
  <c r="F33" i="23"/>
  <c r="E33" i="23"/>
  <c r="D33" i="23"/>
  <c r="C33" i="23"/>
  <c r="B33" i="23"/>
  <c r="A33" i="23"/>
  <c r="K32" i="23"/>
  <c r="I32" i="23"/>
  <c r="J32" i="23" s="1"/>
  <c r="H32" i="23"/>
  <c r="G32" i="23"/>
  <c r="F32" i="23"/>
  <c r="E32" i="23"/>
  <c r="D32" i="23"/>
  <c r="C32" i="23"/>
  <c r="B32" i="23"/>
  <c r="A32" i="23"/>
  <c r="K31" i="23"/>
  <c r="I31" i="23"/>
  <c r="J31" i="23" s="1"/>
  <c r="H31" i="23"/>
  <c r="G31" i="23"/>
  <c r="F31" i="23"/>
  <c r="E31" i="23"/>
  <c r="D31" i="23"/>
  <c r="C31" i="23"/>
  <c r="B31" i="23"/>
  <c r="A31" i="23"/>
  <c r="K30" i="23"/>
  <c r="I30" i="23"/>
  <c r="J30" i="23" s="1"/>
  <c r="H30" i="23"/>
  <c r="G30" i="23"/>
  <c r="F30" i="23"/>
  <c r="E30" i="23"/>
  <c r="D30" i="23"/>
  <c r="C30" i="23"/>
  <c r="B30" i="23"/>
  <c r="A30" i="23"/>
  <c r="K29" i="23"/>
  <c r="I29" i="23"/>
  <c r="J29" i="23" s="1"/>
  <c r="H29" i="23"/>
  <c r="G29" i="23"/>
  <c r="F29" i="23"/>
  <c r="E29" i="23"/>
  <c r="D29" i="23"/>
  <c r="C29" i="23"/>
  <c r="B29" i="23"/>
  <c r="A29" i="23"/>
  <c r="K28" i="23"/>
  <c r="I28" i="23"/>
  <c r="J28" i="23" s="1"/>
  <c r="H28" i="23"/>
  <c r="G28" i="23"/>
  <c r="F28" i="23"/>
  <c r="E28" i="23"/>
  <c r="D28" i="23"/>
  <c r="C28" i="23"/>
  <c r="B28" i="23"/>
  <c r="A28" i="23"/>
  <c r="K27" i="23"/>
  <c r="I27" i="23"/>
  <c r="J27" i="23" s="1"/>
  <c r="H27" i="23"/>
  <c r="G27" i="23"/>
  <c r="F27" i="23"/>
  <c r="E27" i="23"/>
  <c r="D27" i="23"/>
  <c r="C27" i="23"/>
  <c r="B27" i="23"/>
  <c r="A27" i="23"/>
  <c r="K26" i="23"/>
  <c r="I26" i="23"/>
  <c r="J26" i="23" s="1"/>
  <c r="H26" i="23"/>
  <c r="G26" i="23"/>
  <c r="F26" i="23"/>
  <c r="E26" i="23"/>
  <c r="D26" i="23"/>
  <c r="C26" i="23"/>
  <c r="B26" i="23"/>
  <c r="A26" i="23"/>
  <c r="K25" i="23"/>
  <c r="I25" i="23"/>
  <c r="J25" i="23" s="1"/>
  <c r="H25" i="23"/>
  <c r="G25" i="23"/>
  <c r="F25" i="23"/>
  <c r="E25" i="23"/>
  <c r="D25" i="23"/>
  <c r="C25" i="23"/>
  <c r="B25" i="23"/>
  <c r="A25" i="23"/>
  <c r="K24" i="23"/>
  <c r="I24" i="23"/>
  <c r="J24" i="23" s="1"/>
  <c r="H24" i="23"/>
  <c r="G24" i="23"/>
  <c r="F24" i="23"/>
  <c r="E24" i="23"/>
  <c r="D24" i="23"/>
  <c r="C24" i="23"/>
  <c r="B24" i="23"/>
  <c r="A24" i="23"/>
  <c r="K23" i="23"/>
  <c r="I23" i="23"/>
  <c r="J23" i="23" s="1"/>
  <c r="H23" i="23"/>
  <c r="G23" i="23"/>
  <c r="F23" i="23"/>
  <c r="E23" i="23"/>
  <c r="D23" i="23"/>
  <c r="C23" i="23"/>
  <c r="B23" i="23"/>
  <c r="A23" i="23"/>
  <c r="K22" i="23"/>
  <c r="I22" i="23"/>
  <c r="J22" i="23" s="1"/>
  <c r="H22" i="23"/>
  <c r="G22" i="23"/>
  <c r="F22" i="23"/>
  <c r="E22" i="23"/>
  <c r="D22" i="23"/>
  <c r="C22" i="23"/>
  <c r="B22" i="23"/>
  <c r="A22" i="23"/>
  <c r="K21" i="23"/>
  <c r="I21" i="23"/>
  <c r="J21" i="23" s="1"/>
  <c r="H21" i="23"/>
  <c r="G21" i="23"/>
  <c r="F21" i="23"/>
  <c r="E21" i="23"/>
  <c r="D21" i="23"/>
  <c r="C21" i="23"/>
  <c r="B21" i="23"/>
  <c r="A21" i="23"/>
  <c r="K20" i="23"/>
  <c r="I20" i="23"/>
  <c r="J20" i="23" s="1"/>
  <c r="H20" i="23"/>
  <c r="G20" i="23"/>
  <c r="F20" i="23"/>
  <c r="E20" i="23"/>
  <c r="D20" i="23"/>
  <c r="C20" i="23"/>
  <c r="B20" i="23"/>
  <c r="A20" i="23"/>
  <c r="K19" i="23"/>
  <c r="I19" i="23"/>
  <c r="J19" i="23" s="1"/>
  <c r="H19" i="23"/>
  <c r="G19" i="23"/>
  <c r="F19" i="23"/>
  <c r="E19" i="23"/>
  <c r="D19" i="23"/>
  <c r="C19" i="23"/>
  <c r="B19" i="23"/>
  <c r="A19" i="23"/>
  <c r="K18" i="23"/>
  <c r="I18" i="23"/>
  <c r="J18" i="23" s="1"/>
  <c r="H18" i="23"/>
  <c r="G18" i="23"/>
  <c r="F18" i="23"/>
  <c r="E18" i="23"/>
  <c r="D18" i="23"/>
  <c r="C18" i="23"/>
  <c r="B18" i="23"/>
  <c r="A18" i="23"/>
  <c r="K17" i="23"/>
  <c r="I17" i="23"/>
  <c r="J17" i="23" s="1"/>
  <c r="H17" i="23"/>
  <c r="G17" i="23"/>
  <c r="F17" i="23"/>
  <c r="E17" i="23"/>
  <c r="D17" i="23"/>
  <c r="C17" i="23"/>
  <c r="B17" i="23"/>
  <c r="A17" i="23"/>
  <c r="K16" i="23"/>
  <c r="I16" i="23"/>
  <c r="J16" i="23" s="1"/>
  <c r="H16" i="23"/>
  <c r="G16" i="23"/>
  <c r="F16" i="23"/>
  <c r="E16" i="23"/>
  <c r="D16" i="23"/>
  <c r="C16" i="23"/>
  <c r="B16" i="23"/>
  <c r="A16" i="23"/>
  <c r="K15" i="23"/>
  <c r="I15" i="23"/>
  <c r="J15" i="23" s="1"/>
  <c r="H15" i="23"/>
  <c r="G15" i="23"/>
  <c r="F15" i="23"/>
  <c r="E15" i="23"/>
  <c r="D15" i="23"/>
  <c r="C15" i="23"/>
  <c r="B15" i="23"/>
  <c r="A15" i="23"/>
  <c r="K14" i="23"/>
  <c r="I14" i="23"/>
  <c r="J14" i="23" s="1"/>
  <c r="H14" i="23"/>
  <c r="G14" i="23"/>
  <c r="F14" i="23"/>
  <c r="E14" i="23"/>
  <c r="D14" i="23"/>
  <c r="C14" i="23"/>
  <c r="B14" i="23"/>
  <c r="A14" i="23"/>
  <c r="K13" i="23"/>
  <c r="I13" i="23"/>
  <c r="J13" i="23" s="1"/>
  <c r="H13" i="23"/>
  <c r="G13" i="23"/>
  <c r="F13" i="23"/>
  <c r="E13" i="23"/>
  <c r="D13" i="23"/>
  <c r="C13" i="23"/>
  <c r="B13" i="23"/>
  <c r="A13" i="23"/>
  <c r="K12" i="23"/>
  <c r="I12" i="23"/>
  <c r="J12" i="23" s="1"/>
  <c r="H12" i="23"/>
  <c r="G12" i="23"/>
  <c r="F12" i="23"/>
  <c r="E12" i="23"/>
  <c r="D12" i="23"/>
  <c r="C12" i="23"/>
  <c r="B12" i="23"/>
  <c r="A12" i="23"/>
  <c r="K11" i="23"/>
  <c r="I11" i="23"/>
  <c r="J11" i="23" s="1"/>
  <c r="H11" i="23"/>
  <c r="G11" i="23"/>
  <c r="F11" i="23"/>
  <c r="E11" i="23"/>
  <c r="D11" i="23"/>
  <c r="C11" i="23"/>
  <c r="B11" i="23"/>
  <c r="A11" i="23"/>
  <c r="K10" i="23"/>
  <c r="I10" i="23"/>
  <c r="J10" i="23" s="1"/>
  <c r="H10" i="23"/>
  <c r="G10" i="23"/>
  <c r="F10" i="23"/>
  <c r="E10" i="23"/>
  <c r="D10" i="23"/>
  <c r="C10" i="23"/>
  <c r="B10" i="23"/>
  <c r="A10" i="23"/>
  <c r="K9" i="23"/>
  <c r="I9" i="23"/>
  <c r="J9" i="23" s="1"/>
  <c r="H9" i="23"/>
  <c r="G9" i="23"/>
  <c r="F9" i="23"/>
  <c r="E9" i="23"/>
  <c r="D9" i="23"/>
  <c r="C9" i="23"/>
  <c r="B9" i="23"/>
  <c r="A9" i="23"/>
  <c r="K8" i="23"/>
  <c r="I8" i="23"/>
  <c r="J8" i="23" s="1"/>
  <c r="H8" i="23"/>
  <c r="G8" i="23"/>
  <c r="F8" i="23"/>
  <c r="E8" i="23"/>
  <c r="D8" i="23"/>
  <c r="C8" i="23"/>
  <c r="B8" i="23"/>
  <c r="A8" i="23"/>
  <c r="K7" i="23"/>
  <c r="I7" i="23"/>
  <c r="J7" i="23" s="1"/>
  <c r="H7" i="23"/>
  <c r="G7" i="23"/>
  <c r="F7" i="23"/>
  <c r="E7" i="23"/>
  <c r="D7" i="23"/>
  <c r="C7" i="23"/>
  <c r="B7" i="23"/>
  <c r="A7" i="23"/>
  <c r="K6" i="23"/>
  <c r="I6" i="23"/>
  <c r="J6" i="23" s="1"/>
  <c r="H6" i="23"/>
  <c r="G6" i="23"/>
  <c r="F6" i="23"/>
  <c r="E6" i="23"/>
  <c r="D6" i="23"/>
  <c r="C6" i="23"/>
  <c r="B6" i="23"/>
  <c r="A6" i="23"/>
  <c r="K5" i="23"/>
  <c r="I5" i="23"/>
  <c r="J5" i="23" s="1"/>
  <c r="H5" i="23"/>
  <c r="G5" i="23"/>
  <c r="F5" i="23"/>
  <c r="E5" i="23"/>
  <c r="D5" i="23"/>
  <c r="C5" i="23"/>
  <c r="B5" i="23"/>
  <c r="A5" i="23"/>
  <c r="K4" i="23"/>
  <c r="I4" i="23"/>
  <c r="J4" i="23" s="1"/>
  <c r="H4" i="23"/>
  <c r="G4" i="23"/>
  <c r="F4" i="23"/>
  <c r="E4" i="23"/>
  <c r="D4" i="23"/>
  <c r="C4" i="23"/>
  <c r="B4" i="23"/>
  <c r="A4" i="23"/>
  <c r="K3" i="23"/>
  <c r="I3" i="23"/>
  <c r="J3" i="23" s="1"/>
  <c r="H3" i="23"/>
  <c r="G3" i="23"/>
  <c r="F3" i="23"/>
  <c r="E3" i="23"/>
  <c r="D3" i="23"/>
  <c r="C3" i="23"/>
  <c r="B3" i="23"/>
  <c r="A3" i="23"/>
  <c r="L2" i="23"/>
  <c r="L3" i="23" s="1"/>
  <c r="L4" i="23" s="1"/>
  <c r="L5" i="23" s="1"/>
  <c r="L6" i="23" s="1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L37" i="23" s="1"/>
  <c r="L38" i="23" s="1"/>
  <c r="L39" i="23" s="1"/>
  <c r="L40" i="23" s="1"/>
  <c r="L41" i="23" s="1"/>
  <c r="L42" i="23" s="1"/>
  <c r="L43" i="23" s="1"/>
  <c r="L44" i="23" s="1"/>
  <c r="L45" i="23" s="1"/>
  <c r="L46" i="23" s="1"/>
  <c r="L47" i="23" s="1"/>
  <c r="L48" i="23" s="1"/>
  <c r="L49" i="23" s="1"/>
  <c r="L50" i="23" s="1"/>
  <c r="L51" i="23" s="1"/>
  <c r="L52" i="23" s="1"/>
  <c r="L53" i="23" s="1"/>
  <c r="L54" i="23" s="1"/>
  <c r="L55" i="23" s="1"/>
  <c r="L56" i="23" s="1"/>
  <c r="L57" i="23" s="1"/>
  <c r="L58" i="23" s="1"/>
  <c r="L59" i="23" s="1"/>
  <c r="L60" i="23" s="1"/>
  <c r="L61" i="23" s="1"/>
  <c r="L62" i="23" s="1"/>
  <c r="L63" i="23" s="1"/>
  <c r="L64" i="23" s="1"/>
  <c r="L65" i="23" s="1"/>
  <c r="L66" i="23" s="1"/>
  <c r="L67" i="23" s="1"/>
  <c r="L68" i="23" s="1"/>
  <c r="L69" i="23" s="1"/>
  <c r="L70" i="23" s="1"/>
  <c r="L71" i="23" s="1"/>
  <c r="L72" i="23" s="1"/>
  <c r="L73" i="23" s="1"/>
  <c r="L74" i="23" s="1"/>
  <c r="L75" i="23" s="1"/>
  <c r="L76" i="23" s="1"/>
  <c r="L77" i="23" s="1"/>
  <c r="L78" i="23" s="1"/>
  <c r="L79" i="23" s="1"/>
  <c r="L80" i="23" s="1"/>
  <c r="L81" i="23" s="1"/>
  <c r="L82" i="23" s="1"/>
  <c r="L83" i="23" s="1"/>
  <c r="L84" i="23" s="1"/>
  <c r="L85" i="23" s="1"/>
  <c r="L86" i="23" s="1"/>
  <c r="L87" i="23" s="1"/>
  <c r="L88" i="23" s="1"/>
  <c r="L89" i="23" s="1"/>
  <c r="L90" i="23" s="1"/>
  <c r="L91" i="23" s="1"/>
  <c r="L92" i="23" s="1"/>
  <c r="L93" i="23" s="1"/>
  <c r="L94" i="23" s="1"/>
  <c r="L95" i="23" s="1"/>
  <c r="L96" i="23" s="1"/>
  <c r="L97" i="23" s="1"/>
  <c r="L98" i="23" s="1"/>
  <c r="L99" i="23" s="1"/>
  <c r="L100" i="23" s="1"/>
  <c r="L101" i="23" s="1"/>
  <c r="L102" i="23" s="1"/>
  <c r="L103" i="23" s="1"/>
  <c r="L104" i="23" s="1"/>
  <c r="L105" i="23" s="1"/>
  <c r="L106" i="23" s="1"/>
  <c r="L107" i="23" s="1"/>
  <c r="L108" i="23" s="1"/>
  <c r="L109" i="23" s="1"/>
  <c r="L110" i="23" s="1"/>
  <c r="L111" i="23" s="1"/>
  <c r="L112" i="23" s="1"/>
  <c r="L113" i="23" s="1"/>
  <c r="L114" i="23" s="1"/>
  <c r="L115" i="23" s="1"/>
  <c r="L116" i="23" s="1"/>
  <c r="L117" i="23" s="1"/>
  <c r="L118" i="23" s="1"/>
  <c r="L119" i="23" s="1"/>
  <c r="L120" i="23" s="1"/>
  <c r="L121" i="23" s="1"/>
  <c r="L122" i="23" s="1"/>
  <c r="L123" i="23" s="1"/>
  <c r="L124" i="23" s="1"/>
  <c r="L125" i="23" s="1"/>
  <c r="L126" i="23" s="1"/>
  <c r="L127" i="23" s="1"/>
  <c r="L128" i="23" s="1"/>
  <c r="L129" i="23" s="1"/>
  <c r="L130" i="23" s="1"/>
  <c r="L131" i="23" s="1"/>
  <c r="L132" i="23" s="1"/>
  <c r="L133" i="23" s="1"/>
  <c r="L134" i="23" s="1"/>
  <c r="L135" i="23" s="1"/>
  <c r="L136" i="23" s="1"/>
  <c r="L137" i="23" s="1"/>
  <c r="L138" i="23" s="1"/>
  <c r="L139" i="23" s="1"/>
  <c r="L140" i="23" s="1"/>
  <c r="L141" i="23" s="1"/>
  <c r="L142" i="23" s="1"/>
  <c r="L143" i="23" s="1"/>
  <c r="L144" i="23" s="1"/>
  <c r="L145" i="23" s="1"/>
  <c r="L146" i="23" s="1"/>
  <c r="L147" i="23" s="1"/>
  <c r="L148" i="23" s="1"/>
  <c r="L149" i="23" s="1"/>
  <c r="L150" i="23" s="1"/>
  <c r="L151" i="23" s="1"/>
  <c r="L152" i="23" s="1"/>
  <c r="L153" i="23" s="1"/>
  <c r="L154" i="23" s="1"/>
  <c r="L155" i="23" s="1"/>
  <c r="L156" i="23" s="1"/>
  <c r="L157" i="23" s="1"/>
  <c r="L158" i="23" s="1"/>
  <c r="L159" i="23" s="1"/>
  <c r="L160" i="23" s="1"/>
  <c r="L161" i="23" s="1"/>
  <c r="L162" i="23" s="1"/>
  <c r="L163" i="23" s="1"/>
  <c r="L164" i="23" s="1"/>
  <c r="L165" i="23" s="1"/>
  <c r="L166" i="23" s="1"/>
  <c r="L167" i="23" s="1"/>
  <c r="L168" i="23" s="1"/>
  <c r="L169" i="23" s="1"/>
  <c r="L170" i="23" s="1"/>
  <c r="L171" i="23" s="1"/>
  <c r="L172" i="23" s="1"/>
  <c r="L173" i="23" s="1"/>
  <c r="L174" i="23" s="1"/>
  <c r="L175" i="23" s="1"/>
  <c r="L176" i="23" s="1"/>
  <c r="L177" i="23" s="1"/>
  <c r="L178" i="23" s="1"/>
  <c r="L179" i="23" s="1"/>
  <c r="L180" i="23" s="1"/>
  <c r="L181" i="23" s="1"/>
  <c r="L182" i="23" s="1"/>
  <c r="L183" i="23" s="1"/>
  <c r="L184" i="23" s="1"/>
  <c r="L185" i="23" s="1"/>
  <c r="L186" i="23" s="1"/>
  <c r="L187" i="23" s="1"/>
  <c r="L188" i="23" s="1"/>
  <c r="L189" i="23" s="1"/>
  <c r="L190" i="23" s="1"/>
  <c r="L191" i="23" s="1"/>
  <c r="L192" i="23" s="1"/>
  <c r="L193" i="23" s="1"/>
  <c r="L194" i="23" s="1"/>
  <c r="L195" i="23" s="1"/>
  <c r="L196" i="23" s="1"/>
  <c r="L197" i="23" s="1"/>
  <c r="L198" i="23" s="1"/>
  <c r="L199" i="23" s="1"/>
  <c r="L200" i="23" s="1"/>
  <c r="L201" i="23" s="1"/>
  <c r="L202" i="23" s="1"/>
  <c r="L203" i="23" s="1"/>
  <c r="L204" i="23" s="1"/>
  <c r="L205" i="23" s="1"/>
  <c r="L206" i="23" s="1"/>
  <c r="L207" i="23" s="1"/>
  <c r="L208" i="23" s="1"/>
  <c r="L209" i="23" s="1"/>
  <c r="L210" i="23" s="1"/>
  <c r="L211" i="23" s="1"/>
  <c r="L212" i="23" s="1"/>
  <c r="L213" i="23" s="1"/>
  <c r="L214" i="23" s="1"/>
  <c r="L215" i="23" s="1"/>
  <c r="L216" i="23" s="1"/>
  <c r="L217" i="23" s="1"/>
  <c r="L218" i="23" s="1"/>
  <c r="L219" i="23" s="1"/>
  <c r="L220" i="23" s="1"/>
  <c r="L221" i="23" s="1"/>
  <c r="L222" i="23" s="1"/>
  <c r="L223" i="23" s="1"/>
  <c r="L224" i="23" s="1"/>
  <c r="L225" i="23" s="1"/>
  <c r="L226" i="23" s="1"/>
  <c r="L227" i="23" s="1"/>
  <c r="L228" i="23" s="1"/>
  <c r="L229" i="23" s="1"/>
  <c r="L230" i="23" s="1"/>
  <c r="L231" i="23" s="1"/>
  <c r="L232" i="23" s="1"/>
  <c r="L233" i="23" s="1"/>
  <c r="L234" i="23" s="1"/>
  <c r="L235" i="23" s="1"/>
  <c r="L236" i="23" s="1"/>
  <c r="L237" i="23" s="1"/>
  <c r="L238" i="23" s="1"/>
  <c r="L239" i="23" s="1"/>
  <c r="L240" i="23" s="1"/>
  <c r="L241" i="23" s="1"/>
  <c r="L242" i="23" s="1"/>
  <c r="L243" i="23" s="1"/>
  <c r="L244" i="23" s="1"/>
  <c r="L245" i="23" s="1"/>
  <c r="L246" i="23" s="1"/>
  <c r="L247" i="23" s="1"/>
  <c r="L248" i="23" s="1"/>
  <c r="L249" i="23" s="1"/>
  <c r="L250" i="23" s="1"/>
  <c r="L251" i="23" s="1"/>
  <c r="L252" i="23" s="1"/>
  <c r="L253" i="23" s="1"/>
  <c r="L254" i="23" s="1"/>
  <c r="L255" i="23" s="1"/>
  <c r="L256" i="23" s="1"/>
  <c r="L257" i="23" s="1"/>
  <c r="L258" i="23" s="1"/>
  <c r="L259" i="23" s="1"/>
  <c r="L260" i="23" s="1"/>
  <c r="L261" i="23" s="1"/>
  <c r="L262" i="23" s="1"/>
  <c r="L263" i="23" s="1"/>
  <c r="L264" i="23" s="1"/>
  <c r="L265" i="23" s="1"/>
  <c r="L266" i="23" s="1"/>
  <c r="L267" i="23" s="1"/>
  <c r="L268" i="23" s="1"/>
  <c r="L269" i="23" s="1"/>
  <c r="L270" i="23" s="1"/>
  <c r="L271" i="23" s="1"/>
  <c r="L272" i="23" s="1"/>
  <c r="L273" i="23" s="1"/>
  <c r="L274" i="23" s="1"/>
  <c r="L275" i="23" s="1"/>
  <c r="L276" i="23" s="1"/>
  <c r="L277" i="23" s="1"/>
  <c r="L278" i="23" s="1"/>
  <c r="L279" i="23" s="1"/>
  <c r="L280" i="23" s="1"/>
  <c r="L281" i="23" s="1"/>
  <c r="L282" i="23" s="1"/>
  <c r="L283" i="23" s="1"/>
  <c r="L284" i="23" s="1"/>
  <c r="L285" i="23" s="1"/>
  <c r="L286" i="23" s="1"/>
  <c r="L287" i="23" s="1"/>
  <c r="L288" i="23" s="1"/>
  <c r="L289" i="23" s="1"/>
  <c r="L290" i="23" s="1"/>
  <c r="L291" i="23" s="1"/>
  <c r="L292" i="23" s="1"/>
  <c r="L293" i="23" s="1"/>
  <c r="L294" i="23" s="1"/>
  <c r="L295" i="23" s="1"/>
  <c r="L296" i="23" s="1"/>
  <c r="L297" i="23" s="1"/>
  <c r="L298" i="23" s="1"/>
  <c r="L299" i="23" s="1"/>
  <c r="L300" i="23" s="1"/>
  <c r="L301" i="23" s="1"/>
  <c r="L302" i="23" s="1"/>
  <c r="L303" i="23" s="1"/>
  <c r="L304" i="23" s="1"/>
  <c r="L305" i="23" s="1"/>
  <c r="L306" i="23" s="1"/>
  <c r="L307" i="23" s="1"/>
  <c r="L308" i="23" s="1"/>
  <c r="L309" i="23" s="1"/>
  <c r="L310" i="23" s="1"/>
  <c r="L311" i="23" s="1"/>
  <c r="L312" i="23" s="1"/>
  <c r="L313" i="23" s="1"/>
  <c r="L314" i="23" s="1"/>
  <c r="L315" i="23" s="1"/>
  <c r="L316" i="23" s="1"/>
  <c r="L317" i="23" s="1"/>
  <c r="L318" i="23" s="1"/>
  <c r="L319" i="23" s="1"/>
  <c r="L320" i="23" s="1"/>
  <c r="L321" i="23" s="1"/>
  <c r="L322" i="23" s="1"/>
  <c r="L323" i="23" s="1"/>
  <c r="L324" i="23" s="1"/>
  <c r="L325" i="23" s="1"/>
  <c r="L326" i="23" s="1"/>
  <c r="L327" i="23" s="1"/>
  <c r="L328" i="23" s="1"/>
  <c r="L329" i="23" s="1"/>
  <c r="L330" i="23" s="1"/>
  <c r="L331" i="23" s="1"/>
  <c r="L332" i="23" s="1"/>
  <c r="L333" i="23" s="1"/>
  <c r="L334" i="23" s="1"/>
  <c r="L335" i="23" s="1"/>
  <c r="L336" i="23" s="1"/>
  <c r="L337" i="23" s="1"/>
  <c r="L338" i="23" s="1"/>
  <c r="L339" i="23" s="1"/>
  <c r="L340" i="23" s="1"/>
  <c r="L341" i="23" s="1"/>
  <c r="L342" i="23" s="1"/>
  <c r="L343" i="23" s="1"/>
  <c r="L344" i="23" s="1"/>
  <c r="L345" i="23" s="1"/>
  <c r="L346" i="23" s="1"/>
  <c r="L347" i="23" s="1"/>
  <c r="L348" i="23" s="1"/>
  <c r="L349" i="23" s="1"/>
  <c r="L350" i="23" s="1"/>
  <c r="L351" i="23" s="1"/>
  <c r="L352" i="23" s="1"/>
  <c r="L353" i="23" s="1"/>
  <c r="L354" i="23" s="1"/>
  <c r="L355" i="23" s="1"/>
  <c r="L356" i="23" s="1"/>
  <c r="L357" i="23" s="1"/>
  <c r="L358" i="23" s="1"/>
  <c r="L359" i="23" s="1"/>
  <c r="L360" i="23" s="1"/>
  <c r="L361" i="23" s="1"/>
  <c r="L362" i="23" s="1"/>
  <c r="L363" i="23" s="1"/>
  <c r="L364" i="23" s="1"/>
  <c r="L365" i="23" s="1"/>
  <c r="L366" i="23" s="1"/>
  <c r="L367" i="23" s="1"/>
  <c r="L368" i="23" s="1"/>
  <c r="L369" i="23" s="1"/>
  <c r="L370" i="23" s="1"/>
  <c r="L371" i="23" s="1"/>
  <c r="L372" i="23" s="1"/>
  <c r="L373" i="23" s="1"/>
  <c r="L374" i="23" s="1"/>
  <c r="L375" i="23" s="1"/>
  <c r="L376" i="23" s="1"/>
  <c r="L377" i="23" s="1"/>
  <c r="L378" i="23" s="1"/>
  <c r="L379" i="23" s="1"/>
  <c r="L380" i="23" s="1"/>
  <c r="L381" i="23" s="1"/>
  <c r="L382" i="23" s="1"/>
  <c r="L383" i="23" s="1"/>
  <c r="L384" i="23" s="1"/>
  <c r="L385" i="23" s="1"/>
  <c r="L386" i="23" s="1"/>
  <c r="L387" i="23" s="1"/>
  <c r="L388" i="23" s="1"/>
  <c r="L389" i="23" s="1"/>
  <c r="L390" i="23" s="1"/>
  <c r="L391" i="23" s="1"/>
  <c r="L392" i="23" s="1"/>
  <c r="L393" i="23" s="1"/>
  <c r="L394" i="23" s="1"/>
  <c r="L395" i="23" s="1"/>
  <c r="L396" i="23" s="1"/>
  <c r="L397" i="23" s="1"/>
  <c r="L398" i="23" s="1"/>
  <c r="L399" i="23" s="1"/>
  <c r="L400" i="23" s="1"/>
  <c r="L401" i="23" s="1"/>
  <c r="L402" i="23" s="1"/>
  <c r="L403" i="23" s="1"/>
  <c r="L404" i="23" s="1"/>
  <c r="L405" i="23" s="1"/>
  <c r="L406" i="23" s="1"/>
  <c r="L407" i="23" s="1"/>
  <c r="L408" i="23" s="1"/>
  <c r="L409" i="23" s="1"/>
  <c r="L410" i="23" s="1"/>
  <c r="L411" i="23" s="1"/>
  <c r="L412" i="23" s="1"/>
  <c r="L413" i="23" s="1"/>
  <c r="L414" i="23" s="1"/>
  <c r="L415" i="23" s="1"/>
  <c r="L416" i="23" s="1"/>
  <c r="L417" i="23" s="1"/>
  <c r="L418" i="23" s="1"/>
  <c r="L419" i="23" s="1"/>
  <c r="L420" i="23" s="1"/>
  <c r="L421" i="23" s="1"/>
  <c r="L422" i="23" s="1"/>
  <c r="L423" i="23" s="1"/>
  <c r="L424" i="23" s="1"/>
  <c r="L425" i="23" s="1"/>
  <c r="L426" i="23" s="1"/>
  <c r="L427" i="23" s="1"/>
  <c r="L428" i="23" s="1"/>
  <c r="L429" i="23" s="1"/>
  <c r="L430" i="23" s="1"/>
  <c r="L431" i="23" s="1"/>
  <c r="L432" i="23" s="1"/>
  <c r="L433" i="23" s="1"/>
  <c r="L434" i="23" s="1"/>
  <c r="L435" i="23" s="1"/>
  <c r="L436" i="23" s="1"/>
  <c r="L437" i="23" s="1"/>
  <c r="L438" i="23" s="1"/>
  <c r="L439" i="23" s="1"/>
  <c r="L440" i="23" s="1"/>
  <c r="L441" i="23" s="1"/>
  <c r="L442" i="23" s="1"/>
  <c r="L443" i="23" s="1"/>
  <c r="L444" i="23" s="1"/>
  <c r="L445" i="23" s="1"/>
  <c r="L446" i="23" s="1"/>
  <c r="L447" i="23" s="1"/>
  <c r="L448" i="23" s="1"/>
  <c r="L449" i="23" s="1"/>
  <c r="L450" i="23" s="1"/>
  <c r="L451" i="23" s="1"/>
  <c r="L452" i="23" s="1"/>
  <c r="L453" i="23" s="1"/>
  <c r="L454" i="23" s="1"/>
  <c r="L455" i="23" s="1"/>
  <c r="L456" i="23" s="1"/>
  <c r="L457" i="23" s="1"/>
  <c r="L458" i="23" s="1"/>
  <c r="L459" i="23" s="1"/>
  <c r="L460" i="23" s="1"/>
  <c r="L461" i="23" s="1"/>
  <c r="L462" i="23" s="1"/>
  <c r="L463" i="23" s="1"/>
  <c r="L464" i="23" s="1"/>
  <c r="L465" i="23" s="1"/>
  <c r="L466" i="23" s="1"/>
  <c r="L467" i="23" s="1"/>
  <c r="L468" i="23" s="1"/>
  <c r="L469" i="23" s="1"/>
  <c r="L470" i="23" s="1"/>
  <c r="L471" i="23" s="1"/>
  <c r="L472" i="23" s="1"/>
  <c r="L473" i="23" s="1"/>
  <c r="L474" i="23" s="1"/>
  <c r="L475" i="23" s="1"/>
  <c r="L476" i="23" s="1"/>
  <c r="L477" i="23" s="1"/>
  <c r="L478" i="23" s="1"/>
  <c r="L479" i="23" s="1"/>
  <c r="L480" i="23" s="1"/>
  <c r="L481" i="23" s="1"/>
  <c r="L482" i="23" s="1"/>
  <c r="L483" i="23" s="1"/>
  <c r="L484" i="23" s="1"/>
  <c r="L485" i="23" s="1"/>
  <c r="L486" i="23" s="1"/>
  <c r="L487" i="23" s="1"/>
  <c r="L488" i="23" s="1"/>
  <c r="L489" i="23" s="1"/>
  <c r="L490" i="23" s="1"/>
  <c r="L491" i="23" s="1"/>
  <c r="L492" i="23" s="1"/>
  <c r="L493" i="23" s="1"/>
  <c r="L494" i="23" s="1"/>
  <c r="L495" i="23" s="1"/>
  <c r="L496" i="23" s="1"/>
  <c r="L497" i="23" s="1"/>
  <c r="L498" i="23" s="1"/>
  <c r="L499" i="23" s="1"/>
  <c r="L500" i="23" s="1"/>
  <c r="L501" i="23" s="1"/>
  <c r="L502" i="23" s="1"/>
  <c r="L503" i="23" s="1"/>
  <c r="L504" i="23" s="1"/>
  <c r="L505" i="23" s="1"/>
  <c r="L506" i="23" s="1"/>
  <c r="L507" i="23" s="1"/>
  <c r="L508" i="23" s="1"/>
  <c r="L509" i="23" s="1"/>
  <c r="L510" i="23" s="1"/>
  <c r="L511" i="23" s="1"/>
  <c r="L512" i="23" s="1"/>
  <c r="L513" i="23" s="1"/>
  <c r="L514" i="23" s="1"/>
  <c r="L515" i="23" s="1"/>
  <c r="L516" i="23" s="1"/>
  <c r="L517" i="23" s="1"/>
  <c r="L518" i="23" s="1"/>
  <c r="L519" i="23" s="1"/>
  <c r="L520" i="23" s="1"/>
  <c r="L521" i="23" s="1"/>
  <c r="L522" i="23" s="1"/>
  <c r="L523" i="23" s="1"/>
  <c r="L524" i="23" s="1"/>
  <c r="L525" i="23" s="1"/>
  <c r="L526" i="23" s="1"/>
  <c r="L527" i="23" s="1"/>
  <c r="L528" i="23" s="1"/>
  <c r="L529" i="23" s="1"/>
  <c r="L530" i="23" s="1"/>
  <c r="L531" i="23" s="1"/>
  <c r="L532" i="23" s="1"/>
  <c r="L533" i="23" s="1"/>
  <c r="L534" i="23" s="1"/>
  <c r="L535" i="23" s="1"/>
  <c r="L536" i="23" s="1"/>
  <c r="L537" i="23" s="1"/>
  <c r="L538" i="23" s="1"/>
  <c r="L539" i="23" s="1"/>
  <c r="L540" i="23" s="1"/>
  <c r="L541" i="23" s="1"/>
  <c r="L542" i="23" s="1"/>
  <c r="L543" i="23" s="1"/>
  <c r="L544" i="23" s="1"/>
  <c r="L545" i="23" s="1"/>
  <c r="L546" i="23" s="1"/>
  <c r="L547" i="23" s="1"/>
  <c r="L548" i="23" s="1"/>
  <c r="L549" i="23" s="1"/>
  <c r="L550" i="23" s="1"/>
  <c r="L551" i="23" s="1"/>
  <c r="L552" i="23" s="1"/>
  <c r="L553" i="23" s="1"/>
  <c r="L554" i="23" s="1"/>
  <c r="L555" i="23" s="1"/>
  <c r="L556" i="23" s="1"/>
  <c r="L557" i="23" s="1"/>
  <c r="L558" i="23" s="1"/>
  <c r="L559" i="23" s="1"/>
  <c r="L560" i="23" s="1"/>
  <c r="L561" i="23" s="1"/>
  <c r="L562" i="23" s="1"/>
  <c r="L563" i="23" s="1"/>
  <c r="L564" i="23" s="1"/>
  <c r="L565" i="23" s="1"/>
  <c r="L566" i="23" s="1"/>
  <c r="L567" i="23" s="1"/>
  <c r="L568" i="23" s="1"/>
  <c r="L569" i="23" s="1"/>
  <c r="L570" i="23" s="1"/>
  <c r="L571" i="23" s="1"/>
  <c r="L572" i="23" s="1"/>
  <c r="L573" i="23" s="1"/>
  <c r="L574" i="23" s="1"/>
  <c r="L575" i="23" s="1"/>
  <c r="L576" i="23" s="1"/>
  <c r="L577" i="23" s="1"/>
  <c r="L578" i="23" s="1"/>
  <c r="L579" i="23" s="1"/>
  <c r="L580" i="23" s="1"/>
  <c r="L581" i="23" s="1"/>
  <c r="L582" i="23" s="1"/>
  <c r="L583" i="23" s="1"/>
  <c r="L584" i="23" s="1"/>
  <c r="L585" i="23" s="1"/>
  <c r="L586" i="23" s="1"/>
  <c r="L587" i="23" s="1"/>
  <c r="L588" i="23" s="1"/>
  <c r="L589" i="23" s="1"/>
  <c r="L590" i="23" s="1"/>
  <c r="L591" i="23" s="1"/>
  <c r="L592" i="23" s="1"/>
  <c r="L593" i="23" s="1"/>
  <c r="L594" i="23" s="1"/>
  <c r="L595" i="23" s="1"/>
  <c r="L596" i="23" s="1"/>
  <c r="L597" i="23" s="1"/>
  <c r="L598" i="23" s="1"/>
  <c r="L599" i="23" s="1"/>
  <c r="L600" i="23" s="1"/>
  <c r="L601" i="23" s="1"/>
  <c r="L602" i="23" s="1"/>
  <c r="L603" i="23" s="1"/>
  <c r="L604" i="23" s="1"/>
  <c r="L605" i="23" s="1"/>
  <c r="L606" i="23" s="1"/>
  <c r="L607" i="23" s="1"/>
  <c r="L608" i="23" s="1"/>
  <c r="L609" i="23" s="1"/>
  <c r="L610" i="23" s="1"/>
  <c r="L611" i="23" s="1"/>
  <c r="L612" i="23" s="1"/>
  <c r="L613" i="23" s="1"/>
  <c r="L614" i="23" s="1"/>
  <c r="L615" i="23" s="1"/>
  <c r="L616" i="23" s="1"/>
  <c r="L617" i="23" s="1"/>
  <c r="L618" i="23" s="1"/>
  <c r="L619" i="23" s="1"/>
  <c r="L620" i="23" s="1"/>
  <c r="L621" i="23" s="1"/>
  <c r="L622" i="23" s="1"/>
  <c r="L623" i="23" s="1"/>
  <c r="L624" i="23" s="1"/>
  <c r="L625" i="23" s="1"/>
  <c r="L626" i="23" s="1"/>
  <c r="L627" i="23" s="1"/>
  <c r="L628" i="23" s="1"/>
  <c r="L629" i="23" s="1"/>
  <c r="L630" i="23" s="1"/>
  <c r="L631" i="23" s="1"/>
  <c r="L632" i="23" s="1"/>
  <c r="L633" i="23" s="1"/>
  <c r="L634" i="23" s="1"/>
  <c r="L635" i="23" s="1"/>
  <c r="L636" i="23" s="1"/>
  <c r="L637" i="23" s="1"/>
  <c r="L638" i="23" s="1"/>
  <c r="L639" i="23" s="1"/>
  <c r="L640" i="23" s="1"/>
  <c r="L641" i="23" s="1"/>
  <c r="L642" i="23" s="1"/>
  <c r="L643" i="23" s="1"/>
  <c r="L644" i="23" s="1"/>
  <c r="L645" i="23" s="1"/>
  <c r="L646" i="23" s="1"/>
  <c r="L647" i="23" s="1"/>
  <c r="L648" i="23" s="1"/>
  <c r="L649" i="23" s="1"/>
  <c r="L650" i="23" s="1"/>
  <c r="L651" i="23" s="1"/>
  <c r="L652" i="23" s="1"/>
  <c r="L653" i="23" s="1"/>
  <c r="L654" i="23" s="1"/>
  <c r="L655" i="23" s="1"/>
  <c r="L656" i="23" s="1"/>
  <c r="L657" i="23" s="1"/>
  <c r="L658" i="23" s="1"/>
  <c r="L659" i="23" s="1"/>
  <c r="L660" i="23" s="1"/>
  <c r="L661" i="23" s="1"/>
  <c r="L662" i="23" s="1"/>
  <c r="L663" i="23" s="1"/>
  <c r="L664" i="23" s="1"/>
  <c r="L665" i="23" s="1"/>
  <c r="L666" i="23" s="1"/>
  <c r="L667" i="23" s="1"/>
  <c r="L668" i="23" s="1"/>
  <c r="L669" i="23" s="1"/>
  <c r="L670" i="23" s="1"/>
  <c r="L671" i="23" s="1"/>
  <c r="L672" i="23" s="1"/>
  <c r="L673" i="23" s="1"/>
  <c r="L674" i="23" s="1"/>
  <c r="L675" i="23" s="1"/>
  <c r="L676" i="23" s="1"/>
  <c r="L677" i="23" s="1"/>
  <c r="L678" i="23" s="1"/>
  <c r="L679" i="23" s="1"/>
  <c r="L680" i="23" s="1"/>
  <c r="L681" i="23" s="1"/>
  <c r="L682" i="23" s="1"/>
  <c r="L683" i="23" s="1"/>
  <c r="L684" i="23" s="1"/>
  <c r="L685" i="23" s="1"/>
  <c r="L686" i="23" s="1"/>
  <c r="L687" i="23" s="1"/>
  <c r="L688" i="23" s="1"/>
  <c r="L689" i="23" s="1"/>
  <c r="L690" i="23" s="1"/>
  <c r="L691" i="23" s="1"/>
  <c r="L692" i="23" s="1"/>
  <c r="L693" i="23" s="1"/>
  <c r="L694" i="23" s="1"/>
  <c r="L695" i="23" s="1"/>
  <c r="L696" i="23" s="1"/>
  <c r="L697" i="23" s="1"/>
  <c r="L698" i="23" s="1"/>
  <c r="L699" i="23" s="1"/>
  <c r="L700" i="23" s="1"/>
  <c r="L701" i="23" s="1"/>
  <c r="L702" i="23" s="1"/>
  <c r="L703" i="23" s="1"/>
  <c r="L704" i="23" s="1"/>
  <c r="L705" i="23" s="1"/>
  <c r="L706" i="23" s="1"/>
  <c r="L707" i="23" s="1"/>
  <c r="L708" i="23" s="1"/>
  <c r="L709" i="23" s="1"/>
  <c r="L710" i="23" s="1"/>
  <c r="L711" i="23" s="1"/>
  <c r="L712" i="23" s="1"/>
  <c r="L713" i="23" s="1"/>
  <c r="L714" i="23" s="1"/>
  <c r="L715" i="23" s="1"/>
  <c r="L716" i="23" s="1"/>
  <c r="L717" i="23" s="1"/>
  <c r="L718" i="23" s="1"/>
  <c r="L719" i="23" s="1"/>
  <c r="L720" i="23" s="1"/>
  <c r="L721" i="23" s="1"/>
  <c r="L722" i="23" s="1"/>
  <c r="L723" i="23" s="1"/>
  <c r="L724" i="23" s="1"/>
  <c r="L725" i="23" s="1"/>
  <c r="L726" i="23" s="1"/>
  <c r="L727" i="23" s="1"/>
  <c r="L728" i="23" s="1"/>
  <c r="L729" i="23" s="1"/>
  <c r="L730" i="23" s="1"/>
  <c r="L731" i="23" s="1"/>
  <c r="L732" i="23" s="1"/>
  <c r="L733" i="23" s="1"/>
  <c r="L734" i="23" s="1"/>
  <c r="L735" i="23" s="1"/>
  <c r="L736" i="23" s="1"/>
  <c r="L737" i="23" s="1"/>
  <c r="L738" i="23" s="1"/>
  <c r="L739" i="23" s="1"/>
  <c r="L740" i="23" s="1"/>
  <c r="L741" i="23" s="1"/>
  <c r="L742" i="23" s="1"/>
  <c r="L743" i="23" s="1"/>
  <c r="L744" i="23" s="1"/>
  <c r="L745" i="23" s="1"/>
  <c r="K2" i="23"/>
  <c r="I2" i="23"/>
  <c r="J2" i="23" s="1"/>
  <c r="H2" i="23"/>
  <c r="G2" i="23"/>
  <c r="F2" i="23"/>
  <c r="E2" i="23"/>
  <c r="D2" i="23"/>
  <c r="C2" i="23"/>
  <c r="B2" i="23"/>
  <c r="A2" i="23"/>
  <c r="F1" i="23"/>
  <c r="E1" i="23"/>
  <c r="D1" i="23"/>
  <c r="C1" i="23"/>
  <c r="B1" i="23"/>
  <c r="A1" i="23"/>
  <c r="H745" i="21"/>
  <c r="G745" i="21"/>
  <c r="F745" i="21"/>
  <c r="D745" i="21"/>
  <c r="C745" i="21"/>
  <c r="B745" i="21"/>
  <c r="A745" i="21"/>
  <c r="H744" i="21"/>
  <c r="G744" i="21"/>
  <c r="F744" i="21"/>
  <c r="D744" i="21"/>
  <c r="C744" i="21"/>
  <c r="B744" i="21"/>
  <c r="A744" i="21"/>
  <c r="H743" i="21"/>
  <c r="G743" i="21"/>
  <c r="F743" i="21"/>
  <c r="D743" i="21"/>
  <c r="C743" i="21"/>
  <c r="B743" i="21"/>
  <c r="A743" i="21"/>
  <c r="H742" i="21"/>
  <c r="G742" i="21"/>
  <c r="F742" i="21"/>
  <c r="D742" i="21"/>
  <c r="C742" i="21"/>
  <c r="B742" i="21"/>
  <c r="A742" i="21"/>
  <c r="H741" i="21"/>
  <c r="G741" i="21"/>
  <c r="F741" i="21"/>
  <c r="D741" i="21"/>
  <c r="C741" i="21"/>
  <c r="B741" i="21"/>
  <c r="A741" i="21"/>
  <c r="H740" i="21"/>
  <c r="G740" i="21"/>
  <c r="F740" i="21"/>
  <c r="D740" i="21"/>
  <c r="C740" i="21"/>
  <c r="B740" i="21"/>
  <c r="A740" i="21"/>
  <c r="H739" i="21"/>
  <c r="G739" i="21"/>
  <c r="F739" i="21"/>
  <c r="D739" i="21"/>
  <c r="C739" i="21"/>
  <c r="B739" i="21"/>
  <c r="A739" i="21"/>
  <c r="H738" i="21"/>
  <c r="G738" i="21"/>
  <c r="F738" i="21"/>
  <c r="D738" i="21"/>
  <c r="C738" i="21"/>
  <c r="B738" i="21"/>
  <c r="A738" i="21"/>
  <c r="H737" i="21"/>
  <c r="G737" i="21"/>
  <c r="F737" i="21"/>
  <c r="D737" i="21"/>
  <c r="C737" i="21"/>
  <c r="B737" i="21"/>
  <c r="A737" i="21"/>
  <c r="H736" i="21"/>
  <c r="G736" i="21"/>
  <c r="F736" i="21"/>
  <c r="D736" i="21"/>
  <c r="C736" i="21"/>
  <c r="B736" i="21"/>
  <c r="A736" i="21"/>
  <c r="H735" i="21"/>
  <c r="G735" i="21"/>
  <c r="F735" i="21"/>
  <c r="D735" i="21"/>
  <c r="C735" i="21"/>
  <c r="B735" i="21"/>
  <c r="A735" i="21"/>
  <c r="H734" i="21"/>
  <c r="G734" i="21"/>
  <c r="F734" i="21"/>
  <c r="D734" i="21"/>
  <c r="C734" i="21"/>
  <c r="B734" i="21"/>
  <c r="A734" i="21"/>
  <c r="H733" i="21"/>
  <c r="G733" i="21"/>
  <c r="F733" i="21"/>
  <c r="D733" i="21"/>
  <c r="C733" i="21"/>
  <c r="B733" i="21"/>
  <c r="A733" i="21"/>
  <c r="H732" i="21"/>
  <c r="G732" i="21"/>
  <c r="F732" i="21"/>
  <c r="D732" i="21"/>
  <c r="C732" i="21"/>
  <c r="B732" i="21"/>
  <c r="A732" i="21"/>
  <c r="H731" i="21"/>
  <c r="G731" i="21"/>
  <c r="F731" i="21"/>
  <c r="D731" i="21"/>
  <c r="C731" i="21"/>
  <c r="B731" i="21"/>
  <c r="A731" i="21"/>
  <c r="H730" i="21"/>
  <c r="G730" i="21"/>
  <c r="F730" i="21"/>
  <c r="D730" i="21"/>
  <c r="C730" i="21"/>
  <c r="B730" i="21"/>
  <c r="A730" i="21"/>
  <c r="H729" i="21"/>
  <c r="G729" i="21"/>
  <c r="F729" i="21"/>
  <c r="D729" i="21"/>
  <c r="C729" i="21"/>
  <c r="B729" i="21"/>
  <c r="A729" i="21"/>
  <c r="H728" i="21"/>
  <c r="G728" i="21"/>
  <c r="F728" i="21"/>
  <c r="D728" i="21"/>
  <c r="C728" i="21"/>
  <c r="B728" i="21"/>
  <c r="A728" i="21"/>
  <c r="H727" i="21"/>
  <c r="G727" i="21"/>
  <c r="F727" i="21"/>
  <c r="D727" i="21"/>
  <c r="C727" i="21"/>
  <c r="B727" i="21"/>
  <c r="A727" i="21"/>
  <c r="H726" i="21"/>
  <c r="G726" i="21"/>
  <c r="F726" i="21"/>
  <c r="D726" i="21"/>
  <c r="C726" i="21"/>
  <c r="B726" i="21"/>
  <c r="A726" i="21"/>
  <c r="H725" i="21"/>
  <c r="G725" i="21"/>
  <c r="F725" i="21"/>
  <c r="D725" i="21"/>
  <c r="C725" i="21"/>
  <c r="B725" i="21"/>
  <c r="A725" i="21"/>
  <c r="H724" i="21"/>
  <c r="G724" i="21"/>
  <c r="F724" i="21"/>
  <c r="D724" i="21"/>
  <c r="C724" i="21"/>
  <c r="B724" i="21"/>
  <c r="A724" i="21"/>
  <c r="H723" i="21"/>
  <c r="G723" i="21"/>
  <c r="F723" i="21"/>
  <c r="D723" i="21"/>
  <c r="C723" i="21"/>
  <c r="B723" i="21"/>
  <c r="A723" i="21"/>
  <c r="H722" i="21"/>
  <c r="G722" i="21"/>
  <c r="F722" i="21"/>
  <c r="D722" i="21"/>
  <c r="C722" i="21"/>
  <c r="B722" i="21"/>
  <c r="A722" i="21"/>
  <c r="H721" i="21"/>
  <c r="G721" i="21"/>
  <c r="F721" i="21"/>
  <c r="D721" i="21"/>
  <c r="C721" i="21"/>
  <c r="B721" i="21"/>
  <c r="A721" i="21"/>
  <c r="H720" i="21"/>
  <c r="G720" i="21"/>
  <c r="F720" i="21"/>
  <c r="D720" i="21"/>
  <c r="C720" i="21"/>
  <c r="B720" i="21"/>
  <c r="A720" i="21"/>
  <c r="H719" i="21"/>
  <c r="G719" i="21"/>
  <c r="F719" i="21"/>
  <c r="D719" i="21"/>
  <c r="C719" i="21"/>
  <c r="B719" i="21"/>
  <c r="A719" i="21"/>
  <c r="H718" i="21"/>
  <c r="G718" i="21"/>
  <c r="F718" i="21"/>
  <c r="D718" i="21"/>
  <c r="C718" i="21"/>
  <c r="B718" i="21"/>
  <c r="A718" i="21"/>
  <c r="H717" i="21"/>
  <c r="G717" i="21"/>
  <c r="F717" i="21"/>
  <c r="D717" i="21"/>
  <c r="C717" i="21"/>
  <c r="B717" i="21"/>
  <c r="A717" i="21"/>
  <c r="H716" i="21"/>
  <c r="G716" i="21"/>
  <c r="F716" i="21"/>
  <c r="D716" i="21"/>
  <c r="C716" i="21"/>
  <c r="B716" i="21"/>
  <c r="A716" i="21"/>
  <c r="H715" i="21"/>
  <c r="G715" i="21"/>
  <c r="F715" i="21"/>
  <c r="D715" i="21"/>
  <c r="C715" i="21"/>
  <c r="B715" i="21"/>
  <c r="A715" i="21"/>
  <c r="H714" i="21"/>
  <c r="G714" i="21"/>
  <c r="F714" i="21"/>
  <c r="D714" i="21"/>
  <c r="C714" i="21"/>
  <c r="B714" i="21"/>
  <c r="A714" i="21"/>
  <c r="H713" i="21"/>
  <c r="G713" i="21"/>
  <c r="F713" i="21"/>
  <c r="D713" i="21"/>
  <c r="C713" i="21"/>
  <c r="B713" i="21"/>
  <c r="A713" i="21"/>
  <c r="H712" i="21"/>
  <c r="G712" i="21"/>
  <c r="F712" i="21"/>
  <c r="D712" i="21"/>
  <c r="C712" i="21"/>
  <c r="B712" i="21"/>
  <c r="A712" i="21"/>
  <c r="H711" i="21"/>
  <c r="G711" i="21"/>
  <c r="F711" i="21"/>
  <c r="D711" i="21"/>
  <c r="C711" i="21"/>
  <c r="B711" i="21"/>
  <c r="A711" i="21"/>
  <c r="H710" i="21"/>
  <c r="G710" i="21"/>
  <c r="F710" i="21"/>
  <c r="D710" i="21"/>
  <c r="C710" i="21"/>
  <c r="B710" i="21"/>
  <c r="A710" i="21"/>
  <c r="H709" i="21"/>
  <c r="G709" i="21"/>
  <c r="F709" i="21"/>
  <c r="D709" i="21"/>
  <c r="C709" i="21"/>
  <c r="B709" i="21"/>
  <c r="A709" i="21"/>
  <c r="H708" i="21"/>
  <c r="G708" i="21"/>
  <c r="F708" i="21"/>
  <c r="D708" i="21"/>
  <c r="C708" i="21"/>
  <c r="B708" i="21"/>
  <c r="A708" i="21"/>
  <c r="H707" i="21"/>
  <c r="G707" i="21"/>
  <c r="F707" i="21"/>
  <c r="D707" i="21"/>
  <c r="C707" i="21"/>
  <c r="B707" i="21"/>
  <c r="A707" i="21"/>
  <c r="H706" i="21"/>
  <c r="G706" i="21"/>
  <c r="F706" i="21"/>
  <c r="D706" i="21"/>
  <c r="C706" i="21"/>
  <c r="B706" i="21"/>
  <c r="A706" i="21"/>
  <c r="H705" i="21"/>
  <c r="G705" i="21"/>
  <c r="F705" i="21"/>
  <c r="D705" i="21"/>
  <c r="C705" i="21"/>
  <c r="B705" i="21"/>
  <c r="A705" i="21"/>
  <c r="H704" i="21"/>
  <c r="G704" i="21"/>
  <c r="F704" i="21"/>
  <c r="D704" i="21"/>
  <c r="C704" i="21"/>
  <c r="B704" i="21"/>
  <c r="A704" i="21"/>
  <c r="H703" i="21"/>
  <c r="G703" i="21"/>
  <c r="F703" i="21"/>
  <c r="D703" i="21"/>
  <c r="C703" i="21"/>
  <c r="B703" i="21"/>
  <c r="A703" i="21"/>
  <c r="H702" i="21"/>
  <c r="G702" i="21"/>
  <c r="F702" i="21"/>
  <c r="D702" i="21"/>
  <c r="C702" i="21"/>
  <c r="B702" i="21"/>
  <c r="A702" i="21"/>
  <c r="H701" i="21"/>
  <c r="G701" i="21"/>
  <c r="F701" i="21"/>
  <c r="D701" i="21"/>
  <c r="C701" i="21"/>
  <c r="B701" i="21"/>
  <c r="A701" i="21"/>
  <c r="H700" i="21"/>
  <c r="G700" i="21"/>
  <c r="F700" i="21"/>
  <c r="D700" i="21"/>
  <c r="C700" i="21"/>
  <c r="B700" i="21"/>
  <c r="A700" i="21"/>
  <c r="H699" i="21"/>
  <c r="G699" i="21"/>
  <c r="F699" i="21"/>
  <c r="D699" i="21"/>
  <c r="C699" i="21"/>
  <c r="B699" i="21"/>
  <c r="A699" i="21"/>
  <c r="H698" i="21"/>
  <c r="G698" i="21"/>
  <c r="F698" i="21"/>
  <c r="D698" i="21"/>
  <c r="C698" i="21"/>
  <c r="B698" i="21"/>
  <c r="A698" i="21"/>
  <c r="H697" i="21"/>
  <c r="G697" i="21"/>
  <c r="F697" i="21"/>
  <c r="D697" i="21"/>
  <c r="C697" i="21"/>
  <c r="B697" i="21"/>
  <c r="A697" i="21"/>
  <c r="H696" i="21"/>
  <c r="G696" i="21"/>
  <c r="F696" i="21"/>
  <c r="D696" i="21"/>
  <c r="C696" i="21"/>
  <c r="B696" i="21"/>
  <c r="A696" i="21"/>
  <c r="H695" i="21"/>
  <c r="G695" i="21"/>
  <c r="F695" i="21"/>
  <c r="D695" i="21"/>
  <c r="C695" i="21"/>
  <c r="B695" i="21"/>
  <c r="A695" i="21"/>
  <c r="H694" i="21"/>
  <c r="G694" i="21"/>
  <c r="F694" i="21"/>
  <c r="D694" i="21"/>
  <c r="C694" i="21"/>
  <c r="B694" i="21"/>
  <c r="A694" i="21"/>
  <c r="H693" i="21"/>
  <c r="G693" i="21"/>
  <c r="F693" i="21"/>
  <c r="D693" i="21"/>
  <c r="C693" i="21"/>
  <c r="B693" i="21"/>
  <c r="A693" i="21"/>
  <c r="H692" i="21"/>
  <c r="G692" i="21"/>
  <c r="F692" i="21"/>
  <c r="D692" i="21"/>
  <c r="C692" i="21"/>
  <c r="B692" i="21"/>
  <c r="A692" i="21"/>
  <c r="H691" i="21"/>
  <c r="G691" i="21"/>
  <c r="F691" i="21"/>
  <c r="D691" i="21"/>
  <c r="C691" i="21"/>
  <c r="B691" i="21"/>
  <c r="A691" i="21"/>
  <c r="H690" i="21"/>
  <c r="G690" i="21"/>
  <c r="F690" i="21"/>
  <c r="D690" i="21"/>
  <c r="C690" i="21"/>
  <c r="B690" i="21"/>
  <c r="A690" i="21"/>
  <c r="H689" i="21"/>
  <c r="G689" i="21"/>
  <c r="F689" i="21"/>
  <c r="D689" i="21"/>
  <c r="C689" i="21"/>
  <c r="B689" i="21"/>
  <c r="A689" i="21"/>
  <c r="H688" i="21"/>
  <c r="G688" i="21"/>
  <c r="F688" i="21"/>
  <c r="D688" i="21"/>
  <c r="C688" i="21"/>
  <c r="B688" i="21"/>
  <c r="A688" i="21"/>
  <c r="H687" i="21"/>
  <c r="G687" i="21"/>
  <c r="F687" i="21"/>
  <c r="D687" i="21"/>
  <c r="C687" i="21"/>
  <c r="B687" i="21"/>
  <c r="A687" i="21"/>
  <c r="H686" i="21"/>
  <c r="G686" i="21"/>
  <c r="F686" i="21"/>
  <c r="D686" i="21"/>
  <c r="C686" i="21"/>
  <c r="B686" i="21"/>
  <c r="A686" i="21"/>
  <c r="H685" i="21"/>
  <c r="G685" i="21"/>
  <c r="F685" i="21"/>
  <c r="D685" i="21"/>
  <c r="C685" i="21"/>
  <c r="B685" i="21"/>
  <c r="A685" i="21"/>
  <c r="H684" i="21"/>
  <c r="G684" i="21"/>
  <c r="F684" i="21"/>
  <c r="D684" i="21"/>
  <c r="C684" i="21"/>
  <c r="B684" i="21"/>
  <c r="A684" i="21"/>
  <c r="H683" i="21"/>
  <c r="G683" i="21"/>
  <c r="F683" i="21"/>
  <c r="D683" i="21"/>
  <c r="C683" i="21"/>
  <c r="B683" i="21"/>
  <c r="A683" i="21"/>
  <c r="H682" i="21"/>
  <c r="G682" i="21"/>
  <c r="F682" i="21"/>
  <c r="D682" i="21"/>
  <c r="C682" i="21"/>
  <c r="B682" i="21"/>
  <c r="A682" i="21"/>
  <c r="H681" i="21"/>
  <c r="G681" i="21"/>
  <c r="F681" i="21"/>
  <c r="D681" i="21"/>
  <c r="C681" i="21"/>
  <c r="B681" i="21"/>
  <c r="A681" i="21"/>
  <c r="H680" i="21"/>
  <c r="G680" i="21"/>
  <c r="F680" i="21"/>
  <c r="D680" i="21"/>
  <c r="C680" i="21"/>
  <c r="B680" i="21"/>
  <c r="A680" i="21"/>
  <c r="H679" i="21"/>
  <c r="G679" i="21"/>
  <c r="F679" i="21"/>
  <c r="D679" i="21"/>
  <c r="C679" i="21"/>
  <c r="B679" i="21"/>
  <c r="A679" i="21"/>
  <c r="H678" i="21"/>
  <c r="G678" i="21"/>
  <c r="F678" i="21"/>
  <c r="D678" i="21"/>
  <c r="C678" i="21"/>
  <c r="B678" i="21"/>
  <c r="A678" i="21"/>
  <c r="H677" i="21"/>
  <c r="G677" i="21"/>
  <c r="F677" i="21"/>
  <c r="D677" i="21"/>
  <c r="C677" i="21"/>
  <c r="B677" i="21"/>
  <c r="A677" i="21"/>
  <c r="H676" i="21"/>
  <c r="G676" i="21"/>
  <c r="F676" i="21"/>
  <c r="D676" i="21"/>
  <c r="C676" i="21"/>
  <c r="B676" i="21"/>
  <c r="A676" i="21"/>
  <c r="H675" i="21"/>
  <c r="G675" i="21"/>
  <c r="F675" i="21"/>
  <c r="D675" i="21"/>
  <c r="C675" i="21"/>
  <c r="B675" i="21"/>
  <c r="A675" i="21"/>
  <c r="H674" i="21"/>
  <c r="G674" i="21"/>
  <c r="F674" i="21"/>
  <c r="D674" i="21"/>
  <c r="C674" i="21"/>
  <c r="B674" i="21"/>
  <c r="A674" i="21"/>
  <c r="H673" i="21"/>
  <c r="G673" i="21"/>
  <c r="F673" i="21"/>
  <c r="D673" i="21"/>
  <c r="C673" i="21"/>
  <c r="B673" i="21"/>
  <c r="A673" i="21"/>
  <c r="H672" i="21"/>
  <c r="G672" i="21"/>
  <c r="F672" i="21"/>
  <c r="D672" i="21"/>
  <c r="C672" i="21"/>
  <c r="B672" i="21"/>
  <c r="A672" i="21"/>
  <c r="H671" i="21"/>
  <c r="G671" i="21"/>
  <c r="F671" i="21"/>
  <c r="D671" i="21"/>
  <c r="C671" i="21"/>
  <c r="B671" i="21"/>
  <c r="A671" i="21"/>
  <c r="H670" i="21"/>
  <c r="G670" i="21"/>
  <c r="F670" i="21"/>
  <c r="D670" i="21"/>
  <c r="C670" i="21"/>
  <c r="B670" i="21"/>
  <c r="A670" i="21"/>
  <c r="H669" i="21"/>
  <c r="G669" i="21"/>
  <c r="F669" i="21"/>
  <c r="D669" i="21"/>
  <c r="C669" i="21"/>
  <c r="B669" i="21"/>
  <c r="A669" i="21"/>
  <c r="H668" i="21"/>
  <c r="G668" i="21"/>
  <c r="F668" i="21"/>
  <c r="D668" i="21"/>
  <c r="C668" i="21"/>
  <c r="B668" i="21"/>
  <c r="A668" i="21"/>
  <c r="H667" i="21"/>
  <c r="G667" i="21"/>
  <c r="F667" i="21"/>
  <c r="D667" i="21"/>
  <c r="C667" i="21"/>
  <c r="B667" i="21"/>
  <c r="A667" i="21"/>
  <c r="H666" i="21"/>
  <c r="G666" i="21"/>
  <c r="F666" i="21"/>
  <c r="D666" i="21"/>
  <c r="C666" i="21"/>
  <c r="B666" i="21"/>
  <c r="A666" i="21"/>
  <c r="H665" i="21"/>
  <c r="G665" i="21"/>
  <c r="F665" i="21"/>
  <c r="D665" i="21"/>
  <c r="C665" i="21"/>
  <c r="B665" i="21"/>
  <c r="A665" i="21"/>
  <c r="H664" i="21"/>
  <c r="G664" i="21"/>
  <c r="F664" i="21"/>
  <c r="D664" i="21"/>
  <c r="C664" i="21"/>
  <c r="B664" i="21"/>
  <c r="A664" i="21"/>
  <c r="H663" i="21"/>
  <c r="G663" i="21"/>
  <c r="F663" i="21"/>
  <c r="D663" i="21"/>
  <c r="C663" i="21"/>
  <c r="B663" i="21"/>
  <c r="A663" i="21"/>
  <c r="H662" i="21"/>
  <c r="G662" i="21"/>
  <c r="F662" i="21"/>
  <c r="D662" i="21"/>
  <c r="C662" i="21"/>
  <c r="B662" i="21"/>
  <c r="A662" i="21"/>
  <c r="H661" i="21"/>
  <c r="G661" i="21"/>
  <c r="F661" i="21"/>
  <c r="D661" i="21"/>
  <c r="C661" i="21"/>
  <c r="B661" i="21"/>
  <c r="A661" i="21"/>
  <c r="H660" i="21"/>
  <c r="G660" i="21"/>
  <c r="F660" i="21"/>
  <c r="D660" i="21"/>
  <c r="C660" i="21"/>
  <c r="B660" i="21"/>
  <c r="A660" i="21"/>
  <c r="H659" i="21"/>
  <c r="G659" i="21"/>
  <c r="F659" i="21"/>
  <c r="D659" i="21"/>
  <c r="C659" i="21"/>
  <c r="B659" i="21"/>
  <c r="A659" i="21"/>
  <c r="H658" i="21"/>
  <c r="G658" i="21"/>
  <c r="F658" i="21"/>
  <c r="D658" i="21"/>
  <c r="C658" i="21"/>
  <c r="B658" i="21"/>
  <c r="A658" i="21"/>
  <c r="H657" i="21"/>
  <c r="G657" i="21"/>
  <c r="F657" i="21"/>
  <c r="D657" i="21"/>
  <c r="C657" i="21"/>
  <c r="B657" i="21"/>
  <c r="A657" i="21"/>
  <c r="H656" i="21"/>
  <c r="G656" i="21"/>
  <c r="F656" i="21"/>
  <c r="D656" i="21"/>
  <c r="C656" i="21"/>
  <c r="B656" i="21"/>
  <c r="A656" i="21"/>
  <c r="H655" i="21"/>
  <c r="G655" i="21"/>
  <c r="F655" i="21"/>
  <c r="D655" i="21"/>
  <c r="C655" i="21"/>
  <c r="B655" i="21"/>
  <c r="A655" i="21"/>
  <c r="H654" i="21"/>
  <c r="G654" i="21"/>
  <c r="F654" i="21"/>
  <c r="D654" i="21"/>
  <c r="C654" i="21"/>
  <c r="B654" i="21"/>
  <c r="A654" i="21"/>
  <c r="H653" i="21"/>
  <c r="G653" i="21"/>
  <c r="F653" i="21"/>
  <c r="D653" i="21"/>
  <c r="C653" i="21"/>
  <c r="B653" i="21"/>
  <c r="A653" i="21"/>
  <c r="H652" i="21"/>
  <c r="G652" i="21"/>
  <c r="F652" i="21"/>
  <c r="D652" i="21"/>
  <c r="C652" i="21"/>
  <c r="B652" i="21"/>
  <c r="A652" i="21"/>
  <c r="H651" i="21"/>
  <c r="G651" i="21"/>
  <c r="F651" i="21"/>
  <c r="D651" i="21"/>
  <c r="C651" i="21"/>
  <c r="B651" i="21"/>
  <c r="A651" i="21"/>
  <c r="H650" i="21"/>
  <c r="G650" i="21"/>
  <c r="F650" i="21"/>
  <c r="D650" i="21"/>
  <c r="C650" i="21"/>
  <c r="B650" i="21"/>
  <c r="A650" i="21"/>
  <c r="H649" i="21"/>
  <c r="G649" i="21"/>
  <c r="F649" i="21"/>
  <c r="D649" i="21"/>
  <c r="C649" i="21"/>
  <c r="B649" i="21"/>
  <c r="A649" i="21"/>
  <c r="H648" i="21"/>
  <c r="G648" i="21"/>
  <c r="F648" i="21"/>
  <c r="D648" i="21"/>
  <c r="C648" i="21"/>
  <c r="B648" i="21"/>
  <c r="A648" i="21"/>
  <c r="H647" i="21"/>
  <c r="G647" i="21"/>
  <c r="F647" i="21"/>
  <c r="D647" i="21"/>
  <c r="C647" i="21"/>
  <c r="B647" i="21"/>
  <c r="A647" i="21"/>
  <c r="H646" i="21"/>
  <c r="G646" i="21"/>
  <c r="F646" i="21"/>
  <c r="D646" i="21"/>
  <c r="C646" i="21"/>
  <c r="B646" i="21"/>
  <c r="A646" i="21"/>
  <c r="H645" i="21"/>
  <c r="G645" i="21"/>
  <c r="F645" i="21"/>
  <c r="D645" i="21"/>
  <c r="C645" i="21"/>
  <c r="B645" i="21"/>
  <c r="A645" i="21"/>
  <c r="H644" i="21"/>
  <c r="G644" i="21"/>
  <c r="F644" i="21"/>
  <c r="D644" i="21"/>
  <c r="C644" i="21"/>
  <c r="B644" i="21"/>
  <c r="A644" i="21"/>
  <c r="H643" i="21"/>
  <c r="G643" i="21"/>
  <c r="F643" i="21"/>
  <c r="D643" i="21"/>
  <c r="C643" i="21"/>
  <c r="B643" i="21"/>
  <c r="A643" i="21"/>
  <c r="H642" i="21"/>
  <c r="G642" i="21"/>
  <c r="F642" i="21"/>
  <c r="D642" i="21"/>
  <c r="C642" i="21"/>
  <c r="B642" i="21"/>
  <c r="A642" i="21"/>
  <c r="H641" i="21"/>
  <c r="G641" i="21"/>
  <c r="F641" i="21"/>
  <c r="D641" i="21"/>
  <c r="C641" i="21"/>
  <c r="B641" i="21"/>
  <c r="A641" i="21"/>
  <c r="H640" i="21"/>
  <c r="G640" i="21"/>
  <c r="F640" i="21"/>
  <c r="D640" i="21"/>
  <c r="C640" i="21"/>
  <c r="B640" i="21"/>
  <c r="A640" i="21"/>
  <c r="H639" i="21"/>
  <c r="G639" i="21"/>
  <c r="F639" i="21"/>
  <c r="D639" i="21"/>
  <c r="C639" i="21"/>
  <c r="B639" i="21"/>
  <c r="A639" i="21"/>
  <c r="H638" i="21"/>
  <c r="G638" i="21"/>
  <c r="F638" i="21"/>
  <c r="D638" i="21"/>
  <c r="C638" i="21"/>
  <c r="B638" i="21"/>
  <c r="A638" i="21"/>
  <c r="H637" i="21"/>
  <c r="G637" i="21"/>
  <c r="F637" i="21"/>
  <c r="D637" i="21"/>
  <c r="C637" i="21"/>
  <c r="B637" i="21"/>
  <c r="A637" i="21"/>
  <c r="H636" i="21"/>
  <c r="G636" i="21"/>
  <c r="F636" i="21"/>
  <c r="D636" i="21"/>
  <c r="C636" i="21"/>
  <c r="B636" i="21"/>
  <c r="A636" i="21"/>
  <c r="H635" i="21"/>
  <c r="G635" i="21"/>
  <c r="F635" i="21"/>
  <c r="D635" i="21"/>
  <c r="C635" i="21"/>
  <c r="B635" i="21"/>
  <c r="A635" i="21"/>
  <c r="H634" i="21"/>
  <c r="G634" i="21"/>
  <c r="F634" i="21"/>
  <c r="D634" i="21"/>
  <c r="C634" i="21"/>
  <c r="B634" i="21"/>
  <c r="A634" i="21"/>
  <c r="H633" i="21"/>
  <c r="G633" i="21"/>
  <c r="F633" i="21"/>
  <c r="D633" i="21"/>
  <c r="C633" i="21"/>
  <c r="B633" i="21"/>
  <c r="A633" i="21"/>
  <c r="H632" i="21"/>
  <c r="G632" i="21"/>
  <c r="F632" i="21"/>
  <c r="D632" i="21"/>
  <c r="C632" i="21"/>
  <c r="B632" i="21"/>
  <c r="A632" i="21"/>
  <c r="H631" i="21"/>
  <c r="G631" i="21"/>
  <c r="F631" i="21"/>
  <c r="D631" i="21"/>
  <c r="C631" i="21"/>
  <c r="B631" i="21"/>
  <c r="A631" i="21"/>
  <c r="H630" i="21"/>
  <c r="G630" i="21"/>
  <c r="F630" i="21"/>
  <c r="D630" i="21"/>
  <c r="C630" i="21"/>
  <c r="B630" i="21"/>
  <c r="A630" i="21"/>
  <c r="H629" i="21"/>
  <c r="G629" i="21"/>
  <c r="F629" i="21"/>
  <c r="D629" i="21"/>
  <c r="C629" i="21"/>
  <c r="B629" i="21"/>
  <c r="A629" i="21"/>
  <c r="H628" i="21"/>
  <c r="G628" i="21"/>
  <c r="F628" i="21"/>
  <c r="D628" i="21"/>
  <c r="C628" i="21"/>
  <c r="B628" i="21"/>
  <c r="A628" i="21"/>
  <c r="H627" i="21"/>
  <c r="G627" i="21"/>
  <c r="F627" i="21"/>
  <c r="D627" i="21"/>
  <c r="C627" i="21"/>
  <c r="B627" i="21"/>
  <c r="A627" i="21"/>
  <c r="H626" i="21"/>
  <c r="G626" i="21"/>
  <c r="F626" i="21"/>
  <c r="D626" i="21"/>
  <c r="C626" i="21"/>
  <c r="B626" i="21"/>
  <c r="A626" i="21"/>
  <c r="H625" i="21"/>
  <c r="G625" i="21"/>
  <c r="F625" i="21"/>
  <c r="D625" i="21"/>
  <c r="C625" i="21"/>
  <c r="B625" i="21"/>
  <c r="A625" i="21"/>
  <c r="H624" i="21"/>
  <c r="G624" i="21"/>
  <c r="F624" i="21"/>
  <c r="D624" i="21"/>
  <c r="C624" i="21"/>
  <c r="B624" i="21"/>
  <c r="A624" i="21"/>
  <c r="H623" i="21"/>
  <c r="G623" i="21"/>
  <c r="F623" i="21"/>
  <c r="D623" i="21"/>
  <c r="C623" i="21"/>
  <c r="B623" i="21"/>
  <c r="A623" i="21"/>
  <c r="H622" i="21"/>
  <c r="G622" i="21"/>
  <c r="F622" i="21"/>
  <c r="D622" i="21"/>
  <c r="C622" i="21"/>
  <c r="B622" i="21"/>
  <c r="A622" i="21"/>
  <c r="H621" i="21"/>
  <c r="G621" i="21"/>
  <c r="F621" i="21"/>
  <c r="D621" i="21"/>
  <c r="C621" i="21"/>
  <c r="B621" i="21"/>
  <c r="A621" i="21"/>
  <c r="H620" i="21"/>
  <c r="G620" i="21"/>
  <c r="F620" i="21"/>
  <c r="D620" i="21"/>
  <c r="C620" i="21"/>
  <c r="B620" i="21"/>
  <c r="A620" i="21"/>
  <c r="H619" i="21"/>
  <c r="G619" i="21"/>
  <c r="F619" i="21"/>
  <c r="D619" i="21"/>
  <c r="C619" i="21"/>
  <c r="B619" i="21"/>
  <c r="A619" i="21"/>
  <c r="H618" i="21"/>
  <c r="G618" i="21"/>
  <c r="F618" i="21"/>
  <c r="D618" i="21"/>
  <c r="C618" i="21"/>
  <c r="B618" i="21"/>
  <c r="A618" i="21"/>
  <c r="H617" i="21"/>
  <c r="G617" i="21"/>
  <c r="F617" i="21"/>
  <c r="D617" i="21"/>
  <c r="C617" i="21"/>
  <c r="B617" i="21"/>
  <c r="A617" i="21"/>
  <c r="H616" i="21"/>
  <c r="G616" i="21"/>
  <c r="F616" i="21"/>
  <c r="D616" i="21"/>
  <c r="C616" i="21"/>
  <c r="B616" i="21"/>
  <c r="A616" i="21"/>
  <c r="H615" i="21"/>
  <c r="G615" i="21"/>
  <c r="F615" i="21"/>
  <c r="D615" i="21"/>
  <c r="C615" i="21"/>
  <c r="B615" i="21"/>
  <c r="A615" i="21"/>
  <c r="H614" i="21"/>
  <c r="G614" i="21"/>
  <c r="F614" i="21"/>
  <c r="D614" i="21"/>
  <c r="C614" i="21"/>
  <c r="B614" i="21"/>
  <c r="A614" i="21"/>
  <c r="H613" i="21"/>
  <c r="G613" i="21"/>
  <c r="F613" i="21"/>
  <c r="D613" i="21"/>
  <c r="C613" i="21"/>
  <c r="B613" i="21"/>
  <c r="A613" i="21"/>
  <c r="H612" i="21"/>
  <c r="G612" i="21"/>
  <c r="F612" i="21"/>
  <c r="D612" i="21"/>
  <c r="C612" i="21"/>
  <c r="B612" i="21"/>
  <c r="A612" i="21"/>
  <c r="H611" i="21"/>
  <c r="G611" i="21"/>
  <c r="F611" i="21"/>
  <c r="D611" i="21"/>
  <c r="C611" i="21"/>
  <c r="B611" i="21"/>
  <c r="A611" i="21"/>
  <c r="H610" i="21"/>
  <c r="G610" i="21"/>
  <c r="F610" i="21"/>
  <c r="D610" i="21"/>
  <c r="C610" i="21"/>
  <c r="B610" i="21"/>
  <c r="A610" i="21"/>
  <c r="H609" i="21"/>
  <c r="G609" i="21"/>
  <c r="F609" i="21"/>
  <c r="D609" i="21"/>
  <c r="C609" i="21"/>
  <c r="B609" i="21"/>
  <c r="A609" i="21"/>
  <c r="H608" i="21"/>
  <c r="G608" i="21"/>
  <c r="F608" i="21"/>
  <c r="D608" i="21"/>
  <c r="C608" i="21"/>
  <c r="B608" i="21"/>
  <c r="A608" i="21"/>
  <c r="H607" i="21"/>
  <c r="G607" i="21"/>
  <c r="F607" i="21"/>
  <c r="D607" i="21"/>
  <c r="C607" i="21"/>
  <c r="B607" i="21"/>
  <c r="A607" i="21"/>
  <c r="H606" i="21"/>
  <c r="G606" i="21"/>
  <c r="F606" i="21"/>
  <c r="D606" i="21"/>
  <c r="C606" i="21"/>
  <c r="B606" i="21"/>
  <c r="A606" i="21"/>
  <c r="H605" i="21"/>
  <c r="G605" i="21"/>
  <c r="F605" i="21"/>
  <c r="D605" i="21"/>
  <c r="C605" i="21"/>
  <c r="B605" i="21"/>
  <c r="A605" i="21"/>
  <c r="H604" i="21"/>
  <c r="G604" i="21"/>
  <c r="F604" i="21"/>
  <c r="D604" i="21"/>
  <c r="C604" i="21"/>
  <c r="B604" i="21"/>
  <c r="A604" i="21"/>
  <c r="H603" i="21"/>
  <c r="G603" i="21"/>
  <c r="F603" i="21"/>
  <c r="D603" i="21"/>
  <c r="C603" i="21"/>
  <c r="B603" i="21"/>
  <c r="A603" i="21"/>
  <c r="H602" i="21"/>
  <c r="G602" i="21"/>
  <c r="F602" i="21"/>
  <c r="D602" i="21"/>
  <c r="C602" i="21"/>
  <c r="B602" i="21"/>
  <c r="A602" i="21"/>
  <c r="H601" i="21"/>
  <c r="G601" i="21"/>
  <c r="F601" i="21"/>
  <c r="D601" i="21"/>
  <c r="C601" i="21"/>
  <c r="B601" i="21"/>
  <c r="A601" i="21"/>
  <c r="H600" i="21"/>
  <c r="G600" i="21"/>
  <c r="F600" i="21"/>
  <c r="D600" i="21"/>
  <c r="C600" i="21"/>
  <c r="B600" i="21"/>
  <c r="A600" i="21"/>
  <c r="H599" i="21"/>
  <c r="G599" i="21"/>
  <c r="F599" i="21"/>
  <c r="D599" i="21"/>
  <c r="C599" i="21"/>
  <c r="B599" i="21"/>
  <c r="A599" i="21"/>
  <c r="H598" i="21"/>
  <c r="G598" i="21"/>
  <c r="F598" i="21"/>
  <c r="D598" i="21"/>
  <c r="C598" i="21"/>
  <c r="B598" i="21"/>
  <c r="A598" i="21"/>
  <c r="H597" i="21"/>
  <c r="G597" i="21"/>
  <c r="F597" i="21"/>
  <c r="D597" i="21"/>
  <c r="C597" i="21"/>
  <c r="B597" i="21"/>
  <c r="A597" i="21"/>
  <c r="H596" i="21"/>
  <c r="G596" i="21"/>
  <c r="F596" i="21"/>
  <c r="D596" i="21"/>
  <c r="C596" i="21"/>
  <c r="B596" i="21"/>
  <c r="A596" i="21"/>
  <c r="H595" i="21"/>
  <c r="G595" i="21"/>
  <c r="F595" i="21"/>
  <c r="D595" i="21"/>
  <c r="C595" i="21"/>
  <c r="B595" i="21"/>
  <c r="A595" i="21"/>
  <c r="H594" i="21"/>
  <c r="G594" i="21"/>
  <c r="F594" i="21"/>
  <c r="D594" i="21"/>
  <c r="C594" i="21"/>
  <c r="B594" i="21"/>
  <c r="A594" i="21"/>
  <c r="H593" i="21"/>
  <c r="G593" i="21"/>
  <c r="F593" i="21"/>
  <c r="D593" i="21"/>
  <c r="C593" i="21"/>
  <c r="B593" i="21"/>
  <c r="A593" i="21"/>
  <c r="H592" i="21"/>
  <c r="G592" i="21"/>
  <c r="F592" i="21"/>
  <c r="D592" i="21"/>
  <c r="C592" i="21"/>
  <c r="B592" i="21"/>
  <c r="A592" i="21"/>
  <c r="H591" i="21"/>
  <c r="G591" i="21"/>
  <c r="F591" i="21"/>
  <c r="D591" i="21"/>
  <c r="C591" i="21"/>
  <c r="B591" i="21"/>
  <c r="A591" i="21"/>
  <c r="H590" i="21"/>
  <c r="G590" i="21"/>
  <c r="F590" i="21"/>
  <c r="D590" i="21"/>
  <c r="C590" i="21"/>
  <c r="B590" i="21"/>
  <c r="A590" i="21"/>
  <c r="H589" i="21"/>
  <c r="G589" i="21"/>
  <c r="F589" i="21"/>
  <c r="D589" i="21"/>
  <c r="C589" i="21"/>
  <c r="B589" i="21"/>
  <c r="A589" i="21"/>
  <c r="H588" i="21"/>
  <c r="G588" i="21"/>
  <c r="F588" i="21"/>
  <c r="D588" i="21"/>
  <c r="C588" i="21"/>
  <c r="B588" i="21"/>
  <c r="A588" i="21"/>
  <c r="H587" i="21"/>
  <c r="G587" i="21"/>
  <c r="F587" i="21"/>
  <c r="D587" i="21"/>
  <c r="C587" i="21"/>
  <c r="B587" i="21"/>
  <c r="A587" i="21"/>
  <c r="H586" i="21"/>
  <c r="G586" i="21"/>
  <c r="F586" i="21"/>
  <c r="D586" i="21"/>
  <c r="C586" i="21"/>
  <c r="B586" i="21"/>
  <c r="A586" i="21"/>
  <c r="H585" i="21"/>
  <c r="G585" i="21"/>
  <c r="F585" i="21"/>
  <c r="D585" i="21"/>
  <c r="C585" i="21"/>
  <c r="B585" i="21"/>
  <c r="A585" i="21"/>
  <c r="H584" i="21"/>
  <c r="G584" i="21"/>
  <c r="F584" i="21"/>
  <c r="D584" i="21"/>
  <c r="C584" i="21"/>
  <c r="B584" i="21"/>
  <c r="A584" i="21"/>
  <c r="H583" i="21"/>
  <c r="G583" i="21"/>
  <c r="F583" i="21"/>
  <c r="D583" i="21"/>
  <c r="C583" i="21"/>
  <c r="B583" i="21"/>
  <c r="A583" i="21"/>
  <c r="H582" i="21"/>
  <c r="G582" i="21"/>
  <c r="F582" i="21"/>
  <c r="D582" i="21"/>
  <c r="C582" i="21"/>
  <c r="B582" i="21"/>
  <c r="A582" i="21"/>
  <c r="H581" i="21"/>
  <c r="G581" i="21"/>
  <c r="F581" i="21"/>
  <c r="D581" i="21"/>
  <c r="C581" i="21"/>
  <c r="B581" i="21"/>
  <c r="A581" i="21"/>
  <c r="H580" i="21"/>
  <c r="G580" i="21"/>
  <c r="F580" i="21"/>
  <c r="D580" i="21"/>
  <c r="C580" i="21"/>
  <c r="B580" i="21"/>
  <c r="A580" i="21"/>
  <c r="H579" i="21"/>
  <c r="G579" i="21"/>
  <c r="F579" i="21"/>
  <c r="D579" i="21"/>
  <c r="C579" i="21"/>
  <c r="B579" i="21"/>
  <c r="A579" i="21"/>
  <c r="H578" i="21"/>
  <c r="G578" i="21"/>
  <c r="F578" i="21"/>
  <c r="D578" i="21"/>
  <c r="C578" i="21"/>
  <c r="B578" i="21"/>
  <c r="A578" i="21"/>
  <c r="H577" i="21"/>
  <c r="G577" i="21"/>
  <c r="F577" i="21"/>
  <c r="D577" i="21"/>
  <c r="C577" i="21"/>
  <c r="B577" i="21"/>
  <c r="A577" i="21"/>
  <c r="H576" i="21"/>
  <c r="G576" i="21"/>
  <c r="F576" i="21"/>
  <c r="D576" i="21"/>
  <c r="C576" i="21"/>
  <c r="B576" i="21"/>
  <c r="A576" i="21"/>
  <c r="H575" i="21"/>
  <c r="G575" i="21"/>
  <c r="F575" i="21"/>
  <c r="D575" i="21"/>
  <c r="C575" i="21"/>
  <c r="B575" i="21"/>
  <c r="A575" i="21"/>
  <c r="H574" i="21"/>
  <c r="G574" i="21"/>
  <c r="F574" i="21"/>
  <c r="D574" i="21"/>
  <c r="C574" i="21"/>
  <c r="B574" i="21"/>
  <c r="A574" i="21"/>
  <c r="H573" i="21"/>
  <c r="G573" i="21"/>
  <c r="F573" i="21"/>
  <c r="D573" i="21"/>
  <c r="C573" i="21"/>
  <c r="B573" i="21"/>
  <c r="A573" i="21"/>
  <c r="H572" i="21"/>
  <c r="G572" i="21"/>
  <c r="F572" i="21"/>
  <c r="D572" i="21"/>
  <c r="C572" i="21"/>
  <c r="B572" i="21"/>
  <c r="A572" i="21"/>
  <c r="H571" i="21"/>
  <c r="G571" i="21"/>
  <c r="F571" i="21"/>
  <c r="D571" i="21"/>
  <c r="C571" i="21"/>
  <c r="B571" i="21"/>
  <c r="A571" i="21"/>
  <c r="H570" i="21"/>
  <c r="G570" i="21"/>
  <c r="F570" i="21"/>
  <c r="D570" i="21"/>
  <c r="C570" i="21"/>
  <c r="B570" i="21"/>
  <c r="A570" i="21"/>
  <c r="H569" i="21"/>
  <c r="G569" i="21"/>
  <c r="F569" i="21"/>
  <c r="D569" i="21"/>
  <c r="C569" i="21"/>
  <c r="B569" i="21"/>
  <c r="A569" i="21"/>
  <c r="H568" i="21"/>
  <c r="G568" i="21"/>
  <c r="F568" i="21"/>
  <c r="D568" i="21"/>
  <c r="C568" i="21"/>
  <c r="B568" i="21"/>
  <c r="A568" i="21"/>
  <c r="H567" i="21"/>
  <c r="G567" i="21"/>
  <c r="F567" i="21"/>
  <c r="D567" i="21"/>
  <c r="C567" i="21"/>
  <c r="B567" i="21"/>
  <c r="A567" i="21"/>
  <c r="H566" i="21"/>
  <c r="G566" i="21"/>
  <c r="F566" i="21"/>
  <c r="D566" i="21"/>
  <c r="C566" i="21"/>
  <c r="B566" i="21"/>
  <c r="A566" i="21"/>
  <c r="H565" i="21"/>
  <c r="G565" i="21"/>
  <c r="F565" i="21"/>
  <c r="D565" i="21"/>
  <c r="C565" i="21"/>
  <c r="B565" i="21"/>
  <c r="A565" i="21"/>
  <c r="H564" i="21"/>
  <c r="G564" i="21"/>
  <c r="F564" i="21"/>
  <c r="D564" i="21"/>
  <c r="C564" i="21"/>
  <c r="B564" i="21"/>
  <c r="A564" i="21"/>
  <c r="H563" i="21"/>
  <c r="G563" i="21"/>
  <c r="F563" i="21"/>
  <c r="D563" i="21"/>
  <c r="C563" i="21"/>
  <c r="B563" i="21"/>
  <c r="A563" i="21"/>
  <c r="H562" i="21"/>
  <c r="G562" i="21"/>
  <c r="F562" i="21"/>
  <c r="D562" i="21"/>
  <c r="C562" i="21"/>
  <c r="B562" i="21"/>
  <c r="A562" i="21"/>
  <c r="H561" i="21"/>
  <c r="G561" i="21"/>
  <c r="F561" i="21"/>
  <c r="D561" i="21"/>
  <c r="C561" i="21"/>
  <c r="B561" i="21"/>
  <c r="A561" i="21"/>
  <c r="H560" i="21"/>
  <c r="G560" i="21"/>
  <c r="F560" i="21"/>
  <c r="D560" i="21"/>
  <c r="C560" i="21"/>
  <c r="B560" i="21"/>
  <c r="A560" i="21"/>
  <c r="H559" i="21"/>
  <c r="G559" i="21"/>
  <c r="F559" i="21"/>
  <c r="D559" i="21"/>
  <c r="C559" i="21"/>
  <c r="B559" i="21"/>
  <c r="A559" i="21"/>
  <c r="H558" i="21"/>
  <c r="G558" i="21"/>
  <c r="F558" i="21"/>
  <c r="D558" i="21"/>
  <c r="C558" i="21"/>
  <c r="B558" i="21"/>
  <c r="A558" i="21"/>
  <c r="H557" i="21"/>
  <c r="G557" i="21"/>
  <c r="F557" i="21"/>
  <c r="D557" i="21"/>
  <c r="C557" i="21"/>
  <c r="B557" i="21"/>
  <c r="A557" i="21"/>
  <c r="H556" i="21"/>
  <c r="G556" i="21"/>
  <c r="F556" i="21"/>
  <c r="D556" i="21"/>
  <c r="C556" i="21"/>
  <c r="B556" i="21"/>
  <c r="A556" i="21"/>
  <c r="H555" i="21"/>
  <c r="G555" i="21"/>
  <c r="F555" i="21"/>
  <c r="D555" i="21"/>
  <c r="C555" i="21"/>
  <c r="B555" i="21"/>
  <c r="A555" i="21"/>
  <c r="H554" i="21"/>
  <c r="G554" i="21"/>
  <c r="F554" i="21"/>
  <c r="D554" i="21"/>
  <c r="C554" i="21"/>
  <c r="B554" i="21"/>
  <c r="A554" i="21"/>
  <c r="H553" i="21"/>
  <c r="G553" i="21"/>
  <c r="F553" i="21"/>
  <c r="D553" i="21"/>
  <c r="C553" i="21"/>
  <c r="B553" i="21"/>
  <c r="A553" i="21"/>
  <c r="H552" i="21"/>
  <c r="G552" i="21"/>
  <c r="F552" i="21"/>
  <c r="D552" i="21"/>
  <c r="C552" i="21"/>
  <c r="B552" i="21"/>
  <c r="A552" i="21"/>
  <c r="H551" i="21"/>
  <c r="G551" i="21"/>
  <c r="F551" i="21"/>
  <c r="D551" i="21"/>
  <c r="C551" i="21"/>
  <c r="B551" i="21"/>
  <c r="A551" i="21"/>
  <c r="H550" i="21"/>
  <c r="G550" i="21"/>
  <c r="F550" i="21"/>
  <c r="D550" i="21"/>
  <c r="C550" i="21"/>
  <c r="B550" i="21"/>
  <c r="A550" i="21"/>
  <c r="H549" i="21"/>
  <c r="G549" i="21"/>
  <c r="F549" i="21"/>
  <c r="D549" i="21"/>
  <c r="C549" i="21"/>
  <c r="B549" i="21"/>
  <c r="A549" i="21"/>
  <c r="H548" i="21"/>
  <c r="G548" i="21"/>
  <c r="F548" i="21"/>
  <c r="D548" i="21"/>
  <c r="C548" i="21"/>
  <c r="B548" i="21"/>
  <c r="A548" i="21"/>
  <c r="H547" i="21"/>
  <c r="G547" i="21"/>
  <c r="F547" i="21"/>
  <c r="D547" i="21"/>
  <c r="C547" i="21"/>
  <c r="B547" i="21"/>
  <c r="A547" i="21"/>
  <c r="H546" i="21"/>
  <c r="G546" i="21"/>
  <c r="F546" i="21"/>
  <c r="D546" i="21"/>
  <c r="C546" i="21"/>
  <c r="B546" i="21"/>
  <c r="A546" i="21"/>
  <c r="H545" i="21"/>
  <c r="G545" i="21"/>
  <c r="F545" i="21"/>
  <c r="D545" i="21"/>
  <c r="C545" i="21"/>
  <c r="B545" i="21"/>
  <c r="A545" i="21"/>
  <c r="H544" i="21"/>
  <c r="G544" i="21"/>
  <c r="F544" i="21"/>
  <c r="D544" i="21"/>
  <c r="C544" i="21"/>
  <c r="B544" i="21"/>
  <c r="A544" i="21"/>
  <c r="H543" i="21"/>
  <c r="G543" i="21"/>
  <c r="F543" i="21"/>
  <c r="D543" i="21"/>
  <c r="C543" i="21"/>
  <c r="B543" i="21"/>
  <c r="A543" i="21"/>
  <c r="H542" i="21"/>
  <c r="G542" i="21"/>
  <c r="F542" i="21"/>
  <c r="D542" i="21"/>
  <c r="C542" i="21"/>
  <c r="B542" i="21"/>
  <c r="A542" i="21"/>
  <c r="H541" i="21"/>
  <c r="G541" i="21"/>
  <c r="F541" i="21"/>
  <c r="D541" i="21"/>
  <c r="C541" i="21"/>
  <c r="B541" i="21"/>
  <c r="A541" i="21"/>
  <c r="H540" i="21"/>
  <c r="G540" i="21"/>
  <c r="F540" i="21"/>
  <c r="D540" i="21"/>
  <c r="C540" i="21"/>
  <c r="B540" i="21"/>
  <c r="A540" i="21"/>
  <c r="H539" i="21"/>
  <c r="G539" i="21"/>
  <c r="F539" i="21"/>
  <c r="D539" i="21"/>
  <c r="C539" i="21"/>
  <c r="B539" i="21"/>
  <c r="A539" i="21"/>
  <c r="H538" i="21"/>
  <c r="G538" i="21"/>
  <c r="F538" i="21"/>
  <c r="D538" i="21"/>
  <c r="C538" i="21"/>
  <c r="B538" i="21"/>
  <c r="A538" i="21"/>
  <c r="H537" i="21"/>
  <c r="G537" i="21"/>
  <c r="F537" i="21"/>
  <c r="D537" i="21"/>
  <c r="C537" i="21"/>
  <c r="B537" i="21"/>
  <c r="A537" i="21"/>
  <c r="H536" i="21"/>
  <c r="G536" i="21"/>
  <c r="F536" i="21"/>
  <c r="D536" i="21"/>
  <c r="C536" i="21"/>
  <c r="B536" i="21"/>
  <c r="A536" i="21"/>
  <c r="H535" i="21"/>
  <c r="G535" i="21"/>
  <c r="F535" i="21"/>
  <c r="D535" i="21"/>
  <c r="C535" i="21"/>
  <c r="B535" i="21"/>
  <c r="A535" i="21"/>
  <c r="H534" i="21"/>
  <c r="G534" i="21"/>
  <c r="F534" i="21"/>
  <c r="D534" i="21"/>
  <c r="C534" i="21"/>
  <c r="B534" i="21"/>
  <c r="A534" i="21"/>
  <c r="H533" i="21"/>
  <c r="G533" i="21"/>
  <c r="F533" i="21"/>
  <c r="D533" i="21"/>
  <c r="C533" i="21"/>
  <c r="B533" i="21"/>
  <c r="A533" i="21"/>
  <c r="H532" i="21"/>
  <c r="G532" i="21"/>
  <c r="F532" i="21"/>
  <c r="D532" i="21"/>
  <c r="C532" i="21"/>
  <c r="B532" i="21"/>
  <c r="A532" i="21"/>
  <c r="H531" i="21"/>
  <c r="G531" i="21"/>
  <c r="F531" i="21"/>
  <c r="D531" i="21"/>
  <c r="C531" i="21"/>
  <c r="B531" i="21"/>
  <c r="A531" i="21"/>
  <c r="H530" i="21"/>
  <c r="G530" i="21"/>
  <c r="F530" i="21"/>
  <c r="D530" i="21"/>
  <c r="C530" i="21"/>
  <c r="B530" i="21"/>
  <c r="A530" i="21"/>
  <c r="H529" i="21"/>
  <c r="G529" i="21"/>
  <c r="F529" i="21"/>
  <c r="D529" i="21"/>
  <c r="C529" i="21"/>
  <c r="B529" i="21"/>
  <c r="A529" i="21"/>
  <c r="H528" i="21"/>
  <c r="G528" i="21"/>
  <c r="F528" i="21"/>
  <c r="D528" i="21"/>
  <c r="C528" i="21"/>
  <c r="B528" i="21"/>
  <c r="A528" i="21"/>
  <c r="H527" i="21"/>
  <c r="G527" i="21"/>
  <c r="F527" i="21"/>
  <c r="D527" i="21"/>
  <c r="C527" i="21"/>
  <c r="B527" i="21"/>
  <c r="A527" i="21"/>
  <c r="H526" i="21"/>
  <c r="G526" i="21"/>
  <c r="F526" i="21"/>
  <c r="D526" i="21"/>
  <c r="C526" i="21"/>
  <c r="B526" i="21"/>
  <c r="A526" i="21"/>
  <c r="H525" i="21"/>
  <c r="G525" i="21"/>
  <c r="F525" i="21"/>
  <c r="D525" i="21"/>
  <c r="C525" i="21"/>
  <c r="B525" i="21"/>
  <c r="A525" i="21"/>
  <c r="H524" i="21"/>
  <c r="G524" i="21"/>
  <c r="F524" i="21"/>
  <c r="D524" i="21"/>
  <c r="C524" i="21"/>
  <c r="B524" i="21"/>
  <c r="A524" i="21"/>
  <c r="H523" i="21"/>
  <c r="G523" i="21"/>
  <c r="F523" i="21"/>
  <c r="D523" i="21"/>
  <c r="C523" i="21"/>
  <c r="B523" i="21"/>
  <c r="A523" i="21"/>
  <c r="H522" i="21"/>
  <c r="G522" i="21"/>
  <c r="F522" i="21"/>
  <c r="D522" i="21"/>
  <c r="C522" i="21"/>
  <c r="B522" i="21"/>
  <c r="A522" i="21"/>
  <c r="H521" i="21"/>
  <c r="G521" i="21"/>
  <c r="F521" i="21"/>
  <c r="D521" i="21"/>
  <c r="C521" i="21"/>
  <c r="B521" i="21"/>
  <c r="A521" i="21"/>
  <c r="H520" i="21"/>
  <c r="G520" i="21"/>
  <c r="F520" i="21"/>
  <c r="D520" i="21"/>
  <c r="C520" i="21"/>
  <c r="B520" i="21"/>
  <c r="A520" i="21"/>
  <c r="H519" i="21"/>
  <c r="G519" i="21"/>
  <c r="F519" i="21"/>
  <c r="D519" i="21"/>
  <c r="C519" i="21"/>
  <c r="B519" i="21"/>
  <c r="A519" i="21"/>
  <c r="H518" i="21"/>
  <c r="G518" i="21"/>
  <c r="F518" i="21"/>
  <c r="D518" i="21"/>
  <c r="C518" i="21"/>
  <c r="B518" i="21"/>
  <c r="A518" i="21"/>
  <c r="H517" i="21"/>
  <c r="G517" i="21"/>
  <c r="F517" i="21"/>
  <c r="D517" i="21"/>
  <c r="C517" i="21"/>
  <c r="B517" i="21"/>
  <c r="A517" i="21"/>
  <c r="H516" i="21"/>
  <c r="G516" i="21"/>
  <c r="F516" i="21"/>
  <c r="D516" i="21"/>
  <c r="C516" i="21"/>
  <c r="B516" i="21"/>
  <c r="A516" i="21"/>
  <c r="H515" i="21"/>
  <c r="G515" i="21"/>
  <c r="F515" i="21"/>
  <c r="D515" i="21"/>
  <c r="C515" i="21"/>
  <c r="B515" i="21"/>
  <c r="A515" i="21"/>
  <c r="H514" i="21"/>
  <c r="G514" i="21"/>
  <c r="F514" i="21"/>
  <c r="D514" i="21"/>
  <c r="C514" i="21"/>
  <c r="B514" i="21"/>
  <c r="A514" i="21"/>
  <c r="H513" i="21"/>
  <c r="G513" i="21"/>
  <c r="F513" i="21"/>
  <c r="D513" i="21"/>
  <c r="C513" i="21"/>
  <c r="B513" i="21"/>
  <c r="A513" i="21"/>
  <c r="H512" i="21"/>
  <c r="G512" i="21"/>
  <c r="F512" i="21"/>
  <c r="D512" i="21"/>
  <c r="C512" i="21"/>
  <c r="B512" i="21"/>
  <c r="A512" i="21"/>
  <c r="H511" i="21"/>
  <c r="G511" i="21"/>
  <c r="F511" i="21"/>
  <c r="D511" i="21"/>
  <c r="C511" i="21"/>
  <c r="B511" i="21"/>
  <c r="A511" i="21"/>
  <c r="H510" i="21"/>
  <c r="G510" i="21"/>
  <c r="F510" i="21"/>
  <c r="D510" i="21"/>
  <c r="C510" i="21"/>
  <c r="B510" i="21"/>
  <c r="A510" i="21"/>
  <c r="H509" i="21"/>
  <c r="G509" i="21"/>
  <c r="F509" i="21"/>
  <c r="D509" i="21"/>
  <c r="C509" i="21"/>
  <c r="B509" i="21"/>
  <c r="A509" i="21"/>
  <c r="H508" i="21"/>
  <c r="G508" i="21"/>
  <c r="F508" i="21"/>
  <c r="D508" i="21"/>
  <c r="C508" i="21"/>
  <c r="B508" i="21"/>
  <c r="A508" i="21"/>
  <c r="H507" i="21"/>
  <c r="G507" i="21"/>
  <c r="F507" i="21"/>
  <c r="D507" i="21"/>
  <c r="C507" i="21"/>
  <c r="B507" i="21"/>
  <c r="A507" i="21"/>
  <c r="H506" i="21"/>
  <c r="G506" i="21"/>
  <c r="F506" i="21"/>
  <c r="D506" i="21"/>
  <c r="C506" i="21"/>
  <c r="B506" i="21"/>
  <c r="A506" i="21"/>
  <c r="H505" i="21"/>
  <c r="G505" i="21"/>
  <c r="F505" i="21"/>
  <c r="D505" i="21"/>
  <c r="C505" i="21"/>
  <c r="B505" i="21"/>
  <c r="A505" i="21"/>
  <c r="H504" i="21"/>
  <c r="G504" i="21"/>
  <c r="F504" i="21"/>
  <c r="D504" i="21"/>
  <c r="C504" i="21"/>
  <c r="B504" i="21"/>
  <c r="A504" i="21"/>
  <c r="H503" i="21"/>
  <c r="G503" i="21"/>
  <c r="F503" i="21"/>
  <c r="D503" i="21"/>
  <c r="C503" i="21"/>
  <c r="B503" i="21"/>
  <c r="A503" i="21"/>
  <c r="H502" i="21"/>
  <c r="G502" i="21"/>
  <c r="F502" i="21"/>
  <c r="D502" i="21"/>
  <c r="C502" i="21"/>
  <c r="B502" i="21"/>
  <c r="A502" i="21"/>
  <c r="H501" i="21"/>
  <c r="G501" i="21"/>
  <c r="F501" i="21"/>
  <c r="D501" i="21"/>
  <c r="C501" i="21"/>
  <c r="B501" i="21"/>
  <c r="A501" i="21"/>
  <c r="H500" i="21"/>
  <c r="G500" i="21"/>
  <c r="F500" i="21"/>
  <c r="D500" i="21"/>
  <c r="C500" i="21"/>
  <c r="B500" i="21"/>
  <c r="A500" i="21"/>
  <c r="H499" i="21"/>
  <c r="G499" i="21"/>
  <c r="F499" i="21"/>
  <c r="D499" i="21"/>
  <c r="C499" i="21"/>
  <c r="B499" i="21"/>
  <c r="A499" i="21"/>
  <c r="H498" i="21"/>
  <c r="G498" i="21"/>
  <c r="F498" i="21"/>
  <c r="D498" i="21"/>
  <c r="C498" i="21"/>
  <c r="B498" i="21"/>
  <c r="A498" i="21"/>
  <c r="H497" i="21"/>
  <c r="G497" i="21"/>
  <c r="F497" i="21"/>
  <c r="D497" i="21"/>
  <c r="C497" i="21"/>
  <c r="B497" i="21"/>
  <c r="A497" i="21"/>
  <c r="H496" i="21"/>
  <c r="G496" i="21"/>
  <c r="F496" i="21"/>
  <c r="D496" i="21"/>
  <c r="C496" i="21"/>
  <c r="B496" i="21"/>
  <c r="A496" i="21"/>
  <c r="H495" i="21"/>
  <c r="G495" i="21"/>
  <c r="F495" i="21"/>
  <c r="D495" i="21"/>
  <c r="C495" i="21"/>
  <c r="B495" i="21"/>
  <c r="A495" i="21"/>
  <c r="H494" i="21"/>
  <c r="G494" i="21"/>
  <c r="F494" i="21"/>
  <c r="D494" i="21"/>
  <c r="C494" i="21"/>
  <c r="B494" i="21"/>
  <c r="A494" i="21"/>
  <c r="H493" i="21"/>
  <c r="G493" i="21"/>
  <c r="F493" i="21"/>
  <c r="D493" i="21"/>
  <c r="C493" i="21"/>
  <c r="B493" i="21"/>
  <c r="A493" i="21"/>
  <c r="H492" i="21"/>
  <c r="G492" i="21"/>
  <c r="F492" i="21"/>
  <c r="D492" i="21"/>
  <c r="C492" i="21"/>
  <c r="B492" i="21"/>
  <c r="A492" i="21"/>
  <c r="H491" i="21"/>
  <c r="G491" i="21"/>
  <c r="F491" i="21"/>
  <c r="D491" i="21"/>
  <c r="C491" i="21"/>
  <c r="B491" i="21"/>
  <c r="A491" i="21"/>
  <c r="H490" i="21"/>
  <c r="G490" i="21"/>
  <c r="F490" i="21"/>
  <c r="D490" i="21"/>
  <c r="C490" i="21"/>
  <c r="B490" i="21"/>
  <c r="A490" i="21"/>
  <c r="H489" i="21"/>
  <c r="G489" i="21"/>
  <c r="F489" i="21"/>
  <c r="D489" i="21"/>
  <c r="C489" i="21"/>
  <c r="B489" i="21"/>
  <c r="A489" i="21"/>
  <c r="H488" i="21"/>
  <c r="G488" i="21"/>
  <c r="F488" i="21"/>
  <c r="D488" i="21"/>
  <c r="C488" i="21"/>
  <c r="B488" i="21"/>
  <c r="A488" i="21"/>
  <c r="H487" i="21"/>
  <c r="G487" i="21"/>
  <c r="F487" i="21"/>
  <c r="D487" i="21"/>
  <c r="C487" i="21"/>
  <c r="B487" i="21"/>
  <c r="A487" i="21"/>
  <c r="H486" i="21"/>
  <c r="G486" i="21"/>
  <c r="F486" i="21"/>
  <c r="D486" i="21"/>
  <c r="C486" i="21"/>
  <c r="B486" i="21"/>
  <c r="A486" i="21"/>
  <c r="H485" i="21"/>
  <c r="G485" i="21"/>
  <c r="F485" i="21"/>
  <c r="D485" i="21"/>
  <c r="C485" i="21"/>
  <c r="B485" i="21"/>
  <c r="A485" i="21"/>
  <c r="H484" i="21"/>
  <c r="G484" i="21"/>
  <c r="F484" i="21"/>
  <c r="D484" i="21"/>
  <c r="C484" i="21"/>
  <c r="B484" i="21"/>
  <c r="A484" i="21"/>
  <c r="H483" i="21"/>
  <c r="G483" i="21"/>
  <c r="F483" i="21"/>
  <c r="D483" i="21"/>
  <c r="C483" i="21"/>
  <c r="B483" i="21"/>
  <c r="A483" i="21"/>
  <c r="H482" i="21"/>
  <c r="G482" i="21"/>
  <c r="F482" i="21"/>
  <c r="D482" i="21"/>
  <c r="C482" i="21"/>
  <c r="B482" i="21"/>
  <c r="A482" i="21"/>
  <c r="H481" i="21"/>
  <c r="G481" i="21"/>
  <c r="F481" i="21"/>
  <c r="D481" i="21"/>
  <c r="C481" i="21"/>
  <c r="B481" i="21"/>
  <c r="A481" i="21"/>
  <c r="H480" i="21"/>
  <c r="G480" i="21"/>
  <c r="F480" i="21"/>
  <c r="D480" i="21"/>
  <c r="C480" i="21"/>
  <c r="B480" i="21"/>
  <c r="A480" i="21"/>
  <c r="H479" i="21"/>
  <c r="G479" i="21"/>
  <c r="F479" i="21"/>
  <c r="D479" i="21"/>
  <c r="C479" i="21"/>
  <c r="B479" i="21"/>
  <c r="A479" i="21"/>
  <c r="H478" i="21"/>
  <c r="G478" i="21"/>
  <c r="F478" i="21"/>
  <c r="D478" i="21"/>
  <c r="C478" i="21"/>
  <c r="B478" i="21"/>
  <c r="A478" i="21"/>
  <c r="H477" i="21"/>
  <c r="G477" i="21"/>
  <c r="F477" i="21"/>
  <c r="D477" i="21"/>
  <c r="C477" i="21"/>
  <c r="B477" i="21"/>
  <c r="A477" i="21"/>
  <c r="H476" i="21"/>
  <c r="G476" i="21"/>
  <c r="F476" i="21"/>
  <c r="D476" i="21"/>
  <c r="C476" i="21"/>
  <c r="B476" i="21"/>
  <c r="A476" i="21"/>
  <c r="H475" i="21"/>
  <c r="G475" i="21"/>
  <c r="F475" i="21"/>
  <c r="D475" i="21"/>
  <c r="C475" i="21"/>
  <c r="B475" i="21"/>
  <c r="A475" i="21"/>
  <c r="H474" i="21"/>
  <c r="G474" i="21"/>
  <c r="F474" i="21"/>
  <c r="D474" i="21"/>
  <c r="C474" i="21"/>
  <c r="B474" i="21"/>
  <c r="A474" i="21"/>
  <c r="H473" i="21"/>
  <c r="G473" i="21"/>
  <c r="F473" i="21"/>
  <c r="D473" i="21"/>
  <c r="C473" i="21"/>
  <c r="B473" i="21"/>
  <c r="A473" i="21"/>
  <c r="H472" i="21"/>
  <c r="G472" i="21"/>
  <c r="F472" i="21"/>
  <c r="D472" i="21"/>
  <c r="C472" i="21"/>
  <c r="B472" i="21"/>
  <c r="A472" i="21"/>
  <c r="H471" i="21"/>
  <c r="G471" i="21"/>
  <c r="F471" i="21"/>
  <c r="D471" i="21"/>
  <c r="C471" i="21"/>
  <c r="B471" i="21"/>
  <c r="A471" i="21"/>
  <c r="H470" i="21"/>
  <c r="G470" i="21"/>
  <c r="F470" i="21"/>
  <c r="D470" i="21"/>
  <c r="C470" i="21"/>
  <c r="B470" i="21"/>
  <c r="A470" i="21"/>
  <c r="H469" i="21"/>
  <c r="G469" i="21"/>
  <c r="F469" i="21"/>
  <c r="D469" i="21"/>
  <c r="C469" i="21"/>
  <c r="B469" i="21"/>
  <c r="A469" i="21"/>
  <c r="H468" i="21"/>
  <c r="G468" i="21"/>
  <c r="F468" i="21"/>
  <c r="D468" i="21"/>
  <c r="C468" i="21"/>
  <c r="B468" i="21"/>
  <c r="A468" i="21"/>
  <c r="H467" i="21"/>
  <c r="G467" i="21"/>
  <c r="F467" i="21"/>
  <c r="D467" i="21"/>
  <c r="C467" i="21"/>
  <c r="B467" i="21"/>
  <c r="A467" i="21"/>
  <c r="H466" i="21"/>
  <c r="G466" i="21"/>
  <c r="F466" i="21"/>
  <c r="D466" i="21"/>
  <c r="C466" i="21"/>
  <c r="B466" i="21"/>
  <c r="A466" i="21"/>
  <c r="H465" i="21"/>
  <c r="G465" i="21"/>
  <c r="F465" i="21"/>
  <c r="D465" i="21"/>
  <c r="C465" i="21"/>
  <c r="B465" i="21"/>
  <c r="A465" i="21"/>
  <c r="H464" i="21"/>
  <c r="G464" i="21"/>
  <c r="F464" i="21"/>
  <c r="D464" i="21"/>
  <c r="C464" i="21"/>
  <c r="B464" i="21"/>
  <c r="A464" i="21"/>
  <c r="H463" i="21"/>
  <c r="G463" i="21"/>
  <c r="F463" i="21"/>
  <c r="D463" i="21"/>
  <c r="C463" i="21"/>
  <c r="B463" i="21"/>
  <c r="A463" i="21"/>
  <c r="H462" i="21"/>
  <c r="G462" i="21"/>
  <c r="F462" i="21"/>
  <c r="D462" i="21"/>
  <c r="C462" i="21"/>
  <c r="B462" i="21"/>
  <c r="A462" i="21"/>
  <c r="H461" i="21"/>
  <c r="G461" i="21"/>
  <c r="F461" i="21"/>
  <c r="D461" i="21"/>
  <c r="C461" i="21"/>
  <c r="B461" i="21"/>
  <c r="A461" i="21"/>
  <c r="H460" i="21"/>
  <c r="G460" i="21"/>
  <c r="F460" i="21"/>
  <c r="D460" i="21"/>
  <c r="C460" i="21"/>
  <c r="B460" i="21"/>
  <c r="A460" i="21"/>
  <c r="H459" i="21"/>
  <c r="G459" i="21"/>
  <c r="F459" i="21"/>
  <c r="D459" i="21"/>
  <c r="C459" i="21"/>
  <c r="B459" i="21"/>
  <c r="A459" i="21"/>
  <c r="H458" i="21"/>
  <c r="G458" i="21"/>
  <c r="F458" i="21"/>
  <c r="D458" i="21"/>
  <c r="C458" i="21"/>
  <c r="B458" i="21"/>
  <c r="A458" i="21"/>
  <c r="H457" i="21"/>
  <c r="G457" i="21"/>
  <c r="F457" i="21"/>
  <c r="D457" i="21"/>
  <c r="C457" i="21"/>
  <c r="B457" i="21"/>
  <c r="A457" i="21"/>
  <c r="H456" i="21"/>
  <c r="G456" i="21"/>
  <c r="F456" i="21"/>
  <c r="D456" i="21"/>
  <c r="C456" i="21"/>
  <c r="B456" i="21"/>
  <c r="A456" i="21"/>
  <c r="H455" i="21"/>
  <c r="G455" i="21"/>
  <c r="F455" i="21"/>
  <c r="D455" i="21"/>
  <c r="C455" i="21"/>
  <c r="B455" i="21"/>
  <c r="A455" i="21"/>
  <c r="H454" i="21"/>
  <c r="G454" i="21"/>
  <c r="F454" i="21"/>
  <c r="D454" i="21"/>
  <c r="C454" i="21"/>
  <c r="B454" i="21"/>
  <c r="A454" i="21"/>
  <c r="H453" i="21"/>
  <c r="G453" i="21"/>
  <c r="F453" i="21"/>
  <c r="D453" i="21"/>
  <c r="C453" i="21"/>
  <c r="B453" i="21"/>
  <c r="A453" i="21"/>
  <c r="H452" i="21"/>
  <c r="G452" i="21"/>
  <c r="F452" i="21"/>
  <c r="D452" i="21"/>
  <c r="C452" i="21"/>
  <c r="B452" i="21"/>
  <c r="A452" i="21"/>
  <c r="H451" i="21"/>
  <c r="G451" i="21"/>
  <c r="F451" i="21"/>
  <c r="D451" i="21"/>
  <c r="C451" i="21"/>
  <c r="B451" i="21"/>
  <c r="A451" i="21"/>
  <c r="H450" i="21"/>
  <c r="G450" i="21"/>
  <c r="F450" i="21"/>
  <c r="D450" i="21"/>
  <c r="C450" i="21"/>
  <c r="B450" i="21"/>
  <c r="A450" i="21"/>
  <c r="H449" i="21"/>
  <c r="G449" i="21"/>
  <c r="F449" i="21"/>
  <c r="D449" i="21"/>
  <c r="C449" i="21"/>
  <c r="B449" i="21"/>
  <c r="A449" i="21"/>
  <c r="H448" i="21"/>
  <c r="G448" i="21"/>
  <c r="F448" i="21"/>
  <c r="D448" i="21"/>
  <c r="C448" i="21"/>
  <c r="B448" i="21"/>
  <c r="A448" i="21"/>
  <c r="H447" i="21"/>
  <c r="G447" i="21"/>
  <c r="F447" i="21"/>
  <c r="D447" i="21"/>
  <c r="C447" i="21"/>
  <c r="B447" i="21"/>
  <c r="A447" i="21"/>
  <c r="H446" i="21"/>
  <c r="G446" i="21"/>
  <c r="F446" i="21"/>
  <c r="D446" i="21"/>
  <c r="C446" i="21"/>
  <c r="B446" i="21"/>
  <c r="A446" i="21"/>
  <c r="H445" i="21"/>
  <c r="G445" i="21"/>
  <c r="F445" i="21"/>
  <c r="D445" i="21"/>
  <c r="C445" i="21"/>
  <c r="B445" i="21"/>
  <c r="A445" i="21"/>
  <c r="H444" i="21"/>
  <c r="G444" i="21"/>
  <c r="F444" i="21"/>
  <c r="D444" i="21"/>
  <c r="C444" i="21"/>
  <c r="B444" i="21"/>
  <c r="A444" i="21"/>
  <c r="H443" i="21"/>
  <c r="G443" i="21"/>
  <c r="F443" i="21"/>
  <c r="D443" i="21"/>
  <c r="C443" i="21"/>
  <c r="B443" i="21"/>
  <c r="A443" i="21"/>
  <c r="H442" i="21"/>
  <c r="G442" i="21"/>
  <c r="F442" i="21"/>
  <c r="D442" i="21"/>
  <c r="C442" i="21"/>
  <c r="B442" i="21"/>
  <c r="A442" i="21"/>
  <c r="H441" i="21"/>
  <c r="G441" i="21"/>
  <c r="F441" i="21"/>
  <c r="D441" i="21"/>
  <c r="C441" i="21"/>
  <c r="B441" i="21"/>
  <c r="A441" i="21"/>
  <c r="H440" i="21"/>
  <c r="G440" i="21"/>
  <c r="F440" i="21"/>
  <c r="D440" i="21"/>
  <c r="C440" i="21"/>
  <c r="B440" i="21"/>
  <c r="A440" i="21"/>
  <c r="H439" i="21"/>
  <c r="G439" i="21"/>
  <c r="F439" i="21"/>
  <c r="D439" i="21"/>
  <c r="C439" i="21"/>
  <c r="B439" i="21"/>
  <c r="A439" i="21"/>
  <c r="H438" i="21"/>
  <c r="G438" i="21"/>
  <c r="F438" i="21"/>
  <c r="D438" i="21"/>
  <c r="C438" i="21"/>
  <c r="B438" i="21"/>
  <c r="A438" i="21"/>
  <c r="H437" i="21"/>
  <c r="G437" i="21"/>
  <c r="F437" i="21"/>
  <c r="D437" i="21"/>
  <c r="C437" i="21"/>
  <c r="B437" i="21"/>
  <c r="A437" i="21"/>
  <c r="H436" i="21"/>
  <c r="G436" i="21"/>
  <c r="F436" i="21"/>
  <c r="D436" i="21"/>
  <c r="C436" i="21"/>
  <c r="B436" i="21"/>
  <c r="A436" i="21"/>
  <c r="H435" i="21"/>
  <c r="G435" i="21"/>
  <c r="F435" i="21"/>
  <c r="D435" i="21"/>
  <c r="C435" i="21"/>
  <c r="B435" i="21"/>
  <c r="A435" i="21"/>
  <c r="H434" i="21"/>
  <c r="G434" i="21"/>
  <c r="F434" i="21"/>
  <c r="D434" i="21"/>
  <c r="C434" i="21"/>
  <c r="B434" i="21"/>
  <c r="A434" i="21"/>
  <c r="H433" i="21"/>
  <c r="G433" i="21"/>
  <c r="F433" i="21"/>
  <c r="D433" i="21"/>
  <c r="C433" i="21"/>
  <c r="B433" i="21"/>
  <c r="A433" i="21"/>
  <c r="H432" i="21"/>
  <c r="G432" i="21"/>
  <c r="F432" i="21"/>
  <c r="D432" i="21"/>
  <c r="C432" i="21"/>
  <c r="B432" i="21"/>
  <c r="A432" i="21"/>
  <c r="H431" i="21"/>
  <c r="G431" i="21"/>
  <c r="F431" i="21"/>
  <c r="D431" i="21"/>
  <c r="C431" i="21"/>
  <c r="B431" i="21"/>
  <c r="A431" i="21"/>
  <c r="H430" i="21"/>
  <c r="G430" i="21"/>
  <c r="F430" i="21"/>
  <c r="D430" i="21"/>
  <c r="C430" i="21"/>
  <c r="B430" i="21"/>
  <c r="A430" i="21"/>
  <c r="H429" i="21"/>
  <c r="G429" i="21"/>
  <c r="F429" i="21"/>
  <c r="D429" i="21"/>
  <c r="C429" i="21"/>
  <c r="B429" i="21"/>
  <c r="A429" i="21"/>
  <c r="H428" i="21"/>
  <c r="G428" i="21"/>
  <c r="F428" i="21"/>
  <c r="D428" i="21"/>
  <c r="C428" i="21"/>
  <c r="B428" i="21"/>
  <c r="A428" i="21"/>
  <c r="H427" i="21"/>
  <c r="G427" i="21"/>
  <c r="F427" i="21"/>
  <c r="D427" i="21"/>
  <c r="C427" i="21"/>
  <c r="B427" i="21"/>
  <c r="A427" i="21"/>
  <c r="H426" i="21"/>
  <c r="G426" i="21"/>
  <c r="F426" i="21"/>
  <c r="D426" i="21"/>
  <c r="C426" i="21"/>
  <c r="B426" i="21"/>
  <c r="A426" i="21"/>
  <c r="H425" i="21"/>
  <c r="G425" i="21"/>
  <c r="F425" i="21"/>
  <c r="D425" i="21"/>
  <c r="C425" i="21"/>
  <c r="B425" i="21"/>
  <c r="A425" i="21"/>
  <c r="H424" i="21"/>
  <c r="G424" i="21"/>
  <c r="F424" i="21"/>
  <c r="D424" i="21"/>
  <c r="C424" i="21"/>
  <c r="B424" i="21"/>
  <c r="A424" i="21"/>
  <c r="H423" i="21"/>
  <c r="G423" i="21"/>
  <c r="F423" i="21"/>
  <c r="D423" i="21"/>
  <c r="C423" i="21"/>
  <c r="B423" i="21"/>
  <c r="A423" i="21"/>
  <c r="H422" i="21"/>
  <c r="G422" i="21"/>
  <c r="F422" i="21"/>
  <c r="D422" i="21"/>
  <c r="C422" i="21"/>
  <c r="B422" i="21"/>
  <c r="A422" i="21"/>
  <c r="H421" i="21"/>
  <c r="G421" i="21"/>
  <c r="F421" i="21"/>
  <c r="D421" i="21"/>
  <c r="C421" i="21"/>
  <c r="B421" i="21"/>
  <c r="A421" i="21"/>
  <c r="H420" i="21"/>
  <c r="G420" i="21"/>
  <c r="F420" i="21"/>
  <c r="D420" i="21"/>
  <c r="C420" i="21"/>
  <c r="B420" i="21"/>
  <c r="A420" i="21"/>
  <c r="H419" i="21"/>
  <c r="G419" i="21"/>
  <c r="F419" i="21"/>
  <c r="D419" i="21"/>
  <c r="C419" i="21"/>
  <c r="B419" i="21"/>
  <c r="A419" i="21"/>
  <c r="H418" i="21"/>
  <c r="G418" i="21"/>
  <c r="F418" i="21"/>
  <c r="D418" i="21"/>
  <c r="C418" i="21"/>
  <c r="B418" i="21"/>
  <c r="A418" i="21"/>
  <c r="H417" i="21"/>
  <c r="G417" i="21"/>
  <c r="F417" i="21"/>
  <c r="D417" i="21"/>
  <c r="C417" i="21"/>
  <c r="B417" i="21"/>
  <c r="A417" i="21"/>
  <c r="H416" i="21"/>
  <c r="G416" i="21"/>
  <c r="F416" i="21"/>
  <c r="D416" i="21"/>
  <c r="C416" i="21"/>
  <c r="B416" i="21"/>
  <c r="A416" i="21"/>
  <c r="H415" i="21"/>
  <c r="G415" i="21"/>
  <c r="F415" i="21"/>
  <c r="D415" i="21"/>
  <c r="C415" i="21"/>
  <c r="B415" i="21"/>
  <c r="A415" i="21"/>
  <c r="H414" i="21"/>
  <c r="G414" i="21"/>
  <c r="F414" i="21"/>
  <c r="D414" i="21"/>
  <c r="C414" i="21"/>
  <c r="B414" i="21"/>
  <c r="A414" i="21"/>
  <c r="H413" i="21"/>
  <c r="G413" i="21"/>
  <c r="F413" i="21"/>
  <c r="D413" i="21"/>
  <c r="C413" i="21"/>
  <c r="B413" i="21"/>
  <c r="A413" i="21"/>
  <c r="H412" i="21"/>
  <c r="G412" i="21"/>
  <c r="F412" i="21"/>
  <c r="D412" i="21"/>
  <c r="C412" i="21"/>
  <c r="B412" i="21"/>
  <c r="A412" i="21"/>
  <c r="H411" i="21"/>
  <c r="G411" i="21"/>
  <c r="F411" i="21"/>
  <c r="D411" i="21"/>
  <c r="C411" i="21"/>
  <c r="B411" i="21"/>
  <c r="A411" i="21"/>
  <c r="H410" i="21"/>
  <c r="G410" i="21"/>
  <c r="F410" i="21"/>
  <c r="D410" i="21"/>
  <c r="C410" i="21"/>
  <c r="B410" i="21"/>
  <c r="A410" i="21"/>
  <c r="H409" i="21"/>
  <c r="G409" i="21"/>
  <c r="F409" i="21"/>
  <c r="D409" i="21"/>
  <c r="C409" i="21"/>
  <c r="B409" i="21"/>
  <c r="A409" i="21"/>
  <c r="H408" i="21"/>
  <c r="G408" i="21"/>
  <c r="F408" i="21"/>
  <c r="D408" i="21"/>
  <c r="C408" i="21"/>
  <c r="B408" i="21"/>
  <c r="A408" i="21"/>
  <c r="H407" i="21"/>
  <c r="G407" i="21"/>
  <c r="F407" i="21"/>
  <c r="D407" i="21"/>
  <c r="C407" i="21"/>
  <c r="B407" i="21"/>
  <c r="A407" i="21"/>
  <c r="H406" i="21"/>
  <c r="G406" i="21"/>
  <c r="F406" i="21"/>
  <c r="D406" i="21"/>
  <c r="C406" i="21"/>
  <c r="B406" i="21"/>
  <c r="A406" i="21"/>
  <c r="H405" i="21"/>
  <c r="G405" i="21"/>
  <c r="F405" i="21"/>
  <c r="D405" i="21"/>
  <c r="C405" i="21"/>
  <c r="B405" i="21"/>
  <c r="A405" i="21"/>
  <c r="H404" i="21"/>
  <c r="G404" i="21"/>
  <c r="F404" i="21"/>
  <c r="D404" i="21"/>
  <c r="C404" i="21"/>
  <c r="B404" i="21"/>
  <c r="A404" i="21"/>
  <c r="H403" i="21"/>
  <c r="G403" i="21"/>
  <c r="F403" i="21"/>
  <c r="D403" i="21"/>
  <c r="C403" i="21"/>
  <c r="B403" i="21"/>
  <c r="A403" i="21"/>
  <c r="H402" i="21"/>
  <c r="G402" i="21"/>
  <c r="F402" i="21"/>
  <c r="D402" i="21"/>
  <c r="C402" i="21"/>
  <c r="B402" i="21"/>
  <c r="A402" i="21"/>
  <c r="H401" i="21"/>
  <c r="G401" i="21"/>
  <c r="F401" i="21"/>
  <c r="D401" i="21"/>
  <c r="C401" i="21"/>
  <c r="B401" i="21"/>
  <c r="A401" i="21"/>
  <c r="H400" i="21"/>
  <c r="G400" i="21"/>
  <c r="F400" i="21"/>
  <c r="D400" i="21"/>
  <c r="C400" i="21"/>
  <c r="B400" i="21"/>
  <c r="A400" i="21"/>
  <c r="H399" i="21"/>
  <c r="G399" i="21"/>
  <c r="F399" i="21"/>
  <c r="D399" i="21"/>
  <c r="C399" i="21"/>
  <c r="B399" i="21"/>
  <c r="A399" i="21"/>
  <c r="H398" i="21"/>
  <c r="G398" i="21"/>
  <c r="F398" i="21"/>
  <c r="D398" i="21"/>
  <c r="C398" i="21"/>
  <c r="B398" i="21"/>
  <c r="A398" i="21"/>
  <c r="H397" i="21"/>
  <c r="G397" i="21"/>
  <c r="F397" i="21"/>
  <c r="D397" i="21"/>
  <c r="C397" i="21"/>
  <c r="B397" i="21"/>
  <c r="A397" i="21"/>
  <c r="H396" i="21"/>
  <c r="G396" i="21"/>
  <c r="F396" i="21"/>
  <c r="D396" i="21"/>
  <c r="C396" i="21"/>
  <c r="B396" i="21"/>
  <c r="A396" i="21"/>
  <c r="H395" i="21"/>
  <c r="G395" i="21"/>
  <c r="F395" i="21"/>
  <c r="D395" i="21"/>
  <c r="C395" i="21"/>
  <c r="B395" i="21"/>
  <c r="A395" i="21"/>
  <c r="H394" i="21"/>
  <c r="G394" i="21"/>
  <c r="F394" i="21"/>
  <c r="D394" i="21"/>
  <c r="C394" i="21"/>
  <c r="B394" i="21"/>
  <c r="A394" i="21"/>
  <c r="H393" i="21"/>
  <c r="G393" i="21"/>
  <c r="F393" i="21"/>
  <c r="D393" i="21"/>
  <c r="C393" i="21"/>
  <c r="B393" i="21"/>
  <c r="A393" i="21"/>
  <c r="H392" i="21"/>
  <c r="G392" i="21"/>
  <c r="F392" i="21"/>
  <c r="D392" i="21"/>
  <c r="C392" i="21"/>
  <c r="B392" i="21"/>
  <c r="A392" i="21"/>
  <c r="H391" i="21"/>
  <c r="G391" i="21"/>
  <c r="F391" i="21"/>
  <c r="D391" i="21"/>
  <c r="C391" i="21"/>
  <c r="B391" i="21"/>
  <c r="A391" i="21"/>
  <c r="H390" i="21"/>
  <c r="G390" i="21"/>
  <c r="F390" i="21"/>
  <c r="D390" i="21"/>
  <c r="C390" i="21"/>
  <c r="B390" i="21"/>
  <c r="A390" i="21"/>
  <c r="H389" i="21"/>
  <c r="G389" i="21"/>
  <c r="F389" i="21"/>
  <c r="D389" i="21"/>
  <c r="C389" i="21"/>
  <c r="B389" i="21"/>
  <c r="A389" i="21"/>
  <c r="H388" i="21"/>
  <c r="G388" i="21"/>
  <c r="F388" i="21"/>
  <c r="D388" i="21"/>
  <c r="C388" i="21"/>
  <c r="B388" i="21"/>
  <c r="A388" i="21"/>
  <c r="H387" i="21"/>
  <c r="G387" i="21"/>
  <c r="F387" i="21"/>
  <c r="D387" i="21"/>
  <c r="C387" i="21"/>
  <c r="B387" i="21"/>
  <c r="A387" i="21"/>
  <c r="H386" i="21"/>
  <c r="G386" i="21"/>
  <c r="F386" i="21"/>
  <c r="D386" i="21"/>
  <c r="C386" i="21"/>
  <c r="B386" i="21"/>
  <c r="A386" i="21"/>
  <c r="H385" i="21"/>
  <c r="G385" i="21"/>
  <c r="F385" i="21"/>
  <c r="D385" i="21"/>
  <c r="C385" i="21"/>
  <c r="B385" i="21"/>
  <c r="A385" i="21"/>
  <c r="H384" i="21"/>
  <c r="G384" i="21"/>
  <c r="F384" i="21"/>
  <c r="D384" i="21"/>
  <c r="C384" i="21"/>
  <c r="B384" i="21"/>
  <c r="A384" i="21"/>
  <c r="H383" i="21"/>
  <c r="G383" i="21"/>
  <c r="F383" i="21"/>
  <c r="D383" i="21"/>
  <c r="C383" i="21"/>
  <c r="B383" i="21"/>
  <c r="A383" i="21"/>
  <c r="H382" i="21"/>
  <c r="G382" i="21"/>
  <c r="F382" i="21"/>
  <c r="D382" i="21"/>
  <c r="C382" i="21"/>
  <c r="B382" i="21"/>
  <c r="A382" i="21"/>
  <c r="H381" i="21"/>
  <c r="G381" i="21"/>
  <c r="F381" i="21"/>
  <c r="D381" i="21"/>
  <c r="C381" i="21"/>
  <c r="B381" i="21"/>
  <c r="A381" i="21"/>
  <c r="H380" i="21"/>
  <c r="G380" i="21"/>
  <c r="F380" i="21"/>
  <c r="D380" i="21"/>
  <c r="C380" i="21"/>
  <c r="B380" i="21"/>
  <c r="A380" i="21"/>
  <c r="H379" i="21"/>
  <c r="G379" i="21"/>
  <c r="F379" i="21"/>
  <c r="D379" i="21"/>
  <c r="C379" i="21"/>
  <c r="B379" i="21"/>
  <c r="A379" i="21"/>
  <c r="H378" i="21"/>
  <c r="G378" i="21"/>
  <c r="F378" i="21"/>
  <c r="D378" i="21"/>
  <c r="C378" i="21"/>
  <c r="B378" i="21"/>
  <c r="A378" i="21"/>
  <c r="H377" i="21"/>
  <c r="G377" i="21"/>
  <c r="F377" i="21"/>
  <c r="D377" i="21"/>
  <c r="C377" i="21"/>
  <c r="B377" i="21"/>
  <c r="A377" i="21"/>
  <c r="H376" i="21"/>
  <c r="G376" i="21"/>
  <c r="F376" i="21"/>
  <c r="D376" i="21"/>
  <c r="C376" i="21"/>
  <c r="B376" i="21"/>
  <c r="A376" i="21"/>
  <c r="H375" i="21"/>
  <c r="G375" i="21"/>
  <c r="F375" i="21"/>
  <c r="D375" i="21"/>
  <c r="C375" i="21"/>
  <c r="B375" i="21"/>
  <c r="A375" i="21"/>
  <c r="H374" i="21"/>
  <c r="G374" i="21"/>
  <c r="F374" i="21"/>
  <c r="D374" i="21"/>
  <c r="C374" i="21"/>
  <c r="B374" i="21"/>
  <c r="A374" i="21"/>
  <c r="H373" i="21"/>
  <c r="G373" i="21"/>
  <c r="F373" i="21"/>
  <c r="D373" i="21"/>
  <c r="C373" i="21"/>
  <c r="B373" i="21"/>
  <c r="A373" i="21"/>
  <c r="H372" i="21"/>
  <c r="G372" i="21"/>
  <c r="F372" i="21"/>
  <c r="D372" i="21"/>
  <c r="C372" i="21"/>
  <c r="B372" i="21"/>
  <c r="A372" i="21"/>
  <c r="H371" i="21"/>
  <c r="G371" i="21"/>
  <c r="F371" i="21"/>
  <c r="D371" i="21"/>
  <c r="C371" i="21"/>
  <c r="B371" i="21"/>
  <c r="A371" i="21"/>
  <c r="H370" i="21"/>
  <c r="G370" i="21"/>
  <c r="F370" i="21"/>
  <c r="D370" i="21"/>
  <c r="C370" i="21"/>
  <c r="B370" i="21"/>
  <c r="A370" i="21"/>
  <c r="H369" i="21"/>
  <c r="G369" i="21"/>
  <c r="F369" i="21"/>
  <c r="D369" i="21"/>
  <c r="C369" i="21"/>
  <c r="B369" i="21"/>
  <c r="A369" i="21"/>
  <c r="H368" i="21"/>
  <c r="G368" i="21"/>
  <c r="F368" i="21"/>
  <c r="D368" i="21"/>
  <c r="C368" i="21"/>
  <c r="B368" i="21"/>
  <c r="A368" i="21"/>
  <c r="H367" i="21"/>
  <c r="G367" i="21"/>
  <c r="F367" i="21"/>
  <c r="D367" i="21"/>
  <c r="C367" i="21"/>
  <c r="B367" i="21"/>
  <c r="A367" i="21"/>
  <c r="H366" i="21"/>
  <c r="G366" i="21"/>
  <c r="F366" i="21"/>
  <c r="D366" i="21"/>
  <c r="C366" i="21"/>
  <c r="B366" i="21"/>
  <c r="A366" i="21"/>
  <c r="H365" i="21"/>
  <c r="G365" i="21"/>
  <c r="F365" i="21"/>
  <c r="D365" i="21"/>
  <c r="C365" i="21"/>
  <c r="B365" i="21"/>
  <c r="A365" i="21"/>
  <c r="H364" i="21"/>
  <c r="G364" i="21"/>
  <c r="F364" i="21"/>
  <c r="D364" i="21"/>
  <c r="C364" i="21"/>
  <c r="B364" i="21"/>
  <c r="A364" i="21"/>
  <c r="H363" i="21"/>
  <c r="G363" i="21"/>
  <c r="F363" i="21"/>
  <c r="D363" i="21"/>
  <c r="C363" i="21"/>
  <c r="B363" i="21"/>
  <c r="A363" i="21"/>
  <c r="H362" i="21"/>
  <c r="G362" i="21"/>
  <c r="F362" i="21"/>
  <c r="D362" i="21"/>
  <c r="C362" i="21"/>
  <c r="B362" i="21"/>
  <c r="A362" i="21"/>
  <c r="H361" i="21"/>
  <c r="G361" i="21"/>
  <c r="F361" i="21"/>
  <c r="D361" i="21"/>
  <c r="C361" i="21"/>
  <c r="B361" i="21"/>
  <c r="A361" i="21"/>
  <c r="H360" i="21"/>
  <c r="G360" i="21"/>
  <c r="F360" i="21"/>
  <c r="D360" i="21"/>
  <c r="C360" i="21"/>
  <c r="B360" i="21"/>
  <c r="A360" i="21"/>
  <c r="H359" i="21"/>
  <c r="G359" i="21"/>
  <c r="F359" i="21"/>
  <c r="D359" i="21"/>
  <c r="C359" i="21"/>
  <c r="B359" i="21"/>
  <c r="A359" i="21"/>
  <c r="H358" i="21"/>
  <c r="G358" i="21"/>
  <c r="F358" i="21"/>
  <c r="D358" i="21"/>
  <c r="C358" i="21"/>
  <c r="B358" i="21"/>
  <c r="A358" i="21"/>
  <c r="H357" i="21"/>
  <c r="G357" i="21"/>
  <c r="F357" i="21"/>
  <c r="D357" i="21"/>
  <c r="C357" i="21"/>
  <c r="B357" i="21"/>
  <c r="A357" i="21"/>
  <c r="H356" i="21"/>
  <c r="G356" i="21"/>
  <c r="F356" i="21"/>
  <c r="D356" i="21"/>
  <c r="C356" i="21"/>
  <c r="B356" i="21"/>
  <c r="A356" i="21"/>
  <c r="H355" i="21"/>
  <c r="G355" i="21"/>
  <c r="F355" i="21"/>
  <c r="D355" i="21"/>
  <c r="C355" i="21"/>
  <c r="B355" i="21"/>
  <c r="A355" i="21"/>
  <c r="H354" i="21"/>
  <c r="G354" i="21"/>
  <c r="F354" i="21"/>
  <c r="D354" i="21"/>
  <c r="C354" i="21"/>
  <c r="B354" i="21"/>
  <c r="A354" i="21"/>
  <c r="H353" i="21"/>
  <c r="G353" i="21"/>
  <c r="F353" i="21"/>
  <c r="D353" i="21"/>
  <c r="C353" i="21"/>
  <c r="B353" i="21"/>
  <c r="A353" i="21"/>
  <c r="H352" i="21"/>
  <c r="G352" i="21"/>
  <c r="F352" i="21"/>
  <c r="D352" i="21"/>
  <c r="C352" i="21"/>
  <c r="B352" i="21"/>
  <c r="A352" i="21"/>
  <c r="H351" i="21"/>
  <c r="G351" i="21"/>
  <c r="F351" i="21"/>
  <c r="D351" i="21"/>
  <c r="C351" i="21"/>
  <c r="B351" i="21"/>
  <c r="A351" i="21"/>
  <c r="H350" i="21"/>
  <c r="G350" i="21"/>
  <c r="F350" i="21"/>
  <c r="D350" i="21"/>
  <c r="C350" i="21"/>
  <c r="B350" i="21"/>
  <c r="A350" i="21"/>
  <c r="H349" i="21"/>
  <c r="G349" i="21"/>
  <c r="F349" i="21"/>
  <c r="D349" i="21"/>
  <c r="C349" i="21"/>
  <c r="B349" i="21"/>
  <c r="A349" i="21"/>
  <c r="H348" i="21"/>
  <c r="G348" i="21"/>
  <c r="F348" i="21"/>
  <c r="D348" i="21"/>
  <c r="C348" i="21"/>
  <c r="B348" i="21"/>
  <c r="A348" i="21"/>
  <c r="H347" i="21"/>
  <c r="G347" i="21"/>
  <c r="F347" i="21"/>
  <c r="D347" i="21"/>
  <c r="C347" i="21"/>
  <c r="B347" i="21"/>
  <c r="A347" i="21"/>
  <c r="H346" i="21"/>
  <c r="G346" i="21"/>
  <c r="F346" i="21"/>
  <c r="D346" i="21"/>
  <c r="C346" i="21"/>
  <c r="B346" i="21"/>
  <c r="A346" i="21"/>
  <c r="H345" i="21"/>
  <c r="G345" i="21"/>
  <c r="F345" i="21"/>
  <c r="D345" i="21"/>
  <c r="C345" i="21"/>
  <c r="B345" i="21"/>
  <c r="A345" i="21"/>
  <c r="H344" i="21"/>
  <c r="G344" i="21"/>
  <c r="F344" i="21"/>
  <c r="D344" i="21"/>
  <c r="C344" i="21"/>
  <c r="B344" i="21"/>
  <c r="A344" i="21"/>
  <c r="H343" i="21"/>
  <c r="G343" i="21"/>
  <c r="F343" i="21"/>
  <c r="D343" i="21"/>
  <c r="C343" i="21"/>
  <c r="B343" i="21"/>
  <c r="A343" i="21"/>
  <c r="H342" i="21"/>
  <c r="G342" i="21"/>
  <c r="F342" i="21"/>
  <c r="D342" i="21"/>
  <c r="C342" i="21"/>
  <c r="B342" i="21"/>
  <c r="A342" i="21"/>
  <c r="H341" i="21"/>
  <c r="G341" i="21"/>
  <c r="F341" i="21"/>
  <c r="D341" i="21"/>
  <c r="C341" i="21"/>
  <c r="B341" i="21"/>
  <c r="A341" i="21"/>
  <c r="H340" i="21"/>
  <c r="G340" i="21"/>
  <c r="F340" i="21"/>
  <c r="D340" i="21"/>
  <c r="C340" i="21"/>
  <c r="B340" i="21"/>
  <c r="A340" i="21"/>
  <c r="H339" i="21"/>
  <c r="G339" i="21"/>
  <c r="F339" i="21"/>
  <c r="D339" i="21"/>
  <c r="C339" i="21"/>
  <c r="B339" i="21"/>
  <c r="A339" i="21"/>
  <c r="H338" i="21"/>
  <c r="G338" i="21"/>
  <c r="F338" i="21"/>
  <c r="D338" i="21"/>
  <c r="C338" i="21"/>
  <c r="B338" i="21"/>
  <c r="A338" i="21"/>
  <c r="H337" i="21"/>
  <c r="G337" i="21"/>
  <c r="F337" i="21"/>
  <c r="D337" i="21"/>
  <c r="C337" i="21"/>
  <c r="B337" i="21"/>
  <c r="A337" i="21"/>
  <c r="H336" i="21"/>
  <c r="G336" i="21"/>
  <c r="F336" i="21"/>
  <c r="D336" i="21"/>
  <c r="C336" i="21"/>
  <c r="B336" i="21"/>
  <c r="A336" i="21"/>
  <c r="H335" i="21"/>
  <c r="G335" i="21"/>
  <c r="F335" i="21"/>
  <c r="D335" i="21"/>
  <c r="C335" i="21"/>
  <c r="B335" i="21"/>
  <c r="A335" i="21"/>
  <c r="H334" i="21"/>
  <c r="G334" i="21"/>
  <c r="F334" i="21"/>
  <c r="D334" i="21"/>
  <c r="C334" i="21"/>
  <c r="B334" i="21"/>
  <c r="A334" i="21"/>
  <c r="H333" i="21"/>
  <c r="G333" i="21"/>
  <c r="F333" i="21"/>
  <c r="D333" i="21"/>
  <c r="C333" i="21"/>
  <c r="B333" i="21"/>
  <c r="A333" i="21"/>
  <c r="H332" i="21"/>
  <c r="G332" i="21"/>
  <c r="F332" i="21"/>
  <c r="D332" i="21"/>
  <c r="C332" i="21"/>
  <c r="B332" i="21"/>
  <c r="A332" i="21"/>
  <c r="H331" i="21"/>
  <c r="G331" i="21"/>
  <c r="F331" i="21"/>
  <c r="D331" i="21"/>
  <c r="C331" i="21"/>
  <c r="B331" i="21"/>
  <c r="A331" i="21"/>
  <c r="H330" i="21"/>
  <c r="G330" i="21"/>
  <c r="F330" i="21"/>
  <c r="D330" i="21"/>
  <c r="C330" i="21"/>
  <c r="B330" i="21"/>
  <c r="A330" i="21"/>
  <c r="H329" i="21"/>
  <c r="G329" i="21"/>
  <c r="F329" i="21"/>
  <c r="D329" i="21"/>
  <c r="C329" i="21"/>
  <c r="B329" i="21"/>
  <c r="A329" i="21"/>
  <c r="H328" i="21"/>
  <c r="G328" i="21"/>
  <c r="F328" i="21"/>
  <c r="D328" i="21"/>
  <c r="C328" i="21"/>
  <c r="B328" i="21"/>
  <c r="A328" i="21"/>
  <c r="H327" i="21"/>
  <c r="G327" i="21"/>
  <c r="F327" i="21"/>
  <c r="D327" i="21"/>
  <c r="C327" i="21"/>
  <c r="B327" i="21"/>
  <c r="A327" i="21"/>
  <c r="H326" i="21"/>
  <c r="G326" i="21"/>
  <c r="F326" i="21"/>
  <c r="D326" i="21"/>
  <c r="C326" i="21"/>
  <c r="B326" i="21"/>
  <c r="A326" i="21"/>
  <c r="H325" i="21"/>
  <c r="G325" i="21"/>
  <c r="F325" i="21"/>
  <c r="D325" i="21"/>
  <c r="C325" i="21"/>
  <c r="B325" i="21"/>
  <c r="A325" i="21"/>
  <c r="H324" i="21"/>
  <c r="G324" i="21"/>
  <c r="F324" i="21"/>
  <c r="D324" i="21"/>
  <c r="C324" i="21"/>
  <c r="B324" i="21"/>
  <c r="A324" i="21"/>
  <c r="H323" i="21"/>
  <c r="G323" i="21"/>
  <c r="F323" i="21"/>
  <c r="D323" i="21"/>
  <c r="C323" i="21"/>
  <c r="B323" i="21"/>
  <c r="A323" i="21"/>
  <c r="H322" i="21"/>
  <c r="G322" i="21"/>
  <c r="F322" i="21"/>
  <c r="D322" i="21"/>
  <c r="C322" i="21"/>
  <c r="B322" i="21"/>
  <c r="A322" i="21"/>
  <c r="H321" i="21"/>
  <c r="G321" i="21"/>
  <c r="F321" i="21"/>
  <c r="D321" i="21"/>
  <c r="C321" i="21"/>
  <c r="B321" i="21"/>
  <c r="A321" i="21"/>
  <c r="H320" i="21"/>
  <c r="G320" i="21"/>
  <c r="F320" i="21"/>
  <c r="D320" i="21"/>
  <c r="C320" i="21"/>
  <c r="B320" i="21"/>
  <c r="A320" i="21"/>
  <c r="H319" i="21"/>
  <c r="G319" i="21"/>
  <c r="F319" i="21"/>
  <c r="D319" i="21"/>
  <c r="C319" i="21"/>
  <c r="B319" i="21"/>
  <c r="A319" i="21"/>
  <c r="H318" i="21"/>
  <c r="G318" i="21"/>
  <c r="F318" i="21"/>
  <c r="D318" i="21"/>
  <c r="C318" i="21"/>
  <c r="B318" i="21"/>
  <c r="A318" i="21"/>
  <c r="H317" i="21"/>
  <c r="G317" i="21"/>
  <c r="F317" i="21"/>
  <c r="D317" i="21"/>
  <c r="C317" i="21"/>
  <c r="B317" i="21"/>
  <c r="A317" i="21"/>
  <c r="H316" i="21"/>
  <c r="G316" i="21"/>
  <c r="F316" i="21"/>
  <c r="D316" i="21"/>
  <c r="C316" i="21"/>
  <c r="B316" i="21"/>
  <c r="A316" i="21"/>
  <c r="H315" i="21"/>
  <c r="G315" i="21"/>
  <c r="F315" i="21"/>
  <c r="D315" i="21"/>
  <c r="C315" i="21"/>
  <c r="B315" i="21"/>
  <c r="A315" i="21"/>
  <c r="H314" i="21"/>
  <c r="G314" i="21"/>
  <c r="F314" i="21"/>
  <c r="D314" i="21"/>
  <c r="C314" i="21"/>
  <c r="B314" i="21"/>
  <c r="A314" i="21"/>
  <c r="H313" i="21"/>
  <c r="G313" i="21"/>
  <c r="F313" i="21"/>
  <c r="D313" i="21"/>
  <c r="C313" i="21"/>
  <c r="B313" i="21"/>
  <c r="A313" i="21"/>
  <c r="H312" i="21"/>
  <c r="G312" i="21"/>
  <c r="F312" i="21"/>
  <c r="D312" i="21"/>
  <c r="C312" i="21"/>
  <c r="B312" i="21"/>
  <c r="A312" i="21"/>
  <c r="H311" i="21"/>
  <c r="G311" i="21"/>
  <c r="F311" i="21"/>
  <c r="D311" i="21"/>
  <c r="C311" i="21"/>
  <c r="B311" i="21"/>
  <c r="A311" i="21"/>
  <c r="H310" i="21"/>
  <c r="G310" i="21"/>
  <c r="F310" i="21"/>
  <c r="D310" i="21"/>
  <c r="C310" i="21"/>
  <c r="B310" i="21"/>
  <c r="A310" i="21"/>
  <c r="H309" i="21"/>
  <c r="G309" i="21"/>
  <c r="F309" i="21"/>
  <c r="D309" i="21"/>
  <c r="C309" i="21"/>
  <c r="B309" i="21"/>
  <c r="A309" i="21"/>
  <c r="H308" i="21"/>
  <c r="G308" i="21"/>
  <c r="F308" i="21"/>
  <c r="D308" i="21"/>
  <c r="C308" i="21"/>
  <c r="B308" i="21"/>
  <c r="A308" i="21"/>
  <c r="H307" i="21"/>
  <c r="G307" i="21"/>
  <c r="F307" i="21"/>
  <c r="D307" i="21"/>
  <c r="C307" i="21"/>
  <c r="B307" i="21"/>
  <c r="A307" i="21"/>
  <c r="H306" i="21"/>
  <c r="G306" i="21"/>
  <c r="F306" i="21"/>
  <c r="D306" i="21"/>
  <c r="C306" i="21"/>
  <c r="B306" i="21"/>
  <c r="A306" i="21"/>
  <c r="H305" i="21"/>
  <c r="G305" i="21"/>
  <c r="F305" i="21"/>
  <c r="D305" i="21"/>
  <c r="C305" i="21"/>
  <c r="B305" i="21"/>
  <c r="A305" i="21"/>
  <c r="H304" i="21"/>
  <c r="G304" i="21"/>
  <c r="F304" i="21"/>
  <c r="D304" i="21"/>
  <c r="C304" i="21"/>
  <c r="B304" i="21"/>
  <c r="A304" i="21"/>
  <c r="H303" i="21"/>
  <c r="G303" i="21"/>
  <c r="F303" i="21"/>
  <c r="D303" i="21"/>
  <c r="C303" i="21"/>
  <c r="B303" i="21"/>
  <c r="A303" i="21"/>
  <c r="H302" i="21"/>
  <c r="G302" i="21"/>
  <c r="F302" i="21"/>
  <c r="D302" i="21"/>
  <c r="C302" i="21"/>
  <c r="B302" i="21"/>
  <c r="A302" i="21"/>
  <c r="H301" i="21"/>
  <c r="G301" i="21"/>
  <c r="F301" i="21"/>
  <c r="D301" i="21"/>
  <c r="C301" i="21"/>
  <c r="B301" i="21"/>
  <c r="A301" i="21"/>
  <c r="H300" i="21"/>
  <c r="G300" i="21"/>
  <c r="F300" i="21"/>
  <c r="D300" i="21"/>
  <c r="C300" i="21"/>
  <c r="B300" i="21"/>
  <c r="A300" i="21"/>
  <c r="H299" i="21"/>
  <c r="G299" i="21"/>
  <c r="F299" i="21"/>
  <c r="D299" i="21"/>
  <c r="C299" i="21"/>
  <c r="B299" i="21"/>
  <c r="A299" i="21"/>
  <c r="H298" i="21"/>
  <c r="G298" i="21"/>
  <c r="F298" i="21"/>
  <c r="D298" i="21"/>
  <c r="C298" i="21"/>
  <c r="B298" i="21"/>
  <c r="A298" i="21"/>
  <c r="H297" i="21"/>
  <c r="G297" i="21"/>
  <c r="F297" i="21"/>
  <c r="D297" i="21"/>
  <c r="C297" i="21"/>
  <c r="B297" i="21"/>
  <c r="A297" i="21"/>
  <c r="H296" i="21"/>
  <c r="G296" i="21"/>
  <c r="F296" i="21"/>
  <c r="D296" i="21"/>
  <c r="C296" i="21"/>
  <c r="B296" i="21"/>
  <c r="A296" i="21"/>
  <c r="H295" i="21"/>
  <c r="G295" i="21"/>
  <c r="F295" i="21"/>
  <c r="D295" i="21"/>
  <c r="C295" i="21"/>
  <c r="B295" i="21"/>
  <c r="A295" i="21"/>
  <c r="H294" i="21"/>
  <c r="G294" i="21"/>
  <c r="F294" i="21"/>
  <c r="D294" i="21"/>
  <c r="C294" i="21"/>
  <c r="B294" i="21"/>
  <c r="A294" i="21"/>
  <c r="H293" i="21"/>
  <c r="G293" i="21"/>
  <c r="F293" i="21"/>
  <c r="D293" i="21"/>
  <c r="C293" i="21"/>
  <c r="B293" i="21"/>
  <c r="A293" i="21"/>
  <c r="H292" i="21"/>
  <c r="G292" i="21"/>
  <c r="F292" i="21"/>
  <c r="D292" i="21"/>
  <c r="C292" i="21"/>
  <c r="B292" i="21"/>
  <c r="A292" i="21"/>
  <c r="H291" i="21"/>
  <c r="G291" i="21"/>
  <c r="F291" i="21"/>
  <c r="D291" i="21"/>
  <c r="C291" i="21"/>
  <c r="B291" i="21"/>
  <c r="A291" i="21"/>
  <c r="H290" i="21"/>
  <c r="G290" i="21"/>
  <c r="F290" i="21"/>
  <c r="D290" i="21"/>
  <c r="C290" i="21"/>
  <c r="B290" i="21"/>
  <c r="A290" i="21"/>
  <c r="H289" i="21"/>
  <c r="G289" i="21"/>
  <c r="F289" i="21"/>
  <c r="D289" i="21"/>
  <c r="C289" i="21"/>
  <c r="B289" i="21"/>
  <c r="A289" i="21"/>
  <c r="H288" i="21"/>
  <c r="G288" i="21"/>
  <c r="F288" i="21"/>
  <c r="D288" i="21"/>
  <c r="C288" i="21"/>
  <c r="B288" i="21"/>
  <c r="A288" i="21"/>
  <c r="H287" i="21"/>
  <c r="G287" i="21"/>
  <c r="F287" i="21"/>
  <c r="D287" i="21"/>
  <c r="C287" i="21"/>
  <c r="B287" i="21"/>
  <c r="A287" i="21"/>
  <c r="H286" i="21"/>
  <c r="G286" i="21"/>
  <c r="F286" i="21"/>
  <c r="D286" i="21"/>
  <c r="C286" i="21"/>
  <c r="B286" i="21"/>
  <c r="A286" i="21"/>
  <c r="H285" i="21"/>
  <c r="G285" i="21"/>
  <c r="F285" i="21"/>
  <c r="D285" i="21"/>
  <c r="C285" i="21"/>
  <c r="B285" i="21"/>
  <c r="A285" i="21"/>
  <c r="H284" i="21"/>
  <c r="G284" i="21"/>
  <c r="F284" i="21"/>
  <c r="D284" i="21"/>
  <c r="C284" i="21"/>
  <c r="B284" i="21"/>
  <c r="A284" i="21"/>
  <c r="H283" i="21"/>
  <c r="G283" i="21"/>
  <c r="F283" i="21"/>
  <c r="D283" i="21"/>
  <c r="C283" i="21"/>
  <c r="B283" i="21"/>
  <c r="A283" i="21"/>
  <c r="H282" i="21"/>
  <c r="G282" i="21"/>
  <c r="F282" i="21"/>
  <c r="D282" i="21"/>
  <c r="C282" i="21"/>
  <c r="B282" i="21"/>
  <c r="A282" i="21"/>
  <c r="H281" i="21"/>
  <c r="G281" i="21"/>
  <c r="F281" i="21"/>
  <c r="D281" i="21"/>
  <c r="C281" i="21"/>
  <c r="B281" i="21"/>
  <c r="A281" i="21"/>
  <c r="H280" i="21"/>
  <c r="G280" i="21"/>
  <c r="F280" i="21"/>
  <c r="D280" i="21"/>
  <c r="C280" i="21"/>
  <c r="B280" i="21"/>
  <c r="A280" i="21"/>
  <c r="H279" i="21"/>
  <c r="G279" i="21"/>
  <c r="F279" i="21"/>
  <c r="D279" i="21"/>
  <c r="C279" i="21"/>
  <c r="B279" i="21"/>
  <c r="A279" i="21"/>
  <c r="H278" i="21"/>
  <c r="G278" i="21"/>
  <c r="F278" i="21"/>
  <c r="D278" i="21"/>
  <c r="C278" i="21"/>
  <c r="B278" i="21"/>
  <c r="A278" i="21"/>
  <c r="H277" i="21"/>
  <c r="G277" i="21"/>
  <c r="F277" i="21"/>
  <c r="D277" i="21"/>
  <c r="C277" i="21"/>
  <c r="B277" i="21"/>
  <c r="A277" i="21"/>
  <c r="H276" i="21"/>
  <c r="G276" i="21"/>
  <c r="F276" i="21"/>
  <c r="D276" i="21"/>
  <c r="C276" i="21"/>
  <c r="B276" i="21"/>
  <c r="A276" i="21"/>
  <c r="H275" i="21"/>
  <c r="G275" i="21"/>
  <c r="F275" i="21"/>
  <c r="D275" i="21"/>
  <c r="C275" i="21"/>
  <c r="B275" i="21"/>
  <c r="A275" i="21"/>
  <c r="H274" i="21"/>
  <c r="G274" i="21"/>
  <c r="F274" i="21"/>
  <c r="D274" i="21"/>
  <c r="C274" i="21"/>
  <c r="B274" i="21"/>
  <c r="A274" i="21"/>
  <c r="H273" i="21"/>
  <c r="G273" i="21"/>
  <c r="F273" i="21"/>
  <c r="D273" i="21"/>
  <c r="C273" i="21"/>
  <c r="B273" i="21"/>
  <c r="A273" i="21"/>
  <c r="H272" i="21"/>
  <c r="G272" i="21"/>
  <c r="F272" i="21"/>
  <c r="D272" i="21"/>
  <c r="C272" i="21"/>
  <c r="B272" i="21"/>
  <c r="A272" i="21"/>
  <c r="H271" i="21"/>
  <c r="G271" i="21"/>
  <c r="F271" i="21"/>
  <c r="D271" i="21"/>
  <c r="C271" i="21"/>
  <c r="B271" i="21"/>
  <c r="A271" i="21"/>
  <c r="H270" i="21"/>
  <c r="G270" i="21"/>
  <c r="F270" i="21"/>
  <c r="D270" i="21"/>
  <c r="C270" i="21"/>
  <c r="B270" i="21"/>
  <c r="A270" i="21"/>
  <c r="H269" i="21"/>
  <c r="G269" i="21"/>
  <c r="F269" i="21"/>
  <c r="D269" i="21"/>
  <c r="C269" i="21"/>
  <c r="B269" i="21"/>
  <c r="A269" i="21"/>
  <c r="H268" i="21"/>
  <c r="G268" i="21"/>
  <c r="F268" i="21"/>
  <c r="D268" i="21"/>
  <c r="C268" i="21"/>
  <c r="B268" i="21"/>
  <c r="A268" i="21"/>
  <c r="H267" i="21"/>
  <c r="G267" i="21"/>
  <c r="F267" i="21"/>
  <c r="D267" i="21"/>
  <c r="C267" i="21"/>
  <c r="B267" i="21"/>
  <c r="A267" i="21"/>
  <c r="H266" i="21"/>
  <c r="G266" i="21"/>
  <c r="F266" i="21"/>
  <c r="D266" i="21"/>
  <c r="C266" i="21"/>
  <c r="B266" i="21"/>
  <c r="A266" i="21"/>
  <c r="H265" i="21"/>
  <c r="G265" i="21"/>
  <c r="F265" i="21"/>
  <c r="D265" i="21"/>
  <c r="C265" i="21"/>
  <c r="B265" i="21"/>
  <c r="A265" i="21"/>
  <c r="H264" i="21"/>
  <c r="G264" i="21"/>
  <c r="F264" i="21"/>
  <c r="D264" i="21"/>
  <c r="C264" i="21"/>
  <c r="B264" i="21"/>
  <c r="A264" i="21"/>
  <c r="H263" i="21"/>
  <c r="G263" i="21"/>
  <c r="F263" i="21"/>
  <c r="D263" i="21"/>
  <c r="C263" i="21"/>
  <c r="B263" i="21"/>
  <c r="A263" i="21"/>
  <c r="H262" i="21"/>
  <c r="G262" i="21"/>
  <c r="F262" i="21"/>
  <c r="D262" i="21"/>
  <c r="C262" i="21"/>
  <c r="B262" i="21"/>
  <c r="A262" i="21"/>
  <c r="H261" i="21"/>
  <c r="G261" i="21"/>
  <c r="F261" i="21"/>
  <c r="D261" i="21"/>
  <c r="C261" i="21"/>
  <c r="B261" i="21"/>
  <c r="A261" i="21"/>
  <c r="H260" i="21"/>
  <c r="G260" i="21"/>
  <c r="F260" i="21"/>
  <c r="D260" i="21"/>
  <c r="C260" i="21"/>
  <c r="B260" i="21"/>
  <c r="A260" i="21"/>
  <c r="H259" i="21"/>
  <c r="G259" i="21"/>
  <c r="F259" i="21"/>
  <c r="D259" i="21"/>
  <c r="C259" i="21"/>
  <c r="B259" i="21"/>
  <c r="A259" i="21"/>
  <c r="H258" i="21"/>
  <c r="G258" i="21"/>
  <c r="F258" i="21"/>
  <c r="D258" i="21"/>
  <c r="C258" i="21"/>
  <c r="B258" i="21"/>
  <c r="A258" i="21"/>
  <c r="H257" i="21"/>
  <c r="G257" i="21"/>
  <c r="F257" i="21"/>
  <c r="D257" i="21"/>
  <c r="C257" i="21"/>
  <c r="B257" i="21"/>
  <c r="A257" i="21"/>
  <c r="H256" i="21"/>
  <c r="G256" i="21"/>
  <c r="F256" i="21"/>
  <c r="D256" i="21"/>
  <c r="C256" i="21"/>
  <c r="B256" i="21"/>
  <c r="A256" i="21"/>
  <c r="H255" i="21"/>
  <c r="G255" i="21"/>
  <c r="F255" i="21"/>
  <c r="D255" i="21"/>
  <c r="C255" i="21"/>
  <c r="B255" i="21"/>
  <c r="A255" i="21"/>
  <c r="H254" i="21"/>
  <c r="G254" i="21"/>
  <c r="F254" i="21"/>
  <c r="D254" i="21"/>
  <c r="C254" i="21"/>
  <c r="B254" i="21"/>
  <c r="A254" i="21"/>
  <c r="H253" i="21"/>
  <c r="G253" i="21"/>
  <c r="F253" i="21"/>
  <c r="D253" i="21"/>
  <c r="C253" i="21"/>
  <c r="B253" i="21"/>
  <c r="A253" i="21"/>
  <c r="H252" i="21"/>
  <c r="G252" i="21"/>
  <c r="F252" i="21"/>
  <c r="D252" i="21"/>
  <c r="C252" i="21"/>
  <c r="B252" i="21"/>
  <c r="A252" i="21"/>
  <c r="H251" i="21"/>
  <c r="G251" i="21"/>
  <c r="F251" i="21"/>
  <c r="D251" i="21"/>
  <c r="C251" i="21"/>
  <c r="B251" i="21"/>
  <c r="A251" i="21"/>
  <c r="H250" i="21"/>
  <c r="G250" i="21"/>
  <c r="F250" i="21"/>
  <c r="D250" i="21"/>
  <c r="C250" i="21"/>
  <c r="B250" i="21"/>
  <c r="A250" i="21"/>
  <c r="H249" i="21"/>
  <c r="G249" i="21"/>
  <c r="F249" i="21"/>
  <c r="D249" i="21"/>
  <c r="C249" i="21"/>
  <c r="B249" i="21"/>
  <c r="A249" i="21"/>
  <c r="H248" i="21"/>
  <c r="G248" i="21"/>
  <c r="F248" i="21"/>
  <c r="D248" i="21"/>
  <c r="C248" i="21"/>
  <c r="B248" i="21"/>
  <c r="A248" i="21"/>
  <c r="H247" i="21"/>
  <c r="G247" i="21"/>
  <c r="F247" i="21"/>
  <c r="D247" i="21"/>
  <c r="C247" i="21"/>
  <c r="B247" i="21"/>
  <c r="A247" i="21"/>
  <c r="H246" i="21"/>
  <c r="G246" i="21"/>
  <c r="F246" i="21"/>
  <c r="D246" i="21"/>
  <c r="C246" i="21"/>
  <c r="B246" i="21"/>
  <c r="A246" i="21"/>
  <c r="H245" i="21"/>
  <c r="G245" i="21"/>
  <c r="F245" i="21"/>
  <c r="D245" i="21"/>
  <c r="C245" i="21"/>
  <c r="B245" i="21"/>
  <c r="A245" i="21"/>
  <c r="H244" i="21"/>
  <c r="G244" i="21"/>
  <c r="F244" i="21"/>
  <c r="D244" i="21"/>
  <c r="C244" i="21"/>
  <c r="B244" i="21"/>
  <c r="A244" i="21"/>
  <c r="H243" i="21"/>
  <c r="G243" i="21"/>
  <c r="F243" i="21"/>
  <c r="D243" i="21"/>
  <c r="C243" i="21"/>
  <c r="B243" i="21"/>
  <c r="A243" i="21"/>
  <c r="H242" i="21"/>
  <c r="G242" i="21"/>
  <c r="F242" i="21"/>
  <c r="D242" i="21"/>
  <c r="C242" i="21"/>
  <c r="B242" i="21"/>
  <c r="A242" i="21"/>
  <c r="H241" i="21"/>
  <c r="G241" i="21"/>
  <c r="F241" i="21"/>
  <c r="D241" i="21"/>
  <c r="C241" i="21"/>
  <c r="B241" i="21"/>
  <c r="A241" i="21"/>
  <c r="H240" i="21"/>
  <c r="G240" i="21"/>
  <c r="F240" i="21"/>
  <c r="D240" i="21"/>
  <c r="C240" i="21"/>
  <c r="B240" i="21"/>
  <c r="A240" i="21"/>
  <c r="H239" i="21"/>
  <c r="G239" i="21"/>
  <c r="F239" i="21"/>
  <c r="D239" i="21"/>
  <c r="C239" i="21"/>
  <c r="B239" i="21"/>
  <c r="A239" i="21"/>
  <c r="H238" i="21"/>
  <c r="G238" i="21"/>
  <c r="F238" i="21"/>
  <c r="D238" i="21"/>
  <c r="C238" i="21"/>
  <c r="B238" i="21"/>
  <c r="A238" i="21"/>
  <c r="H237" i="21"/>
  <c r="G237" i="21"/>
  <c r="F237" i="21"/>
  <c r="D237" i="21"/>
  <c r="C237" i="21"/>
  <c r="B237" i="21"/>
  <c r="A237" i="21"/>
  <c r="H236" i="21"/>
  <c r="G236" i="21"/>
  <c r="F236" i="21"/>
  <c r="D236" i="21"/>
  <c r="C236" i="21"/>
  <c r="B236" i="21"/>
  <c r="A236" i="21"/>
  <c r="H235" i="21"/>
  <c r="G235" i="21"/>
  <c r="F235" i="21"/>
  <c r="D235" i="21"/>
  <c r="C235" i="21"/>
  <c r="B235" i="21"/>
  <c r="A235" i="21"/>
  <c r="H234" i="21"/>
  <c r="G234" i="21"/>
  <c r="F234" i="21"/>
  <c r="D234" i="21"/>
  <c r="C234" i="21"/>
  <c r="B234" i="21"/>
  <c r="A234" i="21"/>
  <c r="H233" i="21"/>
  <c r="G233" i="21"/>
  <c r="F233" i="21"/>
  <c r="D233" i="21"/>
  <c r="C233" i="21"/>
  <c r="B233" i="21"/>
  <c r="A233" i="21"/>
  <c r="H232" i="21"/>
  <c r="G232" i="21"/>
  <c r="F232" i="21"/>
  <c r="D232" i="21"/>
  <c r="C232" i="21"/>
  <c r="B232" i="21"/>
  <c r="A232" i="21"/>
  <c r="H231" i="21"/>
  <c r="G231" i="21"/>
  <c r="F231" i="21"/>
  <c r="D231" i="21"/>
  <c r="C231" i="21"/>
  <c r="B231" i="21"/>
  <c r="A231" i="21"/>
  <c r="H230" i="21"/>
  <c r="G230" i="21"/>
  <c r="F230" i="21"/>
  <c r="D230" i="21"/>
  <c r="C230" i="21"/>
  <c r="B230" i="21"/>
  <c r="A230" i="21"/>
  <c r="H229" i="21"/>
  <c r="G229" i="21"/>
  <c r="F229" i="21"/>
  <c r="D229" i="21"/>
  <c r="C229" i="21"/>
  <c r="B229" i="21"/>
  <c r="A229" i="21"/>
  <c r="H228" i="21"/>
  <c r="G228" i="21"/>
  <c r="F228" i="21"/>
  <c r="D228" i="21"/>
  <c r="C228" i="21"/>
  <c r="B228" i="21"/>
  <c r="A228" i="21"/>
  <c r="H227" i="21"/>
  <c r="G227" i="21"/>
  <c r="F227" i="21"/>
  <c r="D227" i="21"/>
  <c r="C227" i="21"/>
  <c r="B227" i="21"/>
  <c r="A227" i="21"/>
  <c r="H226" i="21"/>
  <c r="G226" i="21"/>
  <c r="F226" i="21"/>
  <c r="D226" i="21"/>
  <c r="C226" i="21"/>
  <c r="B226" i="21"/>
  <c r="A226" i="21"/>
  <c r="H225" i="21"/>
  <c r="G225" i="21"/>
  <c r="F225" i="21"/>
  <c r="D225" i="21"/>
  <c r="C225" i="21"/>
  <c r="B225" i="21"/>
  <c r="A225" i="21"/>
  <c r="H224" i="21"/>
  <c r="G224" i="21"/>
  <c r="F224" i="21"/>
  <c r="D224" i="21"/>
  <c r="C224" i="21"/>
  <c r="B224" i="21"/>
  <c r="A224" i="21"/>
  <c r="H223" i="21"/>
  <c r="G223" i="21"/>
  <c r="F223" i="21"/>
  <c r="D223" i="21"/>
  <c r="C223" i="21"/>
  <c r="B223" i="21"/>
  <c r="A223" i="21"/>
  <c r="H222" i="21"/>
  <c r="G222" i="21"/>
  <c r="F222" i="21"/>
  <c r="D222" i="21"/>
  <c r="C222" i="21"/>
  <c r="B222" i="21"/>
  <c r="A222" i="21"/>
  <c r="H221" i="21"/>
  <c r="G221" i="21"/>
  <c r="F221" i="21"/>
  <c r="D221" i="21"/>
  <c r="C221" i="21"/>
  <c r="B221" i="21"/>
  <c r="A221" i="21"/>
  <c r="H220" i="21"/>
  <c r="G220" i="21"/>
  <c r="F220" i="21"/>
  <c r="D220" i="21"/>
  <c r="C220" i="21"/>
  <c r="B220" i="21"/>
  <c r="A220" i="21"/>
  <c r="H219" i="21"/>
  <c r="G219" i="21"/>
  <c r="F219" i="21"/>
  <c r="D219" i="21"/>
  <c r="C219" i="21"/>
  <c r="B219" i="21"/>
  <c r="A219" i="21"/>
  <c r="H218" i="21"/>
  <c r="G218" i="21"/>
  <c r="F218" i="21"/>
  <c r="D218" i="21"/>
  <c r="C218" i="21"/>
  <c r="B218" i="21"/>
  <c r="A218" i="21"/>
  <c r="H217" i="21"/>
  <c r="G217" i="21"/>
  <c r="F217" i="21"/>
  <c r="D217" i="21"/>
  <c r="C217" i="21"/>
  <c r="B217" i="21"/>
  <c r="A217" i="21"/>
  <c r="H216" i="21"/>
  <c r="G216" i="21"/>
  <c r="F216" i="21"/>
  <c r="D216" i="21"/>
  <c r="C216" i="21"/>
  <c r="B216" i="21"/>
  <c r="A216" i="21"/>
  <c r="H215" i="21"/>
  <c r="G215" i="21"/>
  <c r="F215" i="21"/>
  <c r="D215" i="21"/>
  <c r="C215" i="21"/>
  <c r="B215" i="21"/>
  <c r="A215" i="21"/>
  <c r="H214" i="21"/>
  <c r="G214" i="21"/>
  <c r="F214" i="21"/>
  <c r="D214" i="21"/>
  <c r="C214" i="21"/>
  <c r="B214" i="21"/>
  <c r="A214" i="21"/>
  <c r="H213" i="21"/>
  <c r="G213" i="21"/>
  <c r="F213" i="21"/>
  <c r="D213" i="21"/>
  <c r="C213" i="21"/>
  <c r="B213" i="21"/>
  <c r="A213" i="21"/>
  <c r="H212" i="21"/>
  <c r="G212" i="21"/>
  <c r="F212" i="21"/>
  <c r="D212" i="21"/>
  <c r="C212" i="21"/>
  <c r="B212" i="21"/>
  <c r="A212" i="21"/>
  <c r="H211" i="21"/>
  <c r="G211" i="21"/>
  <c r="F211" i="21"/>
  <c r="D211" i="21"/>
  <c r="C211" i="21"/>
  <c r="B211" i="21"/>
  <c r="A211" i="21"/>
  <c r="H210" i="21"/>
  <c r="G210" i="21"/>
  <c r="F210" i="21"/>
  <c r="D210" i="21"/>
  <c r="C210" i="21"/>
  <c r="B210" i="21"/>
  <c r="A210" i="21"/>
  <c r="H209" i="21"/>
  <c r="G209" i="21"/>
  <c r="F209" i="21"/>
  <c r="D209" i="21"/>
  <c r="C209" i="21"/>
  <c r="B209" i="21"/>
  <c r="A209" i="21"/>
  <c r="H208" i="21"/>
  <c r="G208" i="21"/>
  <c r="F208" i="21"/>
  <c r="D208" i="21"/>
  <c r="C208" i="21"/>
  <c r="B208" i="21"/>
  <c r="A208" i="21"/>
  <c r="H207" i="21"/>
  <c r="G207" i="21"/>
  <c r="F207" i="21"/>
  <c r="D207" i="21"/>
  <c r="C207" i="21"/>
  <c r="B207" i="21"/>
  <c r="A207" i="21"/>
  <c r="H206" i="21"/>
  <c r="G206" i="21"/>
  <c r="F206" i="21"/>
  <c r="D206" i="21"/>
  <c r="C206" i="21"/>
  <c r="B206" i="21"/>
  <c r="A206" i="21"/>
  <c r="H205" i="21"/>
  <c r="G205" i="21"/>
  <c r="F205" i="21"/>
  <c r="D205" i="21"/>
  <c r="C205" i="21"/>
  <c r="B205" i="21"/>
  <c r="A205" i="21"/>
  <c r="H204" i="21"/>
  <c r="G204" i="21"/>
  <c r="F204" i="21"/>
  <c r="D204" i="21"/>
  <c r="C204" i="21"/>
  <c r="B204" i="21"/>
  <c r="A204" i="21"/>
  <c r="H203" i="21"/>
  <c r="G203" i="21"/>
  <c r="F203" i="21"/>
  <c r="D203" i="21"/>
  <c r="C203" i="21"/>
  <c r="B203" i="21"/>
  <c r="A203" i="21"/>
  <c r="H202" i="21"/>
  <c r="G202" i="21"/>
  <c r="F202" i="21"/>
  <c r="D202" i="21"/>
  <c r="C202" i="21"/>
  <c r="B202" i="21"/>
  <c r="A202" i="21"/>
  <c r="H201" i="21"/>
  <c r="G201" i="21"/>
  <c r="F201" i="21"/>
  <c r="D201" i="21"/>
  <c r="C201" i="21"/>
  <c r="B201" i="21"/>
  <c r="A201" i="21"/>
  <c r="H200" i="21"/>
  <c r="G200" i="21"/>
  <c r="F200" i="21"/>
  <c r="D200" i="21"/>
  <c r="C200" i="21"/>
  <c r="B200" i="21"/>
  <c r="A200" i="21"/>
  <c r="H199" i="21"/>
  <c r="G199" i="21"/>
  <c r="F199" i="21"/>
  <c r="D199" i="21"/>
  <c r="C199" i="21"/>
  <c r="B199" i="21"/>
  <c r="A199" i="21"/>
  <c r="H198" i="21"/>
  <c r="G198" i="21"/>
  <c r="F198" i="21"/>
  <c r="D198" i="21"/>
  <c r="C198" i="21"/>
  <c r="B198" i="21"/>
  <c r="A198" i="21"/>
  <c r="H197" i="21"/>
  <c r="G197" i="21"/>
  <c r="F197" i="21"/>
  <c r="D197" i="21"/>
  <c r="C197" i="21"/>
  <c r="B197" i="21"/>
  <c r="A197" i="21"/>
  <c r="H196" i="21"/>
  <c r="G196" i="21"/>
  <c r="F196" i="21"/>
  <c r="D196" i="21"/>
  <c r="C196" i="21"/>
  <c r="B196" i="21"/>
  <c r="A196" i="21"/>
  <c r="H195" i="21"/>
  <c r="G195" i="21"/>
  <c r="F195" i="21"/>
  <c r="D195" i="21"/>
  <c r="C195" i="21"/>
  <c r="B195" i="21"/>
  <c r="A195" i="21"/>
  <c r="H194" i="21"/>
  <c r="G194" i="21"/>
  <c r="F194" i="21"/>
  <c r="D194" i="21"/>
  <c r="C194" i="21"/>
  <c r="B194" i="21"/>
  <c r="A194" i="21"/>
  <c r="H193" i="21"/>
  <c r="G193" i="21"/>
  <c r="F193" i="21"/>
  <c r="D193" i="21"/>
  <c r="C193" i="21"/>
  <c r="B193" i="21"/>
  <c r="A193" i="21"/>
  <c r="H192" i="21"/>
  <c r="G192" i="21"/>
  <c r="F192" i="21"/>
  <c r="D192" i="21"/>
  <c r="C192" i="21"/>
  <c r="B192" i="21"/>
  <c r="A192" i="21"/>
  <c r="H191" i="21"/>
  <c r="G191" i="21"/>
  <c r="F191" i="21"/>
  <c r="D191" i="21"/>
  <c r="C191" i="21"/>
  <c r="B191" i="21"/>
  <c r="A191" i="21"/>
  <c r="H190" i="21"/>
  <c r="G190" i="21"/>
  <c r="F190" i="21"/>
  <c r="D190" i="21"/>
  <c r="C190" i="21"/>
  <c r="B190" i="21"/>
  <c r="A190" i="21"/>
  <c r="H189" i="21"/>
  <c r="G189" i="21"/>
  <c r="F189" i="21"/>
  <c r="D189" i="21"/>
  <c r="C189" i="21"/>
  <c r="B189" i="21"/>
  <c r="A189" i="21"/>
  <c r="H188" i="21"/>
  <c r="G188" i="21"/>
  <c r="F188" i="21"/>
  <c r="D188" i="21"/>
  <c r="C188" i="21"/>
  <c r="B188" i="21"/>
  <c r="A188" i="21"/>
  <c r="H187" i="21"/>
  <c r="G187" i="21"/>
  <c r="F187" i="21"/>
  <c r="D187" i="21"/>
  <c r="C187" i="21"/>
  <c r="B187" i="21"/>
  <c r="A187" i="21"/>
  <c r="H186" i="21"/>
  <c r="G186" i="21"/>
  <c r="F186" i="21"/>
  <c r="D186" i="21"/>
  <c r="C186" i="21"/>
  <c r="B186" i="21"/>
  <c r="A186" i="21"/>
  <c r="H185" i="21"/>
  <c r="G185" i="21"/>
  <c r="F185" i="21"/>
  <c r="D185" i="21"/>
  <c r="C185" i="21"/>
  <c r="B185" i="21"/>
  <c r="A185" i="21"/>
  <c r="H184" i="21"/>
  <c r="G184" i="21"/>
  <c r="F184" i="21"/>
  <c r="D184" i="21"/>
  <c r="C184" i="21"/>
  <c r="B184" i="21"/>
  <c r="A184" i="21"/>
  <c r="H183" i="21"/>
  <c r="G183" i="21"/>
  <c r="F183" i="21"/>
  <c r="D183" i="21"/>
  <c r="C183" i="21"/>
  <c r="B183" i="21"/>
  <c r="A183" i="21"/>
  <c r="H182" i="21"/>
  <c r="G182" i="21"/>
  <c r="F182" i="21"/>
  <c r="D182" i="21"/>
  <c r="C182" i="21"/>
  <c r="B182" i="21"/>
  <c r="A182" i="21"/>
  <c r="H181" i="21"/>
  <c r="G181" i="21"/>
  <c r="F181" i="21"/>
  <c r="D181" i="21"/>
  <c r="C181" i="21"/>
  <c r="B181" i="21"/>
  <c r="A181" i="21"/>
  <c r="H180" i="21"/>
  <c r="G180" i="21"/>
  <c r="F180" i="21"/>
  <c r="D180" i="21"/>
  <c r="C180" i="21"/>
  <c r="B180" i="21"/>
  <c r="A180" i="21"/>
  <c r="H179" i="21"/>
  <c r="G179" i="21"/>
  <c r="F179" i="21"/>
  <c r="D179" i="21"/>
  <c r="C179" i="21"/>
  <c r="B179" i="21"/>
  <c r="A179" i="21"/>
  <c r="H178" i="21"/>
  <c r="G178" i="21"/>
  <c r="F178" i="21"/>
  <c r="D178" i="21"/>
  <c r="C178" i="21"/>
  <c r="B178" i="21"/>
  <c r="A178" i="21"/>
  <c r="H177" i="21"/>
  <c r="G177" i="21"/>
  <c r="F177" i="21"/>
  <c r="D177" i="21"/>
  <c r="C177" i="21"/>
  <c r="B177" i="21"/>
  <c r="A177" i="21"/>
  <c r="H176" i="21"/>
  <c r="G176" i="21"/>
  <c r="F176" i="21"/>
  <c r="D176" i="21"/>
  <c r="C176" i="21"/>
  <c r="B176" i="21"/>
  <c r="A176" i="21"/>
  <c r="H175" i="21"/>
  <c r="G175" i="21"/>
  <c r="F175" i="21"/>
  <c r="D175" i="21"/>
  <c r="C175" i="21"/>
  <c r="B175" i="21"/>
  <c r="A175" i="21"/>
  <c r="H174" i="21"/>
  <c r="G174" i="21"/>
  <c r="F174" i="21"/>
  <c r="D174" i="21"/>
  <c r="C174" i="21"/>
  <c r="B174" i="21"/>
  <c r="A174" i="21"/>
  <c r="H173" i="21"/>
  <c r="G173" i="21"/>
  <c r="F173" i="21"/>
  <c r="D173" i="21"/>
  <c r="C173" i="21"/>
  <c r="B173" i="21"/>
  <c r="A173" i="21"/>
  <c r="H172" i="21"/>
  <c r="G172" i="21"/>
  <c r="F172" i="21"/>
  <c r="D172" i="21"/>
  <c r="C172" i="21"/>
  <c r="B172" i="21"/>
  <c r="A172" i="21"/>
  <c r="H171" i="21"/>
  <c r="G171" i="21"/>
  <c r="F171" i="21"/>
  <c r="D171" i="21"/>
  <c r="C171" i="21"/>
  <c r="B171" i="21"/>
  <c r="A171" i="21"/>
  <c r="H170" i="21"/>
  <c r="G170" i="21"/>
  <c r="F170" i="21"/>
  <c r="D170" i="21"/>
  <c r="C170" i="21"/>
  <c r="B170" i="21"/>
  <c r="A170" i="21"/>
  <c r="H169" i="21"/>
  <c r="G169" i="21"/>
  <c r="F169" i="21"/>
  <c r="D169" i="21"/>
  <c r="C169" i="21"/>
  <c r="B169" i="21"/>
  <c r="A169" i="21"/>
  <c r="H168" i="21"/>
  <c r="G168" i="21"/>
  <c r="F168" i="21"/>
  <c r="D168" i="21"/>
  <c r="C168" i="21"/>
  <c r="B168" i="21"/>
  <c r="A168" i="21"/>
  <c r="H167" i="21"/>
  <c r="G167" i="21"/>
  <c r="F167" i="21"/>
  <c r="D167" i="21"/>
  <c r="C167" i="21"/>
  <c r="B167" i="21"/>
  <c r="A167" i="21"/>
  <c r="H166" i="21"/>
  <c r="G166" i="21"/>
  <c r="F166" i="21"/>
  <c r="D166" i="21"/>
  <c r="C166" i="21"/>
  <c r="B166" i="21"/>
  <c r="A166" i="21"/>
  <c r="H165" i="21"/>
  <c r="G165" i="21"/>
  <c r="F165" i="21"/>
  <c r="D165" i="21"/>
  <c r="C165" i="21"/>
  <c r="B165" i="21"/>
  <c r="A165" i="21"/>
  <c r="H164" i="21"/>
  <c r="G164" i="21"/>
  <c r="F164" i="21"/>
  <c r="D164" i="21"/>
  <c r="C164" i="21"/>
  <c r="B164" i="21"/>
  <c r="A164" i="21"/>
  <c r="H163" i="21"/>
  <c r="G163" i="21"/>
  <c r="F163" i="21"/>
  <c r="D163" i="21"/>
  <c r="C163" i="21"/>
  <c r="B163" i="21"/>
  <c r="A163" i="21"/>
  <c r="H162" i="21"/>
  <c r="G162" i="21"/>
  <c r="F162" i="21"/>
  <c r="D162" i="21"/>
  <c r="C162" i="21"/>
  <c r="B162" i="21"/>
  <c r="A162" i="21"/>
  <c r="H161" i="21"/>
  <c r="G161" i="21"/>
  <c r="F161" i="21"/>
  <c r="D161" i="21"/>
  <c r="C161" i="21"/>
  <c r="B161" i="21"/>
  <c r="A161" i="21"/>
  <c r="H160" i="21"/>
  <c r="G160" i="21"/>
  <c r="F160" i="21"/>
  <c r="D160" i="21"/>
  <c r="C160" i="21"/>
  <c r="B160" i="21"/>
  <c r="A160" i="21"/>
  <c r="H159" i="21"/>
  <c r="G159" i="21"/>
  <c r="F159" i="21"/>
  <c r="D159" i="21"/>
  <c r="C159" i="21"/>
  <c r="B159" i="21"/>
  <c r="A159" i="21"/>
  <c r="H158" i="21"/>
  <c r="G158" i="21"/>
  <c r="F158" i="21"/>
  <c r="D158" i="21"/>
  <c r="C158" i="21"/>
  <c r="B158" i="21"/>
  <c r="A158" i="21"/>
  <c r="H157" i="21"/>
  <c r="G157" i="21"/>
  <c r="F157" i="21"/>
  <c r="D157" i="21"/>
  <c r="C157" i="21"/>
  <c r="B157" i="21"/>
  <c r="A157" i="21"/>
  <c r="H156" i="21"/>
  <c r="G156" i="21"/>
  <c r="F156" i="21"/>
  <c r="D156" i="21"/>
  <c r="C156" i="21"/>
  <c r="B156" i="21"/>
  <c r="A156" i="21"/>
  <c r="H155" i="21"/>
  <c r="G155" i="21"/>
  <c r="F155" i="21"/>
  <c r="D155" i="21"/>
  <c r="C155" i="21"/>
  <c r="B155" i="21"/>
  <c r="A155" i="21"/>
  <c r="H154" i="21"/>
  <c r="G154" i="21"/>
  <c r="F154" i="21"/>
  <c r="D154" i="21"/>
  <c r="C154" i="21"/>
  <c r="B154" i="21"/>
  <c r="A154" i="21"/>
  <c r="H153" i="21"/>
  <c r="G153" i="21"/>
  <c r="F153" i="21"/>
  <c r="D153" i="21"/>
  <c r="C153" i="21"/>
  <c r="B153" i="21"/>
  <c r="A153" i="21"/>
  <c r="H152" i="21"/>
  <c r="G152" i="21"/>
  <c r="F152" i="21"/>
  <c r="D152" i="21"/>
  <c r="C152" i="21"/>
  <c r="B152" i="21"/>
  <c r="A152" i="21"/>
  <c r="H151" i="21"/>
  <c r="G151" i="21"/>
  <c r="F151" i="21"/>
  <c r="D151" i="21"/>
  <c r="C151" i="21"/>
  <c r="B151" i="21"/>
  <c r="A151" i="21"/>
  <c r="H150" i="21"/>
  <c r="G150" i="21"/>
  <c r="F150" i="21"/>
  <c r="D150" i="21"/>
  <c r="C150" i="21"/>
  <c r="B150" i="21"/>
  <c r="A150" i="21"/>
  <c r="H149" i="21"/>
  <c r="G149" i="21"/>
  <c r="F149" i="21"/>
  <c r="D149" i="21"/>
  <c r="C149" i="21"/>
  <c r="B149" i="21"/>
  <c r="A149" i="21"/>
  <c r="H148" i="21"/>
  <c r="G148" i="21"/>
  <c r="F148" i="21"/>
  <c r="D148" i="21"/>
  <c r="C148" i="21"/>
  <c r="B148" i="21"/>
  <c r="A148" i="21"/>
  <c r="H147" i="21"/>
  <c r="G147" i="21"/>
  <c r="F147" i="21"/>
  <c r="D147" i="21"/>
  <c r="C147" i="21"/>
  <c r="B147" i="21"/>
  <c r="A147" i="21"/>
  <c r="H146" i="21"/>
  <c r="G146" i="21"/>
  <c r="F146" i="21"/>
  <c r="D146" i="21"/>
  <c r="C146" i="21"/>
  <c r="B146" i="21"/>
  <c r="A146" i="21"/>
  <c r="H145" i="21"/>
  <c r="G145" i="21"/>
  <c r="F145" i="21"/>
  <c r="D145" i="21"/>
  <c r="C145" i="21"/>
  <c r="B145" i="21"/>
  <c r="A145" i="21"/>
  <c r="H144" i="21"/>
  <c r="G144" i="21"/>
  <c r="F144" i="21"/>
  <c r="D144" i="21"/>
  <c r="C144" i="21"/>
  <c r="B144" i="21"/>
  <c r="A144" i="21"/>
  <c r="H143" i="21"/>
  <c r="G143" i="21"/>
  <c r="F143" i="21"/>
  <c r="D143" i="21"/>
  <c r="C143" i="21"/>
  <c r="B143" i="21"/>
  <c r="A143" i="21"/>
  <c r="H142" i="21"/>
  <c r="G142" i="21"/>
  <c r="F142" i="21"/>
  <c r="D142" i="21"/>
  <c r="C142" i="21"/>
  <c r="B142" i="21"/>
  <c r="A142" i="21"/>
  <c r="H141" i="21"/>
  <c r="G141" i="21"/>
  <c r="F141" i="21"/>
  <c r="D141" i="21"/>
  <c r="C141" i="21"/>
  <c r="B141" i="21"/>
  <c r="A141" i="21"/>
  <c r="H140" i="21"/>
  <c r="G140" i="21"/>
  <c r="F140" i="21"/>
  <c r="D140" i="21"/>
  <c r="C140" i="21"/>
  <c r="B140" i="21"/>
  <c r="A140" i="21"/>
  <c r="H139" i="21"/>
  <c r="G139" i="21"/>
  <c r="F139" i="21"/>
  <c r="D139" i="21"/>
  <c r="C139" i="21"/>
  <c r="B139" i="21"/>
  <c r="A139" i="21"/>
  <c r="H138" i="21"/>
  <c r="G138" i="21"/>
  <c r="F138" i="21"/>
  <c r="D138" i="21"/>
  <c r="C138" i="21"/>
  <c r="B138" i="21"/>
  <c r="A138" i="21"/>
  <c r="H137" i="21"/>
  <c r="G137" i="21"/>
  <c r="F137" i="21"/>
  <c r="D137" i="21"/>
  <c r="C137" i="21"/>
  <c r="B137" i="21"/>
  <c r="A137" i="21"/>
  <c r="H136" i="21"/>
  <c r="G136" i="21"/>
  <c r="F136" i="21"/>
  <c r="D136" i="21"/>
  <c r="C136" i="21"/>
  <c r="B136" i="21"/>
  <c r="A136" i="21"/>
  <c r="H135" i="21"/>
  <c r="G135" i="21"/>
  <c r="F135" i="21"/>
  <c r="D135" i="21"/>
  <c r="C135" i="21"/>
  <c r="B135" i="21"/>
  <c r="A135" i="21"/>
  <c r="H134" i="21"/>
  <c r="G134" i="21"/>
  <c r="F134" i="21"/>
  <c r="D134" i="21"/>
  <c r="C134" i="21"/>
  <c r="B134" i="21"/>
  <c r="A134" i="21"/>
  <c r="H133" i="21"/>
  <c r="G133" i="21"/>
  <c r="F133" i="21"/>
  <c r="D133" i="21"/>
  <c r="C133" i="21"/>
  <c r="B133" i="21"/>
  <c r="A133" i="21"/>
  <c r="H132" i="21"/>
  <c r="G132" i="21"/>
  <c r="F132" i="21"/>
  <c r="D132" i="21"/>
  <c r="C132" i="21"/>
  <c r="B132" i="21"/>
  <c r="A132" i="21"/>
  <c r="H131" i="21"/>
  <c r="G131" i="21"/>
  <c r="F131" i="21"/>
  <c r="D131" i="21"/>
  <c r="C131" i="21"/>
  <c r="B131" i="21"/>
  <c r="A131" i="21"/>
  <c r="H130" i="21"/>
  <c r="G130" i="21"/>
  <c r="F130" i="21"/>
  <c r="D130" i="21"/>
  <c r="C130" i="21"/>
  <c r="B130" i="21"/>
  <c r="A130" i="21"/>
  <c r="H129" i="21"/>
  <c r="G129" i="21"/>
  <c r="F129" i="21"/>
  <c r="D129" i="21"/>
  <c r="C129" i="21"/>
  <c r="B129" i="21"/>
  <c r="A129" i="21"/>
  <c r="H128" i="21"/>
  <c r="G128" i="21"/>
  <c r="F128" i="21"/>
  <c r="D128" i="21"/>
  <c r="C128" i="21"/>
  <c r="B128" i="21"/>
  <c r="A128" i="21"/>
  <c r="H127" i="21"/>
  <c r="G127" i="21"/>
  <c r="F127" i="21"/>
  <c r="D127" i="21"/>
  <c r="C127" i="21"/>
  <c r="B127" i="21"/>
  <c r="A127" i="21"/>
  <c r="H126" i="21"/>
  <c r="G126" i="21"/>
  <c r="F126" i="21"/>
  <c r="D126" i="21"/>
  <c r="C126" i="21"/>
  <c r="B126" i="21"/>
  <c r="A126" i="21"/>
  <c r="H125" i="21"/>
  <c r="G125" i="21"/>
  <c r="F125" i="21"/>
  <c r="D125" i="21"/>
  <c r="C125" i="21"/>
  <c r="B125" i="21"/>
  <c r="A125" i="21"/>
  <c r="H124" i="21"/>
  <c r="G124" i="21"/>
  <c r="F124" i="21"/>
  <c r="D124" i="21"/>
  <c r="C124" i="21"/>
  <c r="B124" i="21"/>
  <c r="A124" i="21"/>
  <c r="H123" i="21"/>
  <c r="G123" i="21"/>
  <c r="F123" i="21"/>
  <c r="D123" i="21"/>
  <c r="C123" i="21"/>
  <c r="B123" i="21"/>
  <c r="A123" i="21"/>
  <c r="H122" i="21"/>
  <c r="G122" i="21"/>
  <c r="F122" i="21"/>
  <c r="D122" i="21"/>
  <c r="C122" i="21"/>
  <c r="B122" i="21"/>
  <c r="A122" i="21"/>
  <c r="H121" i="21"/>
  <c r="G121" i="21"/>
  <c r="F121" i="21"/>
  <c r="D121" i="21"/>
  <c r="C121" i="21"/>
  <c r="B121" i="21"/>
  <c r="A121" i="21"/>
  <c r="H120" i="21"/>
  <c r="G120" i="21"/>
  <c r="F120" i="21"/>
  <c r="D120" i="21"/>
  <c r="C120" i="21"/>
  <c r="B120" i="21"/>
  <c r="A120" i="21"/>
  <c r="H119" i="21"/>
  <c r="G119" i="21"/>
  <c r="F119" i="21"/>
  <c r="D119" i="21"/>
  <c r="C119" i="21"/>
  <c r="B119" i="21"/>
  <c r="A119" i="21"/>
  <c r="H118" i="21"/>
  <c r="G118" i="21"/>
  <c r="F118" i="21"/>
  <c r="D118" i="21"/>
  <c r="C118" i="21"/>
  <c r="B118" i="21"/>
  <c r="A118" i="21"/>
  <c r="H117" i="21"/>
  <c r="G117" i="21"/>
  <c r="F117" i="21"/>
  <c r="D117" i="21"/>
  <c r="C117" i="21"/>
  <c r="B117" i="21"/>
  <c r="A117" i="21"/>
  <c r="H116" i="21"/>
  <c r="G116" i="21"/>
  <c r="F116" i="21"/>
  <c r="D116" i="21"/>
  <c r="C116" i="21"/>
  <c r="B116" i="21"/>
  <c r="A116" i="21"/>
  <c r="H115" i="21"/>
  <c r="G115" i="21"/>
  <c r="F115" i="21"/>
  <c r="D115" i="21"/>
  <c r="C115" i="21"/>
  <c r="B115" i="21"/>
  <c r="A115" i="21"/>
  <c r="H114" i="21"/>
  <c r="G114" i="21"/>
  <c r="F114" i="21"/>
  <c r="D114" i="21"/>
  <c r="C114" i="21"/>
  <c r="B114" i="21"/>
  <c r="A114" i="21"/>
  <c r="H113" i="21"/>
  <c r="G113" i="21"/>
  <c r="F113" i="21"/>
  <c r="D113" i="21"/>
  <c r="C113" i="21"/>
  <c r="B113" i="21"/>
  <c r="A113" i="21"/>
  <c r="H112" i="21"/>
  <c r="G112" i="21"/>
  <c r="F112" i="21"/>
  <c r="D112" i="21"/>
  <c r="C112" i="21"/>
  <c r="B112" i="21"/>
  <c r="A112" i="21"/>
  <c r="H111" i="21"/>
  <c r="G111" i="21"/>
  <c r="F111" i="21"/>
  <c r="D111" i="21"/>
  <c r="C111" i="21"/>
  <c r="B111" i="21"/>
  <c r="A111" i="21"/>
  <c r="H110" i="21"/>
  <c r="G110" i="21"/>
  <c r="F110" i="21"/>
  <c r="D110" i="21"/>
  <c r="C110" i="21"/>
  <c r="B110" i="21"/>
  <c r="A110" i="21"/>
  <c r="H109" i="21"/>
  <c r="G109" i="21"/>
  <c r="F109" i="21"/>
  <c r="D109" i="21"/>
  <c r="C109" i="21"/>
  <c r="B109" i="21"/>
  <c r="A109" i="21"/>
  <c r="H108" i="21"/>
  <c r="G108" i="21"/>
  <c r="F108" i="21"/>
  <c r="D108" i="21"/>
  <c r="C108" i="21"/>
  <c r="B108" i="21"/>
  <c r="A108" i="21"/>
  <c r="H107" i="21"/>
  <c r="G107" i="21"/>
  <c r="F107" i="21"/>
  <c r="D107" i="21"/>
  <c r="C107" i="21"/>
  <c r="B107" i="21"/>
  <c r="A107" i="21"/>
  <c r="H106" i="21"/>
  <c r="G106" i="21"/>
  <c r="F106" i="21"/>
  <c r="D106" i="21"/>
  <c r="C106" i="21"/>
  <c r="B106" i="21"/>
  <c r="A106" i="21"/>
  <c r="H105" i="21"/>
  <c r="G105" i="21"/>
  <c r="F105" i="21"/>
  <c r="D105" i="21"/>
  <c r="C105" i="21"/>
  <c r="B105" i="21"/>
  <c r="A105" i="21"/>
  <c r="H104" i="21"/>
  <c r="G104" i="21"/>
  <c r="F104" i="21"/>
  <c r="D104" i="21"/>
  <c r="C104" i="21"/>
  <c r="B104" i="21"/>
  <c r="A104" i="21"/>
  <c r="H103" i="21"/>
  <c r="G103" i="21"/>
  <c r="F103" i="21"/>
  <c r="D103" i="21"/>
  <c r="C103" i="21"/>
  <c r="B103" i="21"/>
  <c r="A103" i="21"/>
  <c r="H102" i="21"/>
  <c r="G102" i="21"/>
  <c r="F102" i="21"/>
  <c r="D102" i="21"/>
  <c r="C102" i="21"/>
  <c r="B102" i="21"/>
  <c r="A102" i="21"/>
  <c r="H101" i="21"/>
  <c r="G101" i="21"/>
  <c r="F101" i="21"/>
  <c r="D101" i="21"/>
  <c r="C101" i="21"/>
  <c r="B101" i="21"/>
  <c r="A101" i="21"/>
  <c r="H100" i="21"/>
  <c r="G100" i="21"/>
  <c r="F100" i="21"/>
  <c r="D100" i="21"/>
  <c r="C100" i="21"/>
  <c r="B100" i="21"/>
  <c r="A100" i="21"/>
  <c r="H99" i="21"/>
  <c r="G99" i="21"/>
  <c r="F99" i="21"/>
  <c r="D99" i="21"/>
  <c r="C99" i="21"/>
  <c r="B99" i="21"/>
  <c r="A99" i="21"/>
  <c r="H98" i="21"/>
  <c r="G98" i="21"/>
  <c r="F98" i="21"/>
  <c r="D98" i="21"/>
  <c r="C98" i="21"/>
  <c r="B98" i="21"/>
  <c r="A98" i="21"/>
  <c r="H97" i="21"/>
  <c r="G97" i="21"/>
  <c r="F97" i="21"/>
  <c r="D97" i="21"/>
  <c r="C97" i="21"/>
  <c r="B97" i="21"/>
  <c r="A97" i="21"/>
  <c r="H96" i="21"/>
  <c r="G96" i="21"/>
  <c r="F96" i="21"/>
  <c r="D96" i="21"/>
  <c r="C96" i="21"/>
  <c r="B96" i="21"/>
  <c r="A96" i="21"/>
  <c r="H95" i="21"/>
  <c r="G95" i="21"/>
  <c r="F95" i="21"/>
  <c r="D95" i="21"/>
  <c r="C95" i="21"/>
  <c r="B95" i="21"/>
  <c r="A95" i="21"/>
  <c r="H94" i="21"/>
  <c r="G94" i="21"/>
  <c r="F94" i="21"/>
  <c r="D94" i="21"/>
  <c r="C94" i="21"/>
  <c r="B94" i="21"/>
  <c r="A94" i="21"/>
  <c r="H93" i="21"/>
  <c r="G93" i="21"/>
  <c r="F93" i="21"/>
  <c r="D93" i="21"/>
  <c r="C93" i="21"/>
  <c r="B93" i="21"/>
  <c r="A93" i="21"/>
  <c r="H92" i="21"/>
  <c r="G92" i="21"/>
  <c r="F92" i="21"/>
  <c r="D92" i="21"/>
  <c r="C92" i="21"/>
  <c r="B92" i="21"/>
  <c r="A92" i="21"/>
  <c r="H91" i="21"/>
  <c r="G91" i="21"/>
  <c r="F91" i="21"/>
  <c r="D91" i="21"/>
  <c r="C91" i="21"/>
  <c r="B91" i="21"/>
  <c r="A91" i="21"/>
  <c r="H90" i="21"/>
  <c r="G90" i="21"/>
  <c r="F90" i="21"/>
  <c r="D90" i="21"/>
  <c r="C90" i="21"/>
  <c r="B90" i="21"/>
  <c r="A90" i="21"/>
  <c r="H89" i="21"/>
  <c r="G89" i="21"/>
  <c r="F89" i="21"/>
  <c r="D89" i="21"/>
  <c r="C89" i="21"/>
  <c r="B89" i="21"/>
  <c r="A89" i="21"/>
  <c r="H88" i="21"/>
  <c r="G88" i="21"/>
  <c r="F88" i="21"/>
  <c r="D88" i="21"/>
  <c r="C88" i="21"/>
  <c r="B88" i="21"/>
  <c r="A88" i="21"/>
  <c r="H87" i="21"/>
  <c r="G87" i="21"/>
  <c r="F87" i="21"/>
  <c r="D87" i="21"/>
  <c r="C87" i="21"/>
  <c r="B87" i="21"/>
  <c r="A87" i="21"/>
  <c r="H86" i="21"/>
  <c r="G86" i="21"/>
  <c r="F86" i="21"/>
  <c r="D86" i="21"/>
  <c r="C86" i="21"/>
  <c r="B86" i="21"/>
  <c r="A86" i="21"/>
  <c r="H85" i="21"/>
  <c r="G85" i="21"/>
  <c r="F85" i="21"/>
  <c r="D85" i="21"/>
  <c r="C85" i="21"/>
  <c r="B85" i="21"/>
  <c r="A85" i="21"/>
  <c r="H84" i="21"/>
  <c r="G84" i="21"/>
  <c r="F84" i="21"/>
  <c r="D84" i="21"/>
  <c r="C84" i="21"/>
  <c r="B84" i="21"/>
  <c r="A84" i="21"/>
  <c r="H83" i="21"/>
  <c r="G83" i="21"/>
  <c r="F83" i="21"/>
  <c r="D83" i="21"/>
  <c r="C83" i="21"/>
  <c r="B83" i="21"/>
  <c r="A83" i="21"/>
  <c r="H82" i="21"/>
  <c r="G82" i="21"/>
  <c r="F82" i="21"/>
  <c r="D82" i="21"/>
  <c r="C82" i="21"/>
  <c r="B82" i="21"/>
  <c r="A82" i="21"/>
  <c r="H81" i="21"/>
  <c r="G81" i="21"/>
  <c r="F81" i="21"/>
  <c r="D81" i="21"/>
  <c r="C81" i="21"/>
  <c r="B81" i="21"/>
  <c r="A81" i="21"/>
  <c r="H80" i="21"/>
  <c r="G80" i="21"/>
  <c r="F80" i="21"/>
  <c r="D80" i="21"/>
  <c r="C80" i="21"/>
  <c r="B80" i="21"/>
  <c r="A80" i="21"/>
  <c r="H79" i="21"/>
  <c r="G79" i="21"/>
  <c r="F79" i="21"/>
  <c r="D79" i="21"/>
  <c r="C79" i="21"/>
  <c r="B79" i="21"/>
  <c r="A79" i="21"/>
  <c r="H78" i="21"/>
  <c r="G78" i="21"/>
  <c r="F78" i="21"/>
  <c r="D78" i="21"/>
  <c r="C78" i="21"/>
  <c r="B78" i="21"/>
  <c r="A78" i="21"/>
  <c r="H77" i="21"/>
  <c r="G77" i="21"/>
  <c r="F77" i="21"/>
  <c r="D77" i="21"/>
  <c r="C77" i="21"/>
  <c r="B77" i="21"/>
  <c r="A77" i="21"/>
  <c r="H76" i="21"/>
  <c r="G76" i="21"/>
  <c r="F76" i="21"/>
  <c r="D76" i="21"/>
  <c r="C76" i="21"/>
  <c r="B76" i="21"/>
  <c r="A76" i="21"/>
  <c r="H75" i="21"/>
  <c r="G75" i="21"/>
  <c r="F75" i="21"/>
  <c r="D75" i="21"/>
  <c r="C75" i="21"/>
  <c r="B75" i="21"/>
  <c r="A75" i="21"/>
  <c r="H74" i="21"/>
  <c r="G74" i="21"/>
  <c r="F74" i="21"/>
  <c r="D74" i="21"/>
  <c r="C74" i="21"/>
  <c r="B74" i="21"/>
  <c r="A74" i="21"/>
  <c r="H73" i="21"/>
  <c r="G73" i="21"/>
  <c r="F73" i="21"/>
  <c r="D73" i="21"/>
  <c r="C73" i="21"/>
  <c r="B73" i="21"/>
  <c r="A73" i="21"/>
  <c r="H72" i="21"/>
  <c r="G72" i="21"/>
  <c r="F72" i="21"/>
  <c r="D72" i="21"/>
  <c r="C72" i="21"/>
  <c r="B72" i="21"/>
  <c r="A72" i="21"/>
  <c r="H71" i="21"/>
  <c r="G71" i="21"/>
  <c r="F71" i="21"/>
  <c r="D71" i="21"/>
  <c r="C71" i="21"/>
  <c r="B71" i="21"/>
  <c r="A71" i="21"/>
  <c r="H70" i="21"/>
  <c r="G70" i="21"/>
  <c r="F70" i="21"/>
  <c r="D70" i="21"/>
  <c r="C70" i="21"/>
  <c r="B70" i="21"/>
  <c r="A70" i="21"/>
  <c r="H69" i="21"/>
  <c r="G69" i="21"/>
  <c r="F69" i="21"/>
  <c r="D69" i="21"/>
  <c r="C69" i="21"/>
  <c r="B69" i="21"/>
  <c r="A69" i="21"/>
  <c r="H68" i="21"/>
  <c r="G68" i="21"/>
  <c r="F68" i="21"/>
  <c r="D68" i="21"/>
  <c r="C68" i="21"/>
  <c r="B68" i="21"/>
  <c r="A68" i="21"/>
  <c r="H67" i="21"/>
  <c r="G67" i="21"/>
  <c r="F67" i="21"/>
  <c r="D67" i="21"/>
  <c r="C67" i="21"/>
  <c r="B67" i="21"/>
  <c r="A67" i="21"/>
  <c r="H66" i="21"/>
  <c r="G66" i="21"/>
  <c r="F66" i="21"/>
  <c r="D66" i="21"/>
  <c r="C66" i="21"/>
  <c r="B66" i="21"/>
  <c r="A66" i="21"/>
  <c r="H65" i="21"/>
  <c r="G65" i="21"/>
  <c r="F65" i="21"/>
  <c r="D65" i="21"/>
  <c r="C65" i="21"/>
  <c r="B65" i="21"/>
  <c r="A65" i="21"/>
  <c r="H64" i="21"/>
  <c r="G64" i="21"/>
  <c r="F64" i="21"/>
  <c r="D64" i="21"/>
  <c r="C64" i="21"/>
  <c r="B64" i="21"/>
  <c r="A64" i="21"/>
  <c r="H63" i="21"/>
  <c r="G63" i="21"/>
  <c r="F63" i="21"/>
  <c r="D63" i="21"/>
  <c r="C63" i="21"/>
  <c r="B63" i="21"/>
  <c r="A63" i="21"/>
  <c r="H62" i="21"/>
  <c r="G62" i="21"/>
  <c r="F62" i="21"/>
  <c r="D62" i="21"/>
  <c r="C62" i="21"/>
  <c r="B62" i="21"/>
  <c r="A62" i="21"/>
  <c r="H61" i="21"/>
  <c r="G61" i="21"/>
  <c r="F61" i="21"/>
  <c r="D61" i="21"/>
  <c r="C61" i="21"/>
  <c r="B61" i="21"/>
  <c r="A61" i="21"/>
  <c r="H60" i="21"/>
  <c r="G60" i="21"/>
  <c r="F60" i="21"/>
  <c r="D60" i="21"/>
  <c r="C60" i="21"/>
  <c r="B60" i="21"/>
  <c r="A60" i="21"/>
  <c r="H59" i="21"/>
  <c r="G59" i="21"/>
  <c r="F59" i="21"/>
  <c r="D59" i="21"/>
  <c r="C59" i="21"/>
  <c r="B59" i="21"/>
  <c r="A59" i="21"/>
  <c r="H58" i="21"/>
  <c r="G58" i="21"/>
  <c r="F58" i="21"/>
  <c r="D58" i="21"/>
  <c r="C58" i="21"/>
  <c r="B58" i="21"/>
  <c r="A58" i="21"/>
  <c r="H57" i="21"/>
  <c r="G57" i="21"/>
  <c r="F57" i="21"/>
  <c r="D57" i="21"/>
  <c r="C57" i="21"/>
  <c r="B57" i="21"/>
  <c r="A57" i="21"/>
  <c r="H56" i="21"/>
  <c r="G56" i="21"/>
  <c r="F56" i="21"/>
  <c r="D56" i="21"/>
  <c r="C56" i="21"/>
  <c r="B56" i="21"/>
  <c r="A56" i="21"/>
  <c r="H55" i="21"/>
  <c r="G55" i="21"/>
  <c r="F55" i="21"/>
  <c r="D55" i="21"/>
  <c r="C55" i="21"/>
  <c r="B55" i="21"/>
  <c r="A55" i="21"/>
  <c r="H54" i="21"/>
  <c r="G54" i="21"/>
  <c r="F54" i="21"/>
  <c r="D54" i="21"/>
  <c r="C54" i="21"/>
  <c r="B54" i="21"/>
  <c r="A54" i="21"/>
  <c r="H53" i="21"/>
  <c r="G53" i="21"/>
  <c r="F53" i="21"/>
  <c r="D53" i="21"/>
  <c r="C53" i="21"/>
  <c r="B53" i="21"/>
  <c r="A53" i="21"/>
  <c r="H52" i="21"/>
  <c r="G52" i="21"/>
  <c r="F52" i="21"/>
  <c r="D52" i="21"/>
  <c r="C52" i="21"/>
  <c r="B52" i="21"/>
  <c r="A52" i="21"/>
  <c r="H51" i="21"/>
  <c r="G51" i="21"/>
  <c r="F51" i="21"/>
  <c r="D51" i="21"/>
  <c r="C51" i="21"/>
  <c r="B51" i="21"/>
  <c r="A51" i="21"/>
  <c r="H50" i="21"/>
  <c r="G50" i="21"/>
  <c r="F50" i="21"/>
  <c r="D50" i="21"/>
  <c r="C50" i="21"/>
  <c r="B50" i="21"/>
  <c r="A50" i="21"/>
  <c r="H49" i="21"/>
  <c r="G49" i="21"/>
  <c r="F49" i="21"/>
  <c r="D49" i="21"/>
  <c r="C49" i="21"/>
  <c r="B49" i="21"/>
  <c r="A49" i="21"/>
  <c r="H48" i="21"/>
  <c r="G48" i="21"/>
  <c r="F48" i="21"/>
  <c r="D48" i="21"/>
  <c r="C48" i="21"/>
  <c r="B48" i="21"/>
  <c r="A48" i="21"/>
  <c r="H47" i="21"/>
  <c r="G47" i="21"/>
  <c r="F47" i="21"/>
  <c r="D47" i="21"/>
  <c r="C47" i="21"/>
  <c r="B47" i="21"/>
  <c r="A47" i="21"/>
  <c r="H46" i="21"/>
  <c r="G46" i="21"/>
  <c r="F46" i="21"/>
  <c r="D46" i="21"/>
  <c r="C46" i="21"/>
  <c r="B46" i="21"/>
  <c r="A46" i="21"/>
  <c r="H45" i="21"/>
  <c r="G45" i="21"/>
  <c r="F45" i="21"/>
  <c r="D45" i="21"/>
  <c r="C45" i="21"/>
  <c r="B45" i="21"/>
  <c r="A45" i="21"/>
  <c r="H44" i="21"/>
  <c r="G44" i="21"/>
  <c r="F44" i="21"/>
  <c r="D44" i="21"/>
  <c r="C44" i="21"/>
  <c r="B44" i="21"/>
  <c r="A44" i="21"/>
  <c r="H43" i="21"/>
  <c r="G43" i="21"/>
  <c r="F43" i="21"/>
  <c r="D43" i="21"/>
  <c r="C43" i="21"/>
  <c r="B43" i="21"/>
  <c r="A43" i="21"/>
  <c r="H42" i="21"/>
  <c r="G42" i="21"/>
  <c r="F42" i="21"/>
  <c r="D42" i="21"/>
  <c r="C42" i="21"/>
  <c r="B42" i="21"/>
  <c r="A42" i="21"/>
  <c r="H41" i="21"/>
  <c r="G41" i="21"/>
  <c r="F41" i="21"/>
  <c r="D41" i="21"/>
  <c r="C41" i="21"/>
  <c r="B41" i="21"/>
  <c r="A41" i="21"/>
  <c r="H40" i="21"/>
  <c r="G40" i="21"/>
  <c r="F40" i="21"/>
  <c r="D40" i="21"/>
  <c r="C40" i="21"/>
  <c r="B40" i="21"/>
  <c r="A40" i="21"/>
  <c r="H39" i="21"/>
  <c r="G39" i="21"/>
  <c r="F39" i="21"/>
  <c r="D39" i="21"/>
  <c r="C39" i="21"/>
  <c r="B39" i="21"/>
  <c r="A39" i="21"/>
  <c r="H38" i="21"/>
  <c r="G38" i="21"/>
  <c r="F38" i="21"/>
  <c r="D38" i="21"/>
  <c r="C38" i="21"/>
  <c r="B38" i="21"/>
  <c r="A38" i="21"/>
  <c r="H37" i="21"/>
  <c r="G37" i="21"/>
  <c r="F37" i="21"/>
  <c r="D37" i="21"/>
  <c r="C37" i="21"/>
  <c r="B37" i="21"/>
  <c r="A37" i="21"/>
  <c r="H36" i="21"/>
  <c r="G36" i="21"/>
  <c r="F36" i="21"/>
  <c r="D36" i="21"/>
  <c r="C36" i="21"/>
  <c r="B36" i="21"/>
  <c r="A36" i="21"/>
  <c r="H35" i="21"/>
  <c r="G35" i="21"/>
  <c r="F35" i="21"/>
  <c r="D35" i="21"/>
  <c r="C35" i="21"/>
  <c r="B35" i="21"/>
  <c r="A35" i="21"/>
  <c r="H34" i="21"/>
  <c r="G34" i="21"/>
  <c r="F34" i="21"/>
  <c r="D34" i="21"/>
  <c r="C34" i="21"/>
  <c r="B34" i="21"/>
  <c r="A34" i="21"/>
  <c r="H33" i="21"/>
  <c r="G33" i="21"/>
  <c r="F33" i="21"/>
  <c r="D33" i="21"/>
  <c r="C33" i="21"/>
  <c r="B33" i="21"/>
  <c r="A33" i="21"/>
  <c r="H32" i="21"/>
  <c r="G32" i="21"/>
  <c r="F32" i="21"/>
  <c r="D32" i="21"/>
  <c r="C32" i="21"/>
  <c r="B32" i="21"/>
  <c r="A32" i="21"/>
  <c r="H31" i="21"/>
  <c r="G31" i="21"/>
  <c r="F31" i="21"/>
  <c r="D31" i="21"/>
  <c r="C31" i="21"/>
  <c r="B31" i="21"/>
  <c r="A31" i="21"/>
  <c r="H30" i="21"/>
  <c r="G30" i="21"/>
  <c r="F30" i="21"/>
  <c r="D30" i="21"/>
  <c r="C30" i="21"/>
  <c r="B30" i="21"/>
  <c r="A30" i="21"/>
  <c r="H29" i="21"/>
  <c r="G29" i="21"/>
  <c r="F29" i="21"/>
  <c r="D29" i="21"/>
  <c r="C29" i="21"/>
  <c r="B29" i="21"/>
  <c r="A29" i="21"/>
  <c r="H28" i="21"/>
  <c r="G28" i="21"/>
  <c r="F28" i="21"/>
  <c r="D28" i="21"/>
  <c r="C28" i="21"/>
  <c r="B28" i="21"/>
  <c r="A28" i="21"/>
  <c r="H27" i="21"/>
  <c r="G27" i="21"/>
  <c r="F27" i="21"/>
  <c r="D27" i="21"/>
  <c r="C27" i="21"/>
  <c r="B27" i="21"/>
  <c r="A27" i="21"/>
  <c r="H26" i="21"/>
  <c r="G26" i="21"/>
  <c r="F26" i="21"/>
  <c r="D26" i="21"/>
  <c r="C26" i="21"/>
  <c r="B26" i="21"/>
  <c r="A26" i="21"/>
  <c r="H25" i="21"/>
  <c r="G25" i="21"/>
  <c r="F25" i="21"/>
  <c r="D25" i="21"/>
  <c r="C25" i="21"/>
  <c r="B25" i="21"/>
  <c r="A25" i="21"/>
  <c r="H24" i="21"/>
  <c r="G24" i="21"/>
  <c r="F24" i="21"/>
  <c r="D24" i="21"/>
  <c r="C24" i="21"/>
  <c r="B24" i="21"/>
  <c r="A24" i="21"/>
  <c r="H23" i="21"/>
  <c r="G23" i="21"/>
  <c r="F23" i="21"/>
  <c r="D23" i="21"/>
  <c r="C23" i="21"/>
  <c r="B23" i="21"/>
  <c r="A23" i="21"/>
  <c r="H22" i="21"/>
  <c r="G22" i="21"/>
  <c r="F22" i="21"/>
  <c r="D22" i="21"/>
  <c r="C22" i="21"/>
  <c r="B22" i="21"/>
  <c r="A22" i="21"/>
  <c r="H21" i="21"/>
  <c r="G21" i="21"/>
  <c r="F21" i="21"/>
  <c r="D21" i="21"/>
  <c r="C21" i="21"/>
  <c r="B21" i="21"/>
  <c r="A21" i="21"/>
  <c r="H20" i="21"/>
  <c r="G20" i="21"/>
  <c r="F20" i="21"/>
  <c r="D20" i="21"/>
  <c r="C20" i="21"/>
  <c r="B20" i="21"/>
  <c r="A20" i="21"/>
  <c r="H19" i="21"/>
  <c r="G19" i="21"/>
  <c r="F19" i="21"/>
  <c r="D19" i="21"/>
  <c r="C19" i="21"/>
  <c r="B19" i="21"/>
  <c r="A19" i="21"/>
  <c r="H18" i="21"/>
  <c r="G18" i="21"/>
  <c r="F18" i="21"/>
  <c r="D18" i="21"/>
  <c r="C18" i="21"/>
  <c r="B18" i="21"/>
  <c r="A18" i="21"/>
  <c r="H17" i="21"/>
  <c r="G17" i="21"/>
  <c r="F17" i="21"/>
  <c r="D17" i="21"/>
  <c r="C17" i="21"/>
  <c r="B17" i="21"/>
  <c r="A17" i="21"/>
  <c r="H16" i="21"/>
  <c r="G16" i="21"/>
  <c r="F16" i="21"/>
  <c r="D16" i="21"/>
  <c r="C16" i="21"/>
  <c r="B16" i="21"/>
  <c r="A16" i="21"/>
  <c r="H15" i="21"/>
  <c r="G15" i="21"/>
  <c r="F15" i="21"/>
  <c r="D15" i="21"/>
  <c r="C15" i="21"/>
  <c r="B15" i="21"/>
  <c r="A15" i="21"/>
  <c r="H14" i="21"/>
  <c r="G14" i="21"/>
  <c r="F14" i="21"/>
  <c r="D14" i="21"/>
  <c r="C14" i="21"/>
  <c r="B14" i="21"/>
  <c r="A14" i="21"/>
  <c r="H13" i="21"/>
  <c r="G13" i="21"/>
  <c r="F13" i="21"/>
  <c r="D13" i="21"/>
  <c r="C13" i="21"/>
  <c r="B13" i="21"/>
  <c r="A13" i="21"/>
  <c r="H12" i="21"/>
  <c r="G12" i="21"/>
  <c r="F12" i="21"/>
  <c r="D12" i="21"/>
  <c r="C12" i="21"/>
  <c r="B12" i="21"/>
  <c r="A12" i="21"/>
  <c r="H11" i="21"/>
  <c r="G11" i="21"/>
  <c r="F11" i="21"/>
  <c r="D11" i="21"/>
  <c r="C11" i="21"/>
  <c r="B11" i="21"/>
  <c r="A11" i="21"/>
  <c r="H10" i="21"/>
  <c r="G10" i="21"/>
  <c r="F10" i="21"/>
  <c r="D10" i="21"/>
  <c r="C10" i="21"/>
  <c r="B10" i="21"/>
  <c r="A10" i="21"/>
  <c r="H9" i="21"/>
  <c r="G9" i="21"/>
  <c r="F9" i="21"/>
  <c r="D9" i="21"/>
  <c r="C9" i="21"/>
  <c r="B9" i="21"/>
  <c r="A9" i="21"/>
  <c r="H8" i="21"/>
  <c r="G8" i="21"/>
  <c r="F8" i="21"/>
  <c r="D8" i="21"/>
  <c r="C8" i="21"/>
  <c r="B8" i="21"/>
  <c r="A8" i="21"/>
  <c r="H7" i="21"/>
  <c r="G7" i="21"/>
  <c r="F7" i="21"/>
  <c r="D7" i="21"/>
  <c r="C7" i="21"/>
  <c r="B7" i="21"/>
  <c r="A7" i="21"/>
  <c r="H6" i="21"/>
  <c r="G6" i="21"/>
  <c r="F6" i="21"/>
  <c r="D6" i="21"/>
  <c r="C6" i="21"/>
  <c r="B6" i="21"/>
  <c r="A6" i="21"/>
  <c r="H5" i="21"/>
  <c r="G5" i="21"/>
  <c r="F5" i="21"/>
  <c r="D5" i="21"/>
  <c r="C5" i="21"/>
  <c r="B5" i="21"/>
  <c r="A5" i="21"/>
  <c r="H4" i="21"/>
  <c r="G4" i="21"/>
  <c r="F4" i="21"/>
  <c r="D4" i="21"/>
  <c r="C4" i="21"/>
  <c r="B4" i="21"/>
  <c r="A4" i="21"/>
  <c r="H3" i="21"/>
  <c r="G3" i="21"/>
  <c r="F3" i="21"/>
  <c r="D3" i="21"/>
  <c r="C3" i="21"/>
  <c r="B3" i="21"/>
  <c r="A3" i="21"/>
  <c r="H2" i="21"/>
  <c r="G2" i="21"/>
  <c r="F2" i="21"/>
  <c r="D2" i="21"/>
  <c r="C2" i="21"/>
  <c r="B2" i="21"/>
  <c r="F1" i="21"/>
  <c r="E1" i="21"/>
  <c r="D1" i="21"/>
  <c r="C1" i="21"/>
  <c r="B1" i="21"/>
  <c r="D17" i="20"/>
  <c r="C17" i="20"/>
  <c r="D16" i="20"/>
  <c r="C16" i="20"/>
  <c r="P2" i="23" l="1"/>
</calcChain>
</file>

<file path=xl/comments1.xml><?xml version="1.0" encoding="utf-8"?>
<comments xmlns="http://schemas.openxmlformats.org/spreadsheetml/2006/main">
  <authors>
    <author>Author</author>
  </authors>
  <commentList>
    <comment ref="P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Эта формула работает только для 744 часов!! - костыль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8" authorId="0" shapeId="0">
      <text>
        <r>
          <rPr>
            <sz val="9"/>
            <color indexed="81"/>
            <rFont val="Tahoma"/>
            <family val="2"/>
            <charset val="204"/>
          </rPr>
          <t>Фактическое значение для декабря 2018 года по г. Москве
Есть прогнозные ценовые параметры, которые можно использовать при расчете. Да, будет погрешность, но не очень большая</t>
        </r>
      </text>
    </comment>
  </commentList>
</comments>
</file>

<file path=xl/sharedStrings.xml><?xml version="1.0" encoding="utf-8"?>
<sst xmlns="http://schemas.openxmlformats.org/spreadsheetml/2006/main" count="233" uniqueCount="121">
  <si>
    <t>Дата</t>
  </si>
  <si>
    <t>час</t>
  </si>
  <si>
    <t>PMOSENER</t>
  </si>
  <si>
    <t>АО "Мосэнергосбыт"</t>
  </si>
  <si>
    <t>Ссылка на отчетный файл АО "АТС"</t>
  </si>
  <si>
    <t>Час максимального совокупного потребления электроэнергии в субъекте Российской Федерации</t>
  </si>
  <si>
    <t>Код(ы) ГТП:</t>
  </si>
  <si>
    <t>С 01.12.2018 по 31.12.2018</t>
  </si>
  <si>
    <t>Отчетный период:</t>
  </si>
  <si>
    <t>Московская область</t>
  </si>
  <si>
    <t>Субъект РФ:</t>
  </si>
  <si>
    <t>Участник:</t>
  </si>
  <si>
    <t>Ежемесячный отчет по часам пиковой нагрузки для субъектов Российской Федерации</t>
  </si>
  <si>
    <t>http://www.atsenergo.ru/results/market/calcfacthour</t>
  </si>
  <si>
    <t>http://www.atsenergo.ru/dload/calcfacthour_regions/201812_MOSENERG_46_calcfacthour.xls</t>
  </si>
  <si>
    <t>Ссылка на страницу соответствующего раздела АО "СО ЕЭС"</t>
  </si>
  <si>
    <t>Ссылка на отчетный файл АО "СО ЕЭС"</t>
  </si>
  <si>
    <t>Ссылка на страницу соответствующего раздела АО "АТС"</t>
  </si>
  <si>
    <t>http://www.so-ups.ru/index.php?id=markets_regulations</t>
  </si>
  <si>
    <t>Пиковый час</t>
  </si>
  <si>
    <t>http://www.so-ups.ru/fileadmin/files/company/markets/2018/pik_chas2018/pdf</t>
  </si>
  <si>
    <t>Плановые пиковые часы в декабре 2018 года по 1 ценовой зоне (г. Москва)</t>
  </si>
  <si>
    <t>Показатель</t>
  </si>
  <si>
    <t>Ед. Изм</t>
  </si>
  <si>
    <t>Значение</t>
  </si>
  <si>
    <t>Тип дня</t>
  </si>
  <si>
    <t>Индекс часа региона</t>
  </si>
  <si>
    <t>Индекс часа СО</t>
  </si>
  <si>
    <t>Фактический объем мощности для определение обязательств по покупке мощности у ГП</t>
  </si>
  <si>
    <t>Фактический объем мощности для определения обязательств по оплате услуг на передачу электроэнергии</t>
  </si>
  <si>
    <t>вых</t>
  </si>
  <si>
    <t>раб</t>
  </si>
  <si>
    <t>Тип Дня</t>
  </si>
  <si>
    <t>Фактический объем потребления, кВтч</t>
  </si>
  <si>
    <t>Фактической максимальное значение мощности в плановые пиковые часы нагрузки, кВт</t>
  </si>
  <si>
    <t>Значение потребление мощности в плановые пиковые часы нагрузки, кВт</t>
  </si>
  <si>
    <t>кВт</t>
  </si>
  <si>
    <t>Фактической значение мощности в час региона, кВт</t>
  </si>
  <si>
    <t>Определяем фактическое значение мощности для оплаты мощности на рынке (как товара). Часы, по которым проводится расчет - определяются по итогам месяца АТС. Информация публична ссылки на вкладке "Пиковый час"</t>
  </si>
  <si>
    <t>Определение фактического значение мощности для оплаты услуги по передаче электроэнергии. Часы в которые происходит мониторинг известны заранее (диапазоны публикуются на год вперед с диверсификацией по месяцам.</t>
  </si>
  <si>
    <t>ЧЧИМ для расчета удельного дохода/убытка</t>
  </si>
  <si>
    <t>Тарифы на передучу электроэнергии на период июль 2012 г. - декабрь 2015 г.</t>
  </si>
  <si>
    <t>№</t>
  </si>
  <si>
    <t>Регион, второ полугодие 2015, измененное выделено желтым цветом, остальные тарифы надо проверять</t>
  </si>
  <si>
    <t>Периоды регулирования</t>
  </si>
  <si>
    <t>Одноставочные</t>
  </si>
  <si>
    <t>Двуставочные</t>
  </si>
  <si>
    <t>ЧЧИМ</t>
  </si>
  <si>
    <t>Рост/снижение ставки тарифа по отношению к предшествующему полугодию, %</t>
  </si>
  <si>
    <t>W</t>
  </si>
  <si>
    <t>P</t>
  </si>
  <si>
    <t>ВН</t>
  </si>
  <si>
    <t>СН-I</t>
  </si>
  <si>
    <t>СН-II</t>
  </si>
  <si>
    <t>НН</t>
  </si>
  <si>
    <t>Регион</t>
  </si>
  <si>
    <t>полугодия</t>
  </si>
  <si>
    <t>Одн. ВН</t>
  </si>
  <si>
    <t>Одн. СН-I</t>
  </si>
  <si>
    <t>Одн. СН-II</t>
  </si>
  <si>
    <t>Одн. НН</t>
  </si>
  <si>
    <t>Дв. ээ ВН</t>
  </si>
  <si>
    <t>Дв. ээ СН-I</t>
  </si>
  <si>
    <t>Дв. ээ  СН-II</t>
  </si>
  <si>
    <t>Дв. ээ HН</t>
  </si>
  <si>
    <t>Дв. м ВН</t>
  </si>
  <si>
    <t>Дв. м СН-I</t>
  </si>
  <si>
    <t>Дв. м  СН-II</t>
  </si>
  <si>
    <t>Дв. м HН</t>
  </si>
  <si>
    <t>СН1</t>
  </si>
  <si>
    <t>СН2</t>
  </si>
  <si>
    <t>с 01.01.2018 — 30.06.2018</t>
  </si>
  <si>
    <t>с 01.07.2018 — 31.08.2018</t>
  </si>
  <si>
    <t>с 01.09.2018 — 31.12.2018</t>
  </si>
  <si>
    <t>Объем электроэнергии</t>
  </si>
  <si>
    <t>Цена электроэнергии</t>
  </si>
  <si>
    <t>Стоимость электроэнергии</t>
  </si>
  <si>
    <t>кВтч</t>
  </si>
  <si>
    <t>руб./кВтч</t>
  </si>
  <si>
    <t>Показатели</t>
  </si>
  <si>
    <t>Ед. изм.</t>
  </si>
  <si>
    <t>Цена электроэнергии в секторе РСВ (данные из АТС), руб./кВтч</t>
  </si>
  <si>
    <t>Электроэнергия</t>
  </si>
  <si>
    <t>Объем мощности</t>
  </si>
  <si>
    <t>Цена мощности</t>
  </si>
  <si>
    <t>Стоимость мощности</t>
  </si>
  <si>
    <t>Мощность</t>
  </si>
  <si>
    <t>Одноставочный тариф</t>
  </si>
  <si>
    <t>Двухставочный тариф</t>
  </si>
  <si>
    <t>Тариф на передачу</t>
  </si>
  <si>
    <t>руб.</t>
  </si>
  <si>
    <t>руб./кВт в мес.</t>
  </si>
  <si>
    <t>ИТОГО</t>
  </si>
  <si>
    <t>Услуга по передаче</t>
  </si>
  <si>
    <t>Электроэнергия и мощность (товар)</t>
  </si>
  <si>
    <t>Тип тарифа (1-одноставочный, 2-двуставочный)</t>
  </si>
  <si>
    <t>Дата и час</t>
  </si>
  <si>
    <t>Полезная нагрузка, МВт</t>
  </si>
  <si>
    <t>Нагрузка накопителя, МВт</t>
  </si>
  <si>
    <t>Общая нагрузка, МВт</t>
  </si>
  <si>
    <t>Общая нагрузка в часы СО, МВт</t>
  </si>
  <si>
    <t>Максимальная технологическая емкость накопителя</t>
  </si>
  <si>
    <t>Максимальная мощность накопителя на выдачу</t>
  </si>
  <si>
    <t>Максимальная мощность накопителя на прием (-)</t>
  </si>
  <si>
    <t>Количество моделируемых периодов</t>
  </si>
  <si>
    <t>МВт</t>
  </si>
  <si>
    <t>часов</t>
  </si>
  <si>
    <t>МВтч</t>
  </si>
  <si>
    <t>руб/МВт</t>
  </si>
  <si>
    <t>Накопленный заряд в перед началом первого периода</t>
  </si>
  <si>
    <t>Переменная стоимость энергии, руб/МВтч</t>
  </si>
  <si>
    <t>№ периода</t>
  </si>
  <si>
    <t>Кратчайшая инструкция</t>
  </si>
  <si>
    <t>Платеж потребителя, руб</t>
  </si>
  <si>
    <t>КПД накопителя</t>
  </si>
  <si>
    <t>3. После выполнения расчета результат в неподготовленном виде записывается на лист Raw result.</t>
  </si>
  <si>
    <t>4. На листе Result данного файла можно будет увидеть результат в подготовленном для просмотра человеком виде.</t>
  </si>
  <si>
    <t>5. Пока что работоспособность ограничивается периодом длиной 744 часа, в течение которого не меняются цены мощности, параметры оборудования, тарифная схема.</t>
  </si>
  <si>
    <t>Заряд накопителя на конец часа, МВтч</t>
  </si>
  <si>
    <t>1. Программа берет данные только с листов config и data. Расположение ячеек на них, их заполненность и сохранность напрямую влияют на работоспособность программы. Программа и данный файл должны быть в одной папке.</t>
  </si>
  <si>
    <t>2. После того, как все данные подготовлены, сохраните этот файл, закройте и запустите программу. Расчет занимает некоторое время, обычно не более минуты. По его окончанию у данного файла обновляются дата и время; в log.txt записываются краткие сведения о ходе расчета.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</si>
</sst>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р_._-;\-* #,##0.00_р_._-;_-* &quot;-&quot;??_р_._-;_-@_-"/>
    <numFmt numFmtId="165" formatCode="#,##0.00_);\(#,##0.00\);&quot;-&quot;_)"/>
    <numFmt numFmtId="166" formatCode="#,##0_);\(#,##0\);&quot;-&quot;_)"/>
    <numFmt numFmtId="167" formatCode="#,##0.00000"/>
    <numFmt numFmtId="168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Arial Cyr"/>
      <charset val="204"/>
    </font>
    <font>
      <sz val="10"/>
      <name val="Arial Cyr"/>
      <charset val="204"/>
    </font>
    <font>
      <sz val="11"/>
      <name val="Garamond"/>
      <family val="1"/>
      <charset val="204"/>
    </font>
    <font>
      <b/>
      <sz val="10"/>
      <name val="Garamond"/>
      <family val="1"/>
      <charset val="204"/>
    </font>
    <font>
      <sz val="10"/>
      <name val="Garamond"/>
      <family val="1"/>
      <charset val="204"/>
    </font>
    <font>
      <b/>
      <sz val="12"/>
      <name val="Garamond"/>
      <family val="1"/>
      <charset val="204"/>
    </font>
    <font>
      <b/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16"/>
      <color rgb="FFC0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6"/>
      <name val="Cambria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164" fontId="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" fillId="0" borderId="0"/>
    <xf numFmtId="0" fontId="18" fillId="0" borderId="0"/>
    <xf numFmtId="0" fontId="7" fillId="0" borderId="0"/>
    <xf numFmtId="9" fontId="21" fillId="0" borderId="0" applyFont="0" applyFill="0" applyBorder="0" applyAlignment="0" applyProtection="0"/>
  </cellStyleXfs>
  <cellXfs count="183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1"/>
    <xf numFmtId="14" fontId="0" fillId="0" borderId="0" xfId="0" applyNumberFormat="1" applyAlignment="1">
      <alignment horizontal="center" vertical="center"/>
    </xf>
    <xf numFmtId="0" fontId="6" fillId="0" borderId="0" xfId="2" applyFont="1"/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0" xfId="3"/>
    <xf numFmtId="0" fontId="7" fillId="0" borderId="1" xfId="3" applyBorder="1" applyAlignment="1">
      <alignment horizontal="right"/>
    </xf>
    <xf numFmtId="0" fontId="8" fillId="2" borderId="1" xfId="3" applyFont="1" applyFill="1" applyBorder="1" applyAlignment="1">
      <alignment horizontal="center" wrapText="1"/>
    </xf>
    <xf numFmtId="0" fontId="9" fillId="2" borderId="1" xfId="3" applyFont="1" applyFill="1" applyBorder="1" applyAlignment="1">
      <alignment horizontal="center" vertical="center" wrapText="1"/>
    </xf>
    <xf numFmtId="0" fontId="10" fillId="0" borderId="0" xfId="3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4" fillId="0" borderId="2" xfId="0" applyFont="1" applyBorder="1"/>
    <xf numFmtId="14" fontId="7" fillId="0" borderId="1" xfId="3" applyNumberFormat="1" applyBorder="1"/>
    <xf numFmtId="3" fontId="0" fillId="0" borderId="0" xfId="0" applyNumberFormat="1" applyAlignment="1">
      <alignment vertical="center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vertical="center"/>
    </xf>
    <xf numFmtId="0" fontId="4" fillId="4" borderId="2" xfId="0" applyFont="1" applyFill="1" applyBorder="1" applyAlignment="1">
      <alignment horizontal="center" vertical="center" wrapText="1"/>
    </xf>
    <xf numFmtId="0" fontId="0" fillId="4" borderId="0" xfId="0" applyFill="1"/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 applyAlignment="1">
      <alignment vertical="center"/>
    </xf>
    <xf numFmtId="0" fontId="4" fillId="5" borderId="2" xfId="0" applyFont="1" applyFill="1" applyBorder="1" applyAlignment="1">
      <alignment horizontal="center" vertical="center" wrapText="1"/>
    </xf>
    <xf numFmtId="0" fontId="0" fillId="5" borderId="0" xfId="0" applyFill="1"/>
    <xf numFmtId="0" fontId="2" fillId="6" borderId="0" xfId="11" applyFill="1" applyAlignment="1">
      <alignment horizontal="center"/>
    </xf>
    <xf numFmtId="0" fontId="2" fillId="6" borderId="0" xfId="11" applyFill="1"/>
    <xf numFmtId="0" fontId="13" fillId="0" borderId="0" xfId="11" applyFont="1" applyFill="1"/>
    <xf numFmtId="0" fontId="14" fillId="7" borderId="0" xfId="11" applyFont="1" applyFill="1" applyAlignment="1">
      <alignment horizontal="center" vertical="center"/>
    </xf>
    <xf numFmtId="0" fontId="14" fillId="7" borderId="0" xfId="11" applyFont="1" applyFill="1"/>
    <xf numFmtId="0" fontId="2" fillId="7" borderId="0" xfId="11" applyFill="1"/>
    <xf numFmtId="0" fontId="2" fillId="0" borderId="0" xfId="11"/>
    <xf numFmtId="0" fontId="4" fillId="0" borderId="10" xfId="11" applyFont="1" applyBorder="1" applyAlignment="1">
      <alignment vertical="center"/>
    </xf>
    <xf numFmtId="0" fontId="4" fillId="0" borderId="11" xfId="11" applyFont="1" applyBorder="1" applyAlignment="1">
      <alignment vertical="center"/>
    </xf>
    <xf numFmtId="0" fontId="16" fillId="0" borderId="25" xfId="11" applyFont="1" applyFill="1" applyBorder="1" applyAlignment="1">
      <alignment horizontal="center" vertical="center"/>
    </xf>
    <xf numFmtId="0" fontId="16" fillId="0" borderId="26" xfId="11" applyFont="1" applyFill="1" applyBorder="1" applyAlignment="1">
      <alignment horizontal="center" vertical="center"/>
    </xf>
    <xf numFmtId="0" fontId="16" fillId="0" borderId="27" xfId="11" applyFont="1" applyFill="1" applyBorder="1" applyAlignment="1">
      <alignment horizontal="center" vertical="center"/>
    </xf>
    <xf numFmtId="0" fontId="16" fillId="0" borderId="35" xfId="11" applyFont="1" applyFill="1" applyBorder="1" applyAlignment="1">
      <alignment horizontal="center" vertical="center"/>
    </xf>
    <xf numFmtId="0" fontId="16" fillId="0" borderId="36" xfId="11" applyFont="1" applyFill="1" applyBorder="1" applyAlignment="1">
      <alignment horizontal="center" vertical="center"/>
    </xf>
    <xf numFmtId="0" fontId="16" fillId="0" borderId="37" xfId="11" applyFont="1" applyFill="1" applyBorder="1" applyAlignment="1">
      <alignment horizontal="center" vertical="center"/>
    </xf>
    <xf numFmtId="0" fontId="4" fillId="0" borderId="35" xfId="11" applyFont="1" applyBorder="1" applyAlignment="1">
      <alignment horizontal="center" vertical="center"/>
    </xf>
    <xf numFmtId="0" fontId="4" fillId="0" borderId="36" xfId="11" applyFont="1" applyBorder="1" applyAlignment="1">
      <alignment horizontal="center" vertical="center"/>
    </xf>
    <xf numFmtId="0" fontId="4" fillId="0" borderId="37" xfId="11" applyFont="1" applyBorder="1" applyAlignment="1">
      <alignment horizontal="center" vertical="center"/>
    </xf>
    <xf numFmtId="0" fontId="4" fillId="0" borderId="12" xfId="11" applyFont="1" applyBorder="1" applyAlignment="1">
      <alignment horizontal="center" vertical="center"/>
    </xf>
    <xf numFmtId="0" fontId="4" fillId="0" borderId="17" xfId="11" applyFont="1" applyBorder="1" applyAlignment="1">
      <alignment horizontal="center" vertical="center"/>
    </xf>
    <xf numFmtId="0" fontId="16" fillId="0" borderId="38" xfId="11" applyFont="1" applyFill="1" applyBorder="1" applyAlignment="1">
      <alignment horizontal="center" vertical="center" shrinkToFit="1"/>
    </xf>
    <xf numFmtId="0" fontId="16" fillId="0" borderId="39" xfId="11" applyFont="1" applyFill="1" applyBorder="1" applyAlignment="1">
      <alignment horizontal="center" vertical="center" shrinkToFit="1"/>
    </xf>
    <xf numFmtId="0" fontId="16" fillId="0" borderId="40" xfId="11" applyFont="1" applyFill="1" applyBorder="1" applyAlignment="1">
      <alignment horizontal="center" vertical="center" shrinkToFit="1"/>
    </xf>
    <xf numFmtId="0" fontId="4" fillId="0" borderId="41" xfId="11" applyFont="1" applyBorder="1" applyAlignment="1">
      <alignment horizontal="center" vertical="center"/>
    </xf>
    <xf numFmtId="0" fontId="4" fillId="0" borderId="7" xfId="11" applyFont="1" applyBorder="1" applyAlignment="1">
      <alignment horizontal="center" vertical="center"/>
    </xf>
    <xf numFmtId="0" fontId="4" fillId="0" borderId="42" xfId="11" applyFont="1" applyBorder="1" applyAlignment="1">
      <alignment horizontal="center" vertical="center"/>
    </xf>
    <xf numFmtId="0" fontId="4" fillId="0" borderId="38" xfId="11" applyFont="1" applyBorder="1" applyAlignment="1">
      <alignment horizontal="center" vertical="center" shrinkToFit="1"/>
    </xf>
    <xf numFmtId="0" fontId="4" fillId="0" borderId="39" xfId="11" applyFont="1" applyBorder="1" applyAlignment="1">
      <alignment horizontal="center" vertical="center" shrinkToFit="1"/>
    </xf>
    <xf numFmtId="0" fontId="4" fillId="0" borderId="40" xfId="11" applyFont="1" applyBorder="1" applyAlignment="1">
      <alignment horizontal="center" vertical="center" shrinkToFit="1"/>
    </xf>
    <xf numFmtId="0" fontId="2" fillId="0" borderId="43" xfId="11" applyFont="1" applyFill="1" applyBorder="1"/>
    <xf numFmtId="4" fontId="13" fillId="0" borderId="44" xfId="11" applyNumberFormat="1" applyFont="1" applyFill="1" applyBorder="1"/>
    <xf numFmtId="4" fontId="13" fillId="0" borderId="8" xfId="11" applyNumberFormat="1" applyFont="1" applyFill="1" applyBorder="1"/>
    <xf numFmtId="4" fontId="13" fillId="0" borderId="45" xfId="11" applyNumberFormat="1" applyFont="1" applyFill="1" applyBorder="1"/>
    <xf numFmtId="4" fontId="13" fillId="0" borderId="46" xfId="11" applyNumberFormat="1" applyFont="1" applyFill="1" applyBorder="1"/>
    <xf numFmtId="165" fontId="2" fillId="0" borderId="8" xfId="11" applyNumberFormat="1" applyBorder="1"/>
    <xf numFmtId="165" fontId="2" fillId="0" borderId="45" xfId="11" applyNumberFormat="1" applyBorder="1"/>
    <xf numFmtId="165" fontId="2" fillId="0" borderId="44" xfId="11" applyNumberFormat="1" applyBorder="1"/>
    <xf numFmtId="166" fontId="2" fillId="0" borderId="7" xfId="11" applyNumberFormat="1" applyBorder="1"/>
    <xf numFmtId="166" fontId="2" fillId="0" borderId="42" xfId="11" applyNumberFormat="1" applyBorder="1"/>
    <xf numFmtId="165" fontId="2" fillId="0" borderId="41" xfId="11" applyNumberFormat="1" applyFont="1" applyBorder="1"/>
    <xf numFmtId="165" fontId="2" fillId="0" borderId="7" xfId="11" applyNumberFormat="1" applyFont="1" applyBorder="1"/>
    <xf numFmtId="0" fontId="17" fillId="0" borderId="43" xfId="11" applyFont="1" applyFill="1" applyBorder="1" applyAlignment="1">
      <alignment horizontal="center"/>
    </xf>
    <xf numFmtId="0" fontId="17" fillId="0" borderId="43" xfId="11" applyFont="1" applyFill="1" applyBorder="1"/>
    <xf numFmtId="166" fontId="2" fillId="0" borderId="8" xfId="11" applyNumberFormat="1" applyBorder="1"/>
    <xf numFmtId="166" fontId="2" fillId="0" borderId="45" xfId="11" applyNumberFormat="1" applyBorder="1"/>
    <xf numFmtId="165" fontId="2" fillId="0" borderId="44" xfId="11" applyNumberFormat="1" applyFont="1" applyBorder="1"/>
    <xf numFmtId="165" fontId="2" fillId="0" borderId="8" xfId="11" applyNumberFormat="1" applyFont="1" applyBorder="1"/>
    <xf numFmtId="0" fontId="4" fillId="8" borderId="41" xfId="11" applyFont="1" applyFill="1" applyBorder="1" applyAlignment="1">
      <alignment horizontal="center" vertical="center"/>
    </xf>
    <xf numFmtId="0" fontId="4" fillId="8" borderId="7" xfId="11" applyFont="1" applyFill="1" applyBorder="1" applyAlignment="1">
      <alignment horizontal="center" vertical="center"/>
    </xf>
    <xf numFmtId="0" fontId="4" fillId="8" borderId="42" xfId="1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167" fontId="0" fillId="0" borderId="1" xfId="0" applyNumberFormat="1" applyBorder="1"/>
    <xf numFmtId="4" fontId="0" fillId="0" borderId="1" xfId="0" applyNumberFormat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4" fontId="4" fillId="4" borderId="1" xfId="0" applyNumberFormat="1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/>
    <xf numFmtId="167" fontId="1" fillId="0" borderId="1" xfId="0" applyNumberFormat="1" applyFont="1" applyBorder="1"/>
    <xf numFmtId="0" fontId="4" fillId="9" borderId="1" xfId="0" applyFont="1" applyFill="1" applyBorder="1"/>
    <xf numFmtId="0" fontId="4" fillId="9" borderId="1" xfId="0" applyFont="1" applyFill="1" applyBorder="1" applyAlignment="1">
      <alignment horizontal="center"/>
    </xf>
    <xf numFmtId="4" fontId="4" fillId="9" borderId="1" xfId="0" applyNumberFormat="1" applyFont="1" applyFill="1" applyBorder="1"/>
    <xf numFmtId="0" fontId="4" fillId="5" borderId="1" xfId="0" applyFont="1" applyFill="1" applyBorder="1"/>
    <xf numFmtId="0" fontId="4" fillId="5" borderId="1" xfId="0" applyFont="1" applyFill="1" applyBorder="1" applyAlignment="1">
      <alignment horizontal="center"/>
    </xf>
    <xf numFmtId="4" fontId="4" fillId="5" borderId="1" xfId="0" applyNumberFormat="1" applyFont="1" applyFill="1" applyBorder="1"/>
    <xf numFmtId="3" fontId="20" fillId="0" borderId="1" xfId="0" applyNumberFormat="1" applyFont="1" applyBorder="1"/>
    <xf numFmtId="3" fontId="0" fillId="0" borderId="0" xfId="0" applyNumberFormat="1"/>
    <xf numFmtId="0" fontId="7" fillId="0" borderId="0" xfId="13"/>
    <xf numFmtId="1" fontId="7" fillId="0" borderId="0" xfId="13" applyNumberFormat="1"/>
    <xf numFmtId="14" fontId="7" fillId="0" borderId="0" xfId="13" applyNumberFormat="1"/>
    <xf numFmtId="168" fontId="0" fillId="0" borderId="0" xfId="0" applyNumberFormat="1"/>
    <xf numFmtId="14" fontId="4" fillId="0" borderId="0" xfId="0" applyNumberFormat="1" applyFont="1"/>
    <xf numFmtId="0" fontId="7" fillId="0" borderId="17" xfId="13" applyBorder="1"/>
    <xf numFmtId="0" fontId="7" fillId="0" borderId="18" xfId="13" applyBorder="1"/>
    <xf numFmtId="0" fontId="7" fillId="0" borderId="19" xfId="13" applyBorder="1"/>
    <xf numFmtId="0" fontId="7" fillId="0" borderId="28" xfId="13" applyBorder="1"/>
    <xf numFmtId="0" fontId="7" fillId="0" borderId="0" xfId="13" applyBorder="1"/>
    <xf numFmtId="0" fontId="7" fillId="0" borderId="29" xfId="13" applyBorder="1"/>
    <xf numFmtId="3" fontId="7" fillId="0" borderId="0" xfId="13" applyNumberFormat="1" applyBorder="1"/>
    <xf numFmtId="0" fontId="7" fillId="0" borderId="30" xfId="13" applyBorder="1"/>
    <xf numFmtId="3" fontId="7" fillId="0" borderId="31" xfId="13" applyNumberFormat="1" applyBorder="1"/>
    <xf numFmtId="0" fontId="7" fillId="0" borderId="32" xfId="13" applyBorder="1"/>
    <xf numFmtId="0" fontId="22" fillId="0" borderId="2" xfId="13" applyFont="1" applyBorder="1"/>
    <xf numFmtId="14" fontId="22" fillId="0" borderId="2" xfId="13" applyNumberFormat="1" applyFont="1" applyBorder="1"/>
    <xf numFmtId="9" fontId="7" fillId="0" borderId="0" xfId="14" applyFont="1" applyBorder="1"/>
    <xf numFmtId="49" fontId="7" fillId="0" borderId="0" xfId="13" applyNumberFormat="1" applyAlignment="1">
      <alignment horizontal="left" wrapText="1"/>
    </xf>
    <xf numFmtId="0" fontId="23" fillId="0" borderId="0" xfId="13" applyFont="1" applyAlignment="1">
      <alignment horizontal="left"/>
    </xf>
    <xf numFmtId="0" fontId="11" fillId="0" borderId="0" xfId="3" applyFont="1" applyAlignment="1">
      <alignment horizontal="center" vertical="center" wrapText="1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4" fillId="0" borderId="17" xfId="11" applyFont="1" applyBorder="1" applyAlignment="1">
      <alignment horizontal="center" vertical="center"/>
    </xf>
    <xf numFmtId="0" fontId="4" fillId="0" borderId="18" xfId="11" applyFont="1" applyBorder="1" applyAlignment="1">
      <alignment horizontal="center" vertical="center"/>
    </xf>
    <xf numFmtId="0" fontId="4" fillId="0" borderId="19" xfId="11" applyFont="1" applyBorder="1" applyAlignment="1">
      <alignment horizontal="center" vertical="center"/>
    </xf>
    <xf numFmtId="0" fontId="4" fillId="0" borderId="30" xfId="11" applyFont="1" applyBorder="1" applyAlignment="1">
      <alignment horizontal="center" vertical="center"/>
    </xf>
    <xf numFmtId="0" fontId="4" fillId="0" borderId="31" xfId="11" applyFont="1" applyBorder="1" applyAlignment="1">
      <alignment horizontal="center" vertical="center"/>
    </xf>
    <xf numFmtId="0" fontId="4" fillId="0" borderId="32" xfId="11" applyFont="1" applyBorder="1" applyAlignment="1">
      <alignment horizontal="center" vertical="center"/>
    </xf>
    <xf numFmtId="0" fontId="16" fillId="0" borderId="25" xfId="11" applyFont="1" applyFill="1" applyBorder="1" applyAlignment="1">
      <alignment horizontal="center" vertical="center"/>
    </xf>
    <xf numFmtId="0" fontId="16" fillId="0" borderId="26" xfId="11" applyFont="1" applyFill="1" applyBorder="1" applyAlignment="1">
      <alignment horizontal="center" vertical="center"/>
    </xf>
    <xf numFmtId="0" fontId="16" fillId="0" borderId="27" xfId="11" applyFont="1" applyFill="1" applyBorder="1" applyAlignment="1">
      <alignment horizontal="center" vertical="center"/>
    </xf>
    <xf numFmtId="0" fontId="4" fillId="0" borderId="9" xfId="11" applyFont="1" applyBorder="1" applyAlignment="1">
      <alignment horizontal="center" vertical="center"/>
    </xf>
    <xf numFmtId="0" fontId="4" fillId="0" borderId="10" xfId="11" applyFont="1" applyBorder="1" applyAlignment="1">
      <alignment horizontal="center" vertical="center"/>
    </xf>
    <xf numFmtId="0" fontId="4" fillId="0" borderId="11" xfId="11" applyFont="1" applyBorder="1" applyAlignment="1">
      <alignment horizontal="center" vertical="center"/>
    </xf>
    <xf numFmtId="0" fontId="4" fillId="0" borderId="12" xfId="11" applyFont="1" applyBorder="1" applyAlignment="1">
      <alignment horizontal="center" vertical="center"/>
    </xf>
    <xf numFmtId="0" fontId="4" fillId="0" borderId="20" xfId="11" applyFont="1" applyBorder="1" applyAlignment="1">
      <alignment horizontal="center" vertical="center"/>
    </xf>
    <xf numFmtId="0" fontId="4" fillId="0" borderId="33" xfId="11" applyFont="1" applyBorder="1" applyAlignment="1">
      <alignment horizontal="center" vertical="center"/>
    </xf>
    <xf numFmtId="0" fontId="15" fillId="0" borderId="13" xfId="11" applyFont="1" applyBorder="1" applyAlignment="1">
      <alignment horizontal="center" vertical="center" wrapText="1"/>
    </xf>
    <xf numFmtId="0" fontId="15" fillId="0" borderId="21" xfId="11" applyFont="1" applyBorder="1" applyAlignment="1">
      <alignment horizontal="center" vertical="center" wrapText="1"/>
    </xf>
    <xf numFmtId="0" fontId="15" fillId="0" borderId="34" xfId="11" applyFont="1" applyBorder="1" applyAlignment="1">
      <alignment horizontal="center" vertical="center" wrapText="1"/>
    </xf>
    <xf numFmtId="0" fontId="16" fillId="0" borderId="14" xfId="11" applyFont="1" applyFill="1" applyBorder="1" applyAlignment="1">
      <alignment horizontal="center" vertical="center"/>
    </xf>
    <xf numFmtId="0" fontId="16" fillId="0" borderId="15" xfId="11" applyFont="1" applyFill="1" applyBorder="1" applyAlignment="1">
      <alignment horizontal="center" vertical="center"/>
    </xf>
    <xf numFmtId="0" fontId="16" fillId="0" borderId="16" xfId="11" applyFont="1" applyFill="1" applyBorder="1" applyAlignment="1">
      <alignment horizontal="center" vertical="center"/>
    </xf>
    <xf numFmtId="0" fontId="16" fillId="0" borderId="22" xfId="11" applyFont="1" applyFill="1" applyBorder="1" applyAlignment="1">
      <alignment horizontal="center" vertical="center"/>
    </xf>
    <xf numFmtId="0" fontId="16" fillId="0" borderId="23" xfId="11" applyFont="1" applyFill="1" applyBorder="1" applyAlignment="1">
      <alignment horizontal="center" vertical="center"/>
    </xf>
    <xf numFmtId="0" fontId="16" fillId="0" borderId="24" xfId="11" applyFont="1" applyFill="1" applyBorder="1" applyAlignment="1">
      <alignment horizontal="center" vertical="center"/>
    </xf>
    <xf numFmtId="0" fontId="16" fillId="0" borderId="17" xfId="11" applyFont="1" applyFill="1" applyBorder="1" applyAlignment="1">
      <alignment horizontal="center" vertical="center"/>
    </xf>
    <xf numFmtId="0" fontId="16" fillId="0" borderId="18" xfId="11" applyFont="1" applyFill="1" applyBorder="1" applyAlignment="1">
      <alignment horizontal="center" vertical="center"/>
    </xf>
    <xf numFmtId="0" fontId="16" fillId="0" borderId="19" xfId="11" applyFont="1" applyFill="1" applyBorder="1" applyAlignment="1">
      <alignment horizontal="center" vertical="center"/>
    </xf>
    <xf numFmtId="0" fontId="4" fillId="0" borderId="17" xfId="11" applyFont="1" applyBorder="1" applyAlignment="1">
      <alignment horizontal="center" vertical="center" wrapText="1"/>
    </xf>
    <xf numFmtId="0" fontId="4" fillId="0" borderId="18" xfId="11" applyFont="1" applyBorder="1" applyAlignment="1">
      <alignment horizontal="center" vertical="center" wrapText="1"/>
    </xf>
    <xf numFmtId="0" fontId="4" fillId="0" borderId="19" xfId="11" applyFont="1" applyBorder="1" applyAlignment="1">
      <alignment horizontal="center" vertical="center" wrapText="1"/>
    </xf>
    <xf numFmtId="0" fontId="4" fillId="0" borderId="28" xfId="11" applyFont="1" applyBorder="1" applyAlignment="1">
      <alignment horizontal="center" vertical="center" wrapText="1"/>
    </xf>
    <xf numFmtId="0" fontId="4" fillId="0" borderId="0" xfId="11" applyFont="1" applyBorder="1" applyAlignment="1">
      <alignment horizontal="center" vertical="center" wrapText="1"/>
    </xf>
    <xf numFmtId="0" fontId="4" fillId="0" borderId="29" xfId="11" applyFont="1" applyBorder="1" applyAlignment="1">
      <alignment horizontal="center" vertical="center" wrapText="1"/>
    </xf>
    <xf numFmtId="0" fontId="4" fillId="0" borderId="30" xfId="11" applyFont="1" applyBorder="1" applyAlignment="1">
      <alignment horizontal="center" vertical="center" wrapText="1"/>
    </xf>
    <xf numFmtId="0" fontId="4" fillId="0" borderId="31" xfId="11" applyFont="1" applyBorder="1" applyAlignment="1">
      <alignment horizontal="center" vertical="center" wrapText="1"/>
    </xf>
    <xf numFmtId="0" fontId="4" fillId="0" borderId="32" xfId="11" applyFont="1" applyBorder="1" applyAlignment="1">
      <alignment horizontal="center" vertical="center" wrapText="1"/>
    </xf>
    <xf numFmtId="0" fontId="4" fillId="8" borderId="17" xfId="11" applyFont="1" applyFill="1" applyBorder="1" applyAlignment="1">
      <alignment horizontal="center" vertical="center"/>
    </xf>
    <xf numFmtId="0" fontId="4" fillId="8" borderId="18" xfId="11" applyFont="1" applyFill="1" applyBorder="1" applyAlignment="1">
      <alignment horizontal="center" vertical="center"/>
    </xf>
    <xf numFmtId="0" fontId="4" fillId="8" borderId="19" xfId="11" applyFont="1" applyFill="1" applyBorder="1" applyAlignment="1">
      <alignment horizontal="center" vertical="center"/>
    </xf>
    <xf numFmtId="0" fontId="4" fillId="8" borderId="28" xfId="11" applyFont="1" applyFill="1" applyBorder="1" applyAlignment="1">
      <alignment horizontal="center" vertical="center"/>
    </xf>
    <xf numFmtId="0" fontId="4" fillId="8" borderId="0" xfId="11" applyFont="1" applyFill="1" applyBorder="1" applyAlignment="1">
      <alignment horizontal="center" vertical="center"/>
    </xf>
    <xf numFmtId="0" fontId="4" fillId="8" borderId="29" xfId="11" applyFont="1" applyFill="1" applyBorder="1" applyAlignment="1">
      <alignment horizontal="center" vertical="center"/>
    </xf>
    <xf numFmtId="0" fontId="4" fillId="8" borderId="30" xfId="11" applyFont="1" applyFill="1" applyBorder="1" applyAlignment="1">
      <alignment horizontal="center" vertical="center"/>
    </xf>
    <xf numFmtId="0" fontId="4" fillId="8" borderId="31" xfId="11" applyFont="1" applyFill="1" applyBorder="1" applyAlignment="1">
      <alignment horizontal="center" vertical="center"/>
    </xf>
    <xf numFmtId="0" fontId="4" fillId="8" borderId="32" xfId="1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</cellXfs>
  <cellStyles count="15">
    <cellStyle name="Hyperlink" xfId="1" builtinId="8"/>
    <cellStyle name="Normal" xfId="0" builtinId="0"/>
    <cellStyle name="Normal 2" xfId="13"/>
    <cellStyle name="Percent" xfId="14" builtinId="5"/>
    <cellStyle name="Обычный 2" xfId="2"/>
    <cellStyle name="Обычный 2 2" xfId="3"/>
    <cellStyle name="Обычный 3" xfId="4"/>
    <cellStyle name="Обычный 3 2" xfId="5"/>
    <cellStyle name="Обычный 3 2 11 2" xfId="9"/>
    <cellStyle name="Обычный 3 2 2 2 3 2" xfId="10"/>
    <cellStyle name="Обычный 3 2 5" xfId="8"/>
    <cellStyle name="Обычный 3 3" xfId="11"/>
    <cellStyle name="Обычный 4" xfId="12"/>
    <cellStyle name="Обычный 4 2" xfId="6"/>
    <cellStyle name="Финансовый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нагрузки за</a:t>
            </a:r>
            <a:r>
              <a:rPr lang="ru-RU" baseline="0"/>
              <a:t> период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Result!$H$1</c:f>
              <c:strCache>
                <c:ptCount val="1"/>
                <c:pt idx="0">
                  <c:v>Полезная нагрузка, МВт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Result!$G$2:$G$745</c:f>
              <c:strCache>
                <c:ptCount val="744"/>
                <c:pt idx="0">
                  <c:v>2018-12-1 1:00</c:v>
                </c:pt>
                <c:pt idx="1">
                  <c:v>2018-12-1 2:00</c:v>
                </c:pt>
                <c:pt idx="2">
                  <c:v>2018-12-1 3:00</c:v>
                </c:pt>
                <c:pt idx="3">
                  <c:v>2018-12-1 4:00</c:v>
                </c:pt>
                <c:pt idx="4">
                  <c:v>2018-12-1 5:00</c:v>
                </c:pt>
                <c:pt idx="5">
                  <c:v>2018-12-1 6:00</c:v>
                </c:pt>
                <c:pt idx="6">
                  <c:v>2018-12-1 7:00</c:v>
                </c:pt>
                <c:pt idx="7">
                  <c:v>2018-12-1 8:00</c:v>
                </c:pt>
                <c:pt idx="8">
                  <c:v>2018-12-1 9:00</c:v>
                </c:pt>
                <c:pt idx="9">
                  <c:v>2018-12-1 10:00</c:v>
                </c:pt>
                <c:pt idx="10">
                  <c:v>2018-12-1 11:00</c:v>
                </c:pt>
                <c:pt idx="11">
                  <c:v>2018-12-1 12:00</c:v>
                </c:pt>
                <c:pt idx="12">
                  <c:v>2018-12-1 13:00</c:v>
                </c:pt>
                <c:pt idx="13">
                  <c:v>2018-12-1 14:00</c:v>
                </c:pt>
                <c:pt idx="14">
                  <c:v>2018-12-1 15:00</c:v>
                </c:pt>
                <c:pt idx="15">
                  <c:v>2018-12-1 16:00</c:v>
                </c:pt>
                <c:pt idx="16">
                  <c:v>2018-12-1 17:00</c:v>
                </c:pt>
                <c:pt idx="17">
                  <c:v>2018-12-1 18:00</c:v>
                </c:pt>
                <c:pt idx="18">
                  <c:v>2018-12-1 19:00</c:v>
                </c:pt>
                <c:pt idx="19">
                  <c:v>2018-12-1 20:00</c:v>
                </c:pt>
                <c:pt idx="20">
                  <c:v>2018-12-1 21:00</c:v>
                </c:pt>
                <c:pt idx="21">
                  <c:v>2018-12-1 22:00</c:v>
                </c:pt>
                <c:pt idx="22">
                  <c:v>2018-12-1 23:00</c:v>
                </c:pt>
                <c:pt idx="23">
                  <c:v>2018-12-1 24:00</c:v>
                </c:pt>
                <c:pt idx="24">
                  <c:v>2018-12-2 1:00</c:v>
                </c:pt>
                <c:pt idx="25">
                  <c:v>2018-12-2 2:00</c:v>
                </c:pt>
                <c:pt idx="26">
                  <c:v>2018-12-2 3:00</c:v>
                </c:pt>
                <c:pt idx="27">
                  <c:v>2018-12-2 4:00</c:v>
                </c:pt>
                <c:pt idx="28">
                  <c:v>2018-12-2 5:00</c:v>
                </c:pt>
                <c:pt idx="29">
                  <c:v>2018-12-2 6:00</c:v>
                </c:pt>
                <c:pt idx="30">
                  <c:v>2018-12-2 7:00</c:v>
                </c:pt>
                <c:pt idx="31">
                  <c:v>2018-12-2 8:00</c:v>
                </c:pt>
                <c:pt idx="32">
                  <c:v>2018-12-2 9:00</c:v>
                </c:pt>
                <c:pt idx="33">
                  <c:v>2018-12-2 10:00</c:v>
                </c:pt>
                <c:pt idx="34">
                  <c:v>2018-12-2 11:00</c:v>
                </c:pt>
                <c:pt idx="35">
                  <c:v>2018-12-2 12:00</c:v>
                </c:pt>
                <c:pt idx="36">
                  <c:v>2018-12-2 13:00</c:v>
                </c:pt>
                <c:pt idx="37">
                  <c:v>2018-12-2 14:00</c:v>
                </c:pt>
                <c:pt idx="38">
                  <c:v>2018-12-2 15:00</c:v>
                </c:pt>
                <c:pt idx="39">
                  <c:v>2018-12-2 16:00</c:v>
                </c:pt>
                <c:pt idx="40">
                  <c:v>2018-12-2 17:00</c:v>
                </c:pt>
                <c:pt idx="41">
                  <c:v>2018-12-2 18:00</c:v>
                </c:pt>
                <c:pt idx="42">
                  <c:v>2018-12-2 19:00</c:v>
                </c:pt>
                <c:pt idx="43">
                  <c:v>2018-12-2 20:00</c:v>
                </c:pt>
                <c:pt idx="44">
                  <c:v>2018-12-2 21:00</c:v>
                </c:pt>
                <c:pt idx="45">
                  <c:v>2018-12-2 22:00</c:v>
                </c:pt>
                <c:pt idx="46">
                  <c:v>2018-12-2 23:00</c:v>
                </c:pt>
                <c:pt idx="47">
                  <c:v>2018-12-2 24:00</c:v>
                </c:pt>
                <c:pt idx="48">
                  <c:v>2018-12-3 1:00</c:v>
                </c:pt>
                <c:pt idx="49">
                  <c:v>2018-12-3 2:00</c:v>
                </c:pt>
                <c:pt idx="50">
                  <c:v>2018-12-3 3:00</c:v>
                </c:pt>
                <c:pt idx="51">
                  <c:v>2018-12-3 4:00</c:v>
                </c:pt>
                <c:pt idx="52">
                  <c:v>2018-12-3 5:00</c:v>
                </c:pt>
                <c:pt idx="53">
                  <c:v>2018-12-3 6:00</c:v>
                </c:pt>
                <c:pt idx="54">
                  <c:v>2018-12-3 7:00</c:v>
                </c:pt>
                <c:pt idx="55">
                  <c:v>2018-12-3 8:00</c:v>
                </c:pt>
                <c:pt idx="56">
                  <c:v>2018-12-3 9:00</c:v>
                </c:pt>
                <c:pt idx="57">
                  <c:v>2018-12-3 10:00</c:v>
                </c:pt>
                <c:pt idx="58">
                  <c:v>2018-12-3 11:00</c:v>
                </c:pt>
                <c:pt idx="59">
                  <c:v>2018-12-3 12:00</c:v>
                </c:pt>
                <c:pt idx="60">
                  <c:v>2018-12-3 13:00</c:v>
                </c:pt>
                <c:pt idx="61">
                  <c:v>2018-12-3 14:00</c:v>
                </c:pt>
                <c:pt idx="62">
                  <c:v>2018-12-3 15:00</c:v>
                </c:pt>
                <c:pt idx="63">
                  <c:v>2018-12-3 16:00</c:v>
                </c:pt>
                <c:pt idx="64">
                  <c:v>2018-12-3 17:00</c:v>
                </c:pt>
                <c:pt idx="65">
                  <c:v>2018-12-3 18:00</c:v>
                </c:pt>
                <c:pt idx="66">
                  <c:v>2018-12-3 19:00</c:v>
                </c:pt>
                <c:pt idx="67">
                  <c:v>2018-12-3 20:00</c:v>
                </c:pt>
                <c:pt idx="68">
                  <c:v>2018-12-3 21:00</c:v>
                </c:pt>
                <c:pt idx="69">
                  <c:v>2018-12-3 22:00</c:v>
                </c:pt>
                <c:pt idx="70">
                  <c:v>2018-12-3 23:00</c:v>
                </c:pt>
                <c:pt idx="71">
                  <c:v>2018-12-3 24:00</c:v>
                </c:pt>
                <c:pt idx="72">
                  <c:v>2018-12-4 1:00</c:v>
                </c:pt>
                <c:pt idx="73">
                  <c:v>2018-12-4 2:00</c:v>
                </c:pt>
                <c:pt idx="74">
                  <c:v>2018-12-4 3:00</c:v>
                </c:pt>
                <c:pt idx="75">
                  <c:v>2018-12-4 4:00</c:v>
                </c:pt>
                <c:pt idx="76">
                  <c:v>2018-12-4 5:00</c:v>
                </c:pt>
                <c:pt idx="77">
                  <c:v>2018-12-4 6:00</c:v>
                </c:pt>
                <c:pt idx="78">
                  <c:v>2018-12-4 7:00</c:v>
                </c:pt>
                <c:pt idx="79">
                  <c:v>2018-12-4 8:00</c:v>
                </c:pt>
                <c:pt idx="80">
                  <c:v>2018-12-4 9:00</c:v>
                </c:pt>
                <c:pt idx="81">
                  <c:v>2018-12-4 10:00</c:v>
                </c:pt>
                <c:pt idx="82">
                  <c:v>2018-12-4 11:00</c:v>
                </c:pt>
                <c:pt idx="83">
                  <c:v>2018-12-4 12:00</c:v>
                </c:pt>
                <c:pt idx="84">
                  <c:v>2018-12-4 13:00</c:v>
                </c:pt>
                <c:pt idx="85">
                  <c:v>2018-12-4 14:00</c:v>
                </c:pt>
                <c:pt idx="86">
                  <c:v>2018-12-4 15:00</c:v>
                </c:pt>
                <c:pt idx="87">
                  <c:v>2018-12-4 16:00</c:v>
                </c:pt>
                <c:pt idx="88">
                  <c:v>2018-12-4 17:00</c:v>
                </c:pt>
                <c:pt idx="89">
                  <c:v>2018-12-4 18:00</c:v>
                </c:pt>
                <c:pt idx="90">
                  <c:v>2018-12-4 19:00</c:v>
                </c:pt>
                <c:pt idx="91">
                  <c:v>2018-12-4 20:00</c:v>
                </c:pt>
                <c:pt idx="92">
                  <c:v>2018-12-4 21:00</c:v>
                </c:pt>
                <c:pt idx="93">
                  <c:v>2018-12-4 22:00</c:v>
                </c:pt>
                <c:pt idx="94">
                  <c:v>2018-12-4 23:00</c:v>
                </c:pt>
                <c:pt idx="95">
                  <c:v>2018-12-4 24:00</c:v>
                </c:pt>
                <c:pt idx="96">
                  <c:v>2018-12-5 1:00</c:v>
                </c:pt>
                <c:pt idx="97">
                  <c:v>2018-12-5 2:00</c:v>
                </c:pt>
                <c:pt idx="98">
                  <c:v>2018-12-5 3:00</c:v>
                </c:pt>
                <c:pt idx="99">
                  <c:v>2018-12-5 4:00</c:v>
                </c:pt>
                <c:pt idx="100">
                  <c:v>2018-12-5 5:00</c:v>
                </c:pt>
                <c:pt idx="101">
                  <c:v>2018-12-5 6:00</c:v>
                </c:pt>
                <c:pt idx="102">
                  <c:v>2018-12-5 7:00</c:v>
                </c:pt>
                <c:pt idx="103">
                  <c:v>2018-12-5 8:00</c:v>
                </c:pt>
                <c:pt idx="104">
                  <c:v>2018-12-5 9:00</c:v>
                </c:pt>
                <c:pt idx="105">
                  <c:v>2018-12-5 10:00</c:v>
                </c:pt>
                <c:pt idx="106">
                  <c:v>2018-12-5 11:00</c:v>
                </c:pt>
                <c:pt idx="107">
                  <c:v>2018-12-5 12:00</c:v>
                </c:pt>
                <c:pt idx="108">
                  <c:v>2018-12-5 13:00</c:v>
                </c:pt>
                <c:pt idx="109">
                  <c:v>2018-12-5 14:00</c:v>
                </c:pt>
                <c:pt idx="110">
                  <c:v>2018-12-5 15:00</c:v>
                </c:pt>
                <c:pt idx="111">
                  <c:v>2018-12-5 16:00</c:v>
                </c:pt>
                <c:pt idx="112">
                  <c:v>2018-12-5 17:00</c:v>
                </c:pt>
                <c:pt idx="113">
                  <c:v>2018-12-5 18:00</c:v>
                </c:pt>
                <c:pt idx="114">
                  <c:v>2018-12-5 19:00</c:v>
                </c:pt>
                <c:pt idx="115">
                  <c:v>2018-12-5 20:00</c:v>
                </c:pt>
                <c:pt idx="116">
                  <c:v>2018-12-5 21:00</c:v>
                </c:pt>
                <c:pt idx="117">
                  <c:v>2018-12-5 22:00</c:v>
                </c:pt>
                <c:pt idx="118">
                  <c:v>2018-12-5 23:00</c:v>
                </c:pt>
                <c:pt idx="119">
                  <c:v>2018-12-5 24:00</c:v>
                </c:pt>
                <c:pt idx="120">
                  <c:v>2018-12-6 1:00</c:v>
                </c:pt>
                <c:pt idx="121">
                  <c:v>2018-12-6 2:00</c:v>
                </c:pt>
                <c:pt idx="122">
                  <c:v>2018-12-6 3:00</c:v>
                </c:pt>
                <c:pt idx="123">
                  <c:v>2018-12-6 4:00</c:v>
                </c:pt>
                <c:pt idx="124">
                  <c:v>2018-12-6 5:00</c:v>
                </c:pt>
                <c:pt idx="125">
                  <c:v>2018-12-6 6:00</c:v>
                </c:pt>
                <c:pt idx="126">
                  <c:v>2018-12-6 7:00</c:v>
                </c:pt>
                <c:pt idx="127">
                  <c:v>2018-12-6 8:00</c:v>
                </c:pt>
                <c:pt idx="128">
                  <c:v>2018-12-6 9:00</c:v>
                </c:pt>
                <c:pt idx="129">
                  <c:v>2018-12-6 10:00</c:v>
                </c:pt>
                <c:pt idx="130">
                  <c:v>2018-12-6 11:00</c:v>
                </c:pt>
                <c:pt idx="131">
                  <c:v>2018-12-6 12:00</c:v>
                </c:pt>
                <c:pt idx="132">
                  <c:v>2018-12-6 13:00</c:v>
                </c:pt>
                <c:pt idx="133">
                  <c:v>2018-12-6 14:00</c:v>
                </c:pt>
                <c:pt idx="134">
                  <c:v>2018-12-6 15:00</c:v>
                </c:pt>
                <c:pt idx="135">
                  <c:v>2018-12-6 16:00</c:v>
                </c:pt>
                <c:pt idx="136">
                  <c:v>2018-12-6 17:00</c:v>
                </c:pt>
                <c:pt idx="137">
                  <c:v>2018-12-6 18:00</c:v>
                </c:pt>
                <c:pt idx="138">
                  <c:v>2018-12-6 19:00</c:v>
                </c:pt>
                <c:pt idx="139">
                  <c:v>2018-12-6 20:00</c:v>
                </c:pt>
                <c:pt idx="140">
                  <c:v>2018-12-6 21:00</c:v>
                </c:pt>
                <c:pt idx="141">
                  <c:v>2018-12-6 22:00</c:v>
                </c:pt>
                <c:pt idx="142">
                  <c:v>2018-12-6 23:00</c:v>
                </c:pt>
                <c:pt idx="143">
                  <c:v>2018-12-6 24:00</c:v>
                </c:pt>
                <c:pt idx="144">
                  <c:v>2018-12-7 1:00</c:v>
                </c:pt>
                <c:pt idx="145">
                  <c:v>2018-12-7 2:00</c:v>
                </c:pt>
                <c:pt idx="146">
                  <c:v>2018-12-7 3:00</c:v>
                </c:pt>
                <c:pt idx="147">
                  <c:v>2018-12-7 4:00</c:v>
                </c:pt>
                <c:pt idx="148">
                  <c:v>2018-12-7 5:00</c:v>
                </c:pt>
                <c:pt idx="149">
                  <c:v>2018-12-7 6:00</c:v>
                </c:pt>
                <c:pt idx="150">
                  <c:v>2018-12-7 7:00</c:v>
                </c:pt>
                <c:pt idx="151">
                  <c:v>2018-12-7 8:00</c:v>
                </c:pt>
                <c:pt idx="152">
                  <c:v>2018-12-7 9:00</c:v>
                </c:pt>
                <c:pt idx="153">
                  <c:v>2018-12-7 10:00</c:v>
                </c:pt>
                <c:pt idx="154">
                  <c:v>2018-12-7 11:00</c:v>
                </c:pt>
                <c:pt idx="155">
                  <c:v>2018-12-7 12:00</c:v>
                </c:pt>
                <c:pt idx="156">
                  <c:v>2018-12-7 13:00</c:v>
                </c:pt>
                <c:pt idx="157">
                  <c:v>2018-12-7 14:00</c:v>
                </c:pt>
                <c:pt idx="158">
                  <c:v>2018-12-7 15:00</c:v>
                </c:pt>
                <c:pt idx="159">
                  <c:v>2018-12-7 16:00</c:v>
                </c:pt>
                <c:pt idx="160">
                  <c:v>2018-12-7 17:00</c:v>
                </c:pt>
                <c:pt idx="161">
                  <c:v>2018-12-7 18:00</c:v>
                </c:pt>
                <c:pt idx="162">
                  <c:v>2018-12-7 19:00</c:v>
                </c:pt>
                <c:pt idx="163">
                  <c:v>2018-12-7 20:00</c:v>
                </c:pt>
                <c:pt idx="164">
                  <c:v>2018-12-7 21:00</c:v>
                </c:pt>
                <c:pt idx="165">
                  <c:v>2018-12-7 22:00</c:v>
                </c:pt>
                <c:pt idx="166">
                  <c:v>2018-12-7 23:00</c:v>
                </c:pt>
                <c:pt idx="167">
                  <c:v>2018-12-7 24:00</c:v>
                </c:pt>
                <c:pt idx="168">
                  <c:v>2018-12-8 1:00</c:v>
                </c:pt>
                <c:pt idx="169">
                  <c:v>2018-12-8 2:00</c:v>
                </c:pt>
                <c:pt idx="170">
                  <c:v>2018-12-8 3:00</c:v>
                </c:pt>
                <c:pt idx="171">
                  <c:v>2018-12-8 4:00</c:v>
                </c:pt>
                <c:pt idx="172">
                  <c:v>2018-12-8 5:00</c:v>
                </c:pt>
                <c:pt idx="173">
                  <c:v>2018-12-8 6:00</c:v>
                </c:pt>
                <c:pt idx="174">
                  <c:v>2018-12-8 7:00</c:v>
                </c:pt>
                <c:pt idx="175">
                  <c:v>2018-12-8 8:00</c:v>
                </c:pt>
                <c:pt idx="176">
                  <c:v>2018-12-8 9:00</c:v>
                </c:pt>
                <c:pt idx="177">
                  <c:v>2018-12-8 10:00</c:v>
                </c:pt>
                <c:pt idx="178">
                  <c:v>2018-12-8 11:00</c:v>
                </c:pt>
                <c:pt idx="179">
                  <c:v>2018-12-8 12:00</c:v>
                </c:pt>
                <c:pt idx="180">
                  <c:v>2018-12-8 13:00</c:v>
                </c:pt>
                <c:pt idx="181">
                  <c:v>2018-12-8 14:00</c:v>
                </c:pt>
                <c:pt idx="182">
                  <c:v>2018-12-8 15:00</c:v>
                </c:pt>
                <c:pt idx="183">
                  <c:v>2018-12-8 16:00</c:v>
                </c:pt>
                <c:pt idx="184">
                  <c:v>2018-12-8 17:00</c:v>
                </c:pt>
                <c:pt idx="185">
                  <c:v>2018-12-8 18:00</c:v>
                </c:pt>
                <c:pt idx="186">
                  <c:v>2018-12-8 19:00</c:v>
                </c:pt>
                <c:pt idx="187">
                  <c:v>2018-12-8 20:00</c:v>
                </c:pt>
                <c:pt idx="188">
                  <c:v>2018-12-8 21:00</c:v>
                </c:pt>
                <c:pt idx="189">
                  <c:v>2018-12-8 22:00</c:v>
                </c:pt>
                <c:pt idx="190">
                  <c:v>2018-12-8 23:00</c:v>
                </c:pt>
                <c:pt idx="191">
                  <c:v>2018-12-8 24:00</c:v>
                </c:pt>
                <c:pt idx="192">
                  <c:v>2018-12-9 1:00</c:v>
                </c:pt>
                <c:pt idx="193">
                  <c:v>2018-12-9 2:00</c:v>
                </c:pt>
                <c:pt idx="194">
                  <c:v>2018-12-9 3:00</c:v>
                </c:pt>
                <c:pt idx="195">
                  <c:v>2018-12-9 4:00</c:v>
                </c:pt>
                <c:pt idx="196">
                  <c:v>2018-12-9 5:00</c:v>
                </c:pt>
                <c:pt idx="197">
                  <c:v>2018-12-9 6:00</c:v>
                </c:pt>
                <c:pt idx="198">
                  <c:v>2018-12-9 7:00</c:v>
                </c:pt>
                <c:pt idx="199">
                  <c:v>2018-12-9 8:00</c:v>
                </c:pt>
                <c:pt idx="200">
                  <c:v>2018-12-9 9:00</c:v>
                </c:pt>
                <c:pt idx="201">
                  <c:v>2018-12-9 10:00</c:v>
                </c:pt>
                <c:pt idx="202">
                  <c:v>2018-12-9 11:00</c:v>
                </c:pt>
                <c:pt idx="203">
                  <c:v>2018-12-9 12:00</c:v>
                </c:pt>
                <c:pt idx="204">
                  <c:v>2018-12-9 13:00</c:v>
                </c:pt>
                <c:pt idx="205">
                  <c:v>2018-12-9 14:00</c:v>
                </c:pt>
                <c:pt idx="206">
                  <c:v>2018-12-9 15:00</c:v>
                </c:pt>
                <c:pt idx="207">
                  <c:v>2018-12-9 16:00</c:v>
                </c:pt>
                <c:pt idx="208">
                  <c:v>2018-12-9 17:00</c:v>
                </c:pt>
                <c:pt idx="209">
                  <c:v>2018-12-9 18:00</c:v>
                </c:pt>
                <c:pt idx="210">
                  <c:v>2018-12-9 19:00</c:v>
                </c:pt>
                <c:pt idx="211">
                  <c:v>2018-12-9 20:00</c:v>
                </c:pt>
                <c:pt idx="212">
                  <c:v>2018-12-9 21:00</c:v>
                </c:pt>
                <c:pt idx="213">
                  <c:v>2018-12-9 22:00</c:v>
                </c:pt>
                <c:pt idx="214">
                  <c:v>2018-12-9 23:00</c:v>
                </c:pt>
                <c:pt idx="215">
                  <c:v>2018-12-9 24:00</c:v>
                </c:pt>
                <c:pt idx="216">
                  <c:v>2018-12-10 1:00</c:v>
                </c:pt>
                <c:pt idx="217">
                  <c:v>2018-12-10 2:00</c:v>
                </c:pt>
                <c:pt idx="218">
                  <c:v>2018-12-10 3:00</c:v>
                </c:pt>
                <c:pt idx="219">
                  <c:v>2018-12-10 4:00</c:v>
                </c:pt>
                <c:pt idx="220">
                  <c:v>2018-12-10 5:00</c:v>
                </c:pt>
                <c:pt idx="221">
                  <c:v>2018-12-10 6:00</c:v>
                </c:pt>
                <c:pt idx="222">
                  <c:v>2018-12-10 7:00</c:v>
                </c:pt>
                <c:pt idx="223">
                  <c:v>2018-12-10 8:00</c:v>
                </c:pt>
                <c:pt idx="224">
                  <c:v>2018-12-10 9:00</c:v>
                </c:pt>
                <c:pt idx="225">
                  <c:v>2018-12-10 10:00</c:v>
                </c:pt>
                <c:pt idx="226">
                  <c:v>2018-12-10 11:00</c:v>
                </c:pt>
                <c:pt idx="227">
                  <c:v>2018-12-10 12:00</c:v>
                </c:pt>
                <c:pt idx="228">
                  <c:v>2018-12-10 13:00</c:v>
                </c:pt>
                <c:pt idx="229">
                  <c:v>2018-12-10 14:00</c:v>
                </c:pt>
                <c:pt idx="230">
                  <c:v>2018-12-10 15:00</c:v>
                </c:pt>
                <c:pt idx="231">
                  <c:v>2018-12-10 16:00</c:v>
                </c:pt>
                <c:pt idx="232">
                  <c:v>2018-12-10 17:00</c:v>
                </c:pt>
                <c:pt idx="233">
                  <c:v>2018-12-10 18:00</c:v>
                </c:pt>
                <c:pt idx="234">
                  <c:v>2018-12-10 19:00</c:v>
                </c:pt>
                <c:pt idx="235">
                  <c:v>2018-12-10 20:00</c:v>
                </c:pt>
                <c:pt idx="236">
                  <c:v>2018-12-10 21:00</c:v>
                </c:pt>
                <c:pt idx="237">
                  <c:v>2018-12-10 22:00</c:v>
                </c:pt>
                <c:pt idx="238">
                  <c:v>2018-12-10 23:00</c:v>
                </c:pt>
                <c:pt idx="239">
                  <c:v>2018-12-10 24:00</c:v>
                </c:pt>
                <c:pt idx="240">
                  <c:v>2018-12-11 1:00</c:v>
                </c:pt>
                <c:pt idx="241">
                  <c:v>2018-12-11 2:00</c:v>
                </c:pt>
                <c:pt idx="242">
                  <c:v>2018-12-11 3:00</c:v>
                </c:pt>
                <c:pt idx="243">
                  <c:v>2018-12-11 4:00</c:v>
                </c:pt>
                <c:pt idx="244">
                  <c:v>2018-12-11 5:00</c:v>
                </c:pt>
                <c:pt idx="245">
                  <c:v>2018-12-11 6:00</c:v>
                </c:pt>
                <c:pt idx="246">
                  <c:v>2018-12-11 7:00</c:v>
                </c:pt>
                <c:pt idx="247">
                  <c:v>2018-12-11 8:00</c:v>
                </c:pt>
                <c:pt idx="248">
                  <c:v>2018-12-11 9:00</c:v>
                </c:pt>
                <c:pt idx="249">
                  <c:v>2018-12-11 10:00</c:v>
                </c:pt>
                <c:pt idx="250">
                  <c:v>2018-12-11 11:00</c:v>
                </c:pt>
                <c:pt idx="251">
                  <c:v>2018-12-11 12:00</c:v>
                </c:pt>
                <c:pt idx="252">
                  <c:v>2018-12-11 13:00</c:v>
                </c:pt>
                <c:pt idx="253">
                  <c:v>2018-12-11 14:00</c:v>
                </c:pt>
                <c:pt idx="254">
                  <c:v>2018-12-11 15:00</c:v>
                </c:pt>
                <c:pt idx="255">
                  <c:v>2018-12-11 16:00</c:v>
                </c:pt>
                <c:pt idx="256">
                  <c:v>2018-12-11 17:00</c:v>
                </c:pt>
                <c:pt idx="257">
                  <c:v>2018-12-11 18:00</c:v>
                </c:pt>
                <c:pt idx="258">
                  <c:v>2018-12-11 19:00</c:v>
                </c:pt>
                <c:pt idx="259">
                  <c:v>2018-12-11 20:00</c:v>
                </c:pt>
                <c:pt idx="260">
                  <c:v>2018-12-11 21:00</c:v>
                </c:pt>
                <c:pt idx="261">
                  <c:v>2018-12-11 22:00</c:v>
                </c:pt>
                <c:pt idx="262">
                  <c:v>2018-12-11 23:00</c:v>
                </c:pt>
                <c:pt idx="263">
                  <c:v>2018-12-11 24:00</c:v>
                </c:pt>
                <c:pt idx="264">
                  <c:v>2018-12-12 1:00</c:v>
                </c:pt>
                <c:pt idx="265">
                  <c:v>2018-12-12 2:00</c:v>
                </c:pt>
                <c:pt idx="266">
                  <c:v>2018-12-12 3:00</c:v>
                </c:pt>
                <c:pt idx="267">
                  <c:v>2018-12-12 4:00</c:v>
                </c:pt>
                <c:pt idx="268">
                  <c:v>2018-12-12 5:00</c:v>
                </c:pt>
                <c:pt idx="269">
                  <c:v>2018-12-12 6:00</c:v>
                </c:pt>
                <c:pt idx="270">
                  <c:v>2018-12-12 7:00</c:v>
                </c:pt>
                <c:pt idx="271">
                  <c:v>2018-12-12 8:00</c:v>
                </c:pt>
                <c:pt idx="272">
                  <c:v>2018-12-12 9:00</c:v>
                </c:pt>
                <c:pt idx="273">
                  <c:v>2018-12-12 10:00</c:v>
                </c:pt>
                <c:pt idx="274">
                  <c:v>2018-12-12 11:00</c:v>
                </c:pt>
                <c:pt idx="275">
                  <c:v>2018-12-12 12:00</c:v>
                </c:pt>
                <c:pt idx="276">
                  <c:v>2018-12-12 13:00</c:v>
                </c:pt>
                <c:pt idx="277">
                  <c:v>2018-12-12 14:00</c:v>
                </c:pt>
                <c:pt idx="278">
                  <c:v>2018-12-12 15:00</c:v>
                </c:pt>
                <c:pt idx="279">
                  <c:v>2018-12-12 16:00</c:v>
                </c:pt>
                <c:pt idx="280">
                  <c:v>2018-12-12 17:00</c:v>
                </c:pt>
                <c:pt idx="281">
                  <c:v>2018-12-12 18:00</c:v>
                </c:pt>
                <c:pt idx="282">
                  <c:v>2018-12-12 19:00</c:v>
                </c:pt>
                <c:pt idx="283">
                  <c:v>2018-12-12 20:00</c:v>
                </c:pt>
                <c:pt idx="284">
                  <c:v>2018-12-12 21:00</c:v>
                </c:pt>
                <c:pt idx="285">
                  <c:v>2018-12-12 22:00</c:v>
                </c:pt>
                <c:pt idx="286">
                  <c:v>2018-12-12 23:00</c:v>
                </c:pt>
                <c:pt idx="287">
                  <c:v>2018-12-12 24:00</c:v>
                </c:pt>
                <c:pt idx="288">
                  <c:v>2018-12-13 1:00</c:v>
                </c:pt>
                <c:pt idx="289">
                  <c:v>2018-12-13 2:00</c:v>
                </c:pt>
                <c:pt idx="290">
                  <c:v>2018-12-13 3:00</c:v>
                </c:pt>
                <c:pt idx="291">
                  <c:v>2018-12-13 4:00</c:v>
                </c:pt>
                <c:pt idx="292">
                  <c:v>2018-12-13 5:00</c:v>
                </c:pt>
                <c:pt idx="293">
                  <c:v>2018-12-13 6:00</c:v>
                </c:pt>
                <c:pt idx="294">
                  <c:v>2018-12-13 7:00</c:v>
                </c:pt>
                <c:pt idx="295">
                  <c:v>2018-12-13 8:00</c:v>
                </c:pt>
                <c:pt idx="296">
                  <c:v>2018-12-13 9:00</c:v>
                </c:pt>
                <c:pt idx="297">
                  <c:v>2018-12-13 10:00</c:v>
                </c:pt>
                <c:pt idx="298">
                  <c:v>2018-12-13 11:00</c:v>
                </c:pt>
                <c:pt idx="299">
                  <c:v>2018-12-13 12:00</c:v>
                </c:pt>
                <c:pt idx="300">
                  <c:v>2018-12-13 13:00</c:v>
                </c:pt>
                <c:pt idx="301">
                  <c:v>2018-12-13 14:00</c:v>
                </c:pt>
                <c:pt idx="302">
                  <c:v>2018-12-13 15:00</c:v>
                </c:pt>
                <c:pt idx="303">
                  <c:v>2018-12-13 16:00</c:v>
                </c:pt>
                <c:pt idx="304">
                  <c:v>2018-12-13 17:00</c:v>
                </c:pt>
                <c:pt idx="305">
                  <c:v>2018-12-13 18:00</c:v>
                </c:pt>
                <c:pt idx="306">
                  <c:v>2018-12-13 19:00</c:v>
                </c:pt>
                <c:pt idx="307">
                  <c:v>2018-12-13 20:00</c:v>
                </c:pt>
                <c:pt idx="308">
                  <c:v>2018-12-13 21:00</c:v>
                </c:pt>
                <c:pt idx="309">
                  <c:v>2018-12-13 22:00</c:v>
                </c:pt>
                <c:pt idx="310">
                  <c:v>2018-12-13 23:00</c:v>
                </c:pt>
                <c:pt idx="311">
                  <c:v>2018-12-13 24:00</c:v>
                </c:pt>
                <c:pt idx="312">
                  <c:v>2018-12-14 1:00</c:v>
                </c:pt>
                <c:pt idx="313">
                  <c:v>2018-12-14 2:00</c:v>
                </c:pt>
                <c:pt idx="314">
                  <c:v>2018-12-14 3:00</c:v>
                </c:pt>
                <c:pt idx="315">
                  <c:v>2018-12-14 4:00</c:v>
                </c:pt>
                <c:pt idx="316">
                  <c:v>2018-12-14 5:00</c:v>
                </c:pt>
                <c:pt idx="317">
                  <c:v>2018-12-14 6:00</c:v>
                </c:pt>
                <c:pt idx="318">
                  <c:v>2018-12-14 7:00</c:v>
                </c:pt>
                <c:pt idx="319">
                  <c:v>2018-12-14 8:00</c:v>
                </c:pt>
                <c:pt idx="320">
                  <c:v>2018-12-14 9:00</c:v>
                </c:pt>
                <c:pt idx="321">
                  <c:v>2018-12-14 10:00</c:v>
                </c:pt>
                <c:pt idx="322">
                  <c:v>2018-12-14 11:00</c:v>
                </c:pt>
                <c:pt idx="323">
                  <c:v>2018-12-14 12:00</c:v>
                </c:pt>
                <c:pt idx="324">
                  <c:v>2018-12-14 13:00</c:v>
                </c:pt>
                <c:pt idx="325">
                  <c:v>2018-12-14 14:00</c:v>
                </c:pt>
                <c:pt idx="326">
                  <c:v>2018-12-14 15:00</c:v>
                </c:pt>
                <c:pt idx="327">
                  <c:v>2018-12-14 16:00</c:v>
                </c:pt>
                <c:pt idx="328">
                  <c:v>2018-12-14 17:00</c:v>
                </c:pt>
                <c:pt idx="329">
                  <c:v>2018-12-14 18:00</c:v>
                </c:pt>
                <c:pt idx="330">
                  <c:v>2018-12-14 19:00</c:v>
                </c:pt>
                <c:pt idx="331">
                  <c:v>2018-12-14 20:00</c:v>
                </c:pt>
                <c:pt idx="332">
                  <c:v>2018-12-14 21:00</c:v>
                </c:pt>
                <c:pt idx="333">
                  <c:v>2018-12-14 22:00</c:v>
                </c:pt>
                <c:pt idx="334">
                  <c:v>2018-12-14 23:00</c:v>
                </c:pt>
                <c:pt idx="335">
                  <c:v>2018-12-14 24:00</c:v>
                </c:pt>
                <c:pt idx="336">
                  <c:v>2018-12-15 1:00</c:v>
                </c:pt>
                <c:pt idx="337">
                  <c:v>2018-12-15 2:00</c:v>
                </c:pt>
                <c:pt idx="338">
                  <c:v>2018-12-15 3:00</c:v>
                </c:pt>
                <c:pt idx="339">
                  <c:v>2018-12-15 4:00</c:v>
                </c:pt>
                <c:pt idx="340">
                  <c:v>2018-12-15 5:00</c:v>
                </c:pt>
                <c:pt idx="341">
                  <c:v>2018-12-15 6:00</c:v>
                </c:pt>
                <c:pt idx="342">
                  <c:v>2018-12-15 7:00</c:v>
                </c:pt>
                <c:pt idx="343">
                  <c:v>2018-12-15 8:00</c:v>
                </c:pt>
                <c:pt idx="344">
                  <c:v>2018-12-15 9:00</c:v>
                </c:pt>
                <c:pt idx="345">
                  <c:v>2018-12-15 10:00</c:v>
                </c:pt>
                <c:pt idx="346">
                  <c:v>2018-12-15 11:00</c:v>
                </c:pt>
                <c:pt idx="347">
                  <c:v>2018-12-15 12:00</c:v>
                </c:pt>
                <c:pt idx="348">
                  <c:v>2018-12-15 13:00</c:v>
                </c:pt>
                <c:pt idx="349">
                  <c:v>2018-12-15 14:00</c:v>
                </c:pt>
                <c:pt idx="350">
                  <c:v>2018-12-15 15:00</c:v>
                </c:pt>
                <c:pt idx="351">
                  <c:v>2018-12-15 16:00</c:v>
                </c:pt>
                <c:pt idx="352">
                  <c:v>2018-12-15 17:00</c:v>
                </c:pt>
                <c:pt idx="353">
                  <c:v>2018-12-15 18:00</c:v>
                </c:pt>
                <c:pt idx="354">
                  <c:v>2018-12-15 19:00</c:v>
                </c:pt>
                <c:pt idx="355">
                  <c:v>2018-12-15 20:00</c:v>
                </c:pt>
                <c:pt idx="356">
                  <c:v>2018-12-15 21:00</c:v>
                </c:pt>
                <c:pt idx="357">
                  <c:v>2018-12-15 22:00</c:v>
                </c:pt>
                <c:pt idx="358">
                  <c:v>2018-12-15 23:00</c:v>
                </c:pt>
                <c:pt idx="359">
                  <c:v>2018-12-15 24:00</c:v>
                </c:pt>
                <c:pt idx="360">
                  <c:v>2018-12-16 1:00</c:v>
                </c:pt>
                <c:pt idx="361">
                  <c:v>2018-12-16 2:00</c:v>
                </c:pt>
                <c:pt idx="362">
                  <c:v>2018-12-16 3:00</c:v>
                </c:pt>
                <c:pt idx="363">
                  <c:v>2018-12-16 4:00</c:v>
                </c:pt>
                <c:pt idx="364">
                  <c:v>2018-12-16 5:00</c:v>
                </c:pt>
                <c:pt idx="365">
                  <c:v>2018-12-16 6:00</c:v>
                </c:pt>
                <c:pt idx="366">
                  <c:v>2018-12-16 7:00</c:v>
                </c:pt>
                <c:pt idx="367">
                  <c:v>2018-12-16 8:00</c:v>
                </c:pt>
                <c:pt idx="368">
                  <c:v>2018-12-16 9:00</c:v>
                </c:pt>
                <c:pt idx="369">
                  <c:v>2018-12-16 10:00</c:v>
                </c:pt>
                <c:pt idx="370">
                  <c:v>2018-12-16 11:00</c:v>
                </c:pt>
                <c:pt idx="371">
                  <c:v>2018-12-16 12:00</c:v>
                </c:pt>
                <c:pt idx="372">
                  <c:v>2018-12-16 13:00</c:v>
                </c:pt>
                <c:pt idx="373">
                  <c:v>2018-12-16 14:00</c:v>
                </c:pt>
                <c:pt idx="374">
                  <c:v>2018-12-16 15:00</c:v>
                </c:pt>
                <c:pt idx="375">
                  <c:v>2018-12-16 16:00</c:v>
                </c:pt>
                <c:pt idx="376">
                  <c:v>2018-12-16 17:00</c:v>
                </c:pt>
                <c:pt idx="377">
                  <c:v>2018-12-16 18:00</c:v>
                </c:pt>
                <c:pt idx="378">
                  <c:v>2018-12-16 19:00</c:v>
                </c:pt>
                <c:pt idx="379">
                  <c:v>2018-12-16 20:00</c:v>
                </c:pt>
                <c:pt idx="380">
                  <c:v>2018-12-16 21:00</c:v>
                </c:pt>
                <c:pt idx="381">
                  <c:v>2018-12-16 22:00</c:v>
                </c:pt>
                <c:pt idx="382">
                  <c:v>2018-12-16 23:00</c:v>
                </c:pt>
                <c:pt idx="383">
                  <c:v>2018-12-16 24:00</c:v>
                </c:pt>
                <c:pt idx="384">
                  <c:v>2018-12-17 1:00</c:v>
                </c:pt>
                <c:pt idx="385">
                  <c:v>2018-12-17 2:00</c:v>
                </c:pt>
                <c:pt idx="386">
                  <c:v>2018-12-17 3:00</c:v>
                </c:pt>
                <c:pt idx="387">
                  <c:v>2018-12-17 4:00</c:v>
                </c:pt>
                <c:pt idx="388">
                  <c:v>2018-12-17 5:00</c:v>
                </c:pt>
                <c:pt idx="389">
                  <c:v>2018-12-17 6:00</c:v>
                </c:pt>
                <c:pt idx="390">
                  <c:v>2018-12-17 7:00</c:v>
                </c:pt>
                <c:pt idx="391">
                  <c:v>2018-12-17 8:00</c:v>
                </c:pt>
                <c:pt idx="392">
                  <c:v>2018-12-17 9:00</c:v>
                </c:pt>
                <c:pt idx="393">
                  <c:v>2018-12-17 10:00</c:v>
                </c:pt>
                <c:pt idx="394">
                  <c:v>2018-12-17 11:00</c:v>
                </c:pt>
                <c:pt idx="395">
                  <c:v>2018-12-17 12:00</c:v>
                </c:pt>
                <c:pt idx="396">
                  <c:v>2018-12-17 13:00</c:v>
                </c:pt>
                <c:pt idx="397">
                  <c:v>2018-12-17 14:00</c:v>
                </c:pt>
                <c:pt idx="398">
                  <c:v>2018-12-17 15:00</c:v>
                </c:pt>
                <c:pt idx="399">
                  <c:v>2018-12-17 16:00</c:v>
                </c:pt>
                <c:pt idx="400">
                  <c:v>2018-12-17 17:00</c:v>
                </c:pt>
                <c:pt idx="401">
                  <c:v>2018-12-17 18:00</c:v>
                </c:pt>
                <c:pt idx="402">
                  <c:v>2018-12-17 19:00</c:v>
                </c:pt>
                <c:pt idx="403">
                  <c:v>2018-12-17 20:00</c:v>
                </c:pt>
                <c:pt idx="404">
                  <c:v>2018-12-17 21:00</c:v>
                </c:pt>
                <c:pt idx="405">
                  <c:v>2018-12-17 22:00</c:v>
                </c:pt>
                <c:pt idx="406">
                  <c:v>2018-12-17 23:00</c:v>
                </c:pt>
                <c:pt idx="407">
                  <c:v>2018-12-17 24:00</c:v>
                </c:pt>
                <c:pt idx="408">
                  <c:v>2018-12-18 1:00</c:v>
                </c:pt>
                <c:pt idx="409">
                  <c:v>2018-12-18 2:00</c:v>
                </c:pt>
                <c:pt idx="410">
                  <c:v>2018-12-18 3:00</c:v>
                </c:pt>
                <c:pt idx="411">
                  <c:v>2018-12-18 4:00</c:v>
                </c:pt>
                <c:pt idx="412">
                  <c:v>2018-12-18 5:00</c:v>
                </c:pt>
                <c:pt idx="413">
                  <c:v>2018-12-18 6:00</c:v>
                </c:pt>
                <c:pt idx="414">
                  <c:v>2018-12-18 7:00</c:v>
                </c:pt>
                <c:pt idx="415">
                  <c:v>2018-12-18 8:00</c:v>
                </c:pt>
                <c:pt idx="416">
                  <c:v>2018-12-18 9:00</c:v>
                </c:pt>
                <c:pt idx="417">
                  <c:v>2018-12-18 10:00</c:v>
                </c:pt>
                <c:pt idx="418">
                  <c:v>2018-12-18 11:00</c:v>
                </c:pt>
                <c:pt idx="419">
                  <c:v>2018-12-18 12:00</c:v>
                </c:pt>
                <c:pt idx="420">
                  <c:v>2018-12-18 13:00</c:v>
                </c:pt>
                <c:pt idx="421">
                  <c:v>2018-12-18 14:00</c:v>
                </c:pt>
                <c:pt idx="422">
                  <c:v>2018-12-18 15:00</c:v>
                </c:pt>
                <c:pt idx="423">
                  <c:v>2018-12-18 16:00</c:v>
                </c:pt>
                <c:pt idx="424">
                  <c:v>2018-12-18 17:00</c:v>
                </c:pt>
                <c:pt idx="425">
                  <c:v>2018-12-18 18:00</c:v>
                </c:pt>
                <c:pt idx="426">
                  <c:v>2018-12-18 19:00</c:v>
                </c:pt>
                <c:pt idx="427">
                  <c:v>2018-12-18 20:00</c:v>
                </c:pt>
                <c:pt idx="428">
                  <c:v>2018-12-18 21:00</c:v>
                </c:pt>
                <c:pt idx="429">
                  <c:v>2018-12-18 22:00</c:v>
                </c:pt>
                <c:pt idx="430">
                  <c:v>2018-12-18 23:00</c:v>
                </c:pt>
                <c:pt idx="431">
                  <c:v>2018-12-18 24:00</c:v>
                </c:pt>
                <c:pt idx="432">
                  <c:v>2018-12-19 1:00</c:v>
                </c:pt>
                <c:pt idx="433">
                  <c:v>2018-12-19 2:00</c:v>
                </c:pt>
                <c:pt idx="434">
                  <c:v>2018-12-19 3:00</c:v>
                </c:pt>
                <c:pt idx="435">
                  <c:v>2018-12-19 4:00</c:v>
                </c:pt>
                <c:pt idx="436">
                  <c:v>2018-12-19 5:00</c:v>
                </c:pt>
                <c:pt idx="437">
                  <c:v>2018-12-19 6:00</c:v>
                </c:pt>
                <c:pt idx="438">
                  <c:v>2018-12-19 7:00</c:v>
                </c:pt>
                <c:pt idx="439">
                  <c:v>2018-12-19 8:00</c:v>
                </c:pt>
                <c:pt idx="440">
                  <c:v>2018-12-19 9:00</c:v>
                </c:pt>
                <c:pt idx="441">
                  <c:v>2018-12-19 10:00</c:v>
                </c:pt>
                <c:pt idx="442">
                  <c:v>2018-12-19 11:00</c:v>
                </c:pt>
                <c:pt idx="443">
                  <c:v>2018-12-19 12:00</c:v>
                </c:pt>
                <c:pt idx="444">
                  <c:v>2018-12-19 13:00</c:v>
                </c:pt>
                <c:pt idx="445">
                  <c:v>2018-12-19 14:00</c:v>
                </c:pt>
                <c:pt idx="446">
                  <c:v>2018-12-19 15:00</c:v>
                </c:pt>
                <c:pt idx="447">
                  <c:v>2018-12-19 16:00</c:v>
                </c:pt>
                <c:pt idx="448">
                  <c:v>2018-12-19 17:00</c:v>
                </c:pt>
                <c:pt idx="449">
                  <c:v>2018-12-19 18:00</c:v>
                </c:pt>
                <c:pt idx="450">
                  <c:v>2018-12-19 19:00</c:v>
                </c:pt>
                <c:pt idx="451">
                  <c:v>2018-12-19 20:00</c:v>
                </c:pt>
                <c:pt idx="452">
                  <c:v>2018-12-19 21:00</c:v>
                </c:pt>
                <c:pt idx="453">
                  <c:v>2018-12-19 22:00</c:v>
                </c:pt>
                <c:pt idx="454">
                  <c:v>2018-12-19 23:00</c:v>
                </c:pt>
                <c:pt idx="455">
                  <c:v>2018-12-19 24:00</c:v>
                </c:pt>
                <c:pt idx="456">
                  <c:v>2018-12-20 1:00</c:v>
                </c:pt>
                <c:pt idx="457">
                  <c:v>2018-12-20 2:00</c:v>
                </c:pt>
                <c:pt idx="458">
                  <c:v>2018-12-20 3:00</c:v>
                </c:pt>
                <c:pt idx="459">
                  <c:v>2018-12-20 4:00</c:v>
                </c:pt>
                <c:pt idx="460">
                  <c:v>2018-12-20 5:00</c:v>
                </c:pt>
                <c:pt idx="461">
                  <c:v>2018-12-20 6:00</c:v>
                </c:pt>
                <c:pt idx="462">
                  <c:v>2018-12-20 7:00</c:v>
                </c:pt>
                <c:pt idx="463">
                  <c:v>2018-12-20 8:00</c:v>
                </c:pt>
                <c:pt idx="464">
                  <c:v>2018-12-20 9:00</c:v>
                </c:pt>
                <c:pt idx="465">
                  <c:v>2018-12-20 10:00</c:v>
                </c:pt>
                <c:pt idx="466">
                  <c:v>2018-12-20 11:00</c:v>
                </c:pt>
                <c:pt idx="467">
                  <c:v>2018-12-20 12:00</c:v>
                </c:pt>
                <c:pt idx="468">
                  <c:v>2018-12-20 13:00</c:v>
                </c:pt>
                <c:pt idx="469">
                  <c:v>2018-12-20 14:00</c:v>
                </c:pt>
                <c:pt idx="470">
                  <c:v>2018-12-20 15:00</c:v>
                </c:pt>
                <c:pt idx="471">
                  <c:v>2018-12-20 16:00</c:v>
                </c:pt>
                <c:pt idx="472">
                  <c:v>2018-12-20 17:00</c:v>
                </c:pt>
                <c:pt idx="473">
                  <c:v>2018-12-20 18:00</c:v>
                </c:pt>
                <c:pt idx="474">
                  <c:v>2018-12-20 19:00</c:v>
                </c:pt>
                <c:pt idx="475">
                  <c:v>2018-12-20 20:00</c:v>
                </c:pt>
                <c:pt idx="476">
                  <c:v>2018-12-20 21:00</c:v>
                </c:pt>
                <c:pt idx="477">
                  <c:v>2018-12-20 22:00</c:v>
                </c:pt>
                <c:pt idx="478">
                  <c:v>2018-12-20 23:00</c:v>
                </c:pt>
                <c:pt idx="479">
                  <c:v>2018-12-20 24:00</c:v>
                </c:pt>
                <c:pt idx="480">
                  <c:v>2018-12-21 1:00</c:v>
                </c:pt>
                <c:pt idx="481">
                  <c:v>2018-12-21 2:00</c:v>
                </c:pt>
                <c:pt idx="482">
                  <c:v>2018-12-21 3:00</c:v>
                </c:pt>
                <c:pt idx="483">
                  <c:v>2018-12-21 4:00</c:v>
                </c:pt>
                <c:pt idx="484">
                  <c:v>2018-12-21 5:00</c:v>
                </c:pt>
                <c:pt idx="485">
                  <c:v>2018-12-21 6:00</c:v>
                </c:pt>
                <c:pt idx="486">
                  <c:v>2018-12-21 7:00</c:v>
                </c:pt>
                <c:pt idx="487">
                  <c:v>2018-12-21 8:00</c:v>
                </c:pt>
                <c:pt idx="488">
                  <c:v>2018-12-21 9:00</c:v>
                </c:pt>
                <c:pt idx="489">
                  <c:v>2018-12-21 10:00</c:v>
                </c:pt>
                <c:pt idx="490">
                  <c:v>2018-12-21 11:00</c:v>
                </c:pt>
                <c:pt idx="491">
                  <c:v>2018-12-21 12:00</c:v>
                </c:pt>
                <c:pt idx="492">
                  <c:v>2018-12-21 13:00</c:v>
                </c:pt>
                <c:pt idx="493">
                  <c:v>2018-12-21 14:00</c:v>
                </c:pt>
                <c:pt idx="494">
                  <c:v>2018-12-21 15:00</c:v>
                </c:pt>
                <c:pt idx="495">
                  <c:v>2018-12-21 16:00</c:v>
                </c:pt>
                <c:pt idx="496">
                  <c:v>2018-12-21 17:00</c:v>
                </c:pt>
                <c:pt idx="497">
                  <c:v>2018-12-21 18:00</c:v>
                </c:pt>
                <c:pt idx="498">
                  <c:v>2018-12-21 19:00</c:v>
                </c:pt>
                <c:pt idx="499">
                  <c:v>2018-12-21 20:00</c:v>
                </c:pt>
                <c:pt idx="500">
                  <c:v>2018-12-21 21:00</c:v>
                </c:pt>
                <c:pt idx="501">
                  <c:v>2018-12-21 22:00</c:v>
                </c:pt>
                <c:pt idx="502">
                  <c:v>2018-12-21 23:00</c:v>
                </c:pt>
                <c:pt idx="503">
                  <c:v>2018-12-21 24:00</c:v>
                </c:pt>
                <c:pt idx="504">
                  <c:v>2018-12-22 1:00</c:v>
                </c:pt>
                <c:pt idx="505">
                  <c:v>2018-12-22 2:00</c:v>
                </c:pt>
                <c:pt idx="506">
                  <c:v>2018-12-22 3:00</c:v>
                </c:pt>
                <c:pt idx="507">
                  <c:v>2018-12-22 4:00</c:v>
                </c:pt>
                <c:pt idx="508">
                  <c:v>2018-12-22 5:00</c:v>
                </c:pt>
                <c:pt idx="509">
                  <c:v>2018-12-22 6:00</c:v>
                </c:pt>
                <c:pt idx="510">
                  <c:v>2018-12-22 7:00</c:v>
                </c:pt>
                <c:pt idx="511">
                  <c:v>2018-12-22 8:00</c:v>
                </c:pt>
                <c:pt idx="512">
                  <c:v>2018-12-22 9:00</c:v>
                </c:pt>
                <c:pt idx="513">
                  <c:v>2018-12-22 10:00</c:v>
                </c:pt>
                <c:pt idx="514">
                  <c:v>2018-12-22 11:00</c:v>
                </c:pt>
                <c:pt idx="515">
                  <c:v>2018-12-22 12:00</c:v>
                </c:pt>
                <c:pt idx="516">
                  <c:v>2018-12-22 13:00</c:v>
                </c:pt>
                <c:pt idx="517">
                  <c:v>2018-12-22 14:00</c:v>
                </c:pt>
                <c:pt idx="518">
                  <c:v>2018-12-22 15:00</c:v>
                </c:pt>
                <c:pt idx="519">
                  <c:v>2018-12-22 16:00</c:v>
                </c:pt>
                <c:pt idx="520">
                  <c:v>2018-12-22 17:00</c:v>
                </c:pt>
                <c:pt idx="521">
                  <c:v>2018-12-22 18:00</c:v>
                </c:pt>
                <c:pt idx="522">
                  <c:v>2018-12-22 19:00</c:v>
                </c:pt>
                <c:pt idx="523">
                  <c:v>2018-12-22 20:00</c:v>
                </c:pt>
                <c:pt idx="524">
                  <c:v>2018-12-22 21:00</c:v>
                </c:pt>
                <c:pt idx="525">
                  <c:v>2018-12-22 22:00</c:v>
                </c:pt>
                <c:pt idx="526">
                  <c:v>2018-12-22 23:00</c:v>
                </c:pt>
                <c:pt idx="527">
                  <c:v>2018-12-22 24:00</c:v>
                </c:pt>
                <c:pt idx="528">
                  <c:v>2018-12-23 1:00</c:v>
                </c:pt>
                <c:pt idx="529">
                  <c:v>2018-12-23 2:00</c:v>
                </c:pt>
                <c:pt idx="530">
                  <c:v>2018-12-23 3:00</c:v>
                </c:pt>
                <c:pt idx="531">
                  <c:v>2018-12-23 4:00</c:v>
                </c:pt>
                <c:pt idx="532">
                  <c:v>2018-12-23 5:00</c:v>
                </c:pt>
                <c:pt idx="533">
                  <c:v>2018-12-23 6:00</c:v>
                </c:pt>
                <c:pt idx="534">
                  <c:v>2018-12-23 7:00</c:v>
                </c:pt>
                <c:pt idx="535">
                  <c:v>2018-12-23 8:00</c:v>
                </c:pt>
                <c:pt idx="536">
                  <c:v>2018-12-23 9:00</c:v>
                </c:pt>
                <c:pt idx="537">
                  <c:v>2018-12-23 10:00</c:v>
                </c:pt>
                <c:pt idx="538">
                  <c:v>2018-12-23 11:00</c:v>
                </c:pt>
                <c:pt idx="539">
                  <c:v>2018-12-23 12:00</c:v>
                </c:pt>
                <c:pt idx="540">
                  <c:v>2018-12-23 13:00</c:v>
                </c:pt>
                <c:pt idx="541">
                  <c:v>2018-12-23 14:00</c:v>
                </c:pt>
                <c:pt idx="542">
                  <c:v>2018-12-23 15:00</c:v>
                </c:pt>
                <c:pt idx="543">
                  <c:v>2018-12-23 16:00</c:v>
                </c:pt>
                <c:pt idx="544">
                  <c:v>2018-12-23 17:00</c:v>
                </c:pt>
                <c:pt idx="545">
                  <c:v>2018-12-23 18:00</c:v>
                </c:pt>
                <c:pt idx="546">
                  <c:v>2018-12-23 19:00</c:v>
                </c:pt>
                <c:pt idx="547">
                  <c:v>2018-12-23 20:00</c:v>
                </c:pt>
                <c:pt idx="548">
                  <c:v>2018-12-23 21:00</c:v>
                </c:pt>
                <c:pt idx="549">
                  <c:v>2018-12-23 22:00</c:v>
                </c:pt>
                <c:pt idx="550">
                  <c:v>2018-12-23 23:00</c:v>
                </c:pt>
                <c:pt idx="551">
                  <c:v>2018-12-23 24:00</c:v>
                </c:pt>
                <c:pt idx="552">
                  <c:v>2018-12-24 1:00</c:v>
                </c:pt>
                <c:pt idx="553">
                  <c:v>2018-12-24 2:00</c:v>
                </c:pt>
                <c:pt idx="554">
                  <c:v>2018-12-24 3:00</c:v>
                </c:pt>
                <c:pt idx="555">
                  <c:v>2018-12-24 4:00</c:v>
                </c:pt>
                <c:pt idx="556">
                  <c:v>2018-12-24 5:00</c:v>
                </c:pt>
                <c:pt idx="557">
                  <c:v>2018-12-24 6:00</c:v>
                </c:pt>
                <c:pt idx="558">
                  <c:v>2018-12-24 7:00</c:v>
                </c:pt>
                <c:pt idx="559">
                  <c:v>2018-12-24 8:00</c:v>
                </c:pt>
                <c:pt idx="560">
                  <c:v>2018-12-24 9:00</c:v>
                </c:pt>
                <c:pt idx="561">
                  <c:v>2018-12-24 10:00</c:v>
                </c:pt>
                <c:pt idx="562">
                  <c:v>2018-12-24 11:00</c:v>
                </c:pt>
                <c:pt idx="563">
                  <c:v>2018-12-24 12:00</c:v>
                </c:pt>
                <c:pt idx="564">
                  <c:v>2018-12-24 13:00</c:v>
                </c:pt>
                <c:pt idx="565">
                  <c:v>2018-12-24 14:00</c:v>
                </c:pt>
                <c:pt idx="566">
                  <c:v>2018-12-24 15:00</c:v>
                </c:pt>
                <c:pt idx="567">
                  <c:v>2018-12-24 16:00</c:v>
                </c:pt>
                <c:pt idx="568">
                  <c:v>2018-12-24 17:00</c:v>
                </c:pt>
                <c:pt idx="569">
                  <c:v>2018-12-24 18:00</c:v>
                </c:pt>
                <c:pt idx="570">
                  <c:v>2018-12-24 19:00</c:v>
                </c:pt>
                <c:pt idx="571">
                  <c:v>2018-12-24 20:00</c:v>
                </c:pt>
                <c:pt idx="572">
                  <c:v>2018-12-24 21:00</c:v>
                </c:pt>
                <c:pt idx="573">
                  <c:v>2018-12-24 22:00</c:v>
                </c:pt>
                <c:pt idx="574">
                  <c:v>2018-12-24 23:00</c:v>
                </c:pt>
                <c:pt idx="575">
                  <c:v>2018-12-24 24:00</c:v>
                </c:pt>
                <c:pt idx="576">
                  <c:v>2018-12-25 1:00</c:v>
                </c:pt>
                <c:pt idx="577">
                  <c:v>2018-12-25 2:00</c:v>
                </c:pt>
                <c:pt idx="578">
                  <c:v>2018-12-25 3:00</c:v>
                </c:pt>
                <c:pt idx="579">
                  <c:v>2018-12-25 4:00</c:v>
                </c:pt>
                <c:pt idx="580">
                  <c:v>2018-12-25 5:00</c:v>
                </c:pt>
                <c:pt idx="581">
                  <c:v>2018-12-25 6:00</c:v>
                </c:pt>
                <c:pt idx="582">
                  <c:v>2018-12-25 7:00</c:v>
                </c:pt>
                <c:pt idx="583">
                  <c:v>2018-12-25 8:00</c:v>
                </c:pt>
                <c:pt idx="584">
                  <c:v>2018-12-25 9:00</c:v>
                </c:pt>
                <c:pt idx="585">
                  <c:v>2018-12-25 10:00</c:v>
                </c:pt>
                <c:pt idx="586">
                  <c:v>2018-12-25 11:00</c:v>
                </c:pt>
                <c:pt idx="587">
                  <c:v>2018-12-25 12:00</c:v>
                </c:pt>
                <c:pt idx="588">
                  <c:v>2018-12-25 13:00</c:v>
                </c:pt>
                <c:pt idx="589">
                  <c:v>2018-12-25 14:00</c:v>
                </c:pt>
                <c:pt idx="590">
                  <c:v>2018-12-25 15:00</c:v>
                </c:pt>
                <c:pt idx="591">
                  <c:v>2018-12-25 16:00</c:v>
                </c:pt>
                <c:pt idx="592">
                  <c:v>2018-12-25 17:00</c:v>
                </c:pt>
                <c:pt idx="593">
                  <c:v>2018-12-25 18:00</c:v>
                </c:pt>
                <c:pt idx="594">
                  <c:v>2018-12-25 19:00</c:v>
                </c:pt>
                <c:pt idx="595">
                  <c:v>2018-12-25 20:00</c:v>
                </c:pt>
                <c:pt idx="596">
                  <c:v>2018-12-25 21:00</c:v>
                </c:pt>
                <c:pt idx="597">
                  <c:v>2018-12-25 22:00</c:v>
                </c:pt>
                <c:pt idx="598">
                  <c:v>2018-12-25 23:00</c:v>
                </c:pt>
                <c:pt idx="599">
                  <c:v>2018-12-25 24:00</c:v>
                </c:pt>
                <c:pt idx="600">
                  <c:v>2018-12-26 1:00</c:v>
                </c:pt>
                <c:pt idx="601">
                  <c:v>2018-12-26 2:00</c:v>
                </c:pt>
                <c:pt idx="602">
                  <c:v>2018-12-26 3:00</c:v>
                </c:pt>
                <c:pt idx="603">
                  <c:v>2018-12-26 4:00</c:v>
                </c:pt>
                <c:pt idx="604">
                  <c:v>2018-12-26 5:00</c:v>
                </c:pt>
                <c:pt idx="605">
                  <c:v>2018-12-26 6:00</c:v>
                </c:pt>
                <c:pt idx="606">
                  <c:v>2018-12-26 7:00</c:v>
                </c:pt>
                <c:pt idx="607">
                  <c:v>2018-12-26 8:00</c:v>
                </c:pt>
                <c:pt idx="608">
                  <c:v>2018-12-26 9:00</c:v>
                </c:pt>
                <c:pt idx="609">
                  <c:v>2018-12-26 10:00</c:v>
                </c:pt>
                <c:pt idx="610">
                  <c:v>2018-12-26 11:00</c:v>
                </c:pt>
                <c:pt idx="611">
                  <c:v>2018-12-26 12:00</c:v>
                </c:pt>
                <c:pt idx="612">
                  <c:v>2018-12-26 13:00</c:v>
                </c:pt>
                <c:pt idx="613">
                  <c:v>2018-12-26 14:00</c:v>
                </c:pt>
                <c:pt idx="614">
                  <c:v>2018-12-26 15:00</c:v>
                </c:pt>
                <c:pt idx="615">
                  <c:v>2018-12-26 16:00</c:v>
                </c:pt>
                <c:pt idx="616">
                  <c:v>2018-12-26 17:00</c:v>
                </c:pt>
                <c:pt idx="617">
                  <c:v>2018-12-26 18:00</c:v>
                </c:pt>
                <c:pt idx="618">
                  <c:v>2018-12-26 19:00</c:v>
                </c:pt>
                <c:pt idx="619">
                  <c:v>2018-12-26 20:00</c:v>
                </c:pt>
                <c:pt idx="620">
                  <c:v>2018-12-26 21:00</c:v>
                </c:pt>
                <c:pt idx="621">
                  <c:v>2018-12-26 22:00</c:v>
                </c:pt>
                <c:pt idx="622">
                  <c:v>2018-12-26 23:00</c:v>
                </c:pt>
                <c:pt idx="623">
                  <c:v>2018-12-26 24:00</c:v>
                </c:pt>
                <c:pt idx="624">
                  <c:v>2018-12-27 1:00</c:v>
                </c:pt>
                <c:pt idx="625">
                  <c:v>2018-12-27 2:00</c:v>
                </c:pt>
                <c:pt idx="626">
                  <c:v>2018-12-27 3:00</c:v>
                </c:pt>
                <c:pt idx="627">
                  <c:v>2018-12-27 4:00</c:v>
                </c:pt>
                <c:pt idx="628">
                  <c:v>2018-12-27 5:00</c:v>
                </c:pt>
                <c:pt idx="629">
                  <c:v>2018-12-27 6:00</c:v>
                </c:pt>
                <c:pt idx="630">
                  <c:v>2018-12-27 7:00</c:v>
                </c:pt>
                <c:pt idx="631">
                  <c:v>2018-12-27 8:00</c:v>
                </c:pt>
                <c:pt idx="632">
                  <c:v>2018-12-27 9:00</c:v>
                </c:pt>
                <c:pt idx="633">
                  <c:v>2018-12-27 10:00</c:v>
                </c:pt>
                <c:pt idx="634">
                  <c:v>2018-12-27 11:00</c:v>
                </c:pt>
                <c:pt idx="635">
                  <c:v>2018-12-27 12:00</c:v>
                </c:pt>
                <c:pt idx="636">
                  <c:v>2018-12-27 13:00</c:v>
                </c:pt>
                <c:pt idx="637">
                  <c:v>2018-12-27 14:00</c:v>
                </c:pt>
                <c:pt idx="638">
                  <c:v>2018-12-27 15:00</c:v>
                </c:pt>
                <c:pt idx="639">
                  <c:v>2018-12-27 16:00</c:v>
                </c:pt>
                <c:pt idx="640">
                  <c:v>2018-12-27 17:00</c:v>
                </c:pt>
                <c:pt idx="641">
                  <c:v>2018-12-27 18:00</c:v>
                </c:pt>
                <c:pt idx="642">
                  <c:v>2018-12-27 19:00</c:v>
                </c:pt>
                <c:pt idx="643">
                  <c:v>2018-12-27 20:00</c:v>
                </c:pt>
                <c:pt idx="644">
                  <c:v>2018-12-27 21:00</c:v>
                </c:pt>
                <c:pt idx="645">
                  <c:v>2018-12-27 22:00</c:v>
                </c:pt>
                <c:pt idx="646">
                  <c:v>2018-12-27 23:00</c:v>
                </c:pt>
                <c:pt idx="647">
                  <c:v>2018-12-27 24:00</c:v>
                </c:pt>
                <c:pt idx="648">
                  <c:v>2018-12-28 1:00</c:v>
                </c:pt>
                <c:pt idx="649">
                  <c:v>2018-12-28 2:00</c:v>
                </c:pt>
                <c:pt idx="650">
                  <c:v>2018-12-28 3:00</c:v>
                </c:pt>
                <c:pt idx="651">
                  <c:v>2018-12-28 4:00</c:v>
                </c:pt>
                <c:pt idx="652">
                  <c:v>2018-12-28 5:00</c:v>
                </c:pt>
                <c:pt idx="653">
                  <c:v>2018-12-28 6:00</c:v>
                </c:pt>
                <c:pt idx="654">
                  <c:v>2018-12-28 7:00</c:v>
                </c:pt>
                <c:pt idx="655">
                  <c:v>2018-12-28 8:00</c:v>
                </c:pt>
                <c:pt idx="656">
                  <c:v>2018-12-28 9:00</c:v>
                </c:pt>
                <c:pt idx="657">
                  <c:v>2018-12-28 10:00</c:v>
                </c:pt>
                <c:pt idx="658">
                  <c:v>2018-12-28 11:00</c:v>
                </c:pt>
                <c:pt idx="659">
                  <c:v>2018-12-28 12:00</c:v>
                </c:pt>
                <c:pt idx="660">
                  <c:v>2018-12-28 13:00</c:v>
                </c:pt>
                <c:pt idx="661">
                  <c:v>2018-12-28 14:00</c:v>
                </c:pt>
                <c:pt idx="662">
                  <c:v>2018-12-28 15:00</c:v>
                </c:pt>
                <c:pt idx="663">
                  <c:v>2018-12-28 16:00</c:v>
                </c:pt>
                <c:pt idx="664">
                  <c:v>2018-12-28 17:00</c:v>
                </c:pt>
                <c:pt idx="665">
                  <c:v>2018-12-28 18:00</c:v>
                </c:pt>
                <c:pt idx="666">
                  <c:v>2018-12-28 19:00</c:v>
                </c:pt>
                <c:pt idx="667">
                  <c:v>2018-12-28 20:00</c:v>
                </c:pt>
                <c:pt idx="668">
                  <c:v>2018-12-28 21:00</c:v>
                </c:pt>
                <c:pt idx="669">
                  <c:v>2018-12-28 22:00</c:v>
                </c:pt>
                <c:pt idx="670">
                  <c:v>2018-12-28 23:00</c:v>
                </c:pt>
                <c:pt idx="671">
                  <c:v>2018-12-28 24:00</c:v>
                </c:pt>
                <c:pt idx="672">
                  <c:v>2018-12-29 1:00</c:v>
                </c:pt>
                <c:pt idx="673">
                  <c:v>2018-12-29 2:00</c:v>
                </c:pt>
                <c:pt idx="674">
                  <c:v>2018-12-29 3:00</c:v>
                </c:pt>
                <c:pt idx="675">
                  <c:v>2018-12-29 4:00</c:v>
                </c:pt>
                <c:pt idx="676">
                  <c:v>2018-12-29 5:00</c:v>
                </c:pt>
                <c:pt idx="677">
                  <c:v>2018-12-29 6:00</c:v>
                </c:pt>
                <c:pt idx="678">
                  <c:v>2018-12-29 7:00</c:v>
                </c:pt>
                <c:pt idx="679">
                  <c:v>2018-12-29 8:00</c:v>
                </c:pt>
                <c:pt idx="680">
                  <c:v>2018-12-29 9:00</c:v>
                </c:pt>
                <c:pt idx="681">
                  <c:v>2018-12-29 10:00</c:v>
                </c:pt>
                <c:pt idx="682">
                  <c:v>2018-12-29 11:00</c:v>
                </c:pt>
                <c:pt idx="683">
                  <c:v>2018-12-29 12:00</c:v>
                </c:pt>
                <c:pt idx="684">
                  <c:v>2018-12-29 13:00</c:v>
                </c:pt>
                <c:pt idx="685">
                  <c:v>2018-12-29 14:00</c:v>
                </c:pt>
                <c:pt idx="686">
                  <c:v>2018-12-29 15:00</c:v>
                </c:pt>
                <c:pt idx="687">
                  <c:v>2018-12-29 16:00</c:v>
                </c:pt>
                <c:pt idx="688">
                  <c:v>2018-12-29 17:00</c:v>
                </c:pt>
                <c:pt idx="689">
                  <c:v>2018-12-29 18:00</c:v>
                </c:pt>
                <c:pt idx="690">
                  <c:v>2018-12-29 19:00</c:v>
                </c:pt>
                <c:pt idx="691">
                  <c:v>2018-12-29 20:00</c:v>
                </c:pt>
                <c:pt idx="692">
                  <c:v>2018-12-29 21:00</c:v>
                </c:pt>
                <c:pt idx="693">
                  <c:v>2018-12-29 22:00</c:v>
                </c:pt>
                <c:pt idx="694">
                  <c:v>2018-12-29 23:00</c:v>
                </c:pt>
                <c:pt idx="695">
                  <c:v>2018-12-29 24:00</c:v>
                </c:pt>
                <c:pt idx="696">
                  <c:v>2018-12-30 1:00</c:v>
                </c:pt>
                <c:pt idx="697">
                  <c:v>2018-12-30 2:00</c:v>
                </c:pt>
                <c:pt idx="698">
                  <c:v>2018-12-30 3:00</c:v>
                </c:pt>
                <c:pt idx="699">
                  <c:v>2018-12-30 4:00</c:v>
                </c:pt>
                <c:pt idx="700">
                  <c:v>2018-12-30 5:00</c:v>
                </c:pt>
                <c:pt idx="701">
                  <c:v>2018-12-30 6:00</c:v>
                </c:pt>
                <c:pt idx="702">
                  <c:v>2018-12-30 7:00</c:v>
                </c:pt>
                <c:pt idx="703">
                  <c:v>2018-12-30 8:00</c:v>
                </c:pt>
                <c:pt idx="704">
                  <c:v>2018-12-30 9:00</c:v>
                </c:pt>
                <c:pt idx="705">
                  <c:v>2018-12-30 10:00</c:v>
                </c:pt>
                <c:pt idx="706">
                  <c:v>2018-12-30 11:00</c:v>
                </c:pt>
                <c:pt idx="707">
                  <c:v>2018-12-30 12:00</c:v>
                </c:pt>
                <c:pt idx="708">
                  <c:v>2018-12-30 13:00</c:v>
                </c:pt>
                <c:pt idx="709">
                  <c:v>2018-12-30 14:00</c:v>
                </c:pt>
                <c:pt idx="710">
                  <c:v>2018-12-30 15:00</c:v>
                </c:pt>
                <c:pt idx="711">
                  <c:v>2018-12-30 16:00</c:v>
                </c:pt>
                <c:pt idx="712">
                  <c:v>2018-12-30 17:00</c:v>
                </c:pt>
                <c:pt idx="713">
                  <c:v>2018-12-30 18:00</c:v>
                </c:pt>
                <c:pt idx="714">
                  <c:v>2018-12-30 19:00</c:v>
                </c:pt>
                <c:pt idx="715">
                  <c:v>2018-12-30 20:00</c:v>
                </c:pt>
                <c:pt idx="716">
                  <c:v>2018-12-30 21:00</c:v>
                </c:pt>
                <c:pt idx="717">
                  <c:v>2018-12-30 22:00</c:v>
                </c:pt>
                <c:pt idx="718">
                  <c:v>2018-12-30 23:00</c:v>
                </c:pt>
                <c:pt idx="719">
                  <c:v>2018-12-30 24:00</c:v>
                </c:pt>
                <c:pt idx="720">
                  <c:v>2018-12-31 1:00</c:v>
                </c:pt>
                <c:pt idx="721">
                  <c:v>2018-12-31 2:00</c:v>
                </c:pt>
                <c:pt idx="722">
                  <c:v>2018-12-31 3:00</c:v>
                </c:pt>
                <c:pt idx="723">
                  <c:v>2018-12-31 4:00</c:v>
                </c:pt>
                <c:pt idx="724">
                  <c:v>2018-12-31 5:00</c:v>
                </c:pt>
                <c:pt idx="725">
                  <c:v>2018-12-31 6:00</c:v>
                </c:pt>
                <c:pt idx="726">
                  <c:v>2018-12-31 7:00</c:v>
                </c:pt>
                <c:pt idx="727">
                  <c:v>2018-12-31 8:00</c:v>
                </c:pt>
                <c:pt idx="728">
                  <c:v>2018-12-31 9:00</c:v>
                </c:pt>
                <c:pt idx="729">
                  <c:v>2018-12-31 10:00</c:v>
                </c:pt>
                <c:pt idx="730">
                  <c:v>2018-12-31 11:00</c:v>
                </c:pt>
                <c:pt idx="731">
                  <c:v>2018-12-31 12:00</c:v>
                </c:pt>
                <c:pt idx="732">
                  <c:v>2018-12-31 13:00</c:v>
                </c:pt>
                <c:pt idx="733">
                  <c:v>2018-12-31 14:00</c:v>
                </c:pt>
                <c:pt idx="734">
                  <c:v>2018-12-31 15:00</c:v>
                </c:pt>
                <c:pt idx="735">
                  <c:v>2018-12-31 16:00</c:v>
                </c:pt>
                <c:pt idx="736">
                  <c:v>2018-12-31 17:00</c:v>
                </c:pt>
                <c:pt idx="737">
                  <c:v>2018-12-31 18:00</c:v>
                </c:pt>
                <c:pt idx="738">
                  <c:v>2018-12-31 19:00</c:v>
                </c:pt>
                <c:pt idx="739">
                  <c:v>2018-12-31 20:00</c:v>
                </c:pt>
                <c:pt idx="740">
                  <c:v>2018-12-31 21:00</c:v>
                </c:pt>
                <c:pt idx="741">
                  <c:v>2018-12-31 22:00</c:v>
                </c:pt>
                <c:pt idx="742">
                  <c:v>2018-12-31 23:00</c:v>
                </c:pt>
                <c:pt idx="743">
                  <c:v>2018-12-31 24:00</c:v>
                </c:pt>
              </c:strCache>
            </c:strRef>
          </c:cat>
          <c:val>
            <c:numRef>
              <c:f>Result!$H$2:$H$745</c:f>
              <c:numCache>
                <c:formatCode>0.000</c:formatCode>
                <c:ptCount val="744"/>
                <c:pt idx="0">
                  <c:v>1.0629999999999999</c:v>
                </c:pt>
                <c:pt idx="1">
                  <c:v>1.0609999999999999</c:v>
                </c:pt>
                <c:pt idx="2">
                  <c:v>1.0609999999999999</c:v>
                </c:pt>
                <c:pt idx="3">
                  <c:v>1.06</c:v>
                </c:pt>
                <c:pt idx="4">
                  <c:v>1.0609999999999999</c:v>
                </c:pt>
                <c:pt idx="5">
                  <c:v>1.0629999999999999</c:v>
                </c:pt>
                <c:pt idx="6">
                  <c:v>1.06</c:v>
                </c:pt>
                <c:pt idx="7">
                  <c:v>1.054</c:v>
                </c:pt>
                <c:pt idx="8">
                  <c:v>1.036</c:v>
                </c:pt>
                <c:pt idx="9">
                  <c:v>1.0289999999999999</c:v>
                </c:pt>
                <c:pt idx="10">
                  <c:v>1.0229999999999999</c:v>
                </c:pt>
                <c:pt idx="11">
                  <c:v>1.0229999999999999</c:v>
                </c:pt>
                <c:pt idx="12">
                  <c:v>1.02</c:v>
                </c:pt>
                <c:pt idx="13">
                  <c:v>1.024</c:v>
                </c:pt>
                <c:pt idx="14">
                  <c:v>1.0249999999999999</c:v>
                </c:pt>
                <c:pt idx="15">
                  <c:v>1.036</c:v>
                </c:pt>
                <c:pt idx="16">
                  <c:v>1.032</c:v>
                </c:pt>
                <c:pt idx="17">
                  <c:v>1.04</c:v>
                </c:pt>
                <c:pt idx="18">
                  <c:v>1.0589999999999999</c:v>
                </c:pt>
                <c:pt idx="19">
                  <c:v>1.0589999999999999</c:v>
                </c:pt>
                <c:pt idx="20">
                  <c:v>1.052</c:v>
                </c:pt>
                <c:pt idx="21">
                  <c:v>1.0449999999999999</c:v>
                </c:pt>
                <c:pt idx="22">
                  <c:v>1.0289999999999999</c:v>
                </c:pt>
                <c:pt idx="23">
                  <c:v>1.0309999999999999</c:v>
                </c:pt>
                <c:pt idx="24">
                  <c:v>1.032</c:v>
                </c:pt>
                <c:pt idx="25">
                  <c:v>1.0309999999999999</c:v>
                </c:pt>
                <c:pt idx="26">
                  <c:v>1.032</c:v>
                </c:pt>
                <c:pt idx="27">
                  <c:v>1.032</c:v>
                </c:pt>
                <c:pt idx="28">
                  <c:v>1.0309999999999999</c:v>
                </c:pt>
                <c:pt idx="29">
                  <c:v>1.03</c:v>
                </c:pt>
                <c:pt idx="30">
                  <c:v>1.0329999999999999</c:v>
                </c:pt>
                <c:pt idx="31">
                  <c:v>1.04</c:v>
                </c:pt>
                <c:pt idx="32">
                  <c:v>1.0229999999999999</c:v>
                </c:pt>
                <c:pt idx="33">
                  <c:v>1.012</c:v>
                </c:pt>
                <c:pt idx="34">
                  <c:v>1.022</c:v>
                </c:pt>
                <c:pt idx="35">
                  <c:v>1.03</c:v>
                </c:pt>
                <c:pt idx="36">
                  <c:v>1.0209999999999999</c:v>
                </c:pt>
                <c:pt idx="37">
                  <c:v>1.026</c:v>
                </c:pt>
                <c:pt idx="38">
                  <c:v>1.022</c:v>
                </c:pt>
                <c:pt idx="39">
                  <c:v>1.0249999999999999</c:v>
                </c:pt>
                <c:pt idx="40">
                  <c:v>1.0269999999999999</c:v>
                </c:pt>
                <c:pt idx="41">
                  <c:v>1.0429999999999999</c:v>
                </c:pt>
                <c:pt idx="42">
                  <c:v>1.0449999999999999</c:v>
                </c:pt>
                <c:pt idx="43">
                  <c:v>1.042</c:v>
                </c:pt>
                <c:pt idx="44">
                  <c:v>1.0469999999999999</c:v>
                </c:pt>
                <c:pt idx="45">
                  <c:v>1.0449999999999999</c:v>
                </c:pt>
                <c:pt idx="46">
                  <c:v>1.0429999999999999</c:v>
                </c:pt>
                <c:pt idx="47">
                  <c:v>1.042</c:v>
                </c:pt>
                <c:pt idx="48">
                  <c:v>1.0369999999999999</c:v>
                </c:pt>
                <c:pt idx="49">
                  <c:v>1.036</c:v>
                </c:pt>
                <c:pt idx="50">
                  <c:v>1.0349999999999999</c:v>
                </c:pt>
                <c:pt idx="51">
                  <c:v>1.0349999999999999</c:v>
                </c:pt>
                <c:pt idx="52">
                  <c:v>1.0369999999999999</c:v>
                </c:pt>
                <c:pt idx="53">
                  <c:v>1.044</c:v>
                </c:pt>
                <c:pt idx="54">
                  <c:v>1.089</c:v>
                </c:pt>
                <c:pt idx="55">
                  <c:v>1.226</c:v>
                </c:pt>
                <c:pt idx="56">
                  <c:v>1.754</c:v>
                </c:pt>
                <c:pt idx="57">
                  <c:v>2.0840000000000001</c:v>
                </c:pt>
                <c:pt idx="58">
                  <c:v>2.2370000000000001</c:v>
                </c:pt>
                <c:pt idx="59">
                  <c:v>2.2429999999999999</c:v>
                </c:pt>
                <c:pt idx="60">
                  <c:v>2.2050000000000001</c:v>
                </c:pt>
                <c:pt idx="61">
                  <c:v>2.1840000000000002</c:v>
                </c:pt>
                <c:pt idx="62">
                  <c:v>2.149</c:v>
                </c:pt>
                <c:pt idx="63">
                  <c:v>2.0369999999999999</c:v>
                </c:pt>
                <c:pt idx="64">
                  <c:v>1.5860000000000001</c:v>
                </c:pt>
                <c:pt idx="65">
                  <c:v>1.2529999999999999</c:v>
                </c:pt>
                <c:pt idx="66">
                  <c:v>1.141</c:v>
                </c:pt>
                <c:pt idx="67">
                  <c:v>1.081</c:v>
                </c:pt>
                <c:pt idx="68">
                  <c:v>1.056</c:v>
                </c:pt>
                <c:pt idx="69">
                  <c:v>1.052</c:v>
                </c:pt>
                <c:pt idx="70">
                  <c:v>1.0529999999999999</c:v>
                </c:pt>
                <c:pt idx="71">
                  <c:v>1.052</c:v>
                </c:pt>
                <c:pt idx="72">
                  <c:v>1.044</c:v>
                </c:pt>
                <c:pt idx="73">
                  <c:v>1.0409999999999999</c:v>
                </c:pt>
                <c:pt idx="74">
                  <c:v>1.034</c:v>
                </c:pt>
                <c:pt idx="75">
                  <c:v>1.032</c:v>
                </c:pt>
                <c:pt idx="76">
                  <c:v>1.0309999999999999</c:v>
                </c:pt>
                <c:pt idx="77">
                  <c:v>1.0369999999999999</c:v>
                </c:pt>
                <c:pt idx="78">
                  <c:v>1.099</c:v>
                </c:pt>
                <c:pt idx="79">
                  <c:v>1.3580000000000001</c:v>
                </c:pt>
                <c:pt idx="80">
                  <c:v>1.8360000000000001</c:v>
                </c:pt>
                <c:pt idx="81">
                  <c:v>2.13</c:v>
                </c:pt>
                <c:pt idx="82">
                  <c:v>2.2719999999999998</c:v>
                </c:pt>
                <c:pt idx="83">
                  <c:v>2.2429999999999999</c:v>
                </c:pt>
                <c:pt idx="84">
                  <c:v>2.1800000000000002</c:v>
                </c:pt>
                <c:pt idx="85">
                  <c:v>2.1869999999999998</c:v>
                </c:pt>
                <c:pt idx="86">
                  <c:v>2.0950000000000002</c:v>
                </c:pt>
                <c:pt idx="87">
                  <c:v>1.972</c:v>
                </c:pt>
                <c:pt idx="88">
                  <c:v>1.601</c:v>
                </c:pt>
                <c:pt idx="89">
                  <c:v>1.266</c:v>
                </c:pt>
                <c:pt idx="90">
                  <c:v>1.1419999999999999</c:v>
                </c:pt>
                <c:pt idx="91">
                  <c:v>1.071</c:v>
                </c:pt>
                <c:pt idx="92">
                  <c:v>1.05</c:v>
                </c:pt>
                <c:pt idx="93">
                  <c:v>1.0409999999999999</c:v>
                </c:pt>
                <c:pt idx="94">
                  <c:v>1.036</c:v>
                </c:pt>
                <c:pt idx="95">
                  <c:v>1.0349999999999999</c:v>
                </c:pt>
                <c:pt idx="96">
                  <c:v>1.0329999999999999</c:v>
                </c:pt>
                <c:pt idx="97">
                  <c:v>1.036</c:v>
                </c:pt>
                <c:pt idx="98">
                  <c:v>1.0349999999999999</c:v>
                </c:pt>
                <c:pt idx="99">
                  <c:v>1.034</c:v>
                </c:pt>
                <c:pt idx="100">
                  <c:v>1.034</c:v>
                </c:pt>
                <c:pt idx="101">
                  <c:v>1.038</c:v>
                </c:pt>
                <c:pt idx="102">
                  <c:v>1.0960000000000001</c:v>
                </c:pt>
                <c:pt idx="103">
                  <c:v>1.2430000000000001</c:v>
                </c:pt>
                <c:pt idx="104">
                  <c:v>1.708</c:v>
                </c:pt>
                <c:pt idx="105">
                  <c:v>1.99</c:v>
                </c:pt>
                <c:pt idx="106">
                  <c:v>2.137</c:v>
                </c:pt>
                <c:pt idx="107">
                  <c:v>2.1579999999999999</c:v>
                </c:pt>
                <c:pt idx="108">
                  <c:v>2.1120000000000001</c:v>
                </c:pt>
                <c:pt idx="109">
                  <c:v>2.101</c:v>
                </c:pt>
                <c:pt idx="110">
                  <c:v>2.0920000000000001</c:v>
                </c:pt>
                <c:pt idx="111">
                  <c:v>1.944</c:v>
                </c:pt>
                <c:pt idx="112">
                  <c:v>1.56</c:v>
                </c:pt>
                <c:pt idx="113">
                  <c:v>1.2629999999999999</c:v>
                </c:pt>
                <c:pt idx="114">
                  <c:v>1.143</c:v>
                </c:pt>
                <c:pt idx="115">
                  <c:v>1.087</c:v>
                </c:pt>
                <c:pt idx="116">
                  <c:v>1.0569999999999999</c:v>
                </c:pt>
                <c:pt idx="117">
                  <c:v>1.0549999999999999</c:v>
                </c:pt>
                <c:pt idx="118">
                  <c:v>1.05</c:v>
                </c:pt>
                <c:pt idx="119">
                  <c:v>1.0449999999999999</c:v>
                </c:pt>
                <c:pt idx="120">
                  <c:v>1.046</c:v>
                </c:pt>
                <c:pt idx="121">
                  <c:v>1.044</c:v>
                </c:pt>
                <c:pt idx="122">
                  <c:v>1.04</c:v>
                </c:pt>
                <c:pt idx="123">
                  <c:v>1.0369999999999999</c:v>
                </c:pt>
                <c:pt idx="124">
                  <c:v>1.0389999999999999</c:v>
                </c:pt>
                <c:pt idx="125">
                  <c:v>1.04</c:v>
                </c:pt>
                <c:pt idx="126">
                  <c:v>1.1040000000000001</c:v>
                </c:pt>
                <c:pt idx="127">
                  <c:v>1.224</c:v>
                </c:pt>
                <c:pt idx="128">
                  <c:v>1.7589999999999999</c:v>
                </c:pt>
                <c:pt idx="129">
                  <c:v>2.0169999999999999</c:v>
                </c:pt>
                <c:pt idx="130">
                  <c:v>2.1949999999999998</c:v>
                </c:pt>
                <c:pt idx="131">
                  <c:v>2.2429999999999999</c:v>
                </c:pt>
                <c:pt idx="132">
                  <c:v>2.1179999999999999</c:v>
                </c:pt>
                <c:pt idx="133">
                  <c:v>2.0950000000000002</c:v>
                </c:pt>
                <c:pt idx="134">
                  <c:v>2.0579999999999998</c:v>
                </c:pt>
                <c:pt idx="135">
                  <c:v>1.9159999999999999</c:v>
                </c:pt>
                <c:pt idx="136">
                  <c:v>1.5249999999999999</c:v>
                </c:pt>
                <c:pt idx="137">
                  <c:v>1.258</c:v>
                </c:pt>
                <c:pt idx="138">
                  <c:v>1.159</c:v>
                </c:pt>
                <c:pt idx="139">
                  <c:v>1.099</c:v>
                </c:pt>
                <c:pt idx="140">
                  <c:v>1.0609999999999999</c:v>
                </c:pt>
                <c:pt idx="141">
                  <c:v>1.0469999999999999</c:v>
                </c:pt>
                <c:pt idx="142">
                  <c:v>1.0389999999999999</c:v>
                </c:pt>
                <c:pt idx="143">
                  <c:v>1.0309999999999999</c:v>
                </c:pt>
                <c:pt idx="144">
                  <c:v>1.0309999999999999</c:v>
                </c:pt>
                <c:pt idx="145">
                  <c:v>1.0289999999999999</c:v>
                </c:pt>
                <c:pt idx="146">
                  <c:v>1.0309999999999999</c:v>
                </c:pt>
                <c:pt idx="147">
                  <c:v>1.032</c:v>
                </c:pt>
                <c:pt idx="148">
                  <c:v>1.032</c:v>
                </c:pt>
                <c:pt idx="149">
                  <c:v>1.036</c:v>
                </c:pt>
                <c:pt idx="150">
                  <c:v>1.08</c:v>
                </c:pt>
                <c:pt idx="151">
                  <c:v>1.2290000000000001</c:v>
                </c:pt>
                <c:pt idx="152">
                  <c:v>1.7330000000000001</c:v>
                </c:pt>
                <c:pt idx="153">
                  <c:v>1.9810000000000001</c:v>
                </c:pt>
                <c:pt idx="154">
                  <c:v>2.1539999999999999</c:v>
                </c:pt>
                <c:pt idx="155">
                  <c:v>2.2519999999999998</c:v>
                </c:pt>
                <c:pt idx="156">
                  <c:v>2.1019999999999999</c:v>
                </c:pt>
                <c:pt idx="157">
                  <c:v>2.0259999999999998</c:v>
                </c:pt>
                <c:pt idx="158">
                  <c:v>1.911</c:v>
                </c:pt>
                <c:pt idx="159">
                  <c:v>1.6679999999999999</c:v>
                </c:pt>
                <c:pt idx="160">
                  <c:v>1.3</c:v>
                </c:pt>
                <c:pt idx="161">
                  <c:v>1.1359999999999999</c:v>
                </c:pt>
                <c:pt idx="162">
                  <c:v>1.085</c:v>
                </c:pt>
                <c:pt idx="163">
                  <c:v>1.04</c:v>
                </c:pt>
                <c:pt idx="164">
                  <c:v>1.026</c:v>
                </c:pt>
                <c:pt idx="165">
                  <c:v>1.018</c:v>
                </c:pt>
                <c:pt idx="166">
                  <c:v>1.016</c:v>
                </c:pt>
                <c:pt idx="167">
                  <c:v>1.0049999999999999</c:v>
                </c:pt>
                <c:pt idx="168">
                  <c:v>1.0069999999999999</c:v>
                </c:pt>
                <c:pt idx="169">
                  <c:v>1.008</c:v>
                </c:pt>
                <c:pt idx="170">
                  <c:v>1.01</c:v>
                </c:pt>
                <c:pt idx="171">
                  <c:v>1.008</c:v>
                </c:pt>
                <c:pt idx="172">
                  <c:v>1.0089999999999999</c:v>
                </c:pt>
                <c:pt idx="173">
                  <c:v>1.008</c:v>
                </c:pt>
                <c:pt idx="174">
                  <c:v>1.006</c:v>
                </c:pt>
                <c:pt idx="175">
                  <c:v>0.998</c:v>
                </c:pt>
                <c:pt idx="176">
                  <c:v>1.0029999999999999</c:v>
                </c:pt>
                <c:pt idx="177">
                  <c:v>0.99199999999999999</c:v>
                </c:pt>
                <c:pt idx="178">
                  <c:v>0.98799999999999999</c:v>
                </c:pt>
                <c:pt idx="179">
                  <c:v>0.98399999999999999</c:v>
                </c:pt>
                <c:pt idx="180">
                  <c:v>0.98399999999999999</c:v>
                </c:pt>
                <c:pt idx="181">
                  <c:v>0.98199999999999998</c:v>
                </c:pt>
                <c:pt idx="182">
                  <c:v>0.98</c:v>
                </c:pt>
                <c:pt idx="183">
                  <c:v>0.97099999999999997</c:v>
                </c:pt>
                <c:pt idx="184">
                  <c:v>0.97399999999999998</c:v>
                </c:pt>
                <c:pt idx="185">
                  <c:v>0.99</c:v>
                </c:pt>
                <c:pt idx="186">
                  <c:v>0.98799999999999999</c:v>
                </c:pt>
                <c:pt idx="187">
                  <c:v>0.99299999999999999</c:v>
                </c:pt>
                <c:pt idx="188">
                  <c:v>0.99299999999999999</c:v>
                </c:pt>
                <c:pt idx="189">
                  <c:v>0.98899999999999999</c:v>
                </c:pt>
                <c:pt idx="190">
                  <c:v>0.99</c:v>
                </c:pt>
                <c:pt idx="191">
                  <c:v>0.99099999999999999</c:v>
                </c:pt>
                <c:pt idx="192">
                  <c:v>0.99</c:v>
                </c:pt>
                <c:pt idx="193">
                  <c:v>0.99199999999999999</c:v>
                </c:pt>
                <c:pt idx="194">
                  <c:v>0.996</c:v>
                </c:pt>
                <c:pt idx="195">
                  <c:v>0.99399999999999999</c:v>
                </c:pt>
                <c:pt idx="196">
                  <c:v>0.996</c:v>
                </c:pt>
                <c:pt idx="197">
                  <c:v>0.99199999999999999</c:v>
                </c:pt>
                <c:pt idx="198">
                  <c:v>0.99299999999999999</c:v>
                </c:pt>
                <c:pt idx="199">
                  <c:v>0.996</c:v>
                </c:pt>
                <c:pt idx="200">
                  <c:v>0.99</c:v>
                </c:pt>
                <c:pt idx="201">
                  <c:v>0.98199999999999998</c:v>
                </c:pt>
                <c:pt idx="202">
                  <c:v>0.98799999999999999</c:v>
                </c:pt>
                <c:pt idx="203">
                  <c:v>0.99099999999999999</c:v>
                </c:pt>
                <c:pt idx="204">
                  <c:v>0.99099999999999999</c:v>
                </c:pt>
                <c:pt idx="205">
                  <c:v>0.98299999999999998</c:v>
                </c:pt>
                <c:pt idx="206">
                  <c:v>0.97</c:v>
                </c:pt>
                <c:pt idx="207">
                  <c:v>0.97199999999999998</c:v>
                </c:pt>
                <c:pt idx="208">
                  <c:v>0.98399999999999999</c:v>
                </c:pt>
                <c:pt idx="209">
                  <c:v>0.99299999999999999</c:v>
                </c:pt>
                <c:pt idx="210">
                  <c:v>0.99299999999999999</c:v>
                </c:pt>
                <c:pt idx="211">
                  <c:v>1.002</c:v>
                </c:pt>
                <c:pt idx="212">
                  <c:v>0.99399999999999999</c:v>
                </c:pt>
                <c:pt idx="213">
                  <c:v>0.98799999999999999</c:v>
                </c:pt>
                <c:pt idx="214">
                  <c:v>0.97599999999999998</c:v>
                </c:pt>
                <c:pt idx="215">
                  <c:v>0.97199999999999998</c:v>
                </c:pt>
                <c:pt idx="216">
                  <c:v>0.97799999999999998</c:v>
                </c:pt>
                <c:pt idx="217">
                  <c:v>0.97799999999999998</c:v>
                </c:pt>
                <c:pt idx="218">
                  <c:v>0.98299999999999998</c:v>
                </c:pt>
                <c:pt idx="219">
                  <c:v>0.97799999999999998</c:v>
                </c:pt>
                <c:pt idx="220">
                  <c:v>0.97899999999999998</c:v>
                </c:pt>
                <c:pt idx="221">
                  <c:v>0.98</c:v>
                </c:pt>
                <c:pt idx="222">
                  <c:v>1.0109999999999999</c:v>
                </c:pt>
                <c:pt idx="223">
                  <c:v>1.1519999999999999</c:v>
                </c:pt>
                <c:pt idx="224">
                  <c:v>1.6819999999999999</c:v>
                </c:pt>
                <c:pt idx="225">
                  <c:v>2.0379999999999998</c:v>
                </c:pt>
                <c:pt idx="226">
                  <c:v>2.1989999999999998</c:v>
                </c:pt>
                <c:pt idx="227">
                  <c:v>2.1709999999999998</c:v>
                </c:pt>
                <c:pt idx="228">
                  <c:v>2.15</c:v>
                </c:pt>
                <c:pt idx="229">
                  <c:v>2.149</c:v>
                </c:pt>
                <c:pt idx="230">
                  <c:v>2.117</c:v>
                </c:pt>
                <c:pt idx="231">
                  <c:v>1.954</c:v>
                </c:pt>
                <c:pt idx="232">
                  <c:v>1.5680000000000001</c:v>
                </c:pt>
                <c:pt idx="233">
                  <c:v>1.26</c:v>
                </c:pt>
                <c:pt idx="234">
                  <c:v>1.157</c:v>
                </c:pt>
                <c:pt idx="235">
                  <c:v>1.101</c:v>
                </c:pt>
                <c:pt idx="236">
                  <c:v>1.0629999999999999</c:v>
                </c:pt>
                <c:pt idx="237">
                  <c:v>1.0529999999999999</c:v>
                </c:pt>
                <c:pt idx="238">
                  <c:v>1.0509999999999999</c:v>
                </c:pt>
                <c:pt idx="239">
                  <c:v>1.054</c:v>
                </c:pt>
                <c:pt idx="240">
                  <c:v>1.046</c:v>
                </c:pt>
                <c:pt idx="241">
                  <c:v>1.0369999999999999</c:v>
                </c:pt>
                <c:pt idx="242">
                  <c:v>1.0409999999999999</c:v>
                </c:pt>
                <c:pt idx="243">
                  <c:v>1.04</c:v>
                </c:pt>
                <c:pt idx="244">
                  <c:v>1.0389999999999999</c:v>
                </c:pt>
                <c:pt idx="245">
                  <c:v>1.0409999999999999</c:v>
                </c:pt>
                <c:pt idx="246">
                  <c:v>1.093</c:v>
                </c:pt>
                <c:pt idx="247">
                  <c:v>1.2330000000000001</c:v>
                </c:pt>
                <c:pt idx="248">
                  <c:v>1.7210000000000001</c:v>
                </c:pt>
                <c:pt idx="249">
                  <c:v>1.9870000000000001</c:v>
                </c:pt>
                <c:pt idx="250">
                  <c:v>2.1669999999999998</c:v>
                </c:pt>
                <c:pt idx="251">
                  <c:v>2.1890000000000001</c:v>
                </c:pt>
                <c:pt idx="252">
                  <c:v>2.14</c:v>
                </c:pt>
                <c:pt idx="253">
                  <c:v>2.1309999999999998</c:v>
                </c:pt>
                <c:pt idx="254">
                  <c:v>2.1</c:v>
                </c:pt>
                <c:pt idx="255">
                  <c:v>1.9470000000000001</c:v>
                </c:pt>
                <c:pt idx="256">
                  <c:v>1.5660000000000001</c:v>
                </c:pt>
                <c:pt idx="257">
                  <c:v>1.252</c:v>
                </c:pt>
                <c:pt idx="258">
                  <c:v>1.1459999999999999</c:v>
                </c:pt>
                <c:pt idx="259">
                  <c:v>1.0920000000000001</c:v>
                </c:pt>
                <c:pt idx="260">
                  <c:v>1.0629999999999999</c:v>
                </c:pt>
                <c:pt idx="261">
                  <c:v>1.0580000000000001</c:v>
                </c:pt>
                <c:pt idx="262">
                  <c:v>1.0569999999999999</c:v>
                </c:pt>
                <c:pt idx="263">
                  <c:v>1.06</c:v>
                </c:pt>
                <c:pt idx="264">
                  <c:v>1.056</c:v>
                </c:pt>
                <c:pt idx="265">
                  <c:v>1.0609999999999999</c:v>
                </c:pt>
                <c:pt idx="266">
                  <c:v>1.0629999999999999</c:v>
                </c:pt>
                <c:pt idx="267">
                  <c:v>1.0649999999999999</c:v>
                </c:pt>
                <c:pt idx="268">
                  <c:v>1.0669999999999999</c:v>
                </c:pt>
                <c:pt idx="269">
                  <c:v>1.0660000000000001</c:v>
                </c:pt>
                <c:pt idx="270">
                  <c:v>1.0920000000000001</c:v>
                </c:pt>
                <c:pt idx="271">
                  <c:v>1.2230000000000001</c:v>
                </c:pt>
                <c:pt idx="272">
                  <c:v>1.7010000000000001</c:v>
                </c:pt>
                <c:pt idx="273">
                  <c:v>1.9970000000000001</c:v>
                </c:pt>
                <c:pt idx="274">
                  <c:v>2.0920000000000001</c:v>
                </c:pt>
                <c:pt idx="275">
                  <c:v>2.1240000000000001</c:v>
                </c:pt>
                <c:pt idx="276">
                  <c:v>2.109</c:v>
                </c:pt>
                <c:pt idx="277">
                  <c:v>2.133</c:v>
                </c:pt>
                <c:pt idx="278">
                  <c:v>2.0920000000000001</c:v>
                </c:pt>
                <c:pt idx="279">
                  <c:v>1.9330000000000001</c:v>
                </c:pt>
                <c:pt idx="280">
                  <c:v>1.569</c:v>
                </c:pt>
                <c:pt idx="281">
                  <c:v>1.248</c:v>
                </c:pt>
                <c:pt idx="282">
                  <c:v>1.1359999999999999</c:v>
                </c:pt>
                <c:pt idx="283">
                  <c:v>1.089</c:v>
                </c:pt>
                <c:pt idx="284">
                  <c:v>1.0649999999999999</c:v>
                </c:pt>
                <c:pt idx="285">
                  <c:v>1.0609999999999999</c:v>
                </c:pt>
                <c:pt idx="286">
                  <c:v>1.0589999999999999</c:v>
                </c:pt>
                <c:pt idx="287">
                  <c:v>0.996</c:v>
                </c:pt>
                <c:pt idx="288">
                  <c:v>0.94699999999999995</c:v>
                </c:pt>
                <c:pt idx="289">
                  <c:v>0.94699999999999995</c:v>
                </c:pt>
                <c:pt idx="290">
                  <c:v>0.95099999999999996</c:v>
                </c:pt>
                <c:pt idx="291">
                  <c:v>0.95599999999999996</c:v>
                </c:pt>
                <c:pt idx="292">
                  <c:v>0.95399999999999996</c:v>
                </c:pt>
                <c:pt idx="293">
                  <c:v>0.98299999999999998</c:v>
                </c:pt>
                <c:pt idx="294">
                  <c:v>1.1220000000000001</c:v>
                </c:pt>
                <c:pt idx="295">
                  <c:v>1.278</c:v>
                </c:pt>
                <c:pt idx="296">
                  <c:v>1.77</c:v>
                </c:pt>
                <c:pt idx="297">
                  <c:v>2.1030000000000002</c:v>
                </c:pt>
                <c:pt idx="298">
                  <c:v>2.3180000000000001</c:v>
                </c:pt>
                <c:pt idx="299">
                  <c:v>2.3010000000000002</c:v>
                </c:pt>
                <c:pt idx="300">
                  <c:v>2.1970000000000001</c:v>
                </c:pt>
                <c:pt idx="301">
                  <c:v>2.145</c:v>
                </c:pt>
                <c:pt idx="302">
                  <c:v>2.0990000000000002</c:v>
                </c:pt>
                <c:pt idx="303">
                  <c:v>1.9730000000000001</c:v>
                </c:pt>
                <c:pt idx="304">
                  <c:v>1.609</c:v>
                </c:pt>
                <c:pt idx="305">
                  <c:v>1.2969999999999999</c:v>
                </c:pt>
                <c:pt idx="306">
                  <c:v>1.1970000000000001</c:v>
                </c:pt>
                <c:pt idx="307">
                  <c:v>1.1419999999999999</c:v>
                </c:pt>
                <c:pt idx="308">
                  <c:v>1.111</c:v>
                </c:pt>
                <c:pt idx="309">
                  <c:v>1.1000000000000001</c:v>
                </c:pt>
                <c:pt idx="310">
                  <c:v>1.0980000000000001</c:v>
                </c:pt>
                <c:pt idx="311">
                  <c:v>1.097</c:v>
                </c:pt>
                <c:pt idx="312">
                  <c:v>1.1000000000000001</c:v>
                </c:pt>
                <c:pt idx="313">
                  <c:v>1.097</c:v>
                </c:pt>
                <c:pt idx="314">
                  <c:v>1.099</c:v>
                </c:pt>
                <c:pt idx="315">
                  <c:v>1.099</c:v>
                </c:pt>
                <c:pt idx="316">
                  <c:v>1.097</c:v>
                </c:pt>
                <c:pt idx="317">
                  <c:v>1.1060000000000001</c:v>
                </c:pt>
                <c:pt idx="318">
                  <c:v>1.1379999999999999</c:v>
                </c:pt>
                <c:pt idx="319">
                  <c:v>1.3149999999999999</c:v>
                </c:pt>
                <c:pt idx="320">
                  <c:v>1.804</c:v>
                </c:pt>
                <c:pt idx="321">
                  <c:v>2.0550000000000002</c:v>
                </c:pt>
                <c:pt idx="322">
                  <c:v>2.1800000000000002</c:v>
                </c:pt>
                <c:pt idx="323">
                  <c:v>2.2120000000000002</c:v>
                </c:pt>
                <c:pt idx="324">
                  <c:v>2.1389999999999998</c:v>
                </c:pt>
                <c:pt idx="325">
                  <c:v>2.1469999999999998</c:v>
                </c:pt>
                <c:pt idx="326">
                  <c:v>2.0129999999999999</c:v>
                </c:pt>
                <c:pt idx="327">
                  <c:v>1.7969999999999999</c:v>
                </c:pt>
                <c:pt idx="328">
                  <c:v>1.4810000000000001</c:v>
                </c:pt>
                <c:pt idx="329">
                  <c:v>1.206</c:v>
                </c:pt>
                <c:pt idx="330">
                  <c:v>1.1439999999999999</c:v>
                </c:pt>
                <c:pt idx="331">
                  <c:v>1.109</c:v>
                </c:pt>
                <c:pt idx="332">
                  <c:v>1.081</c:v>
                </c:pt>
                <c:pt idx="333">
                  <c:v>1.0660000000000001</c:v>
                </c:pt>
                <c:pt idx="334">
                  <c:v>1.0760000000000001</c:v>
                </c:pt>
                <c:pt idx="335">
                  <c:v>1.069</c:v>
                </c:pt>
                <c:pt idx="336">
                  <c:v>1.0640000000000001</c:v>
                </c:pt>
                <c:pt idx="337">
                  <c:v>1.0589999999999999</c:v>
                </c:pt>
                <c:pt idx="338">
                  <c:v>1.0569999999999999</c:v>
                </c:pt>
                <c:pt idx="339">
                  <c:v>1.0569999999999999</c:v>
                </c:pt>
                <c:pt idx="340">
                  <c:v>1.054</c:v>
                </c:pt>
                <c:pt idx="341">
                  <c:v>1.0589999999999999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1.0649999999999999</c:v>
                </c:pt>
                <c:pt idx="345">
                  <c:v>1.046</c:v>
                </c:pt>
                <c:pt idx="346">
                  <c:v>1.052</c:v>
                </c:pt>
                <c:pt idx="347">
                  <c:v>1.0609999999999999</c:v>
                </c:pt>
                <c:pt idx="348">
                  <c:v>1.0549999999999999</c:v>
                </c:pt>
                <c:pt idx="349">
                  <c:v>1.0509999999999999</c:v>
                </c:pt>
                <c:pt idx="350">
                  <c:v>1.0489999999999999</c:v>
                </c:pt>
                <c:pt idx="351">
                  <c:v>1.0469999999999999</c:v>
                </c:pt>
                <c:pt idx="352">
                  <c:v>1.0429999999999999</c:v>
                </c:pt>
                <c:pt idx="353">
                  <c:v>1.0740000000000001</c:v>
                </c:pt>
                <c:pt idx="354">
                  <c:v>1.0820000000000001</c:v>
                </c:pt>
                <c:pt idx="355">
                  <c:v>1.073</c:v>
                </c:pt>
                <c:pt idx="356">
                  <c:v>1.0620000000000001</c:v>
                </c:pt>
                <c:pt idx="357">
                  <c:v>1.073</c:v>
                </c:pt>
                <c:pt idx="358">
                  <c:v>1.069</c:v>
                </c:pt>
                <c:pt idx="359">
                  <c:v>1.0669999999999999</c:v>
                </c:pt>
                <c:pt idx="360">
                  <c:v>1.0629999999999999</c:v>
                </c:pt>
                <c:pt idx="361">
                  <c:v>1.0569999999999999</c:v>
                </c:pt>
                <c:pt idx="362">
                  <c:v>1.0580000000000001</c:v>
                </c:pt>
                <c:pt idx="363">
                  <c:v>1.052</c:v>
                </c:pt>
                <c:pt idx="364">
                  <c:v>1.052</c:v>
                </c:pt>
                <c:pt idx="365">
                  <c:v>1.052</c:v>
                </c:pt>
                <c:pt idx="366">
                  <c:v>1.0620000000000001</c:v>
                </c:pt>
                <c:pt idx="367">
                  <c:v>1.0660000000000001</c:v>
                </c:pt>
                <c:pt idx="368">
                  <c:v>1.0609999999999999</c:v>
                </c:pt>
                <c:pt idx="369">
                  <c:v>1.0489999999999999</c:v>
                </c:pt>
                <c:pt idx="370">
                  <c:v>1.0509999999999999</c:v>
                </c:pt>
                <c:pt idx="371">
                  <c:v>1.054</c:v>
                </c:pt>
                <c:pt idx="372">
                  <c:v>1.052</c:v>
                </c:pt>
                <c:pt idx="373">
                  <c:v>1.052</c:v>
                </c:pt>
                <c:pt idx="374">
                  <c:v>1.044</c:v>
                </c:pt>
                <c:pt idx="375">
                  <c:v>1.038</c:v>
                </c:pt>
                <c:pt idx="376">
                  <c:v>1.048</c:v>
                </c:pt>
                <c:pt idx="377">
                  <c:v>1.0569999999999999</c:v>
                </c:pt>
                <c:pt idx="378">
                  <c:v>1.0660000000000001</c:v>
                </c:pt>
                <c:pt idx="379">
                  <c:v>1.0640000000000001</c:v>
                </c:pt>
                <c:pt idx="380">
                  <c:v>1.0640000000000001</c:v>
                </c:pt>
                <c:pt idx="381">
                  <c:v>1.0609999999999999</c:v>
                </c:pt>
                <c:pt idx="382">
                  <c:v>1.0589999999999999</c:v>
                </c:pt>
                <c:pt idx="383">
                  <c:v>1.0580000000000001</c:v>
                </c:pt>
                <c:pt idx="384">
                  <c:v>1.0529999999999999</c:v>
                </c:pt>
                <c:pt idx="385">
                  <c:v>1.0509999999999999</c:v>
                </c:pt>
                <c:pt idx="386">
                  <c:v>1.054</c:v>
                </c:pt>
                <c:pt idx="387">
                  <c:v>1.0529999999999999</c:v>
                </c:pt>
                <c:pt idx="388">
                  <c:v>1.0549999999999999</c:v>
                </c:pt>
                <c:pt idx="389">
                  <c:v>1.0569999999999999</c:v>
                </c:pt>
                <c:pt idx="390">
                  <c:v>1.1000000000000001</c:v>
                </c:pt>
                <c:pt idx="391">
                  <c:v>1.2569999999999999</c:v>
                </c:pt>
                <c:pt idx="392">
                  <c:v>1.845</c:v>
                </c:pt>
                <c:pt idx="393">
                  <c:v>2.1480000000000001</c:v>
                </c:pt>
                <c:pt idx="394">
                  <c:v>2.282</c:v>
                </c:pt>
                <c:pt idx="395">
                  <c:v>2.2669999999999999</c:v>
                </c:pt>
                <c:pt idx="396">
                  <c:v>2.2450000000000001</c:v>
                </c:pt>
                <c:pt idx="397">
                  <c:v>2.2189999999999999</c:v>
                </c:pt>
                <c:pt idx="398">
                  <c:v>2.1970000000000001</c:v>
                </c:pt>
                <c:pt idx="399">
                  <c:v>2.1120000000000001</c:v>
                </c:pt>
                <c:pt idx="400">
                  <c:v>1.653</c:v>
                </c:pt>
                <c:pt idx="401">
                  <c:v>1.3340000000000001</c:v>
                </c:pt>
                <c:pt idx="402">
                  <c:v>1.2190000000000001</c:v>
                </c:pt>
                <c:pt idx="403">
                  <c:v>1.1579999999999999</c:v>
                </c:pt>
                <c:pt idx="404">
                  <c:v>1.1299999999999999</c:v>
                </c:pt>
                <c:pt idx="405">
                  <c:v>1.121</c:v>
                </c:pt>
                <c:pt idx="406">
                  <c:v>1.109</c:v>
                </c:pt>
                <c:pt idx="407">
                  <c:v>1.0920000000000001</c:v>
                </c:pt>
                <c:pt idx="408">
                  <c:v>1.0920000000000001</c:v>
                </c:pt>
                <c:pt idx="409">
                  <c:v>1.0900000000000001</c:v>
                </c:pt>
                <c:pt idx="410">
                  <c:v>1.095</c:v>
                </c:pt>
                <c:pt idx="411">
                  <c:v>1.1020000000000001</c:v>
                </c:pt>
                <c:pt idx="412">
                  <c:v>1.097</c:v>
                </c:pt>
                <c:pt idx="413">
                  <c:v>1.0960000000000001</c:v>
                </c:pt>
                <c:pt idx="414">
                  <c:v>1.157</c:v>
                </c:pt>
                <c:pt idx="415">
                  <c:v>1.2809999999999999</c:v>
                </c:pt>
                <c:pt idx="416">
                  <c:v>1.7989999999999999</c:v>
                </c:pt>
                <c:pt idx="417">
                  <c:v>2.2040000000000002</c:v>
                </c:pt>
                <c:pt idx="418">
                  <c:v>2.355</c:v>
                </c:pt>
                <c:pt idx="419">
                  <c:v>2.35</c:v>
                </c:pt>
                <c:pt idx="420">
                  <c:v>2.2509999999999999</c:v>
                </c:pt>
                <c:pt idx="421">
                  <c:v>2.2040000000000002</c:v>
                </c:pt>
                <c:pt idx="422">
                  <c:v>2.1779999999999999</c:v>
                </c:pt>
                <c:pt idx="423">
                  <c:v>2.0449999999999999</c:v>
                </c:pt>
                <c:pt idx="424">
                  <c:v>1.6459999999999999</c:v>
                </c:pt>
                <c:pt idx="425">
                  <c:v>1.319</c:v>
                </c:pt>
                <c:pt idx="426">
                  <c:v>1.2010000000000001</c:v>
                </c:pt>
                <c:pt idx="427">
                  <c:v>1.1479999999999999</c:v>
                </c:pt>
                <c:pt idx="428">
                  <c:v>1.123</c:v>
                </c:pt>
                <c:pt idx="429">
                  <c:v>1.1180000000000001</c:v>
                </c:pt>
                <c:pt idx="430">
                  <c:v>1.1100000000000001</c:v>
                </c:pt>
                <c:pt idx="431">
                  <c:v>1.111</c:v>
                </c:pt>
                <c:pt idx="432">
                  <c:v>1.1080000000000001</c:v>
                </c:pt>
                <c:pt idx="433">
                  <c:v>1.103</c:v>
                </c:pt>
                <c:pt idx="434">
                  <c:v>1.101</c:v>
                </c:pt>
                <c:pt idx="435">
                  <c:v>1.1020000000000001</c:v>
                </c:pt>
                <c:pt idx="436">
                  <c:v>1.1020000000000001</c:v>
                </c:pt>
                <c:pt idx="437">
                  <c:v>1.119</c:v>
                </c:pt>
                <c:pt idx="438">
                  <c:v>1.1950000000000001</c:v>
                </c:pt>
                <c:pt idx="439">
                  <c:v>1.377</c:v>
                </c:pt>
                <c:pt idx="440">
                  <c:v>1.879</c:v>
                </c:pt>
                <c:pt idx="441">
                  <c:v>2.1709999999999998</c:v>
                </c:pt>
                <c:pt idx="442">
                  <c:v>2.35</c:v>
                </c:pt>
                <c:pt idx="443">
                  <c:v>2.339</c:v>
                </c:pt>
                <c:pt idx="444">
                  <c:v>2.2519999999999998</c:v>
                </c:pt>
                <c:pt idx="445">
                  <c:v>2.1629999999999998</c:v>
                </c:pt>
                <c:pt idx="446">
                  <c:v>2.101</c:v>
                </c:pt>
                <c:pt idx="447">
                  <c:v>2.0190000000000001</c:v>
                </c:pt>
                <c:pt idx="448">
                  <c:v>1.649</c:v>
                </c:pt>
                <c:pt idx="449">
                  <c:v>1.34</c:v>
                </c:pt>
                <c:pt idx="450">
                  <c:v>1.2050000000000001</c:v>
                </c:pt>
                <c:pt idx="451">
                  <c:v>1.1519999999999999</c:v>
                </c:pt>
                <c:pt idx="452">
                  <c:v>1.127</c:v>
                </c:pt>
                <c:pt idx="453">
                  <c:v>1.1240000000000001</c:v>
                </c:pt>
                <c:pt idx="454">
                  <c:v>1.115</c:v>
                </c:pt>
                <c:pt idx="455">
                  <c:v>1.117</c:v>
                </c:pt>
                <c:pt idx="456">
                  <c:v>1.1160000000000001</c:v>
                </c:pt>
                <c:pt idx="457">
                  <c:v>1.1180000000000001</c:v>
                </c:pt>
                <c:pt idx="458">
                  <c:v>1.125</c:v>
                </c:pt>
                <c:pt idx="459">
                  <c:v>1.125</c:v>
                </c:pt>
                <c:pt idx="460">
                  <c:v>1.1240000000000001</c:v>
                </c:pt>
                <c:pt idx="461">
                  <c:v>1.1319999999999999</c:v>
                </c:pt>
                <c:pt idx="462">
                  <c:v>1.2</c:v>
                </c:pt>
                <c:pt idx="463">
                  <c:v>1.3779999999999999</c:v>
                </c:pt>
                <c:pt idx="464">
                  <c:v>1.89</c:v>
                </c:pt>
                <c:pt idx="465">
                  <c:v>2.1779999999999999</c:v>
                </c:pt>
                <c:pt idx="466">
                  <c:v>2.27</c:v>
                </c:pt>
                <c:pt idx="467">
                  <c:v>2.2879999999999998</c:v>
                </c:pt>
                <c:pt idx="468">
                  <c:v>2.2669999999999999</c:v>
                </c:pt>
                <c:pt idx="469">
                  <c:v>2.1779999999999999</c:v>
                </c:pt>
                <c:pt idx="470">
                  <c:v>2.1150000000000002</c:v>
                </c:pt>
                <c:pt idx="471">
                  <c:v>2.0150000000000001</c:v>
                </c:pt>
                <c:pt idx="472">
                  <c:v>1.6850000000000001</c:v>
                </c:pt>
                <c:pt idx="473">
                  <c:v>1.383</c:v>
                </c:pt>
                <c:pt idx="474">
                  <c:v>1.266</c:v>
                </c:pt>
                <c:pt idx="475">
                  <c:v>1.175</c:v>
                </c:pt>
                <c:pt idx="476">
                  <c:v>1.131</c:v>
                </c:pt>
                <c:pt idx="477">
                  <c:v>1.131</c:v>
                </c:pt>
                <c:pt idx="478">
                  <c:v>1.115</c:v>
                </c:pt>
                <c:pt idx="479">
                  <c:v>1.1100000000000001</c:v>
                </c:pt>
                <c:pt idx="480">
                  <c:v>1.115</c:v>
                </c:pt>
                <c:pt idx="481">
                  <c:v>1.107</c:v>
                </c:pt>
                <c:pt idx="482">
                  <c:v>1.107</c:v>
                </c:pt>
                <c:pt idx="483">
                  <c:v>1.1120000000000001</c:v>
                </c:pt>
                <c:pt idx="484">
                  <c:v>1.109</c:v>
                </c:pt>
                <c:pt idx="485">
                  <c:v>1.1120000000000001</c:v>
                </c:pt>
                <c:pt idx="486">
                  <c:v>1.194</c:v>
                </c:pt>
                <c:pt idx="487">
                  <c:v>1.3420000000000001</c:v>
                </c:pt>
                <c:pt idx="488">
                  <c:v>1.895</c:v>
                </c:pt>
                <c:pt idx="489">
                  <c:v>2.1640000000000001</c:v>
                </c:pt>
                <c:pt idx="490">
                  <c:v>2.2269999999999999</c:v>
                </c:pt>
                <c:pt idx="491">
                  <c:v>2.1859999999999999</c:v>
                </c:pt>
                <c:pt idx="492">
                  <c:v>2.0859999999999999</c:v>
                </c:pt>
                <c:pt idx="493">
                  <c:v>2.032</c:v>
                </c:pt>
                <c:pt idx="494">
                  <c:v>1.9119999999999999</c:v>
                </c:pt>
                <c:pt idx="495">
                  <c:v>1.6779999999999999</c:v>
                </c:pt>
                <c:pt idx="496">
                  <c:v>1.27</c:v>
                </c:pt>
                <c:pt idx="497">
                  <c:v>1.1359999999999999</c:v>
                </c:pt>
                <c:pt idx="498">
                  <c:v>1.1040000000000001</c:v>
                </c:pt>
                <c:pt idx="499">
                  <c:v>1.079</c:v>
                </c:pt>
                <c:pt idx="500">
                  <c:v>1.0589999999999999</c:v>
                </c:pt>
                <c:pt idx="501">
                  <c:v>1.054</c:v>
                </c:pt>
                <c:pt idx="502">
                  <c:v>1.0489999999999999</c:v>
                </c:pt>
                <c:pt idx="503">
                  <c:v>1.0469999999999999</c:v>
                </c:pt>
                <c:pt idx="504">
                  <c:v>1.0429999999999999</c:v>
                </c:pt>
                <c:pt idx="505">
                  <c:v>1.046</c:v>
                </c:pt>
                <c:pt idx="506">
                  <c:v>1.0449999999999999</c:v>
                </c:pt>
                <c:pt idx="507">
                  <c:v>1.0449999999999999</c:v>
                </c:pt>
                <c:pt idx="508">
                  <c:v>1.0429999999999999</c:v>
                </c:pt>
                <c:pt idx="509">
                  <c:v>1.044</c:v>
                </c:pt>
                <c:pt idx="510">
                  <c:v>1.0489999999999999</c:v>
                </c:pt>
                <c:pt idx="511">
                  <c:v>1.0449999999999999</c:v>
                </c:pt>
                <c:pt idx="512">
                  <c:v>1.024</c:v>
                </c:pt>
                <c:pt idx="513">
                  <c:v>1.0129999999999999</c:v>
                </c:pt>
                <c:pt idx="514">
                  <c:v>1.018</c:v>
                </c:pt>
                <c:pt idx="515">
                  <c:v>1.018</c:v>
                </c:pt>
                <c:pt idx="516">
                  <c:v>1.0149999999999999</c:v>
                </c:pt>
                <c:pt idx="517">
                  <c:v>1.0109999999999999</c:v>
                </c:pt>
                <c:pt idx="518">
                  <c:v>1.016</c:v>
                </c:pt>
                <c:pt idx="519">
                  <c:v>1.0169999999999999</c:v>
                </c:pt>
                <c:pt idx="520">
                  <c:v>1.0329999999999999</c:v>
                </c:pt>
                <c:pt idx="521">
                  <c:v>1.036</c:v>
                </c:pt>
                <c:pt idx="522">
                  <c:v>1.04</c:v>
                </c:pt>
                <c:pt idx="523">
                  <c:v>1.0429999999999999</c:v>
                </c:pt>
                <c:pt idx="524">
                  <c:v>1.04</c:v>
                </c:pt>
                <c:pt idx="525">
                  <c:v>1.0389999999999999</c:v>
                </c:pt>
                <c:pt idx="526">
                  <c:v>1.0329999999999999</c:v>
                </c:pt>
                <c:pt idx="527">
                  <c:v>1.0369999999999999</c:v>
                </c:pt>
                <c:pt idx="528">
                  <c:v>1.0329999999999999</c:v>
                </c:pt>
                <c:pt idx="529">
                  <c:v>1.0369999999999999</c:v>
                </c:pt>
                <c:pt idx="530">
                  <c:v>1.0329999999999999</c:v>
                </c:pt>
                <c:pt idx="531">
                  <c:v>1.0349999999999999</c:v>
                </c:pt>
                <c:pt idx="532">
                  <c:v>1.036</c:v>
                </c:pt>
                <c:pt idx="533">
                  <c:v>1.038</c:v>
                </c:pt>
                <c:pt idx="534">
                  <c:v>1.0389999999999999</c:v>
                </c:pt>
                <c:pt idx="535">
                  <c:v>1.032</c:v>
                </c:pt>
                <c:pt idx="536">
                  <c:v>1.03</c:v>
                </c:pt>
                <c:pt idx="537">
                  <c:v>1.0169999999999999</c:v>
                </c:pt>
                <c:pt idx="538">
                  <c:v>1.006</c:v>
                </c:pt>
                <c:pt idx="539">
                  <c:v>1.0009999999999999</c:v>
                </c:pt>
                <c:pt idx="540">
                  <c:v>0.996</c:v>
                </c:pt>
                <c:pt idx="541">
                  <c:v>1.0009999999999999</c:v>
                </c:pt>
                <c:pt idx="542">
                  <c:v>1.0049999999999999</c:v>
                </c:pt>
                <c:pt idx="543">
                  <c:v>1.002</c:v>
                </c:pt>
                <c:pt idx="544">
                  <c:v>1.022</c:v>
                </c:pt>
                <c:pt idx="545">
                  <c:v>1.0309999999999999</c:v>
                </c:pt>
                <c:pt idx="546">
                  <c:v>1.034</c:v>
                </c:pt>
                <c:pt idx="547">
                  <c:v>1.032</c:v>
                </c:pt>
                <c:pt idx="548">
                  <c:v>1.0249999999999999</c:v>
                </c:pt>
                <c:pt idx="549">
                  <c:v>1.022</c:v>
                </c:pt>
                <c:pt idx="550">
                  <c:v>1.0209999999999999</c:v>
                </c:pt>
                <c:pt idx="551">
                  <c:v>1.0189999999999999</c:v>
                </c:pt>
                <c:pt idx="552">
                  <c:v>1.0189999999999999</c:v>
                </c:pt>
                <c:pt idx="553">
                  <c:v>1.0089999999999999</c:v>
                </c:pt>
                <c:pt idx="554">
                  <c:v>1.0089999999999999</c:v>
                </c:pt>
                <c:pt idx="555">
                  <c:v>1.0089999999999999</c:v>
                </c:pt>
                <c:pt idx="556">
                  <c:v>1.012</c:v>
                </c:pt>
                <c:pt idx="557">
                  <c:v>1.0189999999999999</c:v>
                </c:pt>
                <c:pt idx="558">
                  <c:v>1.0960000000000001</c:v>
                </c:pt>
                <c:pt idx="559">
                  <c:v>1.2769999999999999</c:v>
                </c:pt>
                <c:pt idx="560">
                  <c:v>1.756</c:v>
                </c:pt>
                <c:pt idx="561">
                  <c:v>2.0019999999999998</c:v>
                </c:pt>
                <c:pt idx="562">
                  <c:v>2.169</c:v>
                </c:pt>
                <c:pt idx="563">
                  <c:v>2.2280000000000002</c:v>
                </c:pt>
                <c:pt idx="564">
                  <c:v>2.2000000000000002</c:v>
                </c:pt>
                <c:pt idx="565">
                  <c:v>2.226</c:v>
                </c:pt>
                <c:pt idx="566">
                  <c:v>2.1640000000000001</c:v>
                </c:pt>
                <c:pt idx="567">
                  <c:v>2.0190000000000001</c:v>
                </c:pt>
                <c:pt idx="568">
                  <c:v>1.625</c:v>
                </c:pt>
                <c:pt idx="569">
                  <c:v>1.2749999999999999</c:v>
                </c:pt>
                <c:pt idx="570">
                  <c:v>1.157</c:v>
                </c:pt>
                <c:pt idx="571">
                  <c:v>1.1160000000000001</c:v>
                </c:pt>
                <c:pt idx="572">
                  <c:v>1.085</c:v>
                </c:pt>
                <c:pt idx="573">
                  <c:v>1.0840000000000001</c:v>
                </c:pt>
                <c:pt idx="574">
                  <c:v>1.0840000000000001</c:v>
                </c:pt>
                <c:pt idx="575">
                  <c:v>1.073</c:v>
                </c:pt>
                <c:pt idx="576">
                  <c:v>1.0629999999999999</c:v>
                </c:pt>
                <c:pt idx="577">
                  <c:v>1.0609999999999999</c:v>
                </c:pt>
                <c:pt idx="578">
                  <c:v>1.0629999999999999</c:v>
                </c:pt>
                <c:pt idx="579">
                  <c:v>1.0649999999999999</c:v>
                </c:pt>
                <c:pt idx="580">
                  <c:v>1.0589999999999999</c:v>
                </c:pt>
                <c:pt idx="581">
                  <c:v>1.06</c:v>
                </c:pt>
                <c:pt idx="582">
                  <c:v>1.111</c:v>
                </c:pt>
                <c:pt idx="583">
                  <c:v>1.2609999999999999</c:v>
                </c:pt>
                <c:pt idx="584">
                  <c:v>1.732</c:v>
                </c:pt>
                <c:pt idx="585">
                  <c:v>2.0129999999999999</c:v>
                </c:pt>
                <c:pt idx="586">
                  <c:v>2.1789999999999998</c:v>
                </c:pt>
                <c:pt idx="587">
                  <c:v>2.2040000000000002</c:v>
                </c:pt>
                <c:pt idx="588">
                  <c:v>2.1989999999999998</c:v>
                </c:pt>
                <c:pt idx="589">
                  <c:v>2.1230000000000002</c:v>
                </c:pt>
                <c:pt idx="590">
                  <c:v>2.093</c:v>
                </c:pt>
                <c:pt idx="591">
                  <c:v>1.966</c:v>
                </c:pt>
                <c:pt idx="592">
                  <c:v>1.6</c:v>
                </c:pt>
                <c:pt idx="593">
                  <c:v>1.2709999999999999</c:v>
                </c:pt>
                <c:pt idx="594">
                  <c:v>1.1739999999999999</c:v>
                </c:pt>
                <c:pt idx="595">
                  <c:v>1.1279999999999999</c:v>
                </c:pt>
                <c:pt idx="596">
                  <c:v>1.099</c:v>
                </c:pt>
                <c:pt idx="597">
                  <c:v>1.0920000000000001</c:v>
                </c:pt>
                <c:pt idx="598">
                  <c:v>1.0900000000000001</c:v>
                </c:pt>
                <c:pt idx="599">
                  <c:v>1.0880000000000001</c:v>
                </c:pt>
                <c:pt idx="600">
                  <c:v>1.079</c:v>
                </c:pt>
                <c:pt idx="601">
                  <c:v>1.069</c:v>
                </c:pt>
                <c:pt idx="602">
                  <c:v>1.069</c:v>
                </c:pt>
                <c:pt idx="603">
                  <c:v>1.0669999999999999</c:v>
                </c:pt>
                <c:pt idx="604">
                  <c:v>1.0640000000000001</c:v>
                </c:pt>
                <c:pt idx="605">
                  <c:v>1.0680000000000001</c:v>
                </c:pt>
                <c:pt idx="606">
                  <c:v>1.125</c:v>
                </c:pt>
                <c:pt idx="607">
                  <c:v>1.2390000000000001</c:v>
                </c:pt>
                <c:pt idx="608">
                  <c:v>1.7509999999999999</c:v>
                </c:pt>
                <c:pt idx="609">
                  <c:v>2.0379999999999998</c:v>
                </c:pt>
                <c:pt idx="610">
                  <c:v>2.153</c:v>
                </c:pt>
                <c:pt idx="611">
                  <c:v>2.202</c:v>
                </c:pt>
                <c:pt idx="612">
                  <c:v>2.081</c:v>
                </c:pt>
                <c:pt idx="613">
                  <c:v>2.0369999999999999</c:v>
                </c:pt>
                <c:pt idx="614">
                  <c:v>1.9870000000000001</c:v>
                </c:pt>
                <c:pt idx="615">
                  <c:v>1.8720000000000001</c:v>
                </c:pt>
                <c:pt idx="616">
                  <c:v>1.498</c:v>
                </c:pt>
                <c:pt idx="617">
                  <c:v>1.1950000000000001</c:v>
                </c:pt>
                <c:pt idx="618">
                  <c:v>1.123</c:v>
                </c:pt>
                <c:pt idx="619">
                  <c:v>1.0720000000000001</c:v>
                </c:pt>
                <c:pt idx="620">
                  <c:v>1.0589999999999999</c:v>
                </c:pt>
                <c:pt idx="621">
                  <c:v>1.0509999999999999</c:v>
                </c:pt>
                <c:pt idx="622">
                  <c:v>1.046</c:v>
                </c:pt>
                <c:pt idx="623">
                  <c:v>1.046</c:v>
                </c:pt>
                <c:pt idx="624">
                  <c:v>1.0449999999999999</c:v>
                </c:pt>
                <c:pt idx="625">
                  <c:v>1.04</c:v>
                </c:pt>
                <c:pt idx="626">
                  <c:v>1.04</c:v>
                </c:pt>
                <c:pt idx="627">
                  <c:v>1.0429999999999999</c:v>
                </c:pt>
                <c:pt idx="628">
                  <c:v>1.046</c:v>
                </c:pt>
                <c:pt idx="629">
                  <c:v>1.0469999999999999</c:v>
                </c:pt>
                <c:pt idx="630">
                  <c:v>1.081</c:v>
                </c:pt>
                <c:pt idx="631">
                  <c:v>1.2390000000000001</c:v>
                </c:pt>
                <c:pt idx="632">
                  <c:v>1.6930000000000001</c:v>
                </c:pt>
                <c:pt idx="633">
                  <c:v>1.94</c:v>
                </c:pt>
                <c:pt idx="634">
                  <c:v>2.117</c:v>
                </c:pt>
                <c:pt idx="635">
                  <c:v>2.089</c:v>
                </c:pt>
                <c:pt idx="636">
                  <c:v>1.9670000000000001</c:v>
                </c:pt>
                <c:pt idx="637">
                  <c:v>1.9730000000000001</c:v>
                </c:pt>
                <c:pt idx="638">
                  <c:v>1.9419999999999999</c:v>
                </c:pt>
                <c:pt idx="639">
                  <c:v>1.8660000000000001</c:v>
                </c:pt>
                <c:pt idx="640">
                  <c:v>1.448</c:v>
                </c:pt>
                <c:pt idx="641">
                  <c:v>1.202</c:v>
                </c:pt>
                <c:pt idx="642">
                  <c:v>1.1160000000000001</c:v>
                </c:pt>
                <c:pt idx="643">
                  <c:v>1.085</c:v>
                </c:pt>
                <c:pt idx="644">
                  <c:v>1.0549999999999999</c:v>
                </c:pt>
                <c:pt idx="645">
                  <c:v>1.0580000000000001</c:v>
                </c:pt>
                <c:pt idx="646">
                  <c:v>1.048</c:v>
                </c:pt>
                <c:pt idx="647">
                  <c:v>1.034</c:v>
                </c:pt>
                <c:pt idx="648">
                  <c:v>1.0349999999999999</c:v>
                </c:pt>
                <c:pt idx="649">
                  <c:v>1.0249999999999999</c:v>
                </c:pt>
                <c:pt idx="650">
                  <c:v>1.032</c:v>
                </c:pt>
                <c:pt idx="651">
                  <c:v>1.024</c:v>
                </c:pt>
                <c:pt idx="652">
                  <c:v>1.0229999999999999</c:v>
                </c:pt>
                <c:pt idx="653">
                  <c:v>1.0249999999999999</c:v>
                </c:pt>
                <c:pt idx="654">
                  <c:v>1.0669999999999999</c:v>
                </c:pt>
                <c:pt idx="655">
                  <c:v>1.2190000000000001</c:v>
                </c:pt>
                <c:pt idx="656">
                  <c:v>1.665</c:v>
                </c:pt>
                <c:pt idx="657">
                  <c:v>1.9079999999999999</c:v>
                </c:pt>
                <c:pt idx="658">
                  <c:v>1.976</c:v>
                </c:pt>
                <c:pt idx="659">
                  <c:v>1.968</c:v>
                </c:pt>
                <c:pt idx="660">
                  <c:v>1.9059999999999999</c:v>
                </c:pt>
                <c:pt idx="661">
                  <c:v>1.831</c:v>
                </c:pt>
                <c:pt idx="662">
                  <c:v>1.8089999999999999</c:v>
                </c:pt>
                <c:pt idx="663">
                  <c:v>1.5149999999999999</c:v>
                </c:pt>
                <c:pt idx="664">
                  <c:v>1.238</c:v>
                </c:pt>
                <c:pt idx="665">
                  <c:v>1.0940000000000001</c:v>
                </c:pt>
                <c:pt idx="666">
                  <c:v>1.0509999999999999</c:v>
                </c:pt>
                <c:pt idx="667">
                  <c:v>1.03</c:v>
                </c:pt>
                <c:pt idx="668">
                  <c:v>1.0129999999999999</c:v>
                </c:pt>
                <c:pt idx="669">
                  <c:v>1.0069999999999999</c:v>
                </c:pt>
                <c:pt idx="670">
                  <c:v>0.997</c:v>
                </c:pt>
                <c:pt idx="671">
                  <c:v>1.0049999999999999</c:v>
                </c:pt>
                <c:pt idx="672">
                  <c:v>1.008</c:v>
                </c:pt>
                <c:pt idx="673">
                  <c:v>1.0129999999999999</c:v>
                </c:pt>
                <c:pt idx="674">
                  <c:v>1.0169999999999999</c:v>
                </c:pt>
                <c:pt idx="675">
                  <c:v>1.018</c:v>
                </c:pt>
                <c:pt idx="676">
                  <c:v>1.02</c:v>
                </c:pt>
                <c:pt idx="677">
                  <c:v>1.024</c:v>
                </c:pt>
                <c:pt idx="678">
                  <c:v>1.06</c:v>
                </c:pt>
                <c:pt idx="679">
                  <c:v>1.1879999999999999</c:v>
                </c:pt>
                <c:pt idx="680">
                  <c:v>1.466</c:v>
                </c:pt>
                <c:pt idx="681">
                  <c:v>1.5189999999999999</c:v>
                </c:pt>
                <c:pt idx="682">
                  <c:v>1.4850000000000001</c:v>
                </c:pt>
                <c:pt idx="683">
                  <c:v>1.204</c:v>
                </c:pt>
                <c:pt idx="684">
                  <c:v>1.1040000000000001</c:v>
                </c:pt>
                <c:pt idx="685">
                  <c:v>1.05</c:v>
                </c:pt>
                <c:pt idx="686">
                  <c:v>1.014</c:v>
                </c:pt>
                <c:pt idx="687">
                  <c:v>0.99099999999999999</c:v>
                </c:pt>
                <c:pt idx="688">
                  <c:v>0.98699999999999999</c:v>
                </c:pt>
                <c:pt idx="689">
                  <c:v>1.0049999999999999</c:v>
                </c:pt>
                <c:pt idx="690">
                  <c:v>1.002</c:v>
                </c:pt>
                <c:pt idx="691">
                  <c:v>0.99099999999999999</c:v>
                </c:pt>
                <c:pt idx="692">
                  <c:v>0.98899999999999999</c:v>
                </c:pt>
                <c:pt idx="693">
                  <c:v>0.995</c:v>
                </c:pt>
                <c:pt idx="694">
                  <c:v>0.99299999999999999</c:v>
                </c:pt>
                <c:pt idx="695">
                  <c:v>0.99</c:v>
                </c:pt>
                <c:pt idx="696">
                  <c:v>0.98299999999999998</c:v>
                </c:pt>
                <c:pt idx="697">
                  <c:v>0.98499999999999999</c:v>
                </c:pt>
                <c:pt idx="698">
                  <c:v>0.98699999999999999</c:v>
                </c:pt>
                <c:pt idx="699">
                  <c:v>0.98599999999999999</c:v>
                </c:pt>
                <c:pt idx="700">
                  <c:v>0.98399999999999999</c:v>
                </c:pt>
                <c:pt idx="701">
                  <c:v>0.98</c:v>
                </c:pt>
                <c:pt idx="702">
                  <c:v>0.99</c:v>
                </c:pt>
                <c:pt idx="703">
                  <c:v>0.98399999999999999</c:v>
                </c:pt>
                <c:pt idx="704">
                  <c:v>0.98099999999999998</c:v>
                </c:pt>
                <c:pt idx="705">
                  <c:v>0.97299999999999998</c:v>
                </c:pt>
                <c:pt idx="706">
                  <c:v>0.96799999999999997</c:v>
                </c:pt>
                <c:pt idx="707">
                  <c:v>0.96499999999999997</c:v>
                </c:pt>
                <c:pt idx="708">
                  <c:v>0.96199999999999997</c:v>
                </c:pt>
                <c:pt idx="709">
                  <c:v>0.95099999999999996</c:v>
                </c:pt>
                <c:pt idx="710">
                  <c:v>0.94799999999999995</c:v>
                </c:pt>
                <c:pt idx="711">
                  <c:v>0.94699999999999995</c:v>
                </c:pt>
                <c:pt idx="712">
                  <c:v>0.97</c:v>
                </c:pt>
                <c:pt idx="713">
                  <c:v>0.97199999999999998</c:v>
                </c:pt>
                <c:pt idx="714">
                  <c:v>0.97299999999999998</c:v>
                </c:pt>
                <c:pt idx="715">
                  <c:v>0.97599999999999998</c:v>
                </c:pt>
                <c:pt idx="716">
                  <c:v>0.97299999999999998</c:v>
                </c:pt>
                <c:pt idx="717">
                  <c:v>0.96799999999999997</c:v>
                </c:pt>
                <c:pt idx="718">
                  <c:v>0.96799999999999997</c:v>
                </c:pt>
                <c:pt idx="719">
                  <c:v>0.96</c:v>
                </c:pt>
                <c:pt idx="720">
                  <c:v>0.96599999999999997</c:v>
                </c:pt>
                <c:pt idx="721">
                  <c:v>0.97299999999999998</c:v>
                </c:pt>
                <c:pt idx="722">
                  <c:v>0.97199999999999998</c:v>
                </c:pt>
                <c:pt idx="723">
                  <c:v>0.97299999999999998</c:v>
                </c:pt>
                <c:pt idx="724">
                  <c:v>0.97299999999999998</c:v>
                </c:pt>
                <c:pt idx="725">
                  <c:v>0.97299999999999998</c:v>
                </c:pt>
                <c:pt idx="726">
                  <c:v>0.97799999999999998</c:v>
                </c:pt>
                <c:pt idx="727">
                  <c:v>0.97</c:v>
                </c:pt>
                <c:pt idx="728">
                  <c:v>0.96899999999999997</c:v>
                </c:pt>
                <c:pt idx="729">
                  <c:v>0.94599999999999995</c:v>
                </c:pt>
                <c:pt idx="730">
                  <c:v>0.94899999999999995</c:v>
                </c:pt>
                <c:pt idx="731">
                  <c:v>0.94399999999999995</c:v>
                </c:pt>
                <c:pt idx="732">
                  <c:v>0.94599999999999995</c:v>
                </c:pt>
                <c:pt idx="733">
                  <c:v>0.94299999999999995</c:v>
                </c:pt>
                <c:pt idx="734">
                  <c:v>0.94099999999999995</c:v>
                </c:pt>
                <c:pt idx="735">
                  <c:v>0.94599999999999995</c:v>
                </c:pt>
                <c:pt idx="736">
                  <c:v>0.95299999999999996</c:v>
                </c:pt>
                <c:pt idx="737">
                  <c:v>0.97199999999999998</c:v>
                </c:pt>
                <c:pt idx="738">
                  <c:v>0.97499999999999998</c:v>
                </c:pt>
                <c:pt idx="739">
                  <c:v>0.97199999999999998</c:v>
                </c:pt>
                <c:pt idx="740">
                  <c:v>0.97599999999999998</c:v>
                </c:pt>
                <c:pt idx="741">
                  <c:v>0.97499999999999998</c:v>
                </c:pt>
                <c:pt idx="742">
                  <c:v>0.97599999999999998</c:v>
                </c:pt>
                <c:pt idx="743">
                  <c:v>0.97499999999999998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E-4B85-8733-094E59E20C7B}"/>
            </c:ext>
          </c:extLst>
        </c:ser>
        <c:ser>
          <c:idx val="1"/>
          <c:order val="1"/>
          <c:tx>
            <c:strRef>
              <c:f>Result!$I$1</c:f>
              <c:strCache>
                <c:ptCount val="1"/>
                <c:pt idx="0">
                  <c:v>Нагрузка накопителя, МВт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Result!$G$2:$G$745</c:f>
              <c:strCache>
                <c:ptCount val="744"/>
                <c:pt idx="0">
                  <c:v>2018-12-1 1:00</c:v>
                </c:pt>
                <c:pt idx="1">
                  <c:v>2018-12-1 2:00</c:v>
                </c:pt>
                <c:pt idx="2">
                  <c:v>2018-12-1 3:00</c:v>
                </c:pt>
                <c:pt idx="3">
                  <c:v>2018-12-1 4:00</c:v>
                </c:pt>
                <c:pt idx="4">
                  <c:v>2018-12-1 5:00</c:v>
                </c:pt>
                <c:pt idx="5">
                  <c:v>2018-12-1 6:00</c:v>
                </c:pt>
                <c:pt idx="6">
                  <c:v>2018-12-1 7:00</c:v>
                </c:pt>
                <c:pt idx="7">
                  <c:v>2018-12-1 8:00</c:v>
                </c:pt>
                <c:pt idx="8">
                  <c:v>2018-12-1 9:00</c:v>
                </c:pt>
                <c:pt idx="9">
                  <c:v>2018-12-1 10:00</c:v>
                </c:pt>
                <c:pt idx="10">
                  <c:v>2018-12-1 11:00</c:v>
                </c:pt>
                <c:pt idx="11">
                  <c:v>2018-12-1 12:00</c:v>
                </c:pt>
                <c:pt idx="12">
                  <c:v>2018-12-1 13:00</c:v>
                </c:pt>
                <c:pt idx="13">
                  <c:v>2018-12-1 14:00</c:v>
                </c:pt>
                <c:pt idx="14">
                  <c:v>2018-12-1 15:00</c:v>
                </c:pt>
                <c:pt idx="15">
                  <c:v>2018-12-1 16:00</c:v>
                </c:pt>
                <c:pt idx="16">
                  <c:v>2018-12-1 17:00</c:v>
                </c:pt>
                <c:pt idx="17">
                  <c:v>2018-12-1 18:00</c:v>
                </c:pt>
                <c:pt idx="18">
                  <c:v>2018-12-1 19:00</c:v>
                </c:pt>
                <c:pt idx="19">
                  <c:v>2018-12-1 20:00</c:v>
                </c:pt>
                <c:pt idx="20">
                  <c:v>2018-12-1 21:00</c:v>
                </c:pt>
                <c:pt idx="21">
                  <c:v>2018-12-1 22:00</c:v>
                </c:pt>
                <c:pt idx="22">
                  <c:v>2018-12-1 23:00</c:v>
                </c:pt>
                <c:pt idx="23">
                  <c:v>2018-12-1 24:00</c:v>
                </c:pt>
                <c:pt idx="24">
                  <c:v>2018-12-2 1:00</c:v>
                </c:pt>
                <c:pt idx="25">
                  <c:v>2018-12-2 2:00</c:v>
                </c:pt>
                <c:pt idx="26">
                  <c:v>2018-12-2 3:00</c:v>
                </c:pt>
                <c:pt idx="27">
                  <c:v>2018-12-2 4:00</c:v>
                </c:pt>
                <c:pt idx="28">
                  <c:v>2018-12-2 5:00</c:v>
                </c:pt>
                <c:pt idx="29">
                  <c:v>2018-12-2 6:00</c:v>
                </c:pt>
                <c:pt idx="30">
                  <c:v>2018-12-2 7:00</c:v>
                </c:pt>
                <c:pt idx="31">
                  <c:v>2018-12-2 8:00</c:v>
                </c:pt>
                <c:pt idx="32">
                  <c:v>2018-12-2 9:00</c:v>
                </c:pt>
                <c:pt idx="33">
                  <c:v>2018-12-2 10:00</c:v>
                </c:pt>
                <c:pt idx="34">
                  <c:v>2018-12-2 11:00</c:v>
                </c:pt>
                <c:pt idx="35">
                  <c:v>2018-12-2 12:00</c:v>
                </c:pt>
                <c:pt idx="36">
                  <c:v>2018-12-2 13:00</c:v>
                </c:pt>
                <c:pt idx="37">
                  <c:v>2018-12-2 14:00</c:v>
                </c:pt>
                <c:pt idx="38">
                  <c:v>2018-12-2 15:00</c:v>
                </c:pt>
                <c:pt idx="39">
                  <c:v>2018-12-2 16:00</c:v>
                </c:pt>
                <c:pt idx="40">
                  <c:v>2018-12-2 17:00</c:v>
                </c:pt>
                <c:pt idx="41">
                  <c:v>2018-12-2 18:00</c:v>
                </c:pt>
                <c:pt idx="42">
                  <c:v>2018-12-2 19:00</c:v>
                </c:pt>
                <c:pt idx="43">
                  <c:v>2018-12-2 20:00</c:v>
                </c:pt>
                <c:pt idx="44">
                  <c:v>2018-12-2 21:00</c:v>
                </c:pt>
                <c:pt idx="45">
                  <c:v>2018-12-2 22:00</c:v>
                </c:pt>
                <c:pt idx="46">
                  <c:v>2018-12-2 23:00</c:v>
                </c:pt>
                <c:pt idx="47">
                  <c:v>2018-12-2 24:00</c:v>
                </c:pt>
                <c:pt idx="48">
                  <c:v>2018-12-3 1:00</c:v>
                </c:pt>
                <c:pt idx="49">
                  <c:v>2018-12-3 2:00</c:v>
                </c:pt>
                <c:pt idx="50">
                  <c:v>2018-12-3 3:00</c:v>
                </c:pt>
                <c:pt idx="51">
                  <c:v>2018-12-3 4:00</c:v>
                </c:pt>
                <c:pt idx="52">
                  <c:v>2018-12-3 5:00</c:v>
                </c:pt>
                <c:pt idx="53">
                  <c:v>2018-12-3 6:00</c:v>
                </c:pt>
                <c:pt idx="54">
                  <c:v>2018-12-3 7:00</c:v>
                </c:pt>
                <c:pt idx="55">
                  <c:v>2018-12-3 8:00</c:v>
                </c:pt>
                <c:pt idx="56">
                  <c:v>2018-12-3 9:00</c:v>
                </c:pt>
                <c:pt idx="57">
                  <c:v>2018-12-3 10:00</c:v>
                </c:pt>
                <c:pt idx="58">
                  <c:v>2018-12-3 11:00</c:v>
                </c:pt>
                <c:pt idx="59">
                  <c:v>2018-12-3 12:00</c:v>
                </c:pt>
                <c:pt idx="60">
                  <c:v>2018-12-3 13:00</c:v>
                </c:pt>
                <c:pt idx="61">
                  <c:v>2018-12-3 14:00</c:v>
                </c:pt>
                <c:pt idx="62">
                  <c:v>2018-12-3 15:00</c:v>
                </c:pt>
                <c:pt idx="63">
                  <c:v>2018-12-3 16:00</c:v>
                </c:pt>
                <c:pt idx="64">
                  <c:v>2018-12-3 17:00</c:v>
                </c:pt>
                <c:pt idx="65">
                  <c:v>2018-12-3 18:00</c:v>
                </c:pt>
                <c:pt idx="66">
                  <c:v>2018-12-3 19:00</c:v>
                </c:pt>
                <c:pt idx="67">
                  <c:v>2018-12-3 20:00</c:v>
                </c:pt>
                <c:pt idx="68">
                  <c:v>2018-12-3 21:00</c:v>
                </c:pt>
                <c:pt idx="69">
                  <c:v>2018-12-3 22:00</c:v>
                </c:pt>
                <c:pt idx="70">
                  <c:v>2018-12-3 23:00</c:v>
                </c:pt>
                <c:pt idx="71">
                  <c:v>2018-12-3 24:00</c:v>
                </c:pt>
                <c:pt idx="72">
                  <c:v>2018-12-4 1:00</c:v>
                </c:pt>
                <c:pt idx="73">
                  <c:v>2018-12-4 2:00</c:v>
                </c:pt>
                <c:pt idx="74">
                  <c:v>2018-12-4 3:00</c:v>
                </c:pt>
                <c:pt idx="75">
                  <c:v>2018-12-4 4:00</c:v>
                </c:pt>
                <c:pt idx="76">
                  <c:v>2018-12-4 5:00</c:v>
                </c:pt>
                <c:pt idx="77">
                  <c:v>2018-12-4 6:00</c:v>
                </c:pt>
                <c:pt idx="78">
                  <c:v>2018-12-4 7:00</c:v>
                </c:pt>
                <c:pt idx="79">
                  <c:v>2018-12-4 8:00</c:v>
                </c:pt>
                <c:pt idx="80">
                  <c:v>2018-12-4 9:00</c:v>
                </c:pt>
                <c:pt idx="81">
                  <c:v>2018-12-4 10:00</c:v>
                </c:pt>
                <c:pt idx="82">
                  <c:v>2018-12-4 11:00</c:v>
                </c:pt>
                <c:pt idx="83">
                  <c:v>2018-12-4 12:00</c:v>
                </c:pt>
                <c:pt idx="84">
                  <c:v>2018-12-4 13:00</c:v>
                </c:pt>
                <c:pt idx="85">
                  <c:v>2018-12-4 14:00</c:v>
                </c:pt>
                <c:pt idx="86">
                  <c:v>2018-12-4 15:00</c:v>
                </c:pt>
                <c:pt idx="87">
                  <c:v>2018-12-4 16:00</c:v>
                </c:pt>
                <c:pt idx="88">
                  <c:v>2018-12-4 17:00</c:v>
                </c:pt>
                <c:pt idx="89">
                  <c:v>2018-12-4 18:00</c:v>
                </c:pt>
                <c:pt idx="90">
                  <c:v>2018-12-4 19:00</c:v>
                </c:pt>
                <c:pt idx="91">
                  <c:v>2018-12-4 20:00</c:v>
                </c:pt>
                <c:pt idx="92">
                  <c:v>2018-12-4 21:00</c:v>
                </c:pt>
                <c:pt idx="93">
                  <c:v>2018-12-4 22:00</c:v>
                </c:pt>
                <c:pt idx="94">
                  <c:v>2018-12-4 23:00</c:v>
                </c:pt>
                <c:pt idx="95">
                  <c:v>2018-12-4 24:00</c:v>
                </c:pt>
                <c:pt idx="96">
                  <c:v>2018-12-5 1:00</c:v>
                </c:pt>
                <c:pt idx="97">
                  <c:v>2018-12-5 2:00</c:v>
                </c:pt>
                <c:pt idx="98">
                  <c:v>2018-12-5 3:00</c:v>
                </c:pt>
                <c:pt idx="99">
                  <c:v>2018-12-5 4:00</c:v>
                </c:pt>
                <c:pt idx="100">
                  <c:v>2018-12-5 5:00</c:v>
                </c:pt>
                <c:pt idx="101">
                  <c:v>2018-12-5 6:00</c:v>
                </c:pt>
                <c:pt idx="102">
                  <c:v>2018-12-5 7:00</c:v>
                </c:pt>
                <c:pt idx="103">
                  <c:v>2018-12-5 8:00</c:v>
                </c:pt>
                <c:pt idx="104">
                  <c:v>2018-12-5 9:00</c:v>
                </c:pt>
                <c:pt idx="105">
                  <c:v>2018-12-5 10:00</c:v>
                </c:pt>
                <c:pt idx="106">
                  <c:v>2018-12-5 11:00</c:v>
                </c:pt>
                <c:pt idx="107">
                  <c:v>2018-12-5 12:00</c:v>
                </c:pt>
                <c:pt idx="108">
                  <c:v>2018-12-5 13:00</c:v>
                </c:pt>
                <c:pt idx="109">
                  <c:v>2018-12-5 14:00</c:v>
                </c:pt>
                <c:pt idx="110">
                  <c:v>2018-12-5 15:00</c:v>
                </c:pt>
                <c:pt idx="111">
                  <c:v>2018-12-5 16:00</c:v>
                </c:pt>
                <c:pt idx="112">
                  <c:v>2018-12-5 17:00</c:v>
                </c:pt>
                <c:pt idx="113">
                  <c:v>2018-12-5 18:00</c:v>
                </c:pt>
                <c:pt idx="114">
                  <c:v>2018-12-5 19:00</c:v>
                </c:pt>
                <c:pt idx="115">
                  <c:v>2018-12-5 20:00</c:v>
                </c:pt>
                <c:pt idx="116">
                  <c:v>2018-12-5 21:00</c:v>
                </c:pt>
                <c:pt idx="117">
                  <c:v>2018-12-5 22:00</c:v>
                </c:pt>
                <c:pt idx="118">
                  <c:v>2018-12-5 23:00</c:v>
                </c:pt>
                <c:pt idx="119">
                  <c:v>2018-12-5 24:00</c:v>
                </c:pt>
                <c:pt idx="120">
                  <c:v>2018-12-6 1:00</c:v>
                </c:pt>
                <c:pt idx="121">
                  <c:v>2018-12-6 2:00</c:v>
                </c:pt>
                <c:pt idx="122">
                  <c:v>2018-12-6 3:00</c:v>
                </c:pt>
                <c:pt idx="123">
                  <c:v>2018-12-6 4:00</c:v>
                </c:pt>
                <c:pt idx="124">
                  <c:v>2018-12-6 5:00</c:v>
                </c:pt>
                <c:pt idx="125">
                  <c:v>2018-12-6 6:00</c:v>
                </c:pt>
                <c:pt idx="126">
                  <c:v>2018-12-6 7:00</c:v>
                </c:pt>
                <c:pt idx="127">
                  <c:v>2018-12-6 8:00</c:v>
                </c:pt>
                <c:pt idx="128">
                  <c:v>2018-12-6 9:00</c:v>
                </c:pt>
                <c:pt idx="129">
                  <c:v>2018-12-6 10:00</c:v>
                </c:pt>
                <c:pt idx="130">
                  <c:v>2018-12-6 11:00</c:v>
                </c:pt>
                <c:pt idx="131">
                  <c:v>2018-12-6 12:00</c:v>
                </c:pt>
                <c:pt idx="132">
                  <c:v>2018-12-6 13:00</c:v>
                </c:pt>
                <c:pt idx="133">
                  <c:v>2018-12-6 14:00</c:v>
                </c:pt>
                <c:pt idx="134">
                  <c:v>2018-12-6 15:00</c:v>
                </c:pt>
                <c:pt idx="135">
                  <c:v>2018-12-6 16:00</c:v>
                </c:pt>
                <c:pt idx="136">
                  <c:v>2018-12-6 17:00</c:v>
                </c:pt>
                <c:pt idx="137">
                  <c:v>2018-12-6 18:00</c:v>
                </c:pt>
                <c:pt idx="138">
                  <c:v>2018-12-6 19:00</c:v>
                </c:pt>
                <c:pt idx="139">
                  <c:v>2018-12-6 20:00</c:v>
                </c:pt>
                <c:pt idx="140">
                  <c:v>2018-12-6 21:00</c:v>
                </c:pt>
                <c:pt idx="141">
                  <c:v>2018-12-6 22:00</c:v>
                </c:pt>
                <c:pt idx="142">
                  <c:v>2018-12-6 23:00</c:v>
                </c:pt>
                <c:pt idx="143">
                  <c:v>2018-12-6 24:00</c:v>
                </c:pt>
                <c:pt idx="144">
                  <c:v>2018-12-7 1:00</c:v>
                </c:pt>
                <c:pt idx="145">
                  <c:v>2018-12-7 2:00</c:v>
                </c:pt>
                <c:pt idx="146">
                  <c:v>2018-12-7 3:00</c:v>
                </c:pt>
                <c:pt idx="147">
                  <c:v>2018-12-7 4:00</c:v>
                </c:pt>
                <c:pt idx="148">
                  <c:v>2018-12-7 5:00</c:v>
                </c:pt>
                <c:pt idx="149">
                  <c:v>2018-12-7 6:00</c:v>
                </c:pt>
                <c:pt idx="150">
                  <c:v>2018-12-7 7:00</c:v>
                </c:pt>
                <c:pt idx="151">
                  <c:v>2018-12-7 8:00</c:v>
                </c:pt>
                <c:pt idx="152">
                  <c:v>2018-12-7 9:00</c:v>
                </c:pt>
                <c:pt idx="153">
                  <c:v>2018-12-7 10:00</c:v>
                </c:pt>
                <c:pt idx="154">
                  <c:v>2018-12-7 11:00</c:v>
                </c:pt>
                <c:pt idx="155">
                  <c:v>2018-12-7 12:00</c:v>
                </c:pt>
                <c:pt idx="156">
                  <c:v>2018-12-7 13:00</c:v>
                </c:pt>
                <c:pt idx="157">
                  <c:v>2018-12-7 14:00</c:v>
                </c:pt>
                <c:pt idx="158">
                  <c:v>2018-12-7 15:00</c:v>
                </c:pt>
                <c:pt idx="159">
                  <c:v>2018-12-7 16:00</c:v>
                </c:pt>
                <c:pt idx="160">
                  <c:v>2018-12-7 17:00</c:v>
                </c:pt>
                <c:pt idx="161">
                  <c:v>2018-12-7 18:00</c:v>
                </c:pt>
                <c:pt idx="162">
                  <c:v>2018-12-7 19:00</c:v>
                </c:pt>
                <c:pt idx="163">
                  <c:v>2018-12-7 20:00</c:v>
                </c:pt>
                <c:pt idx="164">
                  <c:v>2018-12-7 21:00</c:v>
                </c:pt>
                <c:pt idx="165">
                  <c:v>2018-12-7 22:00</c:v>
                </c:pt>
                <c:pt idx="166">
                  <c:v>2018-12-7 23:00</c:v>
                </c:pt>
                <c:pt idx="167">
                  <c:v>2018-12-7 24:00</c:v>
                </c:pt>
                <c:pt idx="168">
                  <c:v>2018-12-8 1:00</c:v>
                </c:pt>
                <c:pt idx="169">
                  <c:v>2018-12-8 2:00</c:v>
                </c:pt>
                <c:pt idx="170">
                  <c:v>2018-12-8 3:00</c:v>
                </c:pt>
                <c:pt idx="171">
                  <c:v>2018-12-8 4:00</c:v>
                </c:pt>
                <c:pt idx="172">
                  <c:v>2018-12-8 5:00</c:v>
                </c:pt>
                <c:pt idx="173">
                  <c:v>2018-12-8 6:00</c:v>
                </c:pt>
                <c:pt idx="174">
                  <c:v>2018-12-8 7:00</c:v>
                </c:pt>
                <c:pt idx="175">
                  <c:v>2018-12-8 8:00</c:v>
                </c:pt>
                <c:pt idx="176">
                  <c:v>2018-12-8 9:00</c:v>
                </c:pt>
                <c:pt idx="177">
                  <c:v>2018-12-8 10:00</c:v>
                </c:pt>
                <c:pt idx="178">
                  <c:v>2018-12-8 11:00</c:v>
                </c:pt>
                <c:pt idx="179">
                  <c:v>2018-12-8 12:00</c:v>
                </c:pt>
                <c:pt idx="180">
                  <c:v>2018-12-8 13:00</c:v>
                </c:pt>
                <c:pt idx="181">
                  <c:v>2018-12-8 14:00</c:v>
                </c:pt>
                <c:pt idx="182">
                  <c:v>2018-12-8 15:00</c:v>
                </c:pt>
                <c:pt idx="183">
                  <c:v>2018-12-8 16:00</c:v>
                </c:pt>
                <c:pt idx="184">
                  <c:v>2018-12-8 17:00</c:v>
                </c:pt>
                <c:pt idx="185">
                  <c:v>2018-12-8 18:00</c:v>
                </c:pt>
                <c:pt idx="186">
                  <c:v>2018-12-8 19:00</c:v>
                </c:pt>
                <c:pt idx="187">
                  <c:v>2018-12-8 20:00</c:v>
                </c:pt>
                <c:pt idx="188">
                  <c:v>2018-12-8 21:00</c:v>
                </c:pt>
                <c:pt idx="189">
                  <c:v>2018-12-8 22:00</c:v>
                </c:pt>
                <c:pt idx="190">
                  <c:v>2018-12-8 23:00</c:v>
                </c:pt>
                <c:pt idx="191">
                  <c:v>2018-12-8 24:00</c:v>
                </c:pt>
                <c:pt idx="192">
                  <c:v>2018-12-9 1:00</c:v>
                </c:pt>
                <c:pt idx="193">
                  <c:v>2018-12-9 2:00</c:v>
                </c:pt>
                <c:pt idx="194">
                  <c:v>2018-12-9 3:00</c:v>
                </c:pt>
                <c:pt idx="195">
                  <c:v>2018-12-9 4:00</c:v>
                </c:pt>
                <c:pt idx="196">
                  <c:v>2018-12-9 5:00</c:v>
                </c:pt>
                <c:pt idx="197">
                  <c:v>2018-12-9 6:00</c:v>
                </c:pt>
                <c:pt idx="198">
                  <c:v>2018-12-9 7:00</c:v>
                </c:pt>
                <c:pt idx="199">
                  <c:v>2018-12-9 8:00</c:v>
                </c:pt>
                <c:pt idx="200">
                  <c:v>2018-12-9 9:00</c:v>
                </c:pt>
                <c:pt idx="201">
                  <c:v>2018-12-9 10:00</c:v>
                </c:pt>
                <c:pt idx="202">
                  <c:v>2018-12-9 11:00</c:v>
                </c:pt>
                <c:pt idx="203">
                  <c:v>2018-12-9 12:00</c:v>
                </c:pt>
                <c:pt idx="204">
                  <c:v>2018-12-9 13:00</c:v>
                </c:pt>
                <c:pt idx="205">
                  <c:v>2018-12-9 14:00</c:v>
                </c:pt>
                <c:pt idx="206">
                  <c:v>2018-12-9 15:00</c:v>
                </c:pt>
                <c:pt idx="207">
                  <c:v>2018-12-9 16:00</c:v>
                </c:pt>
                <c:pt idx="208">
                  <c:v>2018-12-9 17:00</c:v>
                </c:pt>
                <c:pt idx="209">
                  <c:v>2018-12-9 18:00</c:v>
                </c:pt>
                <c:pt idx="210">
                  <c:v>2018-12-9 19:00</c:v>
                </c:pt>
                <c:pt idx="211">
                  <c:v>2018-12-9 20:00</c:v>
                </c:pt>
                <c:pt idx="212">
                  <c:v>2018-12-9 21:00</c:v>
                </c:pt>
                <c:pt idx="213">
                  <c:v>2018-12-9 22:00</c:v>
                </c:pt>
                <c:pt idx="214">
                  <c:v>2018-12-9 23:00</c:v>
                </c:pt>
                <c:pt idx="215">
                  <c:v>2018-12-9 24:00</c:v>
                </c:pt>
                <c:pt idx="216">
                  <c:v>2018-12-10 1:00</c:v>
                </c:pt>
                <c:pt idx="217">
                  <c:v>2018-12-10 2:00</c:v>
                </c:pt>
                <c:pt idx="218">
                  <c:v>2018-12-10 3:00</c:v>
                </c:pt>
                <c:pt idx="219">
                  <c:v>2018-12-10 4:00</c:v>
                </c:pt>
                <c:pt idx="220">
                  <c:v>2018-12-10 5:00</c:v>
                </c:pt>
                <c:pt idx="221">
                  <c:v>2018-12-10 6:00</c:v>
                </c:pt>
                <c:pt idx="222">
                  <c:v>2018-12-10 7:00</c:v>
                </c:pt>
                <c:pt idx="223">
                  <c:v>2018-12-10 8:00</c:v>
                </c:pt>
                <c:pt idx="224">
                  <c:v>2018-12-10 9:00</c:v>
                </c:pt>
                <c:pt idx="225">
                  <c:v>2018-12-10 10:00</c:v>
                </c:pt>
                <c:pt idx="226">
                  <c:v>2018-12-10 11:00</c:v>
                </c:pt>
                <c:pt idx="227">
                  <c:v>2018-12-10 12:00</c:v>
                </c:pt>
                <c:pt idx="228">
                  <c:v>2018-12-10 13:00</c:v>
                </c:pt>
                <c:pt idx="229">
                  <c:v>2018-12-10 14:00</c:v>
                </c:pt>
                <c:pt idx="230">
                  <c:v>2018-12-10 15:00</c:v>
                </c:pt>
                <c:pt idx="231">
                  <c:v>2018-12-10 16:00</c:v>
                </c:pt>
                <c:pt idx="232">
                  <c:v>2018-12-10 17:00</c:v>
                </c:pt>
                <c:pt idx="233">
                  <c:v>2018-12-10 18:00</c:v>
                </c:pt>
                <c:pt idx="234">
                  <c:v>2018-12-10 19:00</c:v>
                </c:pt>
                <c:pt idx="235">
                  <c:v>2018-12-10 20:00</c:v>
                </c:pt>
                <c:pt idx="236">
                  <c:v>2018-12-10 21:00</c:v>
                </c:pt>
                <c:pt idx="237">
                  <c:v>2018-12-10 22:00</c:v>
                </c:pt>
                <c:pt idx="238">
                  <c:v>2018-12-10 23:00</c:v>
                </c:pt>
                <c:pt idx="239">
                  <c:v>2018-12-10 24:00</c:v>
                </c:pt>
                <c:pt idx="240">
                  <c:v>2018-12-11 1:00</c:v>
                </c:pt>
                <c:pt idx="241">
                  <c:v>2018-12-11 2:00</c:v>
                </c:pt>
                <c:pt idx="242">
                  <c:v>2018-12-11 3:00</c:v>
                </c:pt>
                <c:pt idx="243">
                  <c:v>2018-12-11 4:00</c:v>
                </c:pt>
                <c:pt idx="244">
                  <c:v>2018-12-11 5:00</c:v>
                </c:pt>
                <c:pt idx="245">
                  <c:v>2018-12-11 6:00</c:v>
                </c:pt>
                <c:pt idx="246">
                  <c:v>2018-12-11 7:00</c:v>
                </c:pt>
                <c:pt idx="247">
                  <c:v>2018-12-11 8:00</c:v>
                </c:pt>
                <c:pt idx="248">
                  <c:v>2018-12-11 9:00</c:v>
                </c:pt>
                <c:pt idx="249">
                  <c:v>2018-12-11 10:00</c:v>
                </c:pt>
                <c:pt idx="250">
                  <c:v>2018-12-11 11:00</c:v>
                </c:pt>
                <c:pt idx="251">
                  <c:v>2018-12-11 12:00</c:v>
                </c:pt>
                <c:pt idx="252">
                  <c:v>2018-12-11 13:00</c:v>
                </c:pt>
                <c:pt idx="253">
                  <c:v>2018-12-11 14:00</c:v>
                </c:pt>
                <c:pt idx="254">
                  <c:v>2018-12-11 15:00</c:v>
                </c:pt>
                <c:pt idx="255">
                  <c:v>2018-12-11 16:00</c:v>
                </c:pt>
                <c:pt idx="256">
                  <c:v>2018-12-11 17:00</c:v>
                </c:pt>
                <c:pt idx="257">
                  <c:v>2018-12-11 18:00</c:v>
                </c:pt>
                <c:pt idx="258">
                  <c:v>2018-12-11 19:00</c:v>
                </c:pt>
                <c:pt idx="259">
                  <c:v>2018-12-11 20:00</c:v>
                </c:pt>
                <c:pt idx="260">
                  <c:v>2018-12-11 21:00</c:v>
                </c:pt>
                <c:pt idx="261">
                  <c:v>2018-12-11 22:00</c:v>
                </c:pt>
                <c:pt idx="262">
                  <c:v>2018-12-11 23:00</c:v>
                </c:pt>
                <c:pt idx="263">
                  <c:v>2018-12-11 24:00</c:v>
                </c:pt>
                <c:pt idx="264">
                  <c:v>2018-12-12 1:00</c:v>
                </c:pt>
                <c:pt idx="265">
                  <c:v>2018-12-12 2:00</c:v>
                </c:pt>
                <c:pt idx="266">
                  <c:v>2018-12-12 3:00</c:v>
                </c:pt>
                <c:pt idx="267">
                  <c:v>2018-12-12 4:00</c:v>
                </c:pt>
                <c:pt idx="268">
                  <c:v>2018-12-12 5:00</c:v>
                </c:pt>
                <c:pt idx="269">
                  <c:v>2018-12-12 6:00</c:v>
                </c:pt>
                <c:pt idx="270">
                  <c:v>2018-12-12 7:00</c:v>
                </c:pt>
                <c:pt idx="271">
                  <c:v>2018-12-12 8:00</c:v>
                </c:pt>
                <c:pt idx="272">
                  <c:v>2018-12-12 9:00</c:v>
                </c:pt>
                <c:pt idx="273">
                  <c:v>2018-12-12 10:00</c:v>
                </c:pt>
                <c:pt idx="274">
                  <c:v>2018-12-12 11:00</c:v>
                </c:pt>
                <c:pt idx="275">
                  <c:v>2018-12-12 12:00</c:v>
                </c:pt>
                <c:pt idx="276">
                  <c:v>2018-12-12 13:00</c:v>
                </c:pt>
                <c:pt idx="277">
                  <c:v>2018-12-12 14:00</c:v>
                </c:pt>
                <c:pt idx="278">
                  <c:v>2018-12-12 15:00</c:v>
                </c:pt>
                <c:pt idx="279">
                  <c:v>2018-12-12 16:00</c:v>
                </c:pt>
                <c:pt idx="280">
                  <c:v>2018-12-12 17:00</c:v>
                </c:pt>
                <c:pt idx="281">
                  <c:v>2018-12-12 18:00</c:v>
                </c:pt>
                <c:pt idx="282">
                  <c:v>2018-12-12 19:00</c:v>
                </c:pt>
                <c:pt idx="283">
                  <c:v>2018-12-12 20:00</c:v>
                </c:pt>
                <c:pt idx="284">
                  <c:v>2018-12-12 21:00</c:v>
                </c:pt>
                <c:pt idx="285">
                  <c:v>2018-12-12 22:00</c:v>
                </c:pt>
                <c:pt idx="286">
                  <c:v>2018-12-12 23:00</c:v>
                </c:pt>
                <c:pt idx="287">
                  <c:v>2018-12-12 24:00</c:v>
                </c:pt>
                <c:pt idx="288">
                  <c:v>2018-12-13 1:00</c:v>
                </c:pt>
                <c:pt idx="289">
                  <c:v>2018-12-13 2:00</c:v>
                </c:pt>
                <c:pt idx="290">
                  <c:v>2018-12-13 3:00</c:v>
                </c:pt>
                <c:pt idx="291">
                  <c:v>2018-12-13 4:00</c:v>
                </c:pt>
                <c:pt idx="292">
                  <c:v>2018-12-13 5:00</c:v>
                </c:pt>
                <c:pt idx="293">
                  <c:v>2018-12-13 6:00</c:v>
                </c:pt>
                <c:pt idx="294">
                  <c:v>2018-12-13 7:00</c:v>
                </c:pt>
                <c:pt idx="295">
                  <c:v>2018-12-13 8:00</c:v>
                </c:pt>
                <c:pt idx="296">
                  <c:v>2018-12-13 9:00</c:v>
                </c:pt>
                <c:pt idx="297">
                  <c:v>2018-12-13 10:00</c:v>
                </c:pt>
                <c:pt idx="298">
                  <c:v>2018-12-13 11:00</c:v>
                </c:pt>
                <c:pt idx="299">
                  <c:v>2018-12-13 12:00</c:v>
                </c:pt>
                <c:pt idx="300">
                  <c:v>2018-12-13 13:00</c:v>
                </c:pt>
                <c:pt idx="301">
                  <c:v>2018-12-13 14:00</c:v>
                </c:pt>
                <c:pt idx="302">
                  <c:v>2018-12-13 15:00</c:v>
                </c:pt>
                <c:pt idx="303">
                  <c:v>2018-12-13 16:00</c:v>
                </c:pt>
                <c:pt idx="304">
                  <c:v>2018-12-13 17:00</c:v>
                </c:pt>
                <c:pt idx="305">
                  <c:v>2018-12-13 18:00</c:v>
                </c:pt>
                <c:pt idx="306">
                  <c:v>2018-12-13 19:00</c:v>
                </c:pt>
                <c:pt idx="307">
                  <c:v>2018-12-13 20:00</c:v>
                </c:pt>
                <c:pt idx="308">
                  <c:v>2018-12-13 21:00</c:v>
                </c:pt>
                <c:pt idx="309">
                  <c:v>2018-12-13 22:00</c:v>
                </c:pt>
                <c:pt idx="310">
                  <c:v>2018-12-13 23:00</c:v>
                </c:pt>
                <c:pt idx="311">
                  <c:v>2018-12-13 24:00</c:v>
                </c:pt>
                <c:pt idx="312">
                  <c:v>2018-12-14 1:00</c:v>
                </c:pt>
                <c:pt idx="313">
                  <c:v>2018-12-14 2:00</c:v>
                </c:pt>
                <c:pt idx="314">
                  <c:v>2018-12-14 3:00</c:v>
                </c:pt>
                <c:pt idx="315">
                  <c:v>2018-12-14 4:00</c:v>
                </c:pt>
                <c:pt idx="316">
                  <c:v>2018-12-14 5:00</c:v>
                </c:pt>
                <c:pt idx="317">
                  <c:v>2018-12-14 6:00</c:v>
                </c:pt>
                <c:pt idx="318">
                  <c:v>2018-12-14 7:00</c:v>
                </c:pt>
                <c:pt idx="319">
                  <c:v>2018-12-14 8:00</c:v>
                </c:pt>
                <c:pt idx="320">
                  <c:v>2018-12-14 9:00</c:v>
                </c:pt>
                <c:pt idx="321">
                  <c:v>2018-12-14 10:00</c:v>
                </c:pt>
                <c:pt idx="322">
                  <c:v>2018-12-14 11:00</c:v>
                </c:pt>
                <c:pt idx="323">
                  <c:v>2018-12-14 12:00</c:v>
                </c:pt>
                <c:pt idx="324">
                  <c:v>2018-12-14 13:00</c:v>
                </c:pt>
                <c:pt idx="325">
                  <c:v>2018-12-14 14:00</c:v>
                </c:pt>
                <c:pt idx="326">
                  <c:v>2018-12-14 15:00</c:v>
                </c:pt>
                <c:pt idx="327">
                  <c:v>2018-12-14 16:00</c:v>
                </c:pt>
                <c:pt idx="328">
                  <c:v>2018-12-14 17:00</c:v>
                </c:pt>
                <c:pt idx="329">
                  <c:v>2018-12-14 18:00</c:v>
                </c:pt>
                <c:pt idx="330">
                  <c:v>2018-12-14 19:00</c:v>
                </c:pt>
                <c:pt idx="331">
                  <c:v>2018-12-14 20:00</c:v>
                </c:pt>
                <c:pt idx="332">
                  <c:v>2018-12-14 21:00</c:v>
                </c:pt>
                <c:pt idx="333">
                  <c:v>2018-12-14 22:00</c:v>
                </c:pt>
                <c:pt idx="334">
                  <c:v>2018-12-14 23:00</c:v>
                </c:pt>
                <c:pt idx="335">
                  <c:v>2018-12-14 24:00</c:v>
                </c:pt>
                <c:pt idx="336">
                  <c:v>2018-12-15 1:00</c:v>
                </c:pt>
                <c:pt idx="337">
                  <c:v>2018-12-15 2:00</c:v>
                </c:pt>
                <c:pt idx="338">
                  <c:v>2018-12-15 3:00</c:v>
                </c:pt>
                <c:pt idx="339">
                  <c:v>2018-12-15 4:00</c:v>
                </c:pt>
                <c:pt idx="340">
                  <c:v>2018-12-15 5:00</c:v>
                </c:pt>
                <c:pt idx="341">
                  <c:v>2018-12-15 6:00</c:v>
                </c:pt>
                <c:pt idx="342">
                  <c:v>2018-12-15 7:00</c:v>
                </c:pt>
                <c:pt idx="343">
                  <c:v>2018-12-15 8:00</c:v>
                </c:pt>
                <c:pt idx="344">
                  <c:v>2018-12-15 9:00</c:v>
                </c:pt>
                <c:pt idx="345">
                  <c:v>2018-12-15 10:00</c:v>
                </c:pt>
                <c:pt idx="346">
                  <c:v>2018-12-15 11:00</c:v>
                </c:pt>
                <c:pt idx="347">
                  <c:v>2018-12-15 12:00</c:v>
                </c:pt>
                <c:pt idx="348">
                  <c:v>2018-12-15 13:00</c:v>
                </c:pt>
                <c:pt idx="349">
                  <c:v>2018-12-15 14:00</c:v>
                </c:pt>
                <c:pt idx="350">
                  <c:v>2018-12-15 15:00</c:v>
                </c:pt>
                <c:pt idx="351">
                  <c:v>2018-12-15 16:00</c:v>
                </c:pt>
                <c:pt idx="352">
                  <c:v>2018-12-15 17:00</c:v>
                </c:pt>
                <c:pt idx="353">
                  <c:v>2018-12-15 18:00</c:v>
                </c:pt>
                <c:pt idx="354">
                  <c:v>2018-12-15 19:00</c:v>
                </c:pt>
                <c:pt idx="355">
                  <c:v>2018-12-15 20:00</c:v>
                </c:pt>
                <c:pt idx="356">
                  <c:v>2018-12-15 21:00</c:v>
                </c:pt>
                <c:pt idx="357">
                  <c:v>2018-12-15 22:00</c:v>
                </c:pt>
                <c:pt idx="358">
                  <c:v>2018-12-15 23:00</c:v>
                </c:pt>
                <c:pt idx="359">
                  <c:v>2018-12-15 24:00</c:v>
                </c:pt>
                <c:pt idx="360">
                  <c:v>2018-12-16 1:00</c:v>
                </c:pt>
                <c:pt idx="361">
                  <c:v>2018-12-16 2:00</c:v>
                </c:pt>
                <c:pt idx="362">
                  <c:v>2018-12-16 3:00</c:v>
                </c:pt>
                <c:pt idx="363">
                  <c:v>2018-12-16 4:00</c:v>
                </c:pt>
                <c:pt idx="364">
                  <c:v>2018-12-16 5:00</c:v>
                </c:pt>
                <c:pt idx="365">
                  <c:v>2018-12-16 6:00</c:v>
                </c:pt>
                <c:pt idx="366">
                  <c:v>2018-12-16 7:00</c:v>
                </c:pt>
                <c:pt idx="367">
                  <c:v>2018-12-16 8:00</c:v>
                </c:pt>
                <c:pt idx="368">
                  <c:v>2018-12-16 9:00</c:v>
                </c:pt>
                <c:pt idx="369">
                  <c:v>2018-12-16 10:00</c:v>
                </c:pt>
                <c:pt idx="370">
                  <c:v>2018-12-16 11:00</c:v>
                </c:pt>
                <c:pt idx="371">
                  <c:v>2018-12-16 12:00</c:v>
                </c:pt>
                <c:pt idx="372">
                  <c:v>2018-12-16 13:00</c:v>
                </c:pt>
                <c:pt idx="373">
                  <c:v>2018-12-16 14:00</c:v>
                </c:pt>
                <c:pt idx="374">
                  <c:v>2018-12-16 15:00</c:v>
                </c:pt>
                <c:pt idx="375">
                  <c:v>2018-12-16 16:00</c:v>
                </c:pt>
                <c:pt idx="376">
                  <c:v>2018-12-16 17:00</c:v>
                </c:pt>
                <c:pt idx="377">
                  <c:v>2018-12-16 18:00</c:v>
                </c:pt>
                <c:pt idx="378">
                  <c:v>2018-12-16 19:00</c:v>
                </c:pt>
                <c:pt idx="379">
                  <c:v>2018-12-16 20:00</c:v>
                </c:pt>
                <c:pt idx="380">
                  <c:v>2018-12-16 21:00</c:v>
                </c:pt>
                <c:pt idx="381">
                  <c:v>2018-12-16 22:00</c:v>
                </c:pt>
                <c:pt idx="382">
                  <c:v>2018-12-16 23:00</c:v>
                </c:pt>
                <c:pt idx="383">
                  <c:v>2018-12-16 24:00</c:v>
                </c:pt>
                <c:pt idx="384">
                  <c:v>2018-12-17 1:00</c:v>
                </c:pt>
                <c:pt idx="385">
                  <c:v>2018-12-17 2:00</c:v>
                </c:pt>
                <c:pt idx="386">
                  <c:v>2018-12-17 3:00</c:v>
                </c:pt>
                <c:pt idx="387">
                  <c:v>2018-12-17 4:00</c:v>
                </c:pt>
                <c:pt idx="388">
                  <c:v>2018-12-17 5:00</c:v>
                </c:pt>
                <c:pt idx="389">
                  <c:v>2018-12-17 6:00</c:v>
                </c:pt>
                <c:pt idx="390">
                  <c:v>2018-12-17 7:00</c:v>
                </c:pt>
                <c:pt idx="391">
                  <c:v>2018-12-17 8:00</c:v>
                </c:pt>
                <c:pt idx="392">
                  <c:v>2018-12-17 9:00</c:v>
                </c:pt>
                <c:pt idx="393">
                  <c:v>2018-12-17 10:00</c:v>
                </c:pt>
                <c:pt idx="394">
                  <c:v>2018-12-17 11:00</c:v>
                </c:pt>
                <c:pt idx="395">
                  <c:v>2018-12-17 12:00</c:v>
                </c:pt>
                <c:pt idx="396">
                  <c:v>2018-12-17 13:00</c:v>
                </c:pt>
                <c:pt idx="397">
                  <c:v>2018-12-17 14:00</c:v>
                </c:pt>
                <c:pt idx="398">
                  <c:v>2018-12-17 15:00</c:v>
                </c:pt>
                <c:pt idx="399">
                  <c:v>2018-12-17 16:00</c:v>
                </c:pt>
                <c:pt idx="400">
                  <c:v>2018-12-17 17:00</c:v>
                </c:pt>
                <c:pt idx="401">
                  <c:v>2018-12-17 18:00</c:v>
                </c:pt>
                <c:pt idx="402">
                  <c:v>2018-12-17 19:00</c:v>
                </c:pt>
                <c:pt idx="403">
                  <c:v>2018-12-17 20:00</c:v>
                </c:pt>
                <c:pt idx="404">
                  <c:v>2018-12-17 21:00</c:v>
                </c:pt>
                <c:pt idx="405">
                  <c:v>2018-12-17 22:00</c:v>
                </c:pt>
                <c:pt idx="406">
                  <c:v>2018-12-17 23:00</c:v>
                </c:pt>
                <c:pt idx="407">
                  <c:v>2018-12-17 24:00</c:v>
                </c:pt>
                <c:pt idx="408">
                  <c:v>2018-12-18 1:00</c:v>
                </c:pt>
                <c:pt idx="409">
                  <c:v>2018-12-18 2:00</c:v>
                </c:pt>
                <c:pt idx="410">
                  <c:v>2018-12-18 3:00</c:v>
                </c:pt>
                <c:pt idx="411">
                  <c:v>2018-12-18 4:00</c:v>
                </c:pt>
                <c:pt idx="412">
                  <c:v>2018-12-18 5:00</c:v>
                </c:pt>
                <c:pt idx="413">
                  <c:v>2018-12-18 6:00</c:v>
                </c:pt>
                <c:pt idx="414">
                  <c:v>2018-12-18 7:00</c:v>
                </c:pt>
                <c:pt idx="415">
                  <c:v>2018-12-18 8:00</c:v>
                </c:pt>
                <c:pt idx="416">
                  <c:v>2018-12-18 9:00</c:v>
                </c:pt>
                <c:pt idx="417">
                  <c:v>2018-12-18 10:00</c:v>
                </c:pt>
                <c:pt idx="418">
                  <c:v>2018-12-18 11:00</c:v>
                </c:pt>
                <c:pt idx="419">
                  <c:v>2018-12-18 12:00</c:v>
                </c:pt>
                <c:pt idx="420">
                  <c:v>2018-12-18 13:00</c:v>
                </c:pt>
                <c:pt idx="421">
                  <c:v>2018-12-18 14:00</c:v>
                </c:pt>
                <c:pt idx="422">
                  <c:v>2018-12-18 15:00</c:v>
                </c:pt>
                <c:pt idx="423">
                  <c:v>2018-12-18 16:00</c:v>
                </c:pt>
                <c:pt idx="424">
                  <c:v>2018-12-18 17:00</c:v>
                </c:pt>
                <c:pt idx="425">
                  <c:v>2018-12-18 18:00</c:v>
                </c:pt>
                <c:pt idx="426">
                  <c:v>2018-12-18 19:00</c:v>
                </c:pt>
                <c:pt idx="427">
                  <c:v>2018-12-18 20:00</c:v>
                </c:pt>
                <c:pt idx="428">
                  <c:v>2018-12-18 21:00</c:v>
                </c:pt>
                <c:pt idx="429">
                  <c:v>2018-12-18 22:00</c:v>
                </c:pt>
                <c:pt idx="430">
                  <c:v>2018-12-18 23:00</c:v>
                </c:pt>
                <c:pt idx="431">
                  <c:v>2018-12-18 24:00</c:v>
                </c:pt>
                <c:pt idx="432">
                  <c:v>2018-12-19 1:00</c:v>
                </c:pt>
                <c:pt idx="433">
                  <c:v>2018-12-19 2:00</c:v>
                </c:pt>
                <c:pt idx="434">
                  <c:v>2018-12-19 3:00</c:v>
                </c:pt>
                <c:pt idx="435">
                  <c:v>2018-12-19 4:00</c:v>
                </c:pt>
                <c:pt idx="436">
                  <c:v>2018-12-19 5:00</c:v>
                </c:pt>
                <c:pt idx="437">
                  <c:v>2018-12-19 6:00</c:v>
                </c:pt>
                <c:pt idx="438">
                  <c:v>2018-12-19 7:00</c:v>
                </c:pt>
                <c:pt idx="439">
                  <c:v>2018-12-19 8:00</c:v>
                </c:pt>
                <c:pt idx="440">
                  <c:v>2018-12-19 9:00</c:v>
                </c:pt>
                <c:pt idx="441">
                  <c:v>2018-12-19 10:00</c:v>
                </c:pt>
                <c:pt idx="442">
                  <c:v>2018-12-19 11:00</c:v>
                </c:pt>
                <c:pt idx="443">
                  <c:v>2018-12-19 12:00</c:v>
                </c:pt>
                <c:pt idx="444">
                  <c:v>2018-12-19 13:00</c:v>
                </c:pt>
                <c:pt idx="445">
                  <c:v>2018-12-19 14:00</c:v>
                </c:pt>
                <c:pt idx="446">
                  <c:v>2018-12-19 15:00</c:v>
                </c:pt>
                <c:pt idx="447">
                  <c:v>2018-12-19 16:00</c:v>
                </c:pt>
                <c:pt idx="448">
                  <c:v>2018-12-19 17:00</c:v>
                </c:pt>
                <c:pt idx="449">
                  <c:v>2018-12-19 18:00</c:v>
                </c:pt>
                <c:pt idx="450">
                  <c:v>2018-12-19 19:00</c:v>
                </c:pt>
                <c:pt idx="451">
                  <c:v>2018-12-19 20:00</c:v>
                </c:pt>
                <c:pt idx="452">
                  <c:v>2018-12-19 21:00</c:v>
                </c:pt>
                <c:pt idx="453">
                  <c:v>2018-12-19 22:00</c:v>
                </c:pt>
                <c:pt idx="454">
                  <c:v>2018-12-19 23:00</c:v>
                </c:pt>
                <c:pt idx="455">
                  <c:v>2018-12-19 24:00</c:v>
                </c:pt>
                <c:pt idx="456">
                  <c:v>2018-12-20 1:00</c:v>
                </c:pt>
                <c:pt idx="457">
                  <c:v>2018-12-20 2:00</c:v>
                </c:pt>
                <c:pt idx="458">
                  <c:v>2018-12-20 3:00</c:v>
                </c:pt>
                <c:pt idx="459">
                  <c:v>2018-12-20 4:00</c:v>
                </c:pt>
                <c:pt idx="460">
                  <c:v>2018-12-20 5:00</c:v>
                </c:pt>
                <c:pt idx="461">
                  <c:v>2018-12-20 6:00</c:v>
                </c:pt>
                <c:pt idx="462">
                  <c:v>2018-12-20 7:00</c:v>
                </c:pt>
                <c:pt idx="463">
                  <c:v>2018-12-20 8:00</c:v>
                </c:pt>
                <c:pt idx="464">
                  <c:v>2018-12-20 9:00</c:v>
                </c:pt>
                <c:pt idx="465">
                  <c:v>2018-12-20 10:00</c:v>
                </c:pt>
                <c:pt idx="466">
                  <c:v>2018-12-20 11:00</c:v>
                </c:pt>
                <c:pt idx="467">
                  <c:v>2018-12-20 12:00</c:v>
                </c:pt>
                <c:pt idx="468">
                  <c:v>2018-12-20 13:00</c:v>
                </c:pt>
                <c:pt idx="469">
                  <c:v>2018-12-20 14:00</c:v>
                </c:pt>
                <c:pt idx="470">
                  <c:v>2018-12-20 15:00</c:v>
                </c:pt>
                <c:pt idx="471">
                  <c:v>2018-12-20 16:00</c:v>
                </c:pt>
                <c:pt idx="472">
                  <c:v>2018-12-20 17:00</c:v>
                </c:pt>
                <c:pt idx="473">
                  <c:v>2018-12-20 18:00</c:v>
                </c:pt>
                <c:pt idx="474">
                  <c:v>2018-12-20 19:00</c:v>
                </c:pt>
                <c:pt idx="475">
                  <c:v>2018-12-20 20:00</c:v>
                </c:pt>
                <c:pt idx="476">
                  <c:v>2018-12-20 21:00</c:v>
                </c:pt>
                <c:pt idx="477">
                  <c:v>2018-12-20 22:00</c:v>
                </c:pt>
                <c:pt idx="478">
                  <c:v>2018-12-20 23:00</c:v>
                </c:pt>
                <c:pt idx="479">
                  <c:v>2018-12-20 24:00</c:v>
                </c:pt>
                <c:pt idx="480">
                  <c:v>2018-12-21 1:00</c:v>
                </c:pt>
                <c:pt idx="481">
                  <c:v>2018-12-21 2:00</c:v>
                </c:pt>
                <c:pt idx="482">
                  <c:v>2018-12-21 3:00</c:v>
                </c:pt>
                <c:pt idx="483">
                  <c:v>2018-12-21 4:00</c:v>
                </c:pt>
                <c:pt idx="484">
                  <c:v>2018-12-21 5:00</c:v>
                </c:pt>
                <c:pt idx="485">
                  <c:v>2018-12-21 6:00</c:v>
                </c:pt>
                <c:pt idx="486">
                  <c:v>2018-12-21 7:00</c:v>
                </c:pt>
                <c:pt idx="487">
                  <c:v>2018-12-21 8:00</c:v>
                </c:pt>
                <c:pt idx="488">
                  <c:v>2018-12-21 9:00</c:v>
                </c:pt>
                <c:pt idx="489">
                  <c:v>2018-12-21 10:00</c:v>
                </c:pt>
                <c:pt idx="490">
                  <c:v>2018-12-21 11:00</c:v>
                </c:pt>
                <c:pt idx="491">
                  <c:v>2018-12-21 12:00</c:v>
                </c:pt>
                <c:pt idx="492">
                  <c:v>2018-12-21 13:00</c:v>
                </c:pt>
                <c:pt idx="493">
                  <c:v>2018-12-21 14:00</c:v>
                </c:pt>
                <c:pt idx="494">
                  <c:v>2018-12-21 15:00</c:v>
                </c:pt>
                <c:pt idx="495">
                  <c:v>2018-12-21 16:00</c:v>
                </c:pt>
                <c:pt idx="496">
                  <c:v>2018-12-21 17:00</c:v>
                </c:pt>
                <c:pt idx="497">
                  <c:v>2018-12-21 18:00</c:v>
                </c:pt>
                <c:pt idx="498">
                  <c:v>2018-12-21 19:00</c:v>
                </c:pt>
                <c:pt idx="499">
                  <c:v>2018-12-21 20:00</c:v>
                </c:pt>
                <c:pt idx="500">
                  <c:v>2018-12-21 21:00</c:v>
                </c:pt>
                <c:pt idx="501">
                  <c:v>2018-12-21 22:00</c:v>
                </c:pt>
                <c:pt idx="502">
                  <c:v>2018-12-21 23:00</c:v>
                </c:pt>
                <c:pt idx="503">
                  <c:v>2018-12-21 24:00</c:v>
                </c:pt>
                <c:pt idx="504">
                  <c:v>2018-12-22 1:00</c:v>
                </c:pt>
                <c:pt idx="505">
                  <c:v>2018-12-22 2:00</c:v>
                </c:pt>
                <c:pt idx="506">
                  <c:v>2018-12-22 3:00</c:v>
                </c:pt>
                <c:pt idx="507">
                  <c:v>2018-12-22 4:00</c:v>
                </c:pt>
                <c:pt idx="508">
                  <c:v>2018-12-22 5:00</c:v>
                </c:pt>
                <c:pt idx="509">
                  <c:v>2018-12-22 6:00</c:v>
                </c:pt>
                <c:pt idx="510">
                  <c:v>2018-12-22 7:00</c:v>
                </c:pt>
                <c:pt idx="511">
                  <c:v>2018-12-22 8:00</c:v>
                </c:pt>
                <c:pt idx="512">
                  <c:v>2018-12-22 9:00</c:v>
                </c:pt>
                <c:pt idx="513">
                  <c:v>2018-12-22 10:00</c:v>
                </c:pt>
                <c:pt idx="514">
                  <c:v>2018-12-22 11:00</c:v>
                </c:pt>
                <c:pt idx="515">
                  <c:v>2018-12-22 12:00</c:v>
                </c:pt>
                <c:pt idx="516">
                  <c:v>2018-12-22 13:00</c:v>
                </c:pt>
                <c:pt idx="517">
                  <c:v>2018-12-22 14:00</c:v>
                </c:pt>
                <c:pt idx="518">
                  <c:v>2018-12-22 15:00</c:v>
                </c:pt>
                <c:pt idx="519">
                  <c:v>2018-12-22 16:00</c:v>
                </c:pt>
                <c:pt idx="520">
                  <c:v>2018-12-22 17:00</c:v>
                </c:pt>
                <c:pt idx="521">
                  <c:v>2018-12-22 18:00</c:v>
                </c:pt>
                <c:pt idx="522">
                  <c:v>2018-12-22 19:00</c:v>
                </c:pt>
                <c:pt idx="523">
                  <c:v>2018-12-22 20:00</c:v>
                </c:pt>
                <c:pt idx="524">
                  <c:v>2018-12-22 21:00</c:v>
                </c:pt>
                <c:pt idx="525">
                  <c:v>2018-12-22 22:00</c:v>
                </c:pt>
                <c:pt idx="526">
                  <c:v>2018-12-22 23:00</c:v>
                </c:pt>
                <c:pt idx="527">
                  <c:v>2018-12-22 24:00</c:v>
                </c:pt>
                <c:pt idx="528">
                  <c:v>2018-12-23 1:00</c:v>
                </c:pt>
                <c:pt idx="529">
                  <c:v>2018-12-23 2:00</c:v>
                </c:pt>
                <c:pt idx="530">
                  <c:v>2018-12-23 3:00</c:v>
                </c:pt>
                <c:pt idx="531">
                  <c:v>2018-12-23 4:00</c:v>
                </c:pt>
                <c:pt idx="532">
                  <c:v>2018-12-23 5:00</c:v>
                </c:pt>
                <c:pt idx="533">
                  <c:v>2018-12-23 6:00</c:v>
                </c:pt>
                <c:pt idx="534">
                  <c:v>2018-12-23 7:00</c:v>
                </c:pt>
                <c:pt idx="535">
                  <c:v>2018-12-23 8:00</c:v>
                </c:pt>
                <c:pt idx="536">
                  <c:v>2018-12-23 9:00</c:v>
                </c:pt>
                <c:pt idx="537">
                  <c:v>2018-12-23 10:00</c:v>
                </c:pt>
                <c:pt idx="538">
                  <c:v>2018-12-23 11:00</c:v>
                </c:pt>
                <c:pt idx="539">
                  <c:v>2018-12-23 12:00</c:v>
                </c:pt>
                <c:pt idx="540">
                  <c:v>2018-12-23 13:00</c:v>
                </c:pt>
                <c:pt idx="541">
                  <c:v>2018-12-23 14:00</c:v>
                </c:pt>
                <c:pt idx="542">
                  <c:v>2018-12-23 15:00</c:v>
                </c:pt>
                <c:pt idx="543">
                  <c:v>2018-12-23 16:00</c:v>
                </c:pt>
                <c:pt idx="544">
                  <c:v>2018-12-23 17:00</c:v>
                </c:pt>
                <c:pt idx="545">
                  <c:v>2018-12-23 18:00</c:v>
                </c:pt>
                <c:pt idx="546">
                  <c:v>2018-12-23 19:00</c:v>
                </c:pt>
                <c:pt idx="547">
                  <c:v>2018-12-23 20:00</c:v>
                </c:pt>
                <c:pt idx="548">
                  <c:v>2018-12-23 21:00</c:v>
                </c:pt>
                <c:pt idx="549">
                  <c:v>2018-12-23 22:00</c:v>
                </c:pt>
                <c:pt idx="550">
                  <c:v>2018-12-23 23:00</c:v>
                </c:pt>
                <c:pt idx="551">
                  <c:v>2018-12-23 24:00</c:v>
                </c:pt>
                <c:pt idx="552">
                  <c:v>2018-12-24 1:00</c:v>
                </c:pt>
                <c:pt idx="553">
                  <c:v>2018-12-24 2:00</c:v>
                </c:pt>
                <c:pt idx="554">
                  <c:v>2018-12-24 3:00</c:v>
                </c:pt>
                <c:pt idx="555">
                  <c:v>2018-12-24 4:00</c:v>
                </c:pt>
                <c:pt idx="556">
                  <c:v>2018-12-24 5:00</c:v>
                </c:pt>
                <c:pt idx="557">
                  <c:v>2018-12-24 6:00</c:v>
                </c:pt>
                <c:pt idx="558">
                  <c:v>2018-12-24 7:00</c:v>
                </c:pt>
                <c:pt idx="559">
                  <c:v>2018-12-24 8:00</c:v>
                </c:pt>
                <c:pt idx="560">
                  <c:v>2018-12-24 9:00</c:v>
                </c:pt>
                <c:pt idx="561">
                  <c:v>2018-12-24 10:00</c:v>
                </c:pt>
                <c:pt idx="562">
                  <c:v>2018-12-24 11:00</c:v>
                </c:pt>
                <c:pt idx="563">
                  <c:v>2018-12-24 12:00</c:v>
                </c:pt>
                <c:pt idx="564">
                  <c:v>2018-12-24 13:00</c:v>
                </c:pt>
                <c:pt idx="565">
                  <c:v>2018-12-24 14:00</c:v>
                </c:pt>
                <c:pt idx="566">
                  <c:v>2018-12-24 15:00</c:v>
                </c:pt>
                <c:pt idx="567">
                  <c:v>2018-12-24 16:00</c:v>
                </c:pt>
                <c:pt idx="568">
                  <c:v>2018-12-24 17:00</c:v>
                </c:pt>
                <c:pt idx="569">
                  <c:v>2018-12-24 18:00</c:v>
                </c:pt>
                <c:pt idx="570">
                  <c:v>2018-12-24 19:00</c:v>
                </c:pt>
                <c:pt idx="571">
                  <c:v>2018-12-24 20:00</c:v>
                </c:pt>
                <c:pt idx="572">
                  <c:v>2018-12-24 21:00</c:v>
                </c:pt>
                <c:pt idx="573">
                  <c:v>2018-12-24 22:00</c:v>
                </c:pt>
                <c:pt idx="574">
                  <c:v>2018-12-24 23:00</c:v>
                </c:pt>
                <c:pt idx="575">
                  <c:v>2018-12-24 24:00</c:v>
                </c:pt>
                <c:pt idx="576">
                  <c:v>2018-12-25 1:00</c:v>
                </c:pt>
                <c:pt idx="577">
                  <c:v>2018-12-25 2:00</c:v>
                </c:pt>
                <c:pt idx="578">
                  <c:v>2018-12-25 3:00</c:v>
                </c:pt>
                <c:pt idx="579">
                  <c:v>2018-12-25 4:00</c:v>
                </c:pt>
                <c:pt idx="580">
                  <c:v>2018-12-25 5:00</c:v>
                </c:pt>
                <c:pt idx="581">
                  <c:v>2018-12-25 6:00</c:v>
                </c:pt>
                <c:pt idx="582">
                  <c:v>2018-12-25 7:00</c:v>
                </c:pt>
                <c:pt idx="583">
                  <c:v>2018-12-25 8:00</c:v>
                </c:pt>
                <c:pt idx="584">
                  <c:v>2018-12-25 9:00</c:v>
                </c:pt>
                <c:pt idx="585">
                  <c:v>2018-12-25 10:00</c:v>
                </c:pt>
                <c:pt idx="586">
                  <c:v>2018-12-25 11:00</c:v>
                </c:pt>
                <c:pt idx="587">
                  <c:v>2018-12-25 12:00</c:v>
                </c:pt>
                <c:pt idx="588">
                  <c:v>2018-12-25 13:00</c:v>
                </c:pt>
                <c:pt idx="589">
                  <c:v>2018-12-25 14:00</c:v>
                </c:pt>
                <c:pt idx="590">
                  <c:v>2018-12-25 15:00</c:v>
                </c:pt>
                <c:pt idx="591">
                  <c:v>2018-12-25 16:00</c:v>
                </c:pt>
                <c:pt idx="592">
                  <c:v>2018-12-25 17:00</c:v>
                </c:pt>
                <c:pt idx="593">
                  <c:v>2018-12-25 18:00</c:v>
                </c:pt>
                <c:pt idx="594">
                  <c:v>2018-12-25 19:00</c:v>
                </c:pt>
                <c:pt idx="595">
                  <c:v>2018-12-25 20:00</c:v>
                </c:pt>
                <c:pt idx="596">
                  <c:v>2018-12-25 21:00</c:v>
                </c:pt>
                <c:pt idx="597">
                  <c:v>2018-12-25 22:00</c:v>
                </c:pt>
                <c:pt idx="598">
                  <c:v>2018-12-25 23:00</c:v>
                </c:pt>
                <c:pt idx="599">
                  <c:v>2018-12-25 24:00</c:v>
                </c:pt>
                <c:pt idx="600">
                  <c:v>2018-12-26 1:00</c:v>
                </c:pt>
                <c:pt idx="601">
                  <c:v>2018-12-26 2:00</c:v>
                </c:pt>
                <c:pt idx="602">
                  <c:v>2018-12-26 3:00</c:v>
                </c:pt>
                <c:pt idx="603">
                  <c:v>2018-12-26 4:00</c:v>
                </c:pt>
                <c:pt idx="604">
                  <c:v>2018-12-26 5:00</c:v>
                </c:pt>
                <c:pt idx="605">
                  <c:v>2018-12-26 6:00</c:v>
                </c:pt>
                <c:pt idx="606">
                  <c:v>2018-12-26 7:00</c:v>
                </c:pt>
                <c:pt idx="607">
                  <c:v>2018-12-26 8:00</c:v>
                </c:pt>
                <c:pt idx="608">
                  <c:v>2018-12-26 9:00</c:v>
                </c:pt>
                <c:pt idx="609">
                  <c:v>2018-12-26 10:00</c:v>
                </c:pt>
                <c:pt idx="610">
                  <c:v>2018-12-26 11:00</c:v>
                </c:pt>
                <c:pt idx="611">
                  <c:v>2018-12-26 12:00</c:v>
                </c:pt>
                <c:pt idx="612">
                  <c:v>2018-12-26 13:00</c:v>
                </c:pt>
                <c:pt idx="613">
                  <c:v>2018-12-26 14:00</c:v>
                </c:pt>
                <c:pt idx="614">
                  <c:v>2018-12-26 15:00</c:v>
                </c:pt>
                <c:pt idx="615">
                  <c:v>2018-12-26 16:00</c:v>
                </c:pt>
                <c:pt idx="616">
                  <c:v>2018-12-26 17:00</c:v>
                </c:pt>
                <c:pt idx="617">
                  <c:v>2018-12-26 18:00</c:v>
                </c:pt>
                <c:pt idx="618">
                  <c:v>2018-12-26 19:00</c:v>
                </c:pt>
                <c:pt idx="619">
                  <c:v>2018-12-26 20:00</c:v>
                </c:pt>
                <c:pt idx="620">
                  <c:v>2018-12-26 21:00</c:v>
                </c:pt>
                <c:pt idx="621">
                  <c:v>2018-12-26 22:00</c:v>
                </c:pt>
                <c:pt idx="622">
                  <c:v>2018-12-26 23:00</c:v>
                </c:pt>
                <c:pt idx="623">
                  <c:v>2018-12-26 24:00</c:v>
                </c:pt>
                <c:pt idx="624">
                  <c:v>2018-12-27 1:00</c:v>
                </c:pt>
                <c:pt idx="625">
                  <c:v>2018-12-27 2:00</c:v>
                </c:pt>
                <c:pt idx="626">
                  <c:v>2018-12-27 3:00</c:v>
                </c:pt>
                <c:pt idx="627">
                  <c:v>2018-12-27 4:00</c:v>
                </c:pt>
                <c:pt idx="628">
                  <c:v>2018-12-27 5:00</c:v>
                </c:pt>
                <c:pt idx="629">
                  <c:v>2018-12-27 6:00</c:v>
                </c:pt>
                <c:pt idx="630">
                  <c:v>2018-12-27 7:00</c:v>
                </c:pt>
                <c:pt idx="631">
                  <c:v>2018-12-27 8:00</c:v>
                </c:pt>
                <c:pt idx="632">
                  <c:v>2018-12-27 9:00</c:v>
                </c:pt>
                <c:pt idx="633">
                  <c:v>2018-12-27 10:00</c:v>
                </c:pt>
                <c:pt idx="634">
                  <c:v>2018-12-27 11:00</c:v>
                </c:pt>
                <c:pt idx="635">
                  <c:v>2018-12-27 12:00</c:v>
                </c:pt>
                <c:pt idx="636">
                  <c:v>2018-12-27 13:00</c:v>
                </c:pt>
                <c:pt idx="637">
                  <c:v>2018-12-27 14:00</c:v>
                </c:pt>
                <c:pt idx="638">
                  <c:v>2018-12-27 15:00</c:v>
                </c:pt>
                <c:pt idx="639">
                  <c:v>2018-12-27 16:00</c:v>
                </c:pt>
                <c:pt idx="640">
                  <c:v>2018-12-27 17:00</c:v>
                </c:pt>
                <c:pt idx="641">
                  <c:v>2018-12-27 18:00</c:v>
                </c:pt>
                <c:pt idx="642">
                  <c:v>2018-12-27 19:00</c:v>
                </c:pt>
                <c:pt idx="643">
                  <c:v>2018-12-27 20:00</c:v>
                </c:pt>
                <c:pt idx="644">
                  <c:v>2018-12-27 21:00</c:v>
                </c:pt>
                <c:pt idx="645">
                  <c:v>2018-12-27 22:00</c:v>
                </c:pt>
                <c:pt idx="646">
                  <c:v>2018-12-27 23:00</c:v>
                </c:pt>
                <c:pt idx="647">
                  <c:v>2018-12-27 24:00</c:v>
                </c:pt>
                <c:pt idx="648">
                  <c:v>2018-12-28 1:00</c:v>
                </c:pt>
                <c:pt idx="649">
                  <c:v>2018-12-28 2:00</c:v>
                </c:pt>
                <c:pt idx="650">
                  <c:v>2018-12-28 3:00</c:v>
                </c:pt>
                <c:pt idx="651">
                  <c:v>2018-12-28 4:00</c:v>
                </c:pt>
                <c:pt idx="652">
                  <c:v>2018-12-28 5:00</c:v>
                </c:pt>
                <c:pt idx="653">
                  <c:v>2018-12-28 6:00</c:v>
                </c:pt>
                <c:pt idx="654">
                  <c:v>2018-12-28 7:00</c:v>
                </c:pt>
                <c:pt idx="655">
                  <c:v>2018-12-28 8:00</c:v>
                </c:pt>
                <c:pt idx="656">
                  <c:v>2018-12-28 9:00</c:v>
                </c:pt>
                <c:pt idx="657">
                  <c:v>2018-12-28 10:00</c:v>
                </c:pt>
                <c:pt idx="658">
                  <c:v>2018-12-28 11:00</c:v>
                </c:pt>
                <c:pt idx="659">
                  <c:v>2018-12-28 12:00</c:v>
                </c:pt>
                <c:pt idx="660">
                  <c:v>2018-12-28 13:00</c:v>
                </c:pt>
                <c:pt idx="661">
                  <c:v>2018-12-28 14:00</c:v>
                </c:pt>
                <c:pt idx="662">
                  <c:v>2018-12-28 15:00</c:v>
                </c:pt>
                <c:pt idx="663">
                  <c:v>2018-12-28 16:00</c:v>
                </c:pt>
                <c:pt idx="664">
                  <c:v>2018-12-28 17:00</c:v>
                </c:pt>
                <c:pt idx="665">
                  <c:v>2018-12-28 18:00</c:v>
                </c:pt>
                <c:pt idx="666">
                  <c:v>2018-12-28 19:00</c:v>
                </c:pt>
                <c:pt idx="667">
                  <c:v>2018-12-28 20:00</c:v>
                </c:pt>
                <c:pt idx="668">
                  <c:v>2018-12-28 21:00</c:v>
                </c:pt>
                <c:pt idx="669">
                  <c:v>2018-12-28 22:00</c:v>
                </c:pt>
                <c:pt idx="670">
                  <c:v>2018-12-28 23:00</c:v>
                </c:pt>
                <c:pt idx="671">
                  <c:v>2018-12-28 24:00</c:v>
                </c:pt>
                <c:pt idx="672">
                  <c:v>2018-12-29 1:00</c:v>
                </c:pt>
                <c:pt idx="673">
                  <c:v>2018-12-29 2:00</c:v>
                </c:pt>
                <c:pt idx="674">
                  <c:v>2018-12-29 3:00</c:v>
                </c:pt>
                <c:pt idx="675">
                  <c:v>2018-12-29 4:00</c:v>
                </c:pt>
                <c:pt idx="676">
                  <c:v>2018-12-29 5:00</c:v>
                </c:pt>
                <c:pt idx="677">
                  <c:v>2018-12-29 6:00</c:v>
                </c:pt>
                <c:pt idx="678">
                  <c:v>2018-12-29 7:00</c:v>
                </c:pt>
                <c:pt idx="679">
                  <c:v>2018-12-29 8:00</c:v>
                </c:pt>
                <c:pt idx="680">
                  <c:v>2018-12-29 9:00</c:v>
                </c:pt>
                <c:pt idx="681">
                  <c:v>2018-12-29 10:00</c:v>
                </c:pt>
                <c:pt idx="682">
                  <c:v>2018-12-29 11:00</c:v>
                </c:pt>
                <c:pt idx="683">
                  <c:v>2018-12-29 12:00</c:v>
                </c:pt>
                <c:pt idx="684">
                  <c:v>2018-12-29 13:00</c:v>
                </c:pt>
                <c:pt idx="685">
                  <c:v>2018-12-29 14:00</c:v>
                </c:pt>
                <c:pt idx="686">
                  <c:v>2018-12-29 15:00</c:v>
                </c:pt>
                <c:pt idx="687">
                  <c:v>2018-12-29 16:00</c:v>
                </c:pt>
                <c:pt idx="688">
                  <c:v>2018-12-29 17:00</c:v>
                </c:pt>
                <c:pt idx="689">
                  <c:v>2018-12-29 18:00</c:v>
                </c:pt>
                <c:pt idx="690">
                  <c:v>2018-12-29 19:00</c:v>
                </c:pt>
                <c:pt idx="691">
                  <c:v>2018-12-29 20:00</c:v>
                </c:pt>
                <c:pt idx="692">
                  <c:v>2018-12-29 21:00</c:v>
                </c:pt>
                <c:pt idx="693">
                  <c:v>2018-12-29 22:00</c:v>
                </c:pt>
                <c:pt idx="694">
                  <c:v>2018-12-29 23:00</c:v>
                </c:pt>
                <c:pt idx="695">
                  <c:v>2018-12-29 24:00</c:v>
                </c:pt>
                <c:pt idx="696">
                  <c:v>2018-12-30 1:00</c:v>
                </c:pt>
                <c:pt idx="697">
                  <c:v>2018-12-30 2:00</c:v>
                </c:pt>
                <c:pt idx="698">
                  <c:v>2018-12-30 3:00</c:v>
                </c:pt>
                <c:pt idx="699">
                  <c:v>2018-12-30 4:00</c:v>
                </c:pt>
                <c:pt idx="700">
                  <c:v>2018-12-30 5:00</c:v>
                </c:pt>
                <c:pt idx="701">
                  <c:v>2018-12-30 6:00</c:v>
                </c:pt>
                <c:pt idx="702">
                  <c:v>2018-12-30 7:00</c:v>
                </c:pt>
                <c:pt idx="703">
                  <c:v>2018-12-30 8:00</c:v>
                </c:pt>
                <c:pt idx="704">
                  <c:v>2018-12-30 9:00</c:v>
                </c:pt>
                <c:pt idx="705">
                  <c:v>2018-12-30 10:00</c:v>
                </c:pt>
                <c:pt idx="706">
                  <c:v>2018-12-30 11:00</c:v>
                </c:pt>
                <c:pt idx="707">
                  <c:v>2018-12-30 12:00</c:v>
                </c:pt>
                <c:pt idx="708">
                  <c:v>2018-12-30 13:00</c:v>
                </c:pt>
                <c:pt idx="709">
                  <c:v>2018-12-30 14:00</c:v>
                </c:pt>
                <c:pt idx="710">
                  <c:v>2018-12-30 15:00</c:v>
                </c:pt>
                <c:pt idx="711">
                  <c:v>2018-12-30 16:00</c:v>
                </c:pt>
                <c:pt idx="712">
                  <c:v>2018-12-30 17:00</c:v>
                </c:pt>
                <c:pt idx="713">
                  <c:v>2018-12-30 18:00</c:v>
                </c:pt>
                <c:pt idx="714">
                  <c:v>2018-12-30 19:00</c:v>
                </c:pt>
                <c:pt idx="715">
                  <c:v>2018-12-30 20:00</c:v>
                </c:pt>
                <c:pt idx="716">
                  <c:v>2018-12-30 21:00</c:v>
                </c:pt>
                <c:pt idx="717">
                  <c:v>2018-12-30 22:00</c:v>
                </c:pt>
                <c:pt idx="718">
                  <c:v>2018-12-30 23:00</c:v>
                </c:pt>
                <c:pt idx="719">
                  <c:v>2018-12-30 24:00</c:v>
                </c:pt>
                <c:pt idx="720">
                  <c:v>2018-12-31 1:00</c:v>
                </c:pt>
                <c:pt idx="721">
                  <c:v>2018-12-31 2:00</c:v>
                </c:pt>
                <c:pt idx="722">
                  <c:v>2018-12-31 3:00</c:v>
                </c:pt>
                <c:pt idx="723">
                  <c:v>2018-12-31 4:00</c:v>
                </c:pt>
                <c:pt idx="724">
                  <c:v>2018-12-31 5:00</c:v>
                </c:pt>
                <c:pt idx="725">
                  <c:v>2018-12-31 6:00</c:v>
                </c:pt>
                <c:pt idx="726">
                  <c:v>2018-12-31 7:00</c:v>
                </c:pt>
                <c:pt idx="727">
                  <c:v>2018-12-31 8:00</c:v>
                </c:pt>
                <c:pt idx="728">
                  <c:v>2018-12-31 9:00</c:v>
                </c:pt>
                <c:pt idx="729">
                  <c:v>2018-12-31 10:00</c:v>
                </c:pt>
                <c:pt idx="730">
                  <c:v>2018-12-31 11:00</c:v>
                </c:pt>
                <c:pt idx="731">
                  <c:v>2018-12-31 12:00</c:v>
                </c:pt>
                <c:pt idx="732">
                  <c:v>2018-12-31 13:00</c:v>
                </c:pt>
                <c:pt idx="733">
                  <c:v>2018-12-31 14:00</c:v>
                </c:pt>
                <c:pt idx="734">
                  <c:v>2018-12-31 15:00</c:v>
                </c:pt>
                <c:pt idx="735">
                  <c:v>2018-12-31 16:00</c:v>
                </c:pt>
                <c:pt idx="736">
                  <c:v>2018-12-31 17:00</c:v>
                </c:pt>
                <c:pt idx="737">
                  <c:v>2018-12-31 18:00</c:v>
                </c:pt>
                <c:pt idx="738">
                  <c:v>2018-12-31 19:00</c:v>
                </c:pt>
                <c:pt idx="739">
                  <c:v>2018-12-31 20:00</c:v>
                </c:pt>
                <c:pt idx="740">
                  <c:v>2018-12-31 21:00</c:v>
                </c:pt>
                <c:pt idx="741">
                  <c:v>2018-12-31 22:00</c:v>
                </c:pt>
                <c:pt idx="742">
                  <c:v>2018-12-31 23:00</c:v>
                </c:pt>
                <c:pt idx="743">
                  <c:v>2018-12-31 24:00</c:v>
                </c:pt>
              </c:strCache>
            </c:strRef>
          </c:cat>
          <c:val>
            <c:numRef>
              <c:f>Result!$I$2:$I$745</c:f>
              <c:numCache>
                <c:formatCode>0.000</c:formatCode>
                <c:ptCount val="744"/>
                <c:pt idx="0">
                  <c:v>-0.95000000000000018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  <c:pt idx="4">
                  <c:v>0.92999999999999994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-1.0229999999999999</c:v>
                </c:pt>
                <c:pt idx="11">
                  <c:v>-1.0230000000000001</c:v>
                </c:pt>
                <c:pt idx="12">
                  <c:v>-1.02</c:v>
                </c:pt>
                <c:pt idx="13">
                  <c:v>-1.0239999999999998</c:v>
                </c:pt>
                <c:pt idx="14">
                  <c:v>-0.50349999999999928</c:v>
                </c:pt>
                <c:pt idx="15">
                  <c:v>0</c:v>
                </c:pt>
                <c:pt idx="16">
                  <c:v>0</c:v>
                </c:pt>
                <c:pt idx="17">
                  <c:v>-1.04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0.92999999999999994</c:v>
                </c:pt>
                <c:pt idx="27">
                  <c:v>2.5</c:v>
                </c:pt>
                <c:pt idx="28">
                  <c:v>2.5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-0.42950000000000232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-1.0269999999999999</c:v>
                </c:pt>
                <c:pt idx="41">
                  <c:v>-1.0429999999999999</c:v>
                </c:pt>
                <c:pt idx="42">
                  <c:v>-1.0449999999999999</c:v>
                </c:pt>
                <c:pt idx="43">
                  <c:v>-1.042</c:v>
                </c:pt>
                <c:pt idx="44">
                  <c:v>-1.0469999999999997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2.5</c:v>
                </c:pt>
                <c:pt idx="51">
                  <c:v>2.5</c:v>
                </c:pt>
                <c:pt idx="52">
                  <c:v>0.93000000000000371</c:v>
                </c:pt>
                <c:pt idx="53">
                  <c:v>0</c:v>
                </c:pt>
                <c:pt idx="54">
                  <c:v>0</c:v>
                </c:pt>
                <c:pt idx="55">
                  <c:v>-0.36568181818181861</c:v>
                </c:pt>
                <c:pt idx="56">
                  <c:v>-0.89368181818181858</c:v>
                </c:pt>
                <c:pt idx="57">
                  <c:v>-1.2236818181818183</c:v>
                </c:pt>
                <c:pt idx="58">
                  <c:v>-1.3766818181818186</c:v>
                </c:pt>
                <c:pt idx="59">
                  <c:v>-1.3826818181818183</c:v>
                </c:pt>
                <c:pt idx="60">
                  <c:v>2.5</c:v>
                </c:pt>
                <c:pt idx="61">
                  <c:v>2.5</c:v>
                </c:pt>
                <c:pt idx="62">
                  <c:v>-1.2886818181818187</c:v>
                </c:pt>
                <c:pt idx="63">
                  <c:v>-1.1766818181818182</c:v>
                </c:pt>
                <c:pt idx="64">
                  <c:v>-0.72568181818181865</c:v>
                </c:pt>
                <c:pt idx="65">
                  <c:v>-1.2529999999999997</c:v>
                </c:pt>
                <c:pt idx="66">
                  <c:v>-0.28068181818181842</c:v>
                </c:pt>
                <c:pt idx="67">
                  <c:v>-0.22068181818181848</c:v>
                </c:pt>
                <c:pt idx="68">
                  <c:v>-0.19568181818181873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0.93000000000000149</c:v>
                </c:pt>
                <c:pt idx="74">
                  <c:v>2.5</c:v>
                </c:pt>
                <c:pt idx="75">
                  <c:v>2.5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-0.48049999999999915</c:v>
                </c:pt>
                <c:pt idx="80">
                  <c:v>-0.95849999999999924</c:v>
                </c:pt>
                <c:pt idx="81">
                  <c:v>-1.2524999999999993</c:v>
                </c:pt>
                <c:pt idx="82">
                  <c:v>-1.3944999999999987</c:v>
                </c:pt>
                <c:pt idx="83">
                  <c:v>-1.3654999999999993</c:v>
                </c:pt>
                <c:pt idx="84">
                  <c:v>2.5</c:v>
                </c:pt>
                <c:pt idx="85">
                  <c:v>2.5</c:v>
                </c:pt>
                <c:pt idx="86">
                  <c:v>-1.2174999999999991</c:v>
                </c:pt>
                <c:pt idx="87">
                  <c:v>-1.0944999999999994</c:v>
                </c:pt>
                <c:pt idx="88">
                  <c:v>-0.72349999999999948</c:v>
                </c:pt>
                <c:pt idx="89">
                  <c:v>-1.266</c:v>
                </c:pt>
                <c:pt idx="90">
                  <c:v>-0.26449999999999924</c:v>
                </c:pt>
                <c:pt idx="91">
                  <c:v>-0.19349999999999942</c:v>
                </c:pt>
                <c:pt idx="92">
                  <c:v>-0.17249999999999935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2.5</c:v>
                </c:pt>
                <c:pt idx="99">
                  <c:v>2.5</c:v>
                </c:pt>
                <c:pt idx="100">
                  <c:v>0.92999999999999294</c:v>
                </c:pt>
                <c:pt idx="101">
                  <c:v>0</c:v>
                </c:pt>
                <c:pt idx="102">
                  <c:v>0</c:v>
                </c:pt>
                <c:pt idx="103">
                  <c:v>-0.42495454545454608</c:v>
                </c:pt>
                <c:pt idx="104">
                  <c:v>-0.88995454545454589</c:v>
                </c:pt>
                <c:pt idx="105">
                  <c:v>-1.1719545454545457</c:v>
                </c:pt>
                <c:pt idx="106">
                  <c:v>-1.3189545454545459</c:v>
                </c:pt>
                <c:pt idx="107">
                  <c:v>-1.3399545454545456</c:v>
                </c:pt>
                <c:pt idx="108">
                  <c:v>2.5</c:v>
                </c:pt>
                <c:pt idx="109">
                  <c:v>2.5</c:v>
                </c:pt>
                <c:pt idx="110">
                  <c:v>-1.273954545454546</c:v>
                </c:pt>
                <c:pt idx="111">
                  <c:v>-1.1259545454545459</c:v>
                </c:pt>
                <c:pt idx="112">
                  <c:v>-1.5599999999999998</c:v>
                </c:pt>
                <c:pt idx="113">
                  <c:v>-0.44495454545454577</c:v>
                </c:pt>
                <c:pt idx="114">
                  <c:v>-0.324954545454546</c:v>
                </c:pt>
                <c:pt idx="115">
                  <c:v>-0.26895454545454595</c:v>
                </c:pt>
                <c:pt idx="116">
                  <c:v>-0.23895454545454584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0.92999999999999095</c:v>
                </c:pt>
                <c:pt idx="122">
                  <c:v>2.5</c:v>
                </c:pt>
                <c:pt idx="123">
                  <c:v>2.5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-0.39395454545454367</c:v>
                </c:pt>
                <c:pt idx="128">
                  <c:v>-0.92895454545454337</c:v>
                </c:pt>
                <c:pt idx="129">
                  <c:v>-1.1869545454545438</c:v>
                </c:pt>
                <c:pt idx="130">
                  <c:v>-1.3649545454545438</c:v>
                </c:pt>
                <c:pt idx="131">
                  <c:v>-1.4129545454545434</c:v>
                </c:pt>
                <c:pt idx="132">
                  <c:v>2.5</c:v>
                </c:pt>
                <c:pt idx="133">
                  <c:v>2.5</c:v>
                </c:pt>
                <c:pt idx="134">
                  <c:v>-1.2279545454545435</c:v>
                </c:pt>
                <c:pt idx="135">
                  <c:v>-1.0859545454545438</c:v>
                </c:pt>
                <c:pt idx="136">
                  <c:v>-1.5250000000000001</c:v>
                </c:pt>
                <c:pt idx="137">
                  <c:v>-0.42795454545454392</c:v>
                </c:pt>
                <c:pt idx="138">
                  <c:v>-0.32895454545454367</c:v>
                </c:pt>
                <c:pt idx="139">
                  <c:v>-0.26895454545454373</c:v>
                </c:pt>
                <c:pt idx="140">
                  <c:v>-0.23095454545454369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2.5</c:v>
                </c:pt>
                <c:pt idx="147">
                  <c:v>2.5</c:v>
                </c:pt>
                <c:pt idx="148">
                  <c:v>0.93000000000000382</c:v>
                </c:pt>
                <c:pt idx="149">
                  <c:v>0</c:v>
                </c:pt>
                <c:pt idx="150">
                  <c:v>0</c:v>
                </c:pt>
                <c:pt idx="151">
                  <c:v>-0.48590000000000205</c:v>
                </c:pt>
                <c:pt idx="152">
                  <c:v>-0.98990000000000211</c:v>
                </c:pt>
                <c:pt idx="153">
                  <c:v>-1.2379000000000022</c:v>
                </c:pt>
                <c:pt idx="154">
                  <c:v>-1.410900000000002</c:v>
                </c:pt>
                <c:pt idx="155">
                  <c:v>-1.5089000000000017</c:v>
                </c:pt>
                <c:pt idx="156">
                  <c:v>2.4999999999999996</c:v>
                </c:pt>
                <c:pt idx="157">
                  <c:v>2.4551578947368498</c:v>
                </c:pt>
                <c:pt idx="158">
                  <c:v>-1.1679000000000022</c:v>
                </c:pt>
                <c:pt idx="159">
                  <c:v>-0.92490000000000194</c:v>
                </c:pt>
                <c:pt idx="160">
                  <c:v>-1.3000000000000003</c:v>
                </c:pt>
                <c:pt idx="161">
                  <c:v>-0.3929000000000018</c:v>
                </c:pt>
                <c:pt idx="162">
                  <c:v>-0.34190000000000192</c:v>
                </c:pt>
                <c:pt idx="163">
                  <c:v>-0.29690000000000205</c:v>
                </c:pt>
                <c:pt idx="164">
                  <c:v>-0.28290000000000182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2.5</c:v>
                </c:pt>
                <c:pt idx="171">
                  <c:v>2.5</c:v>
                </c:pt>
                <c:pt idx="172">
                  <c:v>0.92999999999999905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-0.98399999999999999</c:v>
                </c:pt>
                <c:pt idx="180">
                  <c:v>-0.98399999999999999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-0.69449999999998058</c:v>
                </c:pt>
                <c:pt idx="185">
                  <c:v>-0.98999999999999988</c:v>
                </c:pt>
                <c:pt idx="186">
                  <c:v>-0.98799999999999999</c:v>
                </c:pt>
                <c:pt idx="187">
                  <c:v>0</c:v>
                </c:pt>
                <c:pt idx="188">
                  <c:v>-0.99299999999999999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0.93000000000002969</c:v>
                </c:pt>
                <c:pt idx="194">
                  <c:v>0</c:v>
                </c:pt>
                <c:pt idx="195">
                  <c:v>2.5</c:v>
                </c:pt>
                <c:pt idx="196">
                  <c:v>2.5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-0.66750000000008092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-0.98400000000000021</c:v>
                </c:pt>
                <c:pt idx="209">
                  <c:v>-0.99299999999999999</c:v>
                </c:pt>
                <c:pt idx="210">
                  <c:v>-0.99300000000000022</c:v>
                </c:pt>
                <c:pt idx="211">
                  <c:v>-1.002</c:v>
                </c:pt>
                <c:pt idx="212">
                  <c:v>-0.99400000000000022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0.93000000000005778</c:v>
                </c:pt>
                <c:pt idx="218">
                  <c:v>2.5</c:v>
                </c:pt>
                <c:pt idx="219">
                  <c:v>2.5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-0.32668181818181308</c:v>
                </c:pt>
                <c:pt idx="224">
                  <c:v>-0.85668181818181299</c:v>
                </c:pt>
                <c:pt idx="225">
                  <c:v>-1.2126818181818131</c:v>
                </c:pt>
                <c:pt idx="226">
                  <c:v>-1.3736818181818131</c:v>
                </c:pt>
                <c:pt idx="227">
                  <c:v>-1.3456818181818122</c:v>
                </c:pt>
                <c:pt idx="228">
                  <c:v>2.5</c:v>
                </c:pt>
                <c:pt idx="229">
                  <c:v>2.5</c:v>
                </c:pt>
                <c:pt idx="230">
                  <c:v>-1.291681818181813</c:v>
                </c:pt>
                <c:pt idx="231">
                  <c:v>-1.1286818181818126</c:v>
                </c:pt>
                <c:pt idx="232">
                  <c:v>-1.5680000000000001</c:v>
                </c:pt>
                <c:pt idx="233">
                  <c:v>-0.43468181818181295</c:v>
                </c:pt>
                <c:pt idx="234">
                  <c:v>-0.33168181818181319</c:v>
                </c:pt>
                <c:pt idx="235">
                  <c:v>-0.27568181818181292</c:v>
                </c:pt>
                <c:pt idx="236">
                  <c:v>-0.23768181818181308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2.5</c:v>
                </c:pt>
                <c:pt idx="243">
                  <c:v>2.5</c:v>
                </c:pt>
                <c:pt idx="244">
                  <c:v>0.92999999999992322</c:v>
                </c:pt>
                <c:pt idx="245">
                  <c:v>0</c:v>
                </c:pt>
                <c:pt idx="246">
                  <c:v>0</c:v>
                </c:pt>
                <c:pt idx="247">
                  <c:v>-0.40759090909090945</c:v>
                </c:pt>
                <c:pt idx="248">
                  <c:v>-0.89559090909090955</c:v>
                </c:pt>
                <c:pt idx="249">
                  <c:v>-1.1615909090909098</c:v>
                </c:pt>
                <c:pt idx="250">
                  <c:v>-1.3415909090909095</c:v>
                </c:pt>
                <c:pt idx="251">
                  <c:v>-1.3635909090909095</c:v>
                </c:pt>
                <c:pt idx="252">
                  <c:v>2.5</c:v>
                </c:pt>
                <c:pt idx="253">
                  <c:v>2.5</c:v>
                </c:pt>
                <c:pt idx="254">
                  <c:v>-1.2745909090909096</c:v>
                </c:pt>
                <c:pt idx="255">
                  <c:v>-1.1215909090909097</c:v>
                </c:pt>
                <c:pt idx="256">
                  <c:v>-1.5660000000000001</c:v>
                </c:pt>
                <c:pt idx="257">
                  <c:v>-0.42659090909090963</c:v>
                </c:pt>
                <c:pt idx="258">
                  <c:v>-0.32059090909090932</c:v>
                </c:pt>
                <c:pt idx="259">
                  <c:v>-0.26659090909090943</c:v>
                </c:pt>
                <c:pt idx="260">
                  <c:v>-0.23759090909090946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2.5</c:v>
                </c:pt>
                <c:pt idx="267">
                  <c:v>2.5</c:v>
                </c:pt>
                <c:pt idx="268">
                  <c:v>0.92999999999996463</c:v>
                </c:pt>
                <c:pt idx="269">
                  <c:v>0</c:v>
                </c:pt>
                <c:pt idx="270">
                  <c:v>0</c:v>
                </c:pt>
                <c:pt idx="271">
                  <c:v>-0.41522727272727644</c:v>
                </c:pt>
                <c:pt idx="272">
                  <c:v>-0.89322727272727631</c:v>
                </c:pt>
                <c:pt idx="273">
                  <c:v>-1.1892272727272766</c:v>
                </c:pt>
                <c:pt idx="274">
                  <c:v>-1.2842272727272763</c:v>
                </c:pt>
                <c:pt idx="275">
                  <c:v>-1.3162272727272766</c:v>
                </c:pt>
                <c:pt idx="276">
                  <c:v>2.5</c:v>
                </c:pt>
                <c:pt idx="277">
                  <c:v>2.5</c:v>
                </c:pt>
                <c:pt idx="278">
                  <c:v>-1.2842272727272763</c:v>
                </c:pt>
                <c:pt idx="279">
                  <c:v>-1.1252272727272763</c:v>
                </c:pt>
                <c:pt idx="280">
                  <c:v>-1.569</c:v>
                </c:pt>
                <c:pt idx="281">
                  <c:v>-0.4402272727272763</c:v>
                </c:pt>
                <c:pt idx="282">
                  <c:v>-0.32822727272727603</c:v>
                </c:pt>
                <c:pt idx="283">
                  <c:v>-0.28122727272727616</c:v>
                </c:pt>
                <c:pt idx="284">
                  <c:v>-0.2572272727272763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2.5</c:v>
                </c:pt>
                <c:pt idx="291">
                  <c:v>2.5</c:v>
                </c:pt>
                <c:pt idx="292">
                  <c:v>0.93000000000016103</c:v>
                </c:pt>
                <c:pt idx="293">
                  <c:v>0</c:v>
                </c:pt>
                <c:pt idx="294">
                  <c:v>0</c:v>
                </c:pt>
                <c:pt idx="295">
                  <c:v>-0.3857727272727417</c:v>
                </c:pt>
                <c:pt idx="296">
                  <c:v>-0.87777272727274169</c:v>
                </c:pt>
                <c:pt idx="297">
                  <c:v>-1.2107727272727422</c:v>
                </c:pt>
                <c:pt idx="298">
                  <c:v>-1.4257727272727416</c:v>
                </c:pt>
                <c:pt idx="299">
                  <c:v>-1.4087727272727419</c:v>
                </c:pt>
                <c:pt idx="300">
                  <c:v>2.5</c:v>
                </c:pt>
                <c:pt idx="301">
                  <c:v>2.5</c:v>
                </c:pt>
                <c:pt idx="302">
                  <c:v>-1.2067727272727415</c:v>
                </c:pt>
                <c:pt idx="303">
                  <c:v>-1.0807727272727417</c:v>
                </c:pt>
                <c:pt idx="304">
                  <c:v>-1.6089999999999998</c:v>
                </c:pt>
                <c:pt idx="305">
                  <c:v>-0.40477272727274183</c:v>
                </c:pt>
                <c:pt idx="306">
                  <c:v>-0.30477272727274185</c:v>
                </c:pt>
                <c:pt idx="307">
                  <c:v>-0.24977272727274175</c:v>
                </c:pt>
                <c:pt idx="308">
                  <c:v>-0.2187727272727418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2.5</c:v>
                </c:pt>
                <c:pt idx="315">
                  <c:v>2.5</c:v>
                </c:pt>
                <c:pt idx="316">
                  <c:v>0.9300000000000892</c:v>
                </c:pt>
                <c:pt idx="317">
                  <c:v>0</c:v>
                </c:pt>
                <c:pt idx="318">
                  <c:v>0</c:v>
                </c:pt>
                <c:pt idx="319">
                  <c:v>-0.49559090909090014</c:v>
                </c:pt>
                <c:pt idx="320">
                  <c:v>-0.98459090909090008</c:v>
                </c:pt>
                <c:pt idx="321">
                  <c:v>-1.2355909090909007</c:v>
                </c:pt>
                <c:pt idx="322">
                  <c:v>-1.3605909090909005</c:v>
                </c:pt>
                <c:pt idx="323">
                  <c:v>-1.3925909090909003</c:v>
                </c:pt>
                <c:pt idx="324">
                  <c:v>2.5</c:v>
                </c:pt>
                <c:pt idx="325">
                  <c:v>2.5</c:v>
                </c:pt>
                <c:pt idx="326">
                  <c:v>-1.1935909090908998</c:v>
                </c:pt>
                <c:pt idx="327">
                  <c:v>-0.97759090909090018</c:v>
                </c:pt>
                <c:pt idx="328">
                  <c:v>-1.4809999999999999</c:v>
                </c:pt>
                <c:pt idx="329">
                  <c:v>-0.38659090909090021</c:v>
                </c:pt>
                <c:pt idx="330">
                  <c:v>-0.3245909090909001</c:v>
                </c:pt>
                <c:pt idx="331">
                  <c:v>-0.28959090909090035</c:v>
                </c:pt>
                <c:pt idx="332">
                  <c:v>-0.26159090909090044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0.92999999999980731</c:v>
                </c:pt>
                <c:pt idx="339">
                  <c:v>2.5</c:v>
                </c:pt>
                <c:pt idx="340">
                  <c:v>2.5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-0.29949999999993088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-1.0429999999999999</c:v>
                </c:pt>
                <c:pt idx="353">
                  <c:v>-1.0740000000000001</c:v>
                </c:pt>
                <c:pt idx="354">
                  <c:v>-1.0820000000000003</c:v>
                </c:pt>
                <c:pt idx="355">
                  <c:v>-1.073</c:v>
                </c:pt>
                <c:pt idx="356">
                  <c:v>-1.0620000000000003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0.93000000000006611</c:v>
                </c:pt>
                <c:pt idx="363">
                  <c:v>2.5</c:v>
                </c:pt>
                <c:pt idx="364">
                  <c:v>2.5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-1.0480000000000003</c:v>
                </c:pt>
                <c:pt idx="377">
                  <c:v>-1.0569999999999999</c:v>
                </c:pt>
                <c:pt idx="378">
                  <c:v>-1.0659999999999998</c:v>
                </c:pt>
                <c:pt idx="379">
                  <c:v>-1.0640000000000001</c:v>
                </c:pt>
                <c:pt idx="380">
                  <c:v>-1.0640000000000001</c:v>
                </c:pt>
                <c:pt idx="381">
                  <c:v>-0.33450000000003399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2.5</c:v>
                </c:pt>
                <c:pt idx="387">
                  <c:v>2.5</c:v>
                </c:pt>
                <c:pt idx="388">
                  <c:v>0.92999999999991079</c:v>
                </c:pt>
                <c:pt idx="389">
                  <c:v>0</c:v>
                </c:pt>
                <c:pt idx="390">
                  <c:v>0</c:v>
                </c:pt>
                <c:pt idx="391">
                  <c:v>-0.3280454545454472</c:v>
                </c:pt>
                <c:pt idx="392">
                  <c:v>-0.91604545454544772</c:v>
                </c:pt>
                <c:pt idx="393">
                  <c:v>-1.2190454545454474</c:v>
                </c:pt>
                <c:pt idx="394">
                  <c:v>-1.3530454545454478</c:v>
                </c:pt>
                <c:pt idx="395">
                  <c:v>-1.3380454545454472</c:v>
                </c:pt>
                <c:pt idx="396">
                  <c:v>2.5</c:v>
                </c:pt>
                <c:pt idx="397">
                  <c:v>2.5</c:v>
                </c:pt>
                <c:pt idx="398">
                  <c:v>-1.2680454545454478</c:v>
                </c:pt>
                <c:pt idx="399">
                  <c:v>-1.1830454545454474</c:v>
                </c:pt>
                <c:pt idx="400">
                  <c:v>-0.72404545454544766</c:v>
                </c:pt>
                <c:pt idx="401">
                  <c:v>-1.3340000000000003</c:v>
                </c:pt>
                <c:pt idx="402">
                  <c:v>-0.2900454545454475</c:v>
                </c:pt>
                <c:pt idx="403">
                  <c:v>-0.22904545454544745</c:v>
                </c:pt>
                <c:pt idx="404">
                  <c:v>-0.20104545454544728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2.5</c:v>
                </c:pt>
                <c:pt idx="411">
                  <c:v>2.5</c:v>
                </c:pt>
                <c:pt idx="412">
                  <c:v>0.93000000000014127</c:v>
                </c:pt>
                <c:pt idx="413">
                  <c:v>0</c:v>
                </c:pt>
                <c:pt idx="414">
                  <c:v>0</c:v>
                </c:pt>
                <c:pt idx="415">
                  <c:v>-0.34777272727272718</c:v>
                </c:pt>
                <c:pt idx="416">
                  <c:v>-0.86577272727272714</c:v>
                </c:pt>
                <c:pt idx="417">
                  <c:v>-1.2707727272727274</c:v>
                </c:pt>
                <c:pt idx="418">
                  <c:v>-1.4217727272727274</c:v>
                </c:pt>
                <c:pt idx="419">
                  <c:v>-1.4167727272727275</c:v>
                </c:pt>
                <c:pt idx="420">
                  <c:v>2.5</c:v>
                </c:pt>
                <c:pt idx="421">
                  <c:v>2.5</c:v>
                </c:pt>
                <c:pt idx="422">
                  <c:v>-1.2447727272727271</c:v>
                </c:pt>
                <c:pt idx="423">
                  <c:v>-1.1117727272727269</c:v>
                </c:pt>
                <c:pt idx="424">
                  <c:v>-0.71277272727272711</c:v>
                </c:pt>
                <c:pt idx="425">
                  <c:v>-1.3189999999999997</c:v>
                </c:pt>
                <c:pt idx="426">
                  <c:v>-0.26777272727272744</c:v>
                </c:pt>
                <c:pt idx="427">
                  <c:v>-0.21477272727272714</c:v>
                </c:pt>
                <c:pt idx="428">
                  <c:v>-0.1897727272727272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2.5</c:v>
                </c:pt>
                <c:pt idx="435">
                  <c:v>2.5</c:v>
                </c:pt>
                <c:pt idx="436">
                  <c:v>0.92999999999964822</c:v>
                </c:pt>
                <c:pt idx="437">
                  <c:v>0</c:v>
                </c:pt>
                <c:pt idx="438">
                  <c:v>0</c:v>
                </c:pt>
                <c:pt idx="439">
                  <c:v>-0.4383181818181362</c:v>
                </c:pt>
                <c:pt idx="440">
                  <c:v>-0.94031818181813631</c:v>
                </c:pt>
                <c:pt idx="441">
                  <c:v>-1.2323181818181357</c:v>
                </c:pt>
                <c:pt idx="442">
                  <c:v>-1.4113181818181362</c:v>
                </c:pt>
                <c:pt idx="443">
                  <c:v>-1.4003181818181365</c:v>
                </c:pt>
                <c:pt idx="444">
                  <c:v>2.5</c:v>
                </c:pt>
                <c:pt idx="445">
                  <c:v>2.5</c:v>
                </c:pt>
                <c:pt idx="446">
                  <c:v>-1.1623181818181363</c:v>
                </c:pt>
                <c:pt idx="447">
                  <c:v>-1.080318181818136</c:v>
                </c:pt>
                <c:pt idx="448">
                  <c:v>-0.71031818181813633</c:v>
                </c:pt>
                <c:pt idx="449">
                  <c:v>-1.34</c:v>
                </c:pt>
                <c:pt idx="450">
                  <c:v>-0.26631818181813616</c:v>
                </c:pt>
                <c:pt idx="451">
                  <c:v>-0.21331818181813622</c:v>
                </c:pt>
                <c:pt idx="452">
                  <c:v>-0.18831818181813612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0.92999999999984184</c:v>
                </c:pt>
                <c:pt idx="458">
                  <c:v>2.5</c:v>
                </c:pt>
                <c:pt idx="459">
                  <c:v>2.5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-0.43340909090912144</c:v>
                </c:pt>
                <c:pt idx="464">
                  <c:v>-0.9454090909091214</c:v>
                </c:pt>
                <c:pt idx="465">
                  <c:v>-1.2334090909091218</c:v>
                </c:pt>
                <c:pt idx="466">
                  <c:v>-1.3254090909091214</c:v>
                </c:pt>
                <c:pt idx="467">
                  <c:v>-1.3434090909091214</c:v>
                </c:pt>
                <c:pt idx="468">
                  <c:v>2.5</c:v>
                </c:pt>
                <c:pt idx="469">
                  <c:v>2.5</c:v>
                </c:pt>
                <c:pt idx="470">
                  <c:v>-1.1704090909091214</c:v>
                </c:pt>
                <c:pt idx="471">
                  <c:v>-1.0704090909091213</c:v>
                </c:pt>
                <c:pt idx="472">
                  <c:v>-0.74040909090912166</c:v>
                </c:pt>
                <c:pt idx="473">
                  <c:v>-1.383</c:v>
                </c:pt>
                <c:pt idx="474">
                  <c:v>-0.3214090909091214</c:v>
                </c:pt>
                <c:pt idx="475">
                  <c:v>-0.23040909090912134</c:v>
                </c:pt>
                <c:pt idx="476">
                  <c:v>-0.18640909090912153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2.5</c:v>
                </c:pt>
                <c:pt idx="483">
                  <c:v>2.5</c:v>
                </c:pt>
                <c:pt idx="484">
                  <c:v>0.93000000000013316</c:v>
                </c:pt>
                <c:pt idx="485">
                  <c:v>0</c:v>
                </c:pt>
                <c:pt idx="486">
                  <c:v>0</c:v>
                </c:pt>
                <c:pt idx="487">
                  <c:v>-0.50589999999995439</c:v>
                </c:pt>
                <c:pt idx="488">
                  <c:v>-1.0588999999999542</c:v>
                </c:pt>
                <c:pt idx="489">
                  <c:v>-1.3278999999999543</c:v>
                </c:pt>
                <c:pt idx="490">
                  <c:v>-1.3908999999999547</c:v>
                </c:pt>
                <c:pt idx="491">
                  <c:v>-1.3498999999999541</c:v>
                </c:pt>
                <c:pt idx="492">
                  <c:v>2.5</c:v>
                </c:pt>
                <c:pt idx="493">
                  <c:v>1.9435789473680936</c:v>
                </c:pt>
                <c:pt idx="494">
                  <c:v>-1.0758999999999546</c:v>
                </c:pt>
                <c:pt idx="495">
                  <c:v>-0.84189999999995435</c:v>
                </c:pt>
                <c:pt idx="496">
                  <c:v>-1.2700000000000002</c:v>
                </c:pt>
                <c:pt idx="497">
                  <c:v>-0.29989999999995426</c:v>
                </c:pt>
                <c:pt idx="498">
                  <c:v>-0.26789999999995434</c:v>
                </c:pt>
                <c:pt idx="499">
                  <c:v>-0.24289999999995443</c:v>
                </c:pt>
                <c:pt idx="500">
                  <c:v>-0.2228999999999543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0.93000000000015581</c:v>
                </c:pt>
                <c:pt idx="507">
                  <c:v>2.5</c:v>
                </c:pt>
                <c:pt idx="508">
                  <c:v>2.5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-0.44150000000068318</c:v>
                </c:pt>
                <c:pt idx="518">
                  <c:v>0</c:v>
                </c:pt>
                <c:pt idx="519">
                  <c:v>0</c:v>
                </c:pt>
                <c:pt idx="520">
                  <c:v>-1.0329999999999999</c:v>
                </c:pt>
                <c:pt idx="521">
                  <c:v>-1.036</c:v>
                </c:pt>
                <c:pt idx="522">
                  <c:v>-1.04</c:v>
                </c:pt>
                <c:pt idx="523">
                  <c:v>-1.0429999999999997</c:v>
                </c:pt>
                <c:pt idx="524">
                  <c:v>-1.04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0.93000000000036187</c:v>
                </c:pt>
                <c:pt idx="531">
                  <c:v>2.5</c:v>
                </c:pt>
                <c:pt idx="532">
                  <c:v>2.5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-1.022</c:v>
                </c:pt>
                <c:pt idx="545">
                  <c:v>-1.0310000000000001</c:v>
                </c:pt>
                <c:pt idx="546">
                  <c:v>-1.0340000000000003</c:v>
                </c:pt>
                <c:pt idx="547">
                  <c:v>-1.032</c:v>
                </c:pt>
                <c:pt idx="548">
                  <c:v>-1.0249999999999999</c:v>
                </c:pt>
                <c:pt idx="549">
                  <c:v>-0.48949999999961596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2.5</c:v>
                </c:pt>
                <c:pt idx="555">
                  <c:v>2.5</c:v>
                </c:pt>
                <c:pt idx="556">
                  <c:v>0.92999999999961691</c:v>
                </c:pt>
                <c:pt idx="557">
                  <c:v>0</c:v>
                </c:pt>
                <c:pt idx="558">
                  <c:v>0</c:v>
                </c:pt>
                <c:pt idx="559">
                  <c:v>-0.41431818181816826</c:v>
                </c:pt>
                <c:pt idx="560">
                  <c:v>-0.89331818181816836</c:v>
                </c:pt>
                <c:pt idx="561">
                  <c:v>-1.1393181818181679</c:v>
                </c:pt>
                <c:pt idx="562">
                  <c:v>-1.3063181818181684</c:v>
                </c:pt>
                <c:pt idx="563">
                  <c:v>-1.3653181818181683</c:v>
                </c:pt>
                <c:pt idx="564">
                  <c:v>2.5</c:v>
                </c:pt>
                <c:pt idx="565">
                  <c:v>2.5</c:v>
                </c:pt>
                <c:pt idx="566">
                  <c:v>-1.3013181818181687</c:v>
                </c:pt>
                <c:pt idx="567">
                  <c:v>-1.1563181818181685</c:v>
                </c:pt>
                <c:pt idx="568">
                  <c:v>-0.76231818181816846</c:v>
                </c:pt>
                <c:pt idx="569">
                  <c:v>-1.2749999999999999</c:v>
                </c:pt>
                <c:pt idx="570">
                  <c:v>-0.29431818181816838</c:v>
                </c:pt>
                <c:pt idx="571">
                  <c:v>-0.25331818181816856</c:v>
                </c:pt>
                <c:pt idx="572">
                  <c:v>-0.22231818181816829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2.5</c:v>
                </c:pt>
                <c:pt idx="579">
                  <c:v>2.5</c:v>
                </c:pt>
                <c:pt idx="580">
                  <c:v>0.92999999999955185</c:v>
                </c:pt>
                <c:pt idx="581">
                  <c:v>0</c:v>
                </c:pt>
                <c:pt idx="582">
                  <c:v>0</c:v>
                </c:pt>
                <c:pt idx="583">
                  <c:v>-0.41222727272725107</c:v>
                </c:pt>
                <c:pt idx="584">
                  <c:v>-0.88322727272725132</c:v>
                </c:pt>
                <c:pt idx="585">
                  <c:v>-1.1642272727272516</c:v>
                </c:pt>
                <c:pt idx="586">
                  <c:v>-1.3302272727272511</c:v>
                </c:pt>
                <c:pt idx="587">
                  <c:v>-1.3552272727272514</c:v>
                </c:pt>
                <c:pt idx="588">
                  <c:v>2.5</c:v>
                </c:pt>
                <c:pt idx="589">
                  <c:v>2.5</c:v>
                </c:pt>
                <c:pt idx="590">
                  <c:v>-1.2442272727272512</c:v>
                </c:pt>
                <c:pt idx="591">
                  <c:v>-1.1172272727272512</c:v>
                </c:pt>
                <c:pt idx="592">
                  <c:v>-1.6000000000000003</c:v>
                </c:pt>
                <c:pt idx="593">
                  <c:v>-0.42222727272725136</c:v>
                </c:pt>
                <c:pt idx="594">
                  <c:v>-0.3252272727272511</c:v>
                </c:pt>
                <c:pt idx="595">
                  <c:v>-0.27922727272725129</c:v>
                </c:pt>
                <c:pt idx="596">
                  <c:v>-0.25022727272725137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2.5</c:v>
                </c:pt>
                <c:pt idx="603">
                  <c:v>2.5</c:v>
                </c:pt>
                <c:pt idx="604">
                  <c:v>0.92999999999982064</c:v>
                </c:pt>
                <c:pt idx="605">
                  <c:v>0</c:v>
                </c:pt>
                <c:pt idx="606">
                  <c:v>0</c:v>
                </c:pt>
                <c:pt idx="607">
                  <c:v>-0.43849999999996703</c:v>
                </c:pt>
                <c:pt idx="608">
                  <c:v>-0.95049999999996659</c:v>
                </c:pt>
                <c:pt idx="609">
                  <c:v>-1.2374999999999663</c:v>
                </c:pt>
                <c:pt idx="610">
                  <c:v>-1.3524999999999665</c:v>
                </c:pt>
                <c:pt idx="611">
                  <c:v>-1.4014999999999667</c:v>
                </c:pt>
                <c:pt idx="612">
                  <c:v>2.5</c:v>
                </c:pt>
                <c:pt idx="613">
                  <c:v>2.5</c:v>
                </c:pt>
                <c:pt idx="614">
                  <c:v>-1.1864999999999666</c:v>
                </c:pt>
                <c:pt idx="615">
                  <c:v>-1.0714999999999668</c:v>
                </c:pt>
                <c:pt idx="616">
                  <c:v>-0.69749999999996692</c:v>
                </c:pt>
                <c:pt idx="617">
                  <c:v>-1.1949999999999998</c:v>
                </c:pt>
                <c:pt idx="618">
                  <c:v>-0.3224999999999667</c:v>
                </c:pt>
                <c:pt idx="619">
                  <c:v>-0.27149999999996688</c:v>
                </c:pt>
                <c:pt idx="620">
                  <c:v>-0.25849999999996659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2.5</c:v>
                </c:pt>
                <c:pt idx="627">
                  <c:v>2.5</c:v>
                </c:pt>
                <c:pt idx="628">
                  <c:v>0.93000000000028649</c:v>
                </c:pt>
                <c:pt idx="629">
                  <c:v>0</c:v>
                </c:pt>
                <c:pt idx="630">
                  <c:v>0</c:v>
                </c:pt>
                <c:pt idx="631">
                  <c:v>-0.47459090909096224</c:v>
                </c:pt>
                <c:pt idx="632">
                  <c:v>-0.92859090909096198</c:v>
                </c:pt>
                <c:pt idx="633">
                  <c:v>-1.1755909090909618</c:v>
                </c:pt>
                <c:pt idx="634">
                  <c:v>-1.3525909090909622</c:v>
                </c:pt>
                <c:pt idx="635">
                  <c:v>-1.324590909090962</c:v>
                </c:pt>
                <c:pt idx="636">
                  <c:v>2.5</c:v>
                </c:pt>
                <c:pt idx="637">
                  <c:v>2.5</c:v>
                </c:pt>
                <c:pt idx="638">
                  <c:v>-1.1775909090909618</c:v>
                </c:pt>
                <c:pt idx="639">
                  <c:v>-1.1015909090909619</c:v>
                </c:pt>
                <c:pt idx="640">
                  <c:v>-0.68359090909096198</c:v>
                </c:pt>
                <c:pt idx="641">
                  <c:v>-1.2019999999999997</c:v>
                </c:pt>
                <c:pt idx="642">
                  <c:v>-0.35159090909096224</c:v>
                </c:pt>
                <c:pt idx="643">
                  <c:v>-0.32059090909096216</c:v>
                </c:pt>
                <c:pt idx="644">
                  <c:v>-0.29059090909096186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2.5</c:v>
                </c:pt>
                <c:pt idx="651">
                  <c:v>2.5</c:v>
                </c:pt>
                <c:pt idx="652">
                  <c:v>0.93000000000046679</c:v>
                </c:pt>
                <c:pt idx="653">
                  <c:v>0</c:v>
                </c:pt>
                <c:pt idx="654">
                  <c:v>0</c:v>
                </c:pt>
                <c:pt idx="655">
                  <c:v>-0.57331818181815286</c:v>
                </c:pt>
                <c:pt idx="656">
                  <c:v>-1.0193181818181525</c:v>
                </c:pt>
                <c:pt idx="657">
                  <c:v>-1.2623181818181526</c:v>
                </c:pt>
                <c:pt idx="658">
                  <c:v>-1.3303181818181524</c:v>
                </c:pt>
                <c:pt idx="659">
                  <c:v>-1.3223181818181526</c:v>
                </c:pt>
                <c:pt idx="660">
                  <c:v>2.4999999999999996</c:v>
                </c:pt>
                <c:pt idx="661">
                  <c:v>2.5</c:v>
                </c:pt>
                <c:pt idx="662">
                  <c:v>-1.1633181818181526</c:v>
                </c:pt>
                <c:pt idx="663">
                  <c:v>-0.86931818181815268</c:v>
                </c:pt>
                <c:pt idx="664">
                  <c:v>-0.59231818181815277</c:v>
                </c:pt>
                <c:pt idx="665">
                  <c:v>-1.0939999999999999</c:v>
                </c:pt>
                <c:pt idx="666">
                  <c:v>-0.40531818181815266</c:v>
                </c:pt>
                <c:pt idx="667">
                  <c:v>-0.38431818181815286</c:v>
                </c:pt>
                <c:pt idx="668">
                  <c:v>-0.36731818181815279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2.5</c:v>
                </c:pt>
                <c:pt idx="675">
                  <c:v>2.5</c:v>
                </c:pt>
                <c:pt idx="676">
                  <c:v>0.92999999999939553</c:v>
                </c:pt>
                <c:pt idx="677">
                  <c:v>0</c:v>
                </c:pt>
                <c:pt idx="678">
                  <c:v>0</c:v>
                </c:pt>
                <c:pt idx="679">
                  <c:v>-0.87368181818178881</c:v>
                </c:pt>
                <c:pt idx="680">
                  <c:v>-1.1516818181817887</c:v>
                </c:pt>
                <c:pt idx="681">
                  <c:v>-1.2046818181817887</c:v>
                </c:pt>
                <c:pt idx="682">
                  <c:v>-1.1706818181817888</c:v>
                </c:pt>
                <c:pt idx="683">
                  <c:v>-0.88968181818178871</c:v>
                </c:pt>
                <c:pt idx="684">
                  <c:v>2.5</c:v>
                </c:pt>
                <c:pt idx="685">
                  <c:v>2.5</c:v>
                </c:pt>
                <c:pt idx="686">
                  <c:v>-0.69968181818178876</c:v>
                </c:pt>
                <c:pt idx="687">
                  <c:v>-0.67668181818178874</c:v>
                </c:pt>
                <c:pt idx="688">
                  <c:v>-0.67268181818178863</c:v>
                </c:pt>
                <c:pt idx="689">
                  <c:v>-1.0049999999999999</c:v>
                </c:pt>
                <c:pt idx="690">
                  <c:v>-0.68768181818178886</c:v>
                </c:pt>
                <c:pt idx="691">
                  <c:v>-0.67668181818178874</c:v>
                </c:pt>
                <c:pt idx="692">
                  <c:v>-0.67468181818178885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0.92999999999990302</c:v>
                </c:pt>
                <c:pt idx="699">
                  <c:v>2.5</c:v>
                </c:pt>
                <c:pt idx="700">
                  <c:v>2.5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-0.97</c:v>
                </c:pt>
                <c:pt idx="713">
                  <c:v>-0.97199999999999986</c:v>
                </c:pt>
                <c:pt idx="714">
                  <c:v>-0.9730000000000002</c:v>
                </c:pt>
                <c:pt idx="715">
                  <c:v>-0.97600000000000009</c:v>
                </c:pt>
                <c:pt idx="716">
                  <c:v>-0.97299999999999998</c:v>
                </c:pt>
                <c:pt idx="717">
                  <c:v>-0.76950000000044649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0.9299999999999945</c:v>
                </c:pt>
                <c:pt idx="723">
                  <c:v>2.5</c:v>
                </c:pt>
                <c:pt idx="724">
                  <c:v>2.5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-0.95299999999999985</c:v>
                </c:pt>
                <c:pt idx="737">
                  <c:v>-0.97199999999999986</c:v>
                </c:pt>
                <c:pt idx="738">
                  <c:v>-0.97499999999999998</c:v>
                </c:pt>
                <c:pt idx="739">
                  <c:v>-0.97200000000000009</c:v>
                </c:pt>
                <c:pt idx="740">
                  <c:v>-0.97599999999999987</c:v>
                </c:pt>
                <c:pt idx="741">
                  <c:v>-0.78549999999951514</c:v>
                </c:pt>
                <c:pt idx="742">
                  <c:v>0</c:v>
                </c:pt>
                <c:pt idx="7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E-4B85-8733-094E59E20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375664"/>
        <c:axId val="939242912"/>
      </c:barChart>
      <c:lineChart>
        <c:grouping val="standard"/>
        <c:varyColors val="0"/>
        <c:ser>
          <c:idx val="2"/>
          <c:order val="2"/>
          <c:tx>
            <c:strRef>
              <c:f>Result!$J$1</c:f>
              <c:strCache>
                <c:ptCount val="1"/>
                <c:pt idx="0">
                  <c:v>Общая нагрузка, МВт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Result!$G$2:$G$745</c:f>
              <c:strCache>
                <c:ptCount val="744"/>
                <c:pt idx="0">
                  <c:v>2018-12-1 1:00</c:v>
                </c:pt>
                <c:pt idx="1">
                  <c:v>2018-12-1 2:00</c:v>
                </c:pt>
                <c:pt idx="2">
                  <c:v>2018-12-1 3:00</c:v>
                </c:pt>
                <c:pt idx="3">
                  <c:v>2018-12-1 4:00</c:v>
                </c:pt>
                <c:pt idx="4">
                  <c:v>2018-12-1 5:00</c:v>
                </c:pt>
                <c:pt idx="5">
                  <c:v>2018-12-1 6:00</c:v>
                </c:pt>
                <c:pt idx="6">
                  <c:v>2018-12-1 7:00</c:v>
                </c:pt>
                <c:pt idx="7">
                  <c:v>2018-12-1 8:00</c:v>
                </c:pt>
                <c:pt idx="8">
                  <c:v>2018-12-1 9:00</c:v>
                </c:pt>
                <c:pt idx="9">
                  <c:v>2018-12-1 10:00</c:v>
                </c:pt>
                <c:pt idx="10">
                  <c:v>2018-12-1 11:00</c:v>
                </c:pt>
                <c:pt idx="11">
                  <c:v>2018-12-1 12:00</c:v>
                </c:pt>
                <c:pt idx="12">
                  <c:v>2018-12-1 13:00</c:v>
                </c:pt>
                <c:pt idx="13">
                  <c:v>2018-12-1 14:00</c:v>
                </c:pt>
                <c:pt idx="14">
                  <c:v>2018-12-1 15:00</c:v>
                </c:pt>
                <c:pt idx="15">
                  <c:v>2018-12-1 16:00</c:v>
                </c:pt>
                <c:pt idx="16">
                  <c:v>2018-12-1 17:00</c:v>
                </c:pt>
                <c:pt idx="17">
                  <c:v>2018-12-1 18:00</c:v>
                </c:pt>
                <c:pt idx="18">
                  <c:v>2018-12-1 19:00</c:v>
                </c:pt>
                <c:pt idx="19">
                  <c:v>2018-12-1 20:00</c:v>
                </c:pt>
                <c:pt idx="20">
                  <c:v>2018-12-1 21:00</c:v>
                </c:pt>
                <c:pt idx="21">
                  <c:v>2018-12-1 22:00</c:v>
                </c:pt>
                <c:pt idx="22">
                  <c:v>2018-12-1 23:00</c:v>
                </c:pt>
                <c:pt idx="23">
                  <c:v>2018-12-1 24:00</c:v>
                </c:pt>
                <c:pt idx="24">
                  <c:v>2018-12-2 1:00</c:v>
                </c:pt>
                <c:pt idx="25">
                  <c:v>2018-12-2 2:00</c:v>
                </c:pt>
                <c:pt idx="26">
                  <c:v>2018-12-2 3:00</c:v>
                </c:pt>
                <c:pt idx="27">
                  <c:v>2018-12-2 4:00</c:v>
                </c:pt>
                <c:pt idx="28">
                  <c:v>2018-12-2 5:00</c:v>
                </c:pt>
                <c:pt idx="29">
                  <c:v>2018-12-2 6:00</c:v>
                </c:pt>
                <c:pt idx="30">
                  <c:v>2018-12-2 7:00</c:v>
                </c:pt>
                <c:pt idx="31">
                  <c:v>2018-12-2 8:00</c:v>
                </c:pt>
                <c:pt idx="32">
                  <c:v>2018-12-2 9:00</c:v>
                </c:pt>
                <c:pt idx="33">
                  <c:v>2018-12-2 10:00</c:v>
                </c:pt>
                <c:pt idx="34">
                  <c:v>2018-12-2 11:00</c:v>
                </c:pt>
                <c:pt idx="35">
                  <c:v>2018-12-2 12:00</c:v>
                </c:pt>
                <c:pt idx="36">
                  <c:v>2018-12-2 13:00</c:v>
                </c:pt>
                <c:pt idx="37">
                  <c:v>2018-12-2 14:00</c:v>
                </c:pt>
                <c:pt idx="38">
                  <c:v>2018-12-2 15:00</c:v>
                </c:pt>
                <c:pt idx="39">
                  <c:v>2018-12-2 16:00</c:v>
                </c:pt>
                <c:pt idx="40">
                  <c:v>2018-12-2 17:00</c:v>
                </c:pt>
                <c:pt idx="41">
                  <c:v>2018-12-2 18:00</c:v>
                </c:pt>
                <c:pt idx="42">
                  <c:v>2018-12-2 19:00</c:v>
                </c:pt>
                <c:pt idx="43">
                  <c:v>2018-12-2 20:00</c:v>
                </c:pt>
                <c:pt idx="44">
                  <c:v>2018-12-2 21:00</c:v>
                </c:pt>
                <c:pt idx="45">
                  <c:v>2018-12-2 22:00</c:v>
                </c:pt>
                <c:pt idx="46">
                  <c:v>2018-12-2 23:00</c:v>
                </c:pt>
                <c:pt idx="47">
                  <c:v>2018-12-2 24:00</c:v>
                </c:pt>
                <c:pt idx="48">
                  <c:v>2018-12-3 1:00</c:v>
                </c:pt>
                <c:pt idx="49">
                  <c:v>2018-12-3 2:00</c:v>
                </c:pt>
                <c:pt idx="50">
                  <c:v>2018-12-3 3:00</c:v>
                </c:pt>
                <c:pt idx="51">
                  <c:v>2018-12-3 4:00</c:v>
                </c:pt>
                <c:pt idx="52">
                  <c:v>2018-12-3 5:00</c:v>
                </c:pt>
                <c:pt idx="53">
                  <c:v>2018-12-3 6:00</c:v>
                </c:pt>
                <c:pt idx="54">
                  <c:v>2018-12-3 7:00</c:v>
                </c:pt>
                <c:pt idx="55">
                  <c:v>2018-12-3 8:00</c:v>
                </c:pt>
                <c:pt idx="56">
                  <c:v>2018-12-3 9:00</c:v>
                </c:pt>
                <c:pt idx="57">
                  <c:v>2018-12-3 10:00</c:v>
                </c:pt>
                <c:pt idx="58">
                  <c:v>2018-12-3 11:00</c:v>
                </c:pt>
                <c:pt idx="59">
                  <c:v>2018-12-3 12:00</c:v>
                </c:pt>
                <c:pt idx="60">
                  <c:v>2018-12-3 13:00</c:v>
                </c:pt>
                <c:pt idx="61">
                  <c:v>2018-12-3 14:00</c:v>
                </c:pt>
                <c:pt idx="62">
                  <c:v>2018-12-3 15:00</c:v>
                </c:pt>
                <c:pt idx="63">
                  <c:v>2018-12-3 16:00</c:v>
                </c:pt>
                <c:pt idx="64">
                  <c:v>2018-12-3 17:00</c:v>
                </c:pt>
                <c:pt idx="65">
                  <c:v>2018-12-3 18:00</c:v>
                </c:pt>
                <c:pt idx="66">
                  <c:v>2018-12-3 19:00</c:v>
                </c:pt>
                <c:pt idx="67">
                  <c:v>2018-12-3 20:00</c:v>
                </c:pt>
                <c:pt idx="68">
                  <c:v>2018-12-3 21:00</c:v>
                </c:pt>
                <c:pt idx="69">
                  <c:v>2018-12-3 22:00</c:v>
                </c:pt>
                <c:pt idx="70">
                  <c:v>2018-12-3 23:00</c:v>
                </c:pt>
                <c:pt idx="71">
                  <c:v>2018-12-3 24:00</c:v>
                </c:pt>
                <c:pt idx="72">
                  <c:v>2018-12-4 1:00</c:v>
                </c:pt>
                <c:pt idx="73">
                  <c:v>2018-12-4 2:00</c:v>
                </c:pt>
                <c:pt idx="74">
                  <c:v>2018-12-4 3:00</c:v>
                </c:pt>
                <c:pt idx="75">
                  <c:v>2018-12-4 4:00</c:v>
                </c:pt>
                <c:pt idx="76">
                  <c:v>2018-12-4 5:00</c:v>
                </c:pt>
                <c:pt idx="77">
                  <c:v>2018-12-4 6:00</c:v>
                </c:pt>
                <c:pt idx="78">
                  <c:v>2018-12-4 7:00</c:v>
                </c:pt>
                <c:pt idx="79">
                  <c:v>2018-12-4 8:00</c:v>
                </c:pt>
                <c:pt idx="80">
                  <c:v>2018-12-4 9:00</c:v>
                </c:pt>
                <c:pt idx="81">
                  <c:v>2018-12-4 10:00</c:v>
                </c:pt>
                <c:pt idx="82">
                  <c:v>2018-12-4 11:00</c:v>
                </c:pt>
                <c:pt idx="83">
                  <c:v>2018-12-4 12:00</c:v>
                </c:pt>
                <c:pt idx="84">
                  <c:v>2018-12-4 13:00</c:v>
                </c:pt>
                <c:pt idx="85">
                  <c:v>2018-12-4 14:00</c:v>
                </c:pt>
                <c:pt idx="86">
                  <c:v>2018-12-4 15:00</c:v>
                </c:pt>
                <c:pt idx="87">
                  <c:v>2018-12-4 16:00</c:v>
                </c:pt>
                <c:pt idx="88">
                  <c:v>2018-12-4 17:00</c:v>
                </c:pt>
                <c:pt idx="89">
                  <c:v>2018-12-4 18:00</c:v>
                </c:pt>
                <c:pt idx="90">
                  <c:v>2018-12-4 19:00</c:v>
                </c:pt>
                <c:pt idx="91">
                  <c:v>2018-12-4 20:00</c:v>
                </c:pt>
                <c:pt idx="92">
                  <c:v>2018-12-4 21:00</c:v>
                </c:pt>
                <c:pt idx="93">
                  <c:v>2018-12-4 22:00</c:v>
                </c:pt>
                <c:pt idx="94">
                  <c:v>2018-12-4 23:00</c:v>
                </c:pt>
                <c:pt idx="95">
                  <c:v>2018-12-4 24:00</c:v>
                </c:pt>
                <c:pt idx="96">
                  <c:v>2018-12-5 1:00</c:v>
                </c:pt>
                <c:pt idx="97">
                  <c:v>2018-12-5 2:00</c:v>
                </c:pt>
                <c:pt idx="98">
                  <c:v>2018-12-5 3:00</c:v>
                </c:pt>
                <c:pt idx="99">
                  <c:v>2018-12-5 4:00</c:v>
                </c:pt>
                <c:pt idx="100">
                  <c:v>2018-12-5 5:00</c:v>
                </c:pt>
                <c:pt idx="101">
                  <c:v>2018-12-5 6:00</c:v>
                </c:pt>
                <c:pt idx="102">
                  <c:v>2018-12-5 7:00</c:v>
                </c:pt>
                <c:pt idx="103">
                  <c:v>2018-12-5 8:00</c:v>
                </c:pt>
                <c:pt idx="104">
                  <c:v>2018-12-5 9:00</c:v>
                </c:pt>
                <c:pt idx="105">
                  <c:v>2018-12-5 10:00</c:v>
                </c:pt>
                <c:pt idx="106">
                  <c:v>2018-12-5 11:00</c:v>
                </c:pt>
                <c:pt idx="107">
                  <c:v>2018-12-5 12:00</c:v>
                </c:pt>
                <c:pt idx="108">
                  <c:v>2018-12-5 13:00</c:v>
                </c:pt>
                <c:pt idx="109">
                  <c:v>2018-12-5 14:00</c:v>
                </c:pt>
                <c:pt idx="110">
                  <c:v>2018-12-5 15:00</c:v>
                </c:pt>
                <c:pt idx="111">
                  <c:v>2018-12-5 16:00</c:v>
                </c:pt>
                <c:pt idx="112">
                  <c:v>2018-12-5 17:00</c:v>
                </c:pt>
                <c:pt idx="113">
                  <c:v>2018-12-5 18:00</c:v>
                </c:pt>
                <c:pt idx="114">
                  <c:v>2018-12-5 19:00</c:v>
                </c:pt>
                <c:pt idx="115">
                  <c:v>2018-12-5 20:00</c:v>
                </c:pt>
                <c:pt idx="116">
                  <c:v>2018-12-5 21:00</c:v>
                </c:pt>
                <c:pt idx="117">
                  <c:v>2018-12-5 22:00</c:v>
                </c:pt>
                <c:pt idx="118">
                  <c:v>2018-12-5 23:00</c:v>
                </c:pt>
                <c:pt idx="119">
                  <c:v>2018-12-5 24:00</c:v>
                </c:pt>
                <c:pt idx="120">
                  <c:v>2018-12-6 1:00</c:v>
                </c:pt>
                <c:pt idx="121">
                  <c:v>2018-12-6 2:00</c:v>
                </c:pt>
                <c:pt idx="122">
                  <c:v>2018-12-6 3:00</c:v>
                </c:pt>
                <c:pt idx="123">
                  <c:v>2018-12-6 4:00</c:v>
                </c:pt>
                <c:pt idx="124">
                  <c:v>2018-12-6 5:00</c:v>
                </c:pt>
                <c:pt idx="125">
                  <c:v>2018-12-6 6:00</c:v>
                </c:pt>
                <c:pt idx="126">
                  <c:v>2018-12-6 7:00</c:v>
                </c:pt>
                <c:pt idx="127">
                  <c:v>2018-12-6 8:00</c:v>
                </c:pt>
                <c:pt idx="128">
                  <c:v>2018-12-6 9:00</c:v>
                </c:pt>
                <c:pt idx="129">
                  <c:v>2018-12-6 10:00</c:v>
                </c:pt>
                <c:pt idx="130">
                  <c:v>2018-12-6 11:00</c:v>
                </c:pt>
                <c:pt idx="131">
                  <c:v>2018-12-6 12:00</c:v>
                </c:pt>
                <c:pt idx="132">
                  <c:v>2018-12-6 13:00</c:v>
                </c:pt>
                <c:pt idx="133">
                  <c:v>2018-12-6 14:00</c:v>
                </c:pt>
                <c:pt idx="134">
                  <c:v>2018-12-6 15:00</c:v>
                </c:pt>
                <c:pt idx="135">
                  <c:v>2018-12-6 16:00</c:v>
                </c:pt>
                <c:pt idx="136">
                  <c:v>2018-12-6 17:00</c:v>
                </c:pt>
                <c:pt idx="137">
                  <c:v>2018-12-6 18:00</c:v>
                </c:pt>
                <c:pt idx="138">
                  <c:v>2018-12-6 19:00</c:v>
                </c:pt>
                <c:pt idx="139">
                  <c:v>2018-12-6 20:00</c:v>
                </c:pt>
                <c:pt idx="140">
                  <c:v>2018-12-6 21:00</c:v>
                </c:pt>
                <c:pt idx="141">
                  <c:v>2018-12-6 22:00</c:v>
                </c:pt>
                <c:pt idx="142">
                  <c:v>2018-12-6 23:00</c:v>
                </c:pt>
                <c:pt idx="143">
                  <c:v>2018-12-6 24:00</c:v>
                </c:pt>
                <c:pt idx="144">
                  <c:v>2018-12-7 1:00</c:v>
                </c:pt>
                <c:pt idx="145">
                  <c:v>2018-12-7 2:00</c:v>
                </c:pt>
                <c:pt idx="146">
                  <c:v>2018-12-7 3:00</c:v>
                </c:pt>
                <c:pt idx="147">
                  <c:v>2018-12-7 4:00</c:v>
                </c:pt>
                <c:pt idx="148">
                  <c:v>2018-12-7 5:00</c:v>
                </c:pt>
                <c:pt idx="149">
                  <c:v>2018-12-7 6:00</c:v>
                </c:pt>
                <c:pt idx="150">
                  <c:v>2018-12-7 7:00</c:v>
                </c:pt>
                <c:pt idx="151">
                  <c:v>2018-12-7 8:00</c:v>
                </c:pt>
                <c:pt idx="152">
                  <c:v>2018-12-7 9:00</c:v>
                </c:pt>
                <c:pt idx="153">
                  <c:v>2018-12-7 10:00</c:v>
                </c:pt>
                <c:pt idx="154">
                  <c:v>2018-12-7 11:00</c:v>
                </c:pt>
                <c:pt idx="155">
                  <c:v>2018-12-7 12:00</c:v>
                </c:pt>
                <c:pt idx="156">
                  <c:v>2018-12-7 13:00</c:v>
                </c:pt>
                <c:pt idx="157">
                  <c:v>2018-12-7 14:00</c:v>
                </c:pt>
                <c:pt idx="158">
                  <c:v>2018-12-7 15:00</c:v>
                </c:pt>
                <c:pt idx="159">
                  <c:v>2018-12-7 16:00</c:v>
                </c:pt>
                <c:pt idx="160">
                  <c:v>2018-12-7 17:00</c:v>
                </c:pt>
                <c:pt idx="161">
                  <c:v>2018-12-7 18:00</c:v>
                </c:pt>
                <c:pt idx="162">
                  <c:v>2018-12-7 19:00</c:v>
                </c:pt>
                <c:pt idx="163">
                  <c:v>2018-12-7 20:00</c:v>
                </c:pt>
                <c:pt idx="164">
                  <c:v>2018-12-7 21:00</c:v>
                </c:pt>
                <c:pt idx="165">
                  <c:v>2018-12-7 22:00</c:v>
                </c:pt>
                <c:pt idx="166">
                  <c:v>2018-12-7 23:00</c:v>
                </c:pt>
                <c:pt idx="167">
                  <c:v>2018-12-7 24:00</c:v>
                </c:pt>
                <c:pt idx="168">
                  <c:v>2018-12-8 1:00</c:v>
                </c:pt>
                <c:pt idx="169">
                  <c:v>2018-12-8 2:00</c:v>
                </c:pt>
                <c:pt idx="170">
                  <c:v>2018-12-8 3:00</c:v>
                </c:pt>
                <c:pt idx="171">
                  <c:v>2018-12-8 4:00</c:v>
                </c:pt>
                <c:pt idx="172">
                  <c:v>2018-12-8 5:00</c:v>
                </c:pt>
                <c:pt idx="173">
                  <c:v>2018-12-8 6:00</c:v>
                </c:pt>
                <c:pt idx="174">
                  <c:v>2018-12-8 7:00</c:v>
                </c:pt>
                <c:pt idx="175">
                  <c:v>2018-12-8 8:00</c:v>
                </c:pt>
                <c:pt idx="176">
                  <c:v>2018-12-8 9:00</c:v>
                </c:pt>
                <c:pt idx="177">
                  <c:v>2018-12-8 10:00</c:v>
                </c:pt>
                <c:pt idx="178">
                  <c:v>2018-12-8 11:00</c:v>
                </c:pt>
                <c:pt idx="179">
                  <c:v>2018-12-8 12:00</c:v>
                </c:pt>
                <c:pt idx="180">
                  <c:v>2018-12-8 13:00</c:v>
                </c:pt>
                <c:pt idx="181">
                  <c:v>2018-12-8 14:00</c:v>
                </c:pt>
                <c:pt idx="182">
                  <c:v>2018-12-8 15:00</c:v>
                </c:pt>
                <c:pt idx="183">
                  <c:v>2018-12-8 16:00</c:v>
                </c:pt>
                <c:pt idx="184">
                  <c:v>2018-12-8 17:00</c:v>
                </c:pt>
                <c:pt idx="185">
                  <c:v>2018-12-8 18:00</c:v>
                </c:pt>
                <c:pt idx="186">
                  <c:v>2018-12-8 19:00</c:v>
                </c:pt>
                <c:pt idx="187">
                  <c:v>2018-12-8 20:00</c:v>
                </c:pt>
                <c:pt idx="188">
                  <c:v>2018-12-8 21:00</c:v>
                </c:pt>
                <c:pt idx="189">
                  <c:v>2018-12-8 22:00</c:v>
                </c:pt>
                <c:pt idx="190">
                  <c:v>2018-12-8 23:00</c:v>
                </c:pt>
                <c:pt idx="191">
                  <c:v>2018-12-8 24:00</c:v>
                </c:pt>
                <c:pt idx="192">
                  <c:v>2018-12-9 1:00</c:v>
                </c:pt>
                <c:pt idx="193">
                  <c:v>2018-12-9 2:00</c:v>
                </c:pt>
                <c:pt idx="194">
                  <c:v>2018-12-9 3:00</c:v>
                </c:pt>
                <c:pt idx="195">
                  <c:v>2018-12-9 4:00</c:v>
                </c:pt>
                <c:pt idx="196">
                  <c:v>2018-12-9 5:00</c:v>
                </c:pt>
                <c:pt idx="197">
                  <c:v>2018-12-9 6:00</c:v>
                </c:pt>
                <c:pt idx="198">
                  <c:v>2018-12-9 7:00</c:v>
                </c:pt>
                <c:pt idx="199">
                  <c:v>2018-12-9 8:00</c:v>
                </c:pt>
                <c:pt idx="200">
                  <c:v>2018-12-9 9:00</c:v>
                </c:pt>
                <c:pt idx="201">
                  <c:v>2018-12-9 10:00</c:v>
                </c:pt>
                <c:pt idx="202">
                  <c:v>2018-12-9 11:00</c:v>
                </c:pt>
                <c:pt idx="203">
                  <c:v>2018-12-9 12:00</c:v>
                </c:pt>
                <c:pt idx="204">
                  <c:v>2018-12-9 13:00</c:v>
                </c:pt>
                <c:pt idx="205">
                  <c:v>2018-12-9 14:00</c:v>
                </c:pt>
                <c:pt idx="206">
                  <c:v>2018-12-9 15:00</c:v>
                </c:pt>
                <c:pt idx="207">
                  <c:v>2018-12-9 16:00</c:v>
                </c:pt>
                <c:pt idx="208">
                  <c:v>2018-12-9 17:00</c:v>
                </c:pt>
                <c:pt idx="209">
                  <c:v>2018-12-9 18:00</c:v>
                </c:pt>
                <c:pt idx="210">
                  <c:v>2018-12-9 19:00</c:v>
                </c:pt>
                <c:pt idx="211">
                  <c:v>2018-12-9 20:00</c:v>
                </c:pt>
                <c:pt idx="212">
                  <c:v>2018-12-9 21:00</c:v>
                </c:pt>
                <c:pt idx="213">
                  <c:v>2018-12-9 22:00</c:v>
                </c:pt>
                <c:pt idx="214">
                  <c:v>2018-12-9 23:00</c:v>
                </c:pt>
                <c:pt idx="215">
                  <c:v>2018-12-9 24:00</c:v>
                </c:pt>
                <c:pt idx="216">
                  <c:v>2018-12-10 1:00</c:v>
                </c:pt>
                <c:pt idx="217">
                  <c:v>2018-12-10 2:00</c:v>
                </c:pt>
                <c:pt idx="218">
                  <c:v>2018-12-10 3:00</c:v>
                </c:pt>
                <c:pt idx="219">
                  <c:v>2018-12-10 4:00</c:v>
                </c:pt>
                <c:pt idx="220">
                  <c:v>2018-12-10 5:00</c:v>
                </c:pt>
                <c:pt idx="221">
                  <c:v>2018-12-10 6:00</c:v>
                </c:pt>
                <c:pt idx="222">
                  <c:v>2018-12-10 7:00</c:v>
                </c:pt>
                <c:pt idx="223">
                  <c:v>2018-12-10 8:00</c:v>
                </c:pt>
                <c:pt idx="224">
                  <c:v>2018-12-10 9:00</c:v>
                </c:pt>
                <c:pt idx="225">
                  <c:v>2018-12-10 10:00</c:v>
                </c:pt>
                <c:pt idx="226">
                  <c:v>2018-12-10 11:00</c:v>
                </c:pt>
                <c:pt idx="227">
                  <c:v>2018-12-10 12:00</c:v>
                </c:pt>
                <c:pt idx="228">
                  <c:v>2018-12-10 13:00</c:v>
                </c:pt>
                <c:pt idx="229">
                  <c:v>2018-12-10 14:00</c:v>
                </c:pt>
                <c:pt idx="230">
                  <c:v>2018-12-10 15:00</c:v>
                </c:pt>
                <c:pt idx="231">
                  <c:v>2018-12-10 16:00</c:v>
                </c:pt>
                <c:pt idx="232">
                  <c:v>2018-12-10 17:00</c:v>
                </c:pt>
                <c:pt idx="233">
                  <c:v>2018-12-10 18:00</c:v>
                </c:pt>
                <c:pt idx="234">
                  <c:v>2018-12-10 19:00</c:v>
                </c:pt>
                <c:pt idx="235">
                  <c:v>2018-12-10 20:00</c:v>
                </c:pt>
                <c:pt idx="236">
                  <c:v>2018-12-10 21:00</c:v>
                </c:pt>
                <c:pt idx="237">
                  <c:v>2018-12-10 22:00</c:v>
                </c:pt>
                <c:pt idx="238">
                  <c:v>2018-12-10 23:00</c:v>
                </c:pt>
                <c:pt idx="239">
                  <c:v>2018-12-10 24:00</c:v>
                </c:pt>
                <c:pt idx="240">
                  <c:v>2018-12-11 1:00</c:v>
                </c:pt>
                <c:pt idx="241">
                  <c:v>2018-12-11 2:00</c:v>
                </c:pt>
                <c:pt idx="242">
                  <c:v>2018-12-11 3:00</c:v>
                </c:pt>
                <c:pt idx="243">
                  <c:v>2018-12-11 4:00</c:v>
                </c:pt>
                <c:pt idx="244">
                  <c:v>2018-12-11 5:00</c:v>
                </c:pt>
                <c:pt idx="245">
                  <c:v>2018-12-11 6:00</c:v>
                </c:pt>
                <c:pt idx="246">
                  <c:v>2018-12-11 7:00</c:v>
                </c:pt>
                <c:pt idx="247">
                  <c:v>2018-12-11 8:00</c:v>
                </c:pt>
                <c:pt idx="248">
                  <c:v>2018-12-11 9:00</c:v>
                </c:pt>
                <c:pt idx="249">
                  <c:v>2018-12-11 10:00</c:v>
                </c:pt>
                <c:pt idx="250">
                  <c:v>2018-12-11 11:00</c:v>
                </c:pt>
                <c:pt idx="251">
                  <c:v>2018-12-11 12:00</c:v>
                </c:pt>
                <c:pt idx="252">
                  <c:v>2018-12-11 13:00</c:v>
                </c:pt>
                <c:pt idx="253">
                  <c:v>2018-12-11 14:00</c:v>
                </c:pt>
                <c:pt idx="254">
                  <c:v>2018-12-11 15:00</c:v>
                </c:pt>
                <c:pt idx="255">
                  <c:v>2018-12-11 16:00</c:v>
                </c:pt>
                <c:pt idx="256">
                  <c:v>2018-12-11 17:00</c:v>
                </c:pt>
                <c:pt idx="257">
                  <c:v>2018-12-11 18:00</c:v>
                </c:pt>
                <c:pt idx="258">
                  <c:v>2018-12-11 19:00</c:v>
                </c:pt>
                <c:pt idx="259">
                  <c:v>2018-12-11 20:00</c:v>
                </c:pt>
                <c:pt idx="260">
                  <c:v>2018-12-11 21:00</c:v>
                </c:pt>
                <c:pt idx="261">
                  <c:v>2018-12-11 22:00</c:v>
                </c:pt>
                <c:pt idx="262">
                  <c:v>2018-12-11 23:00</c:v>
                </c:pt>
                <c:pt idx="263">
                  <c:v>2018-12-11 24:00</c:v>
                </c:pt>
                <c:pt idx="264">
                  <c:v>2018-12-12 1:00</c:v>
                </c:pt>
                <c:pt idx="265">
                  <c:v>2018-12-12 2:00</c:v>
                </c:pt>
                <c:pt idx="266">
                  <c:v>2018-12-12 3:00</c:v>
                </c:pt>
                <c:pt idx="267">
                  <c:v>2018-12-12 4:00</c:v>
                </c:pt>
                <c:pt idx="268">
                  <c:v>2018-12-12 5:00</c:v>
                </c:pt>
                <c:pt idx="269">
                  <c:v>2018-12-12 6:00</c:v>
                </c:pt>
                <c:pt idx="270">
                  <c:v>2018-12-12 7:00</c:v>
                </c:pt>
                <c:pt idx="271">
                  <c:v>2018-12-12 8:00</c:v>
                </c:pt>
                <c:pt idx="272">
                  <c:v>2018-12-12 9:00</c:v>
                </c:pt>
                <c:pt idx="273">
                  <c:v>2018-12-12 10:00</c:v>
                </c:pt>
                <c:pt idx="274">
                  <c:v>2018-12-12 11:00</c:v>
                </c:pt>
                <c:pt idx="275">
                  <c:v>2018-12-12 12:00</c:v>
                </c:pt>
                <c:pt idx="276">
                  <c:v>2018-12-12 13:00</c:v>
                </c:pt>
                <c:pt idx="277">
                  <c:v>2018-12-12 14:00</c:v>
                </c:pt>
                <c:pt idx="278">
                  <c:v>2018-12-12 15:00</c:v>
                </c:pt>
                <c:pt idx="279">
                  <c:v>2018-12-12 16:00</c:v>
                </c:pt>
                <c:pt idx="280">
                  <c:v>2018-12-12 17:00</c:v>
                </c:pt>
                <c:pt idx="281">
                  <c:v>2018-12-12 18:00</c:v>
                </c:pt>
                <c:pt idx="282">
                  <c:v>2018-12-12 19:00</c:v>
                </c:pt>
                <c:pt idx="283">
                  <c:v>2018-12-12 20:00</c:v>
                </c:pt>
                <c:pt idx="284">
                  <c:v>2018-12-12 21:00</c:v>
                </c:pt>
                <c:pt idx="285">
                  <c:v>2018-12-12 22:00</c:v>
                </c:pt>
                <c:pt idx="286">
                  <c:v>2018-12-12 23:00</c:v>
                </c:pt>
                <c:pt idx="287">
                  <c:v>2018-12-12 24:00</c:v>
                </c:pt>
                <c:pt idx="288">
                  <c:v>2018-12-13 1:00</c:v>
                </c:pt>
                <c:pt idx="289">
                  <c:v>2018-12-13 2:00</c:v>
                </c:pt>
                <c:pt idx="290">
                  <c:v>2018-12-13 3:00</c:v>
                </c:pt>
                <c:pt idx="291">
                  <c:v>2018-12-13 4:00</c:v>
                </c:pt>
                <c:pt idx="292">
                  <c:v>2018-12-13 5:00</c:v>
                </c:pt>
                <c:pt idx="293">
                  <c:v>2018-12-13 6:00</c:v>
                </c:pt>
                <c:pt idx="294">
                  <c:v>2018-12-13 7:00</c:v>
                </c:pt>
                <c:pt idx="295">
                  <c:v>2018-12-13 8:00</c:v>
                </c:pt>
                <c:pt idx="296">
                  <c:v>2018-12-13 9:00</c:v>
                </c:pt>
                <c:pt idx="297">
                  <c:v>2018-12-13 10:00</c:v>
                </c:pt>
                <c:pt idx="298">
                  <c:v>2018-12-13 11:00</c:v>
                </c:pt>
                <c:pt idx="299">
                  <c:v>2018-12-13 12:00</c:v>
                </c:pt>
                <c:pt idx="300">
                  <c:v>2018-12-13 13:00</c:v>
                </c:pt>
                <c:pt idx="301">
                  <c:v>2018-12-13 14:00</c:v>
                </c:pt>
                <c:pt idx="302">
                  <c:v>2018-12-13 15:00</c:v>
                </c:pt>
                <c:pt idx="303">
                  <c:v>2018-12-13 16:00</c:v>
                </c:pt>
                <c:pt idx="304">
                  <c:v>2018-12-13 17:00</c:v>
                </c:pt>
                <c:pt idx="305">
                  <c:v>2018-12-13 18:00</c:v>
                </c:pt>
                <c:pt idx="306">
                  <c:v>2018-12-13 19:00</c:v>
                </c:pt>
                <c:pt idx="307">
                  <c:v>2018-12-13 20:00</c:v>
                </c:pt>
                <c:pt idx="308">
                  <c:v>2018-12-13 21:00</c:v>
                </c:pt>
                <c:pt idx="309">
                  <c:v>2018-12-13 22:00</c:v>
                </c:pt>
                <c:pt idx="310">
                  <c:v>2018-12-13 23:00</c:v>
                </c:pt>
                <c:pt idx="311">
                  <c:v>2018-12-13 24:00</c:v>
                </c:pt>
                <c:pt idx="312">
                  <c:v>2018-12-14 1:00</c:v>
                </c:pt>
                <c:pt idx="313">
                  <c:v>2018-12-14 2:00</c:v>
                </c:pt>
                <c:pt idx="314">
                  <c:v>2018-12-14 3:00</c:v>
                </c:pt>
                <c:pt idx="315">
                  <c:v>2018-12-14 4:00</c:v>
                </c:pt>
                <c:pt idx="316">
                  <c:v>2018-12-14 5:00</c:v>
                </c:pt>
                <c:pt idx="317">
                  <c:v>2018-12-14 6:00</c:v>
                </c:pt>
                <c:pt idx="318">
                  <c:v>2018-12-14 7:00</c:v>
                </c:pt>
                <c:pt idx="319">
                  <c:v>2018-12-14 8:00</c:v>
                </c:pt>
                <c:pt idx="320">
                  <c:v>2018-12-14 9:00</c:v>
                </c:pt>
                <c:pt idx="321">
                  <c:v>2018-12-14 10:00</c:v>
                </c:pt>
                <c:pt idx="322">
                  <c:v>2018-12-14 11:00</c:v>
                </c:pt>
                <c:pt idx="323">
                  <c:v>2018-12-14 12:00</c:v>
                </c:pt>
                <c:pt idx="324">
                  <c:v>2018-12-14 13:00</c:v>
                </c:pt>
                <c:pt idx="325">
                  <c:v>2018-12-14 14:00</c:v>
                </c:pt>
                <c:pt idx="326">
                  <c:v>2018-12-14 15:00</c:v>
                </c:pt>
                <c:pt idx="327">
                  <c:v>2018-12-14 16:00</c:v>
                </c:pt>
                <c:pt idx="328">
                  <c:v>2018-12-14 17:00</c:v>
                </c:pt>
                <c:pt idx="329">
                  <c:v>2018-12-14 18:00</c:v>
                </c:pt>
                <c:pt idx="330">
                  <c:v>2018-12-14 19:00</c:v>
                </c:pt>
                <c:pt idx="331">
                  <c:v>2018-12-14 20:00</c:v>
                </c:pt>
                <c:pt idx="332">
                  <c:v>2018-12-14 21:00</c:v>
                </c:pt>
                <c:pt idx="333">
                  <c:v>2018-12-14 22:00</c:v>
                </c:pt>
                <c:pt idx="334">
                  <c:v>2018-12-14 23:00</c:v>
                </c:pt>
                <c:pt idx="335">
                  <c:v>2018-12-14 24:00</c:v>
                </c:pt>
                <c:pt idx="336">
                  <c:v>2018-12-15 1:00</c:v>
                </c:pt>
                <c:pt idx="337">
                  <c:v>2018-12-15 2:00</c:v>
                </c:pt>
                <c:pt idx="338">
                  <c:v>2018-12-15 3:00</c:v>
                </c:pt>
                <c:pt idx="339">
                  <c:v>2018-12-15 4:00</c:v>
                </c:pt>
                <c:pt idx="340">
                  <c:v>2018-12-15 5:00</c:v>
                </c:pt>
                <c:pt idx="341">
                  <c:v>2018-12-15 6:00</c:v>
                </c:pt>
                <c:pt idx="342">
                  <c:v>2018-12-15 7:00</c:v>
                </c:pt>
                <c:pt idx="343">
                  <c:v>2018-12-15 8:00</c:v>
                </c:pt>
                <c:pt idx="344">
                  <c:v>2018-12-15 9:00</c:v>
                </c:pt>
                <c:pt idx="345">
                  <c:v>2018-12-15 10:00</c:v>
                </c:pt>
                <c:pt idx="346">
                  <c:v>2018-12-15 11:00</c:v>
                </c:pt>
                <c:pt idx="347">
                  <c:v>2018-12-15 12:00</c:v>
                </c:pt>
                <c:pt idx="348">
                  <c:v>2018-12-15 13:00</c:v>
                </c:pt>
                <c:pt idx="349">
                  <c:v>2018-12-15 14:00</c:v>
                </c:pt>
                <c:pt idx="350">
                  <c:v>2018-12-15 15:00</c:v>
                </c:pt>
                <c:pt idx="351">
                  <c:v>2018-12-15 16:00</c:v>
                </c:pt>
                <c:pt idx="352">
                  <c:v>2018-12-15 17:00</c:v>
                </c:pt>
                <c:pt idx="353">
                  <c:v>2018-12-15 18:00</c:v>
                </c:pt>
                <c:pt idx="354">
                  <c:v>2018-12-15 19:00</c:v>
                </c:pt>
                <c:pt idx="355">
                  <c:v>2018-12-15 20:00</c:v>
                </c:pt>
                <c:pt idx="356">
                  <c:v>2018-12-15 21:00</c:v>
                </c:pt>
                <c:pt idx="357">
                  <c:v>2018-12-15 22:00</c:v>
                </c:pt>
                <c:pt idx="358">
                  <c:v>2018-12-15 23:00</c:v>
                </c:pt>
                <c:pt idx="359">
                  <c:v>2018-12-15 24:00</c:v>
                </c:pt>
                <c:pt idx="360">
                  <c:v>2018-12-16 1:00</c:v>
                </c:pt>
                <c:pt idx="361">
                  <c:v>2018-12-16 2:00</c:v>
                </c:pt>
                <c:pt idx="362">
                  <c:v>2018-12-16 3:00</c:v>
                </c:pt>
                <c:pt idx="363">
                  <c:v>2018-12-16 4:00</c:v>
                </c:pt>
                <c:pt idx="364">
                  <c:v>2018-12-16 5:00</c:v>
                </c:pt>
                <c:pt idx="365">
                  <c:v>2018-12-16 6:00</c:v>
                </c:pt>
                <c:pt idx="366">
                  <c:v>2018-12-16 7:00</c:v>
                </c:pt>
                <c:pt idx="367">
                  <c:v>2018-12-16 8:00</c:v>
                </c:pt>
                <c:pt idx="368">
                  <c:v>2018-12-16 9:00</c:v>
                </c:pt>
                <c:pt idx="369">
                  <c:v>2018-12-16 10:00</c:v>
                </c:pt>
                <c:pt idx="370">
                  <c:v>2018-12-16 11:00</c:v>
                </c:pt>
                <c:pt idx="371">
                  <c:v>2018-12-16 12:00</c:v>
                </c:pt>
                <c:pt idx="372">
                  <c:v>2018-12-16 13:00</c:v>
                </c:pt>
                <c:pt idx="373">
                  <c:v>2018-12-16 14:00</c:v>
                </c:pt>
                <c:pt idx="374">
                  <c:v>2018-12-16 15:00</c:v>
                </c:pt>
                <c:pt idx="375">
                  <c:v>2018-12-16 16:00</c:v>
                </c:pt>
                <c:pt idx="376">
                  <c:v>2018-12-16 17:00</c:v>
                </c:pt>
                <c:pt idx="377">
                  <c:v>2018-12-16 18:00</c:v>
                </c:pt>
                <c:pt idx="378">
                  <c:v>2018-12-16 19:00</c:v>
                </c:pt>
                <c:pt idx="379">
                  <c:v>2018-12-16 20:00</c:v>
                </c:pt>
                <c:pt idx="380">
                  <c:v>2018-12-16 21:00</c:v>
                </c:pt>
                <c:pt idx="381">
                  <c:v>2018-12-16 22:00</c:v>
                </c:pt>
                <c:pt idx="382">
                  <c:v>2018-12-16 23:00</c:v>
                </c:pt>
                <c:pt idx="383">
                  <c:v>2018-12-16 24:00</c:v>
                </c:pt>
                <c:pt idx="384">
                  <c:v>2018-12-17 1:00</c:v>
                </c:pt>
                <c:pt idx="385">
                  <c:v>2018-12-17 2:00</c:v>
                </c:pt>
                <c:pt idx="386">
                  <c:v>2018-12-17 3:00</c:v>
                </c:pt>
                <c:pt idx="387">
                  <c:v>2018-12-17 4:00</c:v>
                </c:pt>
                <c:pt idx="388">
                  <c:v>2018-12-17 5:00</c:v>
                </c:pt>
                <c:pt idx="389">
                  <c:v>2018-12-17 6:00</c:v>
                </c:pt>
                <c:pt idx="390">
                  <c:v>2018-12-17 7:00</c:v>
                </c:pt>
                <c:pt idx="391">
                  <c:v>2018-12-17 8:00</c:v>
                </c:pt>
                <c:pt idx="392">
                  <c:v>2018-12-17 9:00</c:v>
                </c:pt>
                <c:pt idx="393">
                  <c:v>2018-12-17 10:00</c:v>
                </c:pt>
                <c:pt idx="394">
                  <c:v>2018-12-17 11:00</c:v>
                </c:pt>
                <c:pt idx="395">
                  <c:v>2018-12-17 12:00</c:v>
                </c:pt>
                <c:pt idx="396">
                  <c:v>2018-12-17 13:00</c:v>
                </c:pt>
                <c:pt idx="397">
                  <c:v>2018-12-17 14:00</c:v>
                </c:pt>
                <c:pt idx="398">
                  <c:v>2018-12-17 15:00</c:v>
                </c:pt>
                <c:pt idx="399">
                  <c:v>2018-12-17 16:00</c:v>
                </c:pt>
                <c:pt idx="400">
                  <c:v>2018-12-17 17:00</c:v>
                </c:pt>
                <c:pt idx="401">
                  <c:v>2018-12-17 18:00</c:v>
                </c:pt>
                <c:pt idx="402">
                  <c:v>2018-12-17 19:00</c:v>
                </c:pt>
                <c:pt idx="403">
                  <c:v>2018-12-17 20:00</c:v>
                </c:pt>
                <c:pt idx="404">
                  <c:v>2018-12-17 21:00</c:v>
                </c:pt>
                <c:pt idx="405">
                  <c:v>2018-12-17 22:00</c:v>
                </c:pt>
                <c:pt idx="406">
                  <c:v>2018-12-17 23:00</c:v>
                </c:pt>
                <c:pt idx="407">
                  <c:v>2018-12-17 24:00</c:v>
                </c:pt>
                <c:pt idx="408">
                  <c:v>2018-12-18 1:00</c:v>
                </c:pt>
                <c:pt idx="409">
                  <c:v>2018-12-18 2:00</c:v>
                </c:pt>
                <c:pt idx="410">
                  <c:v>2018-12-18 3:00</c:v>
                </c:pt>
                <c:pt idx="411">
                  <c:v>2018-12-18 4:00</c:v>
                </c:pt>
                <c:pt idx="412">
                  <c:v>2018-12-18 5:00</c:v>
                </c:pt>
                <c:pt idx="413">
                  <c:v>2018-12-18 6:00</c:v>
                </c:pt>
                <c:pt idx="414">
                  <c:v>2018-12-18 7:00</c:v>
                </c:pt>
                <c:pt idx="415">
                  <c:v>2018-12-18 8:00</c:v>
                </c:pt>
                <c:pt idx="416">
                  <c:v>2018-12-18 9:00</c:v>
                </c:pt>
                <c:pt idx="417">
                  <c:v>2018-12-18 10:00</c:v>
                </c:pt>
                <c:pt idx="418">
                  <c:v>2018-12-18 11:00</c:v>
                </c:pt>
                <c:pt idx="419">
                  <c:v>2018-12-18 12:00</c:v>
                </c:pt>
                <c:pt idx="420">
                  <c:v>2018-12-18 13:00</c:v>
                </c:pt>
                <c:pt idx="421">
                  <c:v>2018-12-18 14:00</c:v>
                </c:pt>
                <c:pt idx="422">
                  <c:v>2018-12-18 15:00</c:v>
                </c:pt>
                <c:pt idx="423">
                  <c:v>2018-12-18 16:00</c:v>
                </c:pt>
                <c:pt idx="424">
                  <c:v>2018-12-18 17:00</c:v>
                </c:pt>
                <c:pt idx="425">
                  <c:v>2018-12-18 18:00</c:v>
                </c:pt>
                <c:pt idx="426">
                  <c:v>2018-12-18 19:00</c:v>
                </c:pt>
                <c:pt idx="427">
                  <c:v>2018-12-18 20:00</c:v>
                </c:pt>
                <c:pt idx="428">
                  <c:v>2018-12-18 21:00</c:v>
                </c:pt>
                <c:pt idx="429">
                  <c:v>2018-12-18 22:00</c:v>
                </c:pt>
                <c:pt idx="430">
                  <c:v>2018-12-18 23:00</c:v>
                </c:pt>
                <c:pt idx="431">
                  <c:v>2018-12-18 24:00</c:v>
                </c:pt>
                <c:pt idx="432">
                  <c:v>2018-12-19 1:00</c:v>
                </c:pt>
                <c:pt idx="433">
                  <c:v>2018-12-19 2:00</c:v>
                </c:pt>
                <c:pt idx="434">
                  <c:v>2018-12-19 3:00</c:v>
                </c:pt>
                <c:pt idx="435">
                  <c:v>2018-12-19 4:00</c:v>
                </c:pt>
                <c:pt idx="436">
                  <c:v>2018-12-19 5:00</c:v>
                </c:pt>
                <c:pt idx="437">
                  <c:v>2018-12-19 6:00</c:v>
                </c:pt>
                <c:pt idx="438">
                  <c:v>2018-12-19 7:00</c:v>
                </c:pt>
                <c:pt idx="439">
                  <c:v>2018-12-19 8:00</c:v>
                </c:pt>
                <c:pt idx="440">
                  <c:v>2018-12-19 9:00</c:v>
                </c:pt>
                <c:pt idx="441">
                  <c:v>2018-12-19 10:00</c:v>
                </c:pt>
                <c:pt idx="442">
                  <c:v>2018-12-19 11:00</c:v>
                </c:pt>
                <c:pt idx="443">
                  <c:v>2018-12-19 12:00</c:v>
                </c:pt>
                <c:pt idx="444">
                  <c:v>2018-12-19 13:00</c:v>
                </c:pt>
                <c:pt idx="445">
                  <c:v>2018-12-19 14:00</c:v>
                </c:pt>
                <c:pt idx="446">
                  <c:v>2018-12-19 15:00</c:v>
                </c:pt>
                <c:pt idx="447">
                  <c:v>2018-12-19 16:00</c:v>
                </c:pt>
                <c:pt idx="448">
                  <c:v>2018-12-19 17:00</c:v>
                </c:pt>
                <c:pt idx="449">
                  <c:v>2018-12-19 18:00</c:v>
                </c:pt>
                <c:pt idx="450">
                  <c:v>2018-12-19 19:00</c:v>
                </c:pt>
                <c:pt idx="451">
                  <c:v>2018-12-19 20:00</c:v>
                </c:pt>
                <c:pt idx="452">
                  <c:v>2018-12-19 21:00</c:v>
                </c:pt>
                <c:pt idx="453">
                  <c:v>2018-12-19 22:00</c:v>
                </c:pt>
                <c:pt idx="454">
                  <c:v>2018-12-19 23:00</c:v>
                </c:pt>
                <c:pt idx="455">
                  <c:v>2018-12-19 24:00</c:v>
                </c:pt>
                <c:pt idx="456">
                  <c:v>2018-12-20 1:00</c:v>
                </c:pt>
                <c:pt idx="457">
                  <c:v>2018-12-20 2:00</c:v>
                </c:pt>
                <c:pt idx="458">
                  <c:v>2018-12-20 3:00</c:v>
                </c:pt>
                <c:pt idx="459">
                  <c:v>2018-12-20 4:00</c:v>
                </c:pt>
                <c:pt idx="460">
                  <c:v>2018-12-20 5:00</c:v>
                </c:pt>
                <c:pt idx="461">
                  <c:v>2018-12-20 6:00</c:v>
                </c:pt>
                <c:pt idx="462">
                  <c:v>2018-12-20 7:00</c:v>
                </c:pt>
                <c:pt idx="463">
                  <c:v>2018-12-20 8:00</c:v>
                </c:pt>
                <c:pt idx="464">
                  <c:v>2018-12-20 9:00</c:v>
                </c:pt>
                <c:pt idx="465">
                  <c:v>2018-12-20 10:00</c:v>
                </c:pt>
                <c:pt idx="466">
                  <c:v>2018-12-20 11:00</c:v>
                </c:pt>
                <c:pt idx="467">
                  <c:v>2018-12-20 12:00</c:v>
                </c:pt>
                <c:pt idx="468">
                  <c:v>2018-12-20 13:00</c:v>
                </c:pt>
                <c:pt idx="469">
                  <c:v>2018-12-20 14:00</c:v>
                </c:pt>
                <c:pt idx="470">
                  <c:v>2018-12-20 15:00</c:v>
                </c:pt>
                <c:pt idx="471">
                  <c:v>2018-12-20 16:00</c:v>
                </c:pt>
                <c:pt idx="472">
                  <c:v>2018-12-20 17:00</c:v>
                </c:pt>
                <c:pt idx="473">
                  <c:v>2018-12-20 18:00</c:v>
                </c:pt>
                <c:pt idx="474">
                  <c:v>2018-12-20 19:00</c:v>
                </c:pt>
                <c:pt idx="475">
                  <c:v>2018-12-20 20:00</c:v>
                </c:pt>
                <c:pt idx="476">
                  <c:v>2018-12-20 21:00</c:v>
                </c:pt>
                <c:pt idx="477">
                  <c:v>2018-12-20 22:00</c:v>
                </c:pt>
                <c:pt idx="478">
                  <c:v>2018-12-20 23:00</c:v>
                </c:pt>
                <c:pt idx="479">
                  <c:v>2018-12-20 24:00</c:v>
                </c:pt>
                <c:pt idx="480">
                  <c:v>2018-12-21 1:00</c:v>
                </c:pt>
                <c:pt idx="481">
                  <c:v>2018-12-21 2:00</c:v>
                </c:pt>
                <c:pt idx="482">
                  <c:v>2018-12-21 3:00</c:v>
                </c:pt>
                <c:pt idx="483">
                  <c:v>2018-12-21 4:00</c:v>
                </c:pt>
                <c:pt idx="484">
                  <c:v>2018-12-21 5:00</c:v>
                </c:pt>
                <c:pt idx="485">
                  <c:v>2018-12-21 6:00</c:v>
                </c:pt>
                <c:pt idx="486">
                  <c:v>2018-12-21 7:00</c:v>
                </c:pt>
                <c:pt idx="487">
                  <c:v>2018-12-21 8:00</c:v>
                </c:pt>
                <c:pt idx="488">
                  <c:v>2018-12-21 9:00</c:v>
                </c:pt>
                <c:pt idx="489">
                  <c:v>2018-12-21 10:00</c:v>
                </c:pt>
                <c:pt idx="490">
                  <c:v>2018-12-21 11:00</c:v>
                </c:pt>
                <c:pt idx="491">
                  <c:v>2018-12-21 12:00</c:v>
                </c:pt>
                <c:pt idx="492">
                  <c:v>2018-12-21 13:00</c:v>
                </c:pt>
                <c:pt idx="493">
                  <c:v>2018-12-21 14:00</c:v>
                </c:pt>
                <c:pt idx="494">
                  <c:v>2018-12-21 15:00</c:v>
                </c:pt>
                <c:pt idx="495">
                  <c:v>2018-12-21 16:00</c:v>
                </c:pt>
                <c:pt idx="496">
                  <c:v>2018-12-21 17:00</c:v>
                </c:pt>
                <c:pt idx="497">
                  <c:v>2018-12-21 18:00</c:v>
                </c:pt>
                <c:pt idx="498">
                  <c:v>2018-12-21 19:00</c:v>
                </c:pt>
                <c:pt idx="499">
                  <c:v>2018-12-21 20:00</c:v>
                </c:pt>
                <c:pt idx="500">
                  <c:v>2018-12-21 21:00</c:v>
                </c:pt>
                <c:pt idx="501">
                  <c:v>2018-12-21 22:00</c:v>
                </c:pt>
                <c:pt idx="502">
                  <c:v>2018-12-21 23:00</c:v>
                </c:pt>
                <c:pt idx="503">
                  <c:v>2018-12-21 24:00</c:v>
                </c:pt>
                <c:pt idx="504">
                  <c:v>2018-12-22 1:00</c:v>
                </c:pt>
                <c:pt idx="505">
                  <c:v>2018-12-22 2:00</c:v>
                </c:pt>
                <c:pt idx="506">
                  <c:v>2018-12-22 3:00</c:v>
                </c:pt>
                <c:pt idx="507">
                  <c:v>2018-12-22 4:00</c:v>
                </c:pt>
                <c:pt idx="508">
                  <c:v>2018-12-22 5:00</c:v>
                </c:pt>
                <c:pt idx="509">
                  <c:v>2018-12-22 6:00</c:v>
                </c:pt>
                <c:pt idx="510">
                  <c:v>2018-12-22 7:00</c:v>
                </c:pt>
                <c:pt idx="511">
                  <c:v>2018-12-22 8:00</c:v>
                </c:pt>
                <c:pt idx="512">
                  <c:v>2018-12-22 9:00</c:v>
                </c:pt>
                <c:pt idx="513">
                  <c:v>2018-12-22 10:00</c:v>
                </c:pt>
                <c:pt idx="514">
                  <c:v>2018-12-22 11:00</c:v>
                </c:pt>
                <c:pt idx="515">
                  <c:v>2018-12-22 12:00</c:v>
                </c:pt>
                <c:pt idx="516">
                  <c:v>2018-12-22 13:00</c:v>
                </c:pt>
                <c:pt idx="517">
                  <c:v>2018-12-22 14:00</c:v>
                </c:pt>
                <c:pt idx="518">
                  <c:v>2018-12-22 15:00</c:v>
                </c:pt>
                <c:pt idx="519">
                  <c:v>2018-12-22 16:00</c:v>
                </c:pt>
                <c:pt idx="520">
                  <c:v>2018-12-22 17:00</c:v>
                </c:pt>
                <c:pt idx="521">
                  <c:v>2018-12-22 18:00</c:v>
                </c:pt>
                <c:pt idx="522">
                  <c:v>2018-12-22 19:00</c:v>
                </c:pt>
                <c:pt idx="523">
                  <c:v>2018-12-22 20:00</c:v>
                </c:pt>
                <c:pt idx="524">
                  <c:v>2018-12-22 21:00</c:v>
                </c:pt>
                <c:pt idx="525">
                  <c:v>2018-12-22 22:00</c:v>
                </c:pt>
                <c:pt idx="526">
                  <c:v>2018-12-22 23:00</c:v>
                </c:pt>
                <c:pt idx="527">
                  <c:v>2018-12-22 24:00</c:v>
                </c:pt>
                <c:pt idx="528">
                  <c:v>2018-12-23 1:00</c:v>
                </c:pt>
                <c:pt idx="529">
                  <c:v>2018-12-23 2:00</c:v>
                </c:pt>
                <c:pt idx="530">
                  <c:v>2018-12-23 3:00</c:v>
                </c:pt>
                <c:pt idx="531">
                  <c:v>2018-12-23 4:00</c:v>
                </c:pt>
                <c:pt idx="532">
                  <c:v>2018-12-23 5:00</c:v>
                </c:pt>
                <c:pt idx="533">
                  <c:v>2018-12-23 6:00</c:v>
                </c:pt>
                <c:pt idx="534">
                  <c:v>2018-12-23 7:00</c:v>
                </c:pt>
                <c:pt idx="535">
                  <c:v>2018-12-23 8:00</c:v>
                </c:pt>
                <c:pt idx="536">
                  <c:v>2018-12-23 9:00</c:v>
                </c:pt>
                <c:pt idx="537">
                  <c:v>2018-12-23 10:00</c:v>
                </c:pt>
                <c:pt idx="538">
                  <c:v>2018-12-23 11:00</c:v>
                </c:pt>
                <c:pt idx="539">
                  <c:v>2018-12-23 12:00</c:v>
                </c:pt>
                <c:pt idx="540">
                  <c:v>2018-12-23 13:00</c:v>
                </c:pt>
                <c:pt idx="541">
                  <c:v>2018-12-23 14:00</c:v>
                </c:pt>
                <c:pt idx="542">
                  <c:v>2018-12-23 15:00</c:v>
                </c:pt>
                <c:pt idx="543">
                  <c:v>2018-12-23 16:00</c:v>
                </c:pt>
                <c:pt idx="544">
                  <c:v>2018-12-23 17:00</c:v>
                </c:pt>
                <c:pt idx="545">
                  <c:v>2018-12-23 18:00</c:v>
                </c:pt>
                <c:pt idx="546">
                  <c:v>2018-12-23 19:00</c:v>
                </c:pt>
                <c:pt idx="547">
                  <c:v>2018-12-23 20:00</c:v>
                </c:pt>
                <c:pt idx="548">
                  <c:v>2018-12-23 21:00</c:v>
                </c:pt>
                <c:pt idx="549">
                  <c:v>2018-12-23 22:00</c:v>
                </c:pt>
                <c:pt idx="550">
                  <c:v>2018-12-23 23:00</c:v>
                </c:pt>
                <c:pt idx="551">
                  <c:v>2018-12-23 24:00</c:v>
                </c:pt>
                <c:pt idx="552">
                  <c:v>2018-12-24 1:00</c:v>
                </c:pt>
                <c:pt idx="553">
                  <c:v>2018-12-24 2:00</c:v>
                </c:pt>
                <c:pt idx="554">
                  <c:v>2018-12-24 3:00</c:v>
                </c:pt>
                <c:pt idx="555">
                  <c:v>2018-12-24 4:00</c:v>
                </c:pt>
                <c:pt idx="556">
                  <c:v>2018-12-24 5:00</c:v>
                </c:pt>
                <c:pt idx="557">
                  <c:v>2018-12-24 6:00</c:v>
                </c:pt>
                <c:pt idx="558">
                  <c:v>2018-12-24 7:00</c:v>
                </c:pt>
                <c:pt idx="559">
                  <c:v>2018-12-24 8:00</c:v>
                </c:pt>
                <c:pt idx="560">
                  <c:v>2018-12-24 9:00</c:v>
                </c:pt>
                <c:pt idx="561">
                  <c:v>2018-12-24 10:00</c:v>
                </c:pt>
                <c:pt idx="562">
                  <c:v>2018-12-24 11:00</c:v>
                </c:pt>
                <c:pt idx="563">
                  <c:v>2018-12-24 12:00</c:v>
                </c:pt>
                <c:pt idx="564">
                  <c:v>2018-12-24 13:00</c:v>
                </c:pt>
                <c:pt idx="565">
                  <c:v>2018-12-24 14:00</c:v>
                </c:pt>
                <c:pt idx="566">
                  <c:v>2018-12-24 15:00</c:v>
                </c:pt>
                <c:pt idx="567">
                  <c:v>2018-12-24 16:00</c:v>
                </c:pt>
                <c:pt idx="568">
                  <c:v>2018-12-24 17:00</c:v>
                </c:pt>
                <c:pt idx="569">
                  <c:v>2018-12-24 18:00</c:v>
                </c:pt>
                <c:pt idx="570">
                  <c:v>2018-12-24 19:00</c:v>
                </c:pt>
                <c:pt idx="571">
                  <c:v>2018-12-24 20:00</c:v>
                </c:pt>
                <c:pt idx="572">
                  <c:v>2018-12-24 21:00</c:v>
                </c:pt>
                <c:pt idx="573">
                  <c:v>2018-12-24 22:00</c:v>
                </c:pt>
                <c:pt idx="574">
                  <c:v>2018-12-24 23:00</c:v>
                </c:pt>
                <c:pt idx="575">
                  <c:v>2018-12-24 24:00</c:v>
                </c:pt>
                <c:pt idx="576">
                  <c:v>2018-12-25 1:00</c:v>
                </c:pt>
                <c:pt idx="577">
                  <c:v>2018-12-25 2:00</c:v>
                </c:pt>
                <c:pt idx="578">
                  <c:v>2018-12-25 3:00</c:v>
                </c:pt>
                <c:pt idx="579">
                  <c:v>2018-12-25 4:00</c:v>
                </c:pt>
                <c:pt idx="580">
                  <c:v>2018-12-25 5:00</c:v>
                </c:pt>
                <c:pt idx="581">
                  <c:v>2018-12-25 6:00</c:v>
                </c:pt>
                <c:pt idx="582">
                  <c:v>2018-12-25 7:00</c:v>
                </c:pt>
                <c:pt idx="583">
                  <c:v>2018-12-25 8:00</c:v>
                </c:pt>
                <c:pt idx="584">
                  <c:v>2018-12-25 9:00</c:v>
                </c:pt>
                <c:pt idx="585">
                  <c:v>2018-12-25 10:00</c:v>
                </c:pt>
                <c:pt idx="586">
                  <c:v>2018-12-25 11:00</c:v>
                </c:pt>
                <c:pt idx="587">
                  <c:v>2018-12-25 12:00</c:v>
                </c:pt>
                <c:pt idx="588">
                  <c:v>2018-12-25 13:00</c:v>
                </c:pt>
                <c:pt idx="589">
                  <c:v>2018-12-25 14:00</c:v>
                </c:pt>
                <c:pt idx="590">
                  <c:v>2018-12-25 15:00</c:v>
                </c:pt>
                <c:pt idx="591">
                  <c:v>2018-12-25 16:00</c:v>
                </c:pt>
                <c:pt idx="592">
                  <c:v>2018-12-25 17:00</c:v>
                </c:pt>
                <c:pt idx="593">
                  <c:v>2018-12-25 18:00</c:v>
                </c:pt>
                <c:pt idx="594">
                  <c:v>2018-12-25 19:00</c:v>
                </c:pt>
                <c:pt idx="595">
                  <c:v>2018-12-25 20:00</c:v>
                </c:pt>
                <c:pt idx="596">
                  <c:v>2018-12-25 21:00</c:v>
                </c:pt>
                <c:pt idx="597">
                  <c:v>2018-12-25 22:00</c:v>
                </c:pt>
                <c:pt idx="598">
                  <c:v>2018-12-25 23:00</c:v>
                </c:pt>
                <c:pt idx="599">
                  <c:v>2018-12-25 24:00</c:v>
                </c:pt>
                <c:pt idx="600">
                  <c:v>2018-12-26 1:00</c:v>
                </c:pt>
                <c:pt idx="601">
                  <c:v>2018-12-26 2:00</c:v>
                </c:pt>
                <c:pt idx="602">
                  <c:v>2018-12-26 3:00</c:v>
                </c:pt>
                <c:pt idx="603">
                  <c:v>2018-12-26 4:00</c:v>
                </c:pt>
                <c:pt idx="604">
                  <c:v>2018-12-26 5:00</c:v>
                </c:pt>
                <c:pt idx="605">
                  <c:v>2018-12-26 6:00</c:v>
                </c:pt>
                <c:pt idx="606">
                  <c:v>2018-12-26 7:00</c:v>
                </c:pt>
                <c:pt idx="607">
                  <c:v>2018-12-26 8:00</c:v>
                </c:pt>
                <c:pt idx="608">
                  <c:v>2018-12-26 9:00</c:v>
                </c:pt>
                <c:pt idx="609">
                  <c:v>2018-12-26 10:00</c:v>
                </c:pt>
                <c:pt idx="610">
                  <c:v>2018-12-26 11:00</c:v>
                </c:pt>
                <c:pt idx="611">
                  <c:v>2018-12-26 12:00</c:v>
                </c:pt>
                <c:pt idx="612">
                  <c:v>2018-12-26 13:00</c:v>
                </c:pt>
                <c:pt idx="613">
                  <c:v>2018-12-26 14:00</c:v>
                </c:pt>
                <c:pt idx="614">
                  <c:v>2018-12-26 15:00</c:v>
                </c:pt>
                <c:pt idx="615">
                  <c:v>2018-12-26 16:00</c:v>
                </c:pt>
                <c:pt idx="616">
                  <c:v>2018-12-26 17:00</c:v>
                </c:pt>
                <c:pt idx="617">
                  <c:v>2018-12-26 18:00</c:v>
                </c:pt>
                <c:pt idx="618">
                  <c:v>2018-12-26 19:00</c:v>
                </c:pt>
                <c:pt idx="619">
                  <c:v>2018-12-26 20:00</c:v>
                </c:pt>
                <c:pt idx="620">
                  <c:v>2018-12-26 21:00</c:v>
                </c:pt>
                <c:pt idx="621">
                  <c:v>2018-12-26 22:00</c:v>
                </c:pt>
                <c:pt idx="622">
                  <c:v>2018-12-26 23:00</c:v>
                </c:pt>
                <c:pt idx="623">
                  <c:v>2018-12-26 24:00</c:v>
                </c:pt>
                <c:pt idx="624">
                  <c:v>2018-12-27 1:00</c:v>
                </c:pt>
                <c:pt idx="625">
                  <c:v>2018-12-27 2:00</c:v>
                </c:pt>
                <c:pt idx="626">
                  <c:v>2018-12-27 3:00</c:v>
                </c:pt>
                <c:pt idx="627">
                  <c:v>2018-12-27 4:00</c:v>
                </c:pt>
                <c:pt idx="628">
                  <c:v>2018-12-27 5:00</c:v>
                </c:pt>
                <c:pt idx="629">
                  <c:v>2018-12-27 6:00</c:v>
                </c:pt>
                <c:pt idx="630">
                  <c:v>2018-12-27 7:00</c:v>
                </c:pt>
                <c:pt idx="631">
                  <c:v>2018-12-27 8:00</c:v>
                </c:pt>
                <c:pt idx="632">
                  <c:v>2018-12-27 9:00</c:v>
                </c:pt>
                <c:pt idx="633">
                  <c:v>2018-12-27 10:00</c:v>
                </c:pt>
                <c:pt idx="634">
                  <c:v>2018-12-27 11:00</c:v>
                </c:pt>
                <c:pt idx="635">
                  <c:v>2018-12-27 12:00</c:v>
                </c:pt>
                <c:pt idx="636">
                  <c:v>2018-12-27 13:00</c:v>
                </c:pt>
                <c:pt idx="637">
                  <c:v>2018-12-27 14:00</c:v>
                </c:pt>
                <c:pt idx="638">
                  <c:v>2018-12-27 15:00</c:v>
                </c:pt>
                <c:pt idx="639">
                  <c:v>2018-12-27 16:00</c:v>
                </c:pt>
                <c:pt idx="640">
                  <c:v>2018-12-27 17:00</c:v>
                </c:pt>
                <c:pt idx="641">
                  <c:v>2018-12-27 18:00</c:v>
                </c:pt>
                <c:pt idx="642">
                  <c:v>2018-12-27 19:00</c:v>
                </c:pt>
                <c:pt idx="643">
                  <c:v>2018-12-27 20:00</c:v>
                </c:pt>
                <c:pt idx="644">
                  <c:v>2018-12-27 21:00</c:v>
                </c:pt>
                <c:pt idx="645">
                  <c:v>2018-12-27 22:00</c:v>
                </c:pt>
                <c:pt idx="646">
                  <c:v>2018-12-27 23:00</c:v>
                </c:pt>
                <c:pt idx="647">
                  <c:v>2018-12-27 24:00</c:v>
                </c:pt>
                <c:pt idx="648">
                  <c:v>2018-12-28 1:00</c:v>
                </c:pt>
                <c:pt idx="649">
                  <c:v>2018-12-28 2:00</c:v>
                </c:pt>
                <c:pt idx="650">
                  <c:v>2018-12-28 3:00</c:v>
                </c:pt>
                <c:pt idx="651">
                  <c:v>2018-12-28 4:00</c:v>
                </c:pt>
                <c:pt idx="652">
                  <c:v>2018-12-28 5:00</c:v>
                </c:pt>
                <c:pt idx="653">
                  <c:v>2018-12-28 6:00</c:v>
                </c:pt>
                <c:pt idx="654">
                  <c:v>2018-12-28 7:00</c:v>
                </c:pt>
                <c:pt idx="655">
                  <c:v>2018-12-28 8:00</c:v>
                </c:pt>
                <c:pt idx="656">
                  <c:v>2018-12-28 9:00</c:v>
                </c:pt>
                <c:pt idx="657">
                  <c:v>2018-12-28 10:00</c:v>
                </c:pt>
                <c:pt idx="658">
                  <c:v>2018-12-28 11:00</c:v>
                </c:pt>
                <c:pt idx="659">
                  <c:v>2018-12-28 12:00</c:v>
                </c:pt>
                <c:pt idx="660">
                  <c:v>2018-12-28 13:00</c:v>
                </c:pt>
                <c:pt idx="661">
                  <c:v>2018-12-28 14:00</c:v>
                </c:pt>
                <c:pt idx="662">
                  <c:v>2018-12-28 15:00</c:v>
                </c:pt>
                <c:pt idx="663">
                  <c:v>2018-12-28 16:00</c:v>
                </c:pt>
                <c:pt idx="664">
                  <c:v>2018-12-28 17:00</c:v>
                </c:pt>
                <c:pt idx="665">
                  <c:v>2018-12-28 18:00</c:v>
                </c:pt>
                <c:pt idx="666">
                  <c:v>2018-12-28 19:00</c:v>
                </c:pt>
                <c:pt idx="667">
                  <c:v>2018-12-28 20:00</c:v>
                </c:pt>
                <c:pt idx="668">
                  <c:v>2018-12-28 21:00</c:v>
                </c:pt>
                <c:pt idx="669">
                  <c:v>2018-12-28 22:00</c:v>
                </c:pt>
                <c:pt idx="670">
                  <c:v>2018-12-28 23:00</c:v>
                </c:pt>
                <c:pt idx="671">
                  <c:v>2018-12-28 24:00</c:v>
                </c:pt>
                <c:pt idx="672">
                  <c:v>2018-12-29 1:00</c:v>
                </c:pt>
                <c:pt idx="673">
                  <c:v>2018-12-29 2:00</c:v>
                </c:pt>
                <c:pt idx="674">
                  <c:v>2018-12-29 3:00</c:v>
                </c:pt>
                <c:pt idx="675">
                  <c:v>2018-12-29 4:00</c:v>
                </c:pt>
                <c:pt idx="676">
                  <c:v>2018-12-29 5:00</c:v>
                </c:pt>
                <c:pt idx="677">
                  <c:v>2018-12-29 6:00</c:v>
                </c:pt>
                <c:pt idx="678">
                  <c:v>2018-12-29 7:00</c:v>
                </c:pt>
                <c:pt idx="679">
                  <c:v>2018-12-29 8:00</c:v>
                </c:pt>
                <c:pt idx="680">
                  <c:v>2018-12-29 9:00</c:v>
                </c:pt>
                <c:pt idx="681">
                  <c:v>2018-12-29 10:00</c:v>
                </c:pt>
                <c:pt idx="682">
                  <c:v>2018-12-29 11:00</c:v>
                </c:pt>
                <c:pt idx="683">
                  <c:v>2018-12-29 12:00</c:v>
                </c:pt>
                <c:pt idx="684">
                  <c:v>2018-12-29 13:00</c:v>
                </c:pt>
                <c:pt idx="685">
                  <c:v>2018-12-29 14:00</c:v>
                </c:pt>
                <c:pt idx="686">
                  <c:v>2018-12-29 15:00</c:v>
                </c:pt>
                <c:pt idx="687">
                  <c:v>2018-12-29 16:00</c:v>
                </c:pt>
                <c:pt idx="688">
                  <c:v>2018-12-29 17:00</c:v>
                </c:pt>
                <c:pt idx="689">
                  <c:v>2018-12-29 18:00</c:v>
                </c:pt>
                <c:pt idx="690">
                  <c:v>2018-12-29 19:00</c:v>
                </c:pt>
                <c:pt idx="691">
                  <c:v>2018-12-29 20:00</c:v>
                </c:pt>
                <c:pt idx="692">
                  <c:v>2018-12-29 21:00</c:v>
                </c:pt>
                <c:pt idx="693">
                  <c:v>2018-12-29 22:00</c:v>
                </c:pt>
                <c:pt idx="694">
                  <c:v>2018-12-29 23:00</c:v>
                </c:pt>
                <c:pt idx="695">
                  <c:v>2018-12-29 24:00</c:v>
                </c:pt>
                <c:pt idx="696">
                  <c:v>2018-12-30 1:00</c:v>
                </c:pt>
                <c:pt idx="697">
                  <c:v>2018-12-30 2:00</c:v>
                </c:pt>
                <c:pt idx="698">
                  <c:v>2018-12-30 3:00</c:v>
                </c:pt>
                <c:pt idx="699">
                  <c:v>2018-12-30 4:00</c:v>
                </c:pt>
                <c:pt idx="700">
                  <c:v>2018-12-30 5:00</c:v>
                </c:pt>
                <c:pt idx="701">
                  <c:v>2018-12-30 6:00</c:v>
                </c:pt>
                <c:pt idx="702">
                  <c:v>2018-12-30 7:00</c:v>
                </c:pt>
                <c:pt idx="703">
                  <c:v>2018-12-30 8:00</c:v>
                </c:pt>
                <c:pt idx="704">
                  <c:v>2018-12-30 9:00</c:v>
                </c:pt>
                <c:pt idx="705">
                  <c:v>2018-12-30 10:00</c:v>
                </c:pt>
                <c:pt idx="706">
                  <c:v>2018-12-30 11:00</c:v>
                </c:pt>
                <c:pt idx="707">
                  <c:v>2018-12-30 12:00</c:v>
                </c:pt>
                <c:pt idx="708">
                  <c:v>2018-12-30 13:00</c:v>
                </c:pt>
                <c:pt idx="709">
                  <c:v>2018-12-30 14:00</c:v>
                </c:pt>
                <c:pt idx="710">
                  <c:v>2018-12-30 15:00</c:v>
                </c:pt>
                <c:pt idx="711">
                  <c:v>2018-12-30 16:00</c:v>
                </c:pt>
                <c:pt idx="712">
                  <c:v>2018-12-30 17:00</c:v>
                </c:pt>
                <c:pt idx="713">
                  <c:v>2018-12-30 18:00</c:v>
                </c:pt>
                <c:pt idx="714">
                  <c:v>2018-12-30 19:00</c:v>
                </c:pt>
                <c:pt idx="715">
                  <c:v>2018-12-30 20:00</c:v>
                </c:pt>
                <c:pt idx="716">
                  <c:v>2018-12-30 21:00</c:v>
                </c:pt>
                <c:pt idx="717">
                  <c:v>2018-12-30 22:00</c:v>
                </c:pt>
                <c:pt idx="718">
                  <c:v>2018-12-30 23:00</c:v>
                </c:pt>
                <c:pt idx="719">
                  <c:v>2018-12-30 24:00</c:v>
                </c:pt>
                <c:pt idx="720">
                  <c:v>2018-12-31 1:00</c:v>
                </c:pt>
                <c:pt idx="721">
                  <c:v>2018-12-31 2:00</c:v>
                </c:pt>
                <c:pt idx="722">
                  <c:v>2018-12-31 3:00</c:v>
                </c:pt>
                <c:pt idx="723">
                  <c:v>2018-12-31 4:00</c:v>
                </c:pt>
                <c:pt idx="724">
                  <c:v>2018-12-31 5:00</c:v>
                </c:pt>
                <c:pt idx="725">
                  <c:v>2018-12-31 6:00</c:v>
                </c:pt>
                <c:pt idx="726">
                  <c:v>2018-12-31 7:00</c:v>
                </c:pt>
                <c:pt idx="727">
                  <c:v>2018-12-31 8:00</c:v>
                </c:pt>
                <c:pt idx="728">
                  <c:v>2018-12-31 9:00</c:v>
                </c:pt>
                <c:pt idx="729">
                  <c:v>2018-12-31 10:00</c:v>
                </c:pt>
                <c:pt idx="730">
                  <c:v>2018-12-31 11:00</c:v>
                </c:pt>
                <c:pt idx="731">
                  <c:v>2018-12-31 12:00</c:v>
                </c:pt>
                <c:pt idx="732">
                  <c:v>2018-12-31 13:00</c:v>
                </c:pt>
                <c:pt idx="733">
                  <c:v>2018-12-31 14:00</c:v>
                </c:pt>
                <c:pt idx="734">
                  <c:v>2018-12-31 15:00</c:v>
                </c:pt>
                <c:pt idx="735">
                  <c:v>2018-12-31 16:00</c:v>
                </c:pt>
                <c:pt idx="736">
                  <c:v>2018-12-31 17:00</c:v>
                </c:pt>
                <c:pt idx="737">
                  <c:v>2018-12-31 18:00</c:v>
                </c:pt>
                <c:pt idx="738">
                  <c:v>2018-12-31 19:00</c:v>
                </c:pt>
                <c:pt idx="739">
                  <c:v>2018-12-31 20:00</c:v>
                </c:pt>
                <c:pt idx="740">
                  <c:v>2018-12-31 21:00</c:v>
                </c:pt>
                <c:pt idx="741">
                  <c:v>2018-12-31 22:00</c:v>
                </c:pt>
                <c:pt idx="742">
                  <c:v>2018-12-31 23:00</c:v>
                </c:pt>
                <c:pt idx="743">
                  <c:v>2018-12-31 24:00</c:v>
                </c:pt>
              </c:strCache>
            </c:strRef>
          </c:cat>
          <c:val>
            <c:numRef>
              <c:f>Result!$J$2:$J$745</c:f>
              <c:numCache>
                <c:formatCode>0.000</c:formatCode>
                <c:ptCount val="744"/>
                <c:pt idx="0">
                  <c:v>0.11299999999999977</c:v>
                </c:pt>
                <c:pt idx="1">
                  <c:v>1.0609999999999999</c:v>
                </c:pt>
                <c:pt idx="2">
                  <c:v>3.5609999999999999</c:v>
                </c:pt>
                <c:pt idx="3">
                  <c:v>3.56</c:v>
                </c:pt>
                <c:pt idx="4">
                  <c:v>1.9909999999999999</c:v>
                </c:pt>
                <c:pt idx="5">
                  <c:v>1.0629999999999999</c:v>
                </c:pt>
                <c:pt idx="6">
                  <c:v>1.06</c:v>
                </c:pt>
                <c:pt idx="7">
                  <c:v>1.054</c:v>
                </c:pt>
                <c:pt idx="8">
                  <c:v>1.036</c:v>
                </c:pt>
                <c:pt idx="9">
                  <c:v>1.0289999999999999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0.52150000000000063</c:v>
                </c:pt>
                <c:pt idx="15">
                  <c:v>1.036</c:v>
                </c:pt>
                <c:pt idx="16">
                  <c:v>1.032</c:v>
                </c:pt>
                <c:pt idx="17">
                  <c:v>0</c:v>
                </c:pt>
                <c:pt idx="18">
                  <c:v>1.0589999999999999</c:v>
                </c:pt>
                <c:pt idx="19">
                  <c:v>1.0589999999999999</c:v>
                </c:pt>
                <c:pt idx="20">
                  <c:v>1.052</c:v>
                </c:pt>
                <c:pt idx="21">
                  <c:v>1.0449999999999999</c:v>
                </c:pt>
                <c:pt idx="22">
                  <c:v>1.0289999999999999</c:v>
                </c:pt>
                <c:pt idx="23">
                  <c:v>1.0309999999999999</c:v>
                </c:pt>
                <c:pt idx="24">
                  <c:v>1.032</c:v>
                </c:pt>
                <c:pt idx="25">
                  <c:v>1.0309999999999999</c:v>
                </c:pt>
                <c:pt idx="26">
                  <c:v>1.962</c:v>
                </c:pt>
                <c:pt idx="27">
                  <c:v>3.532</c:v>
                </c:pt>
                <c:pt idx="28">
                  <c:v>3.5309999999999997</c:v>
                </c:pt>
                <c:pt idx="29">
                  <c:v>1.03</c:v>
                </c:pt>
                <c:pt idx="30">
                  <c:v>1.0329999999999999</c:v>
                </c:pt>
                <c:pt idx="31">
                  <c:v>1.04</c:v>
                </c:pt>
                <c:pt idx="32">
                  <c:v>1.0229999999999999</c:v>
                </c:pt>
                <c:pt idx="33">
                  <c:v>1.012</c:v>
                </c:pt>
                <c:pt idx="34">
                  <c:v>1.022</c:v>
                </c:pt>
                <c:pt idx="35">
                  <c:v>0.6004999999999977</c:v>
                </c:pt>
                <c:pt idx="36">
                  <c:v>1.0209999999999999</c:v>
                </c:pt>
                <c:pt idx="37">
                  <c:v>1.026</c:v>
                </c:pt>
                <c:pt idx="38">
                  <c:v>1.022</c:v>
                </c:pt>
                <c:pt idx="39">
                  <c:v>1.0249999999999999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1.0449999999999999</c:v>
                </c:pt>
                <c:pt idx="46">
                  <c:v>1.0429999999999999</c:v>
                </c:pt>
                <c:pt idx="47">
                  <c:v>1.042</c:v>
                </c:pt>
                <c:pt idx="48">
                  <c:v>1.0369999999999999</c:v>
                </c:pt>
                <c:pt idx="49">
                  <c:v>1.036</c:v>
                </c:pt>
                <c:pt idx="50">
                  <c:v>3.5350000000000001</c:v>
                </c:pt>
                <c:pt idx="51">
                  <c:v>3.5350000000000001</c:v>
                </c:pt>
                <c:pt idx="52">
                  <c:v>1.9670000000000036</c:v>
                </c:pt>
                <c:pt idx="53">
                  <c:v>1.044</c:v>
                </c:pt>
                <c:pt idx="54">
                  <c:v>1.089</c:v>
                </c:pt>
                <c:pt idx="55">
                  <c:v>0.86031818181818132</c:v>
                </c:pt>
                <c:pt idx="56">
                  <c:v>0.86031818181818143</c:v>
                </c:pt>
                <c:pt idx="57">
                  <c:v>0.86031818181818176</c:v>
                </c:pt>
                <c:pt idx="58">
                  <c:v>0.86031818181818154</c:v>
                </c:pt>
                <c:pt idx="59">
                  <c:v>0.86031818181818154</c:v>
                </c:pt>
                <c:pt idx="60">
                  <c:v>4.7050000000000001</c:v>
                </c:pt>
                <c:pt idx="61">
                  <c:v>4.6840000000000002</c:v>
                </c:pt>
                <c:pt idx="62">
                  <c:v>0.86031818181818132</c:v>
                </c:pt>
                <c:pt idx="63">
                  <c:v>0.86031818181818176</c:v>
                </c:pt>
                <c:pt idx="64">
                  <c:v>0.86031818181818143</c:v>
                </c:pt>
                <c:pt idx="65">
                  <c:v>0</c:v>
                </c:pt>
                <c:pt idx="66">
                  <c:v>0.86031818181818154</c:v>
                </c:pt>
                <c:pt idx="67">
                  <c:v>0.86031818181818154</c:v>
                </c:pt>
                <c:pt idx="68">
                  <c:v>0.86031818181818132</c:v>
                </c:pt>
                <c:pt idx="69">
                  <c:v>1.052</c:v>
                </c:pt>
                <c:pt idx="70">
                  <c:v>1.0529999999999999</c:v>
                </c:pt>
                <c:pt idx="71">
                  <c:v>1.052</c:v>
                </c:pt>
                <c:pt idx="72">
                  <c:v>1.044</c:v>
                </c:pt>
                <c:pt idx="73">
                  <c:v>1.9710000000000014</c:v>
                </c:pt>
                <c:pt idx="74">
                  <c:v>3.5339999999999998</c:v>
                </c:pt>
                <c:pt idx="75">
                  <c:v>3.532</c:v>
                </c:pt>
                <c:pt idx="76">
                  <c:v>1.0309999999999999</c:v>
                </c:pt>
                <c:pt idx="77">
                  <c:v>1.0369999999999999</c:v>
                </c:pt>
                <c:pt idx="78">
                  <c:v>1.099</c:v>
                </c:pt>
                <c:pt idx="79">
                  <c:v>0.87750000000000095</c:v>
                </c:pt>
                <c:pt idx="80">
                  <c:v>0.87750000000000083</c:v>
                </c:pt>
                <c:pt idx="81">
                  <c:v>0.87750000000000061</c:v>
                </c:pt>
                <c:pt idx="82">
                  <c:v>0.87750000000000106</c:v>
                </c:pt>
                <c:pt idx="83">
                  <c:v>0.87750000000000061</c:v>
                </c:pt>
                <c:pt idx="84">
                  <c:v>4.68</c:v>
                </c:pt>
                <c:pt idx="85">
                  <c:v>4.6869999999999994</c:v>
                </c:pt>
                <c:pt idx="86">
                  <c:v>0.87750000000000106</c:v>
                </c:pt>
                <c:pt idx="87">
                  <c:v>0.87750000000000061</c:v>
                </c:pt>
                <c:pt idx="88">
                  <c:v>0.8775000000000005</c:v>
                </c:pt>
                <c:pt idx="89">
                  <c:v>0</c:v>
                </c:pt>
                <c:pt idx="90">
                  <c:v>0.87750000000000061</c:v>
                </c:pt>
                <c:pt idx="91">
                  <c:v>0.8775000000000005</c:v>
                </c:pt>
                <c:pt idx="92">
                  <c:v>0.87750000000000072</c:v>
                </c:pt>
                <c:pt idx="93">
                  <c:v>1.0409999999999999</c:v>
                </c:pt>
                <c:pt idx="94">
                  <c:v>1.036</c:v>
                </c:pt>
                <c:pt idx="95">
                  <c:v>1.0349999999999999</c:v>
                </c:pt>
                <c:pt idx="96">
                  <c:v>1.0329999999999999</c:v>
                </c:pt>
                <c:pt idx="97">
                  <c:v>1.036</c:v>
                </c:pt>
                <c:pt idx="98">
                  <c:v>3.5350000000000001</c:v>
                </c:pt>
                <c:pt idx="99">
                  <c:v>3.5339999999999998</c:v>
                </c:pt>
                <c:pt idx="100">
                  <c:v>1.9639999999999929</c:v>
                </c:pt>
                <c:pt idx="101">
                  <c:v>1.038</c:v>
                </c:pt>
                <c:pt idx="102">
                  <c:v>1.0960000000000001</c:v>
                </c:pt>
                <c:pt idx="103">
                  <c:v>0.81804545454545408</c:v>
                </c:pt>
                <c:pt idx="104">
                  <c:v>0.81804545454545408</c:v>
                </c:pt>
                <c:pt idx="105">
                  <c:v>0.8180454545454543</c:v>
                </c:pt>
                <c:pt idx="106">
                  <c:v>0.81804545454545408</c:v>
                </c:pt>
                <c:pt idx="107">
                  <c:v>0.8180454545454543</c:v>
                </c:pt>
                <c:pt idx="108">
                  <c:v>4.6120000000000001</c:v>
                </c:pt>
                <c:pt idx="109">
                  <c:v>4.601</c:v>
                </c:pt>
                <c:pt idx="110">
                  <c:v>0.81804545454545408</c:v>
                </c:pt>
                <c:pt idx="111">
                  <c:v>0.81804545454545408</c:v>
                </c:pt>
                <c:pt idx="112">
                  <c:v>0</c:v>
                </c:pt>
                <c:pt idx="113">
                  <c:v>0.81804545454545408</c:v>
                </c:pt>
                <c:pt idx="114">
                  <c:v>0.81804545454545408</c:v>
                </c:pt>
                <c:pt idx="115">
                  <c:v>0.81804545454545408</c:v>
                </c:pt>
                <c:pt idx="116">
                  <c:v>0.81804545454545408</c:v>
                </c:pt>
                <c:pt idx="117">
                  <c:v>1.0549999999999999</c:v>
                </c:pt>
                <c:pt idx="118">
                  <c:v>1.05</c:v>
                </c:pt>
                <c:pt idx="119">
                  <c:v>1.0449999999999999</c:v>
                </c:pt>
                <c:pt idx="120">
                  <c:v>1.046</c:v>
                </c:pt>
                <c:pt idx="121">
                  <c:v>1.9739999999999909</c:v>
                </c:pt>
                <c:pt idx="122">
                  <c:v>3.54</c:v>
                </c:pt>
                <c:pt idx="123">
                  <c:v>3.5369999999999999</c:v>
                </c:pt>
                <c:pt idx="124">
                  <c:v>1.0389999999999999</c:v>
                </c:pt>
                <c:pt idx="125">
                  <c:v>1.04</c:v>
                </c:pt>
                <c:pt idx="126">
                  <c:v>1.1040000000000001</c:v>
                </c:pt>
                <c:pt idx="127">
                  <c:v>0.83004545454545631</c:v>
                </c:pt>
                <c:pt idx="128">
                  <c:v>0.83004545454545653</c:v>
                </c:pt>
                <c:pt idx="129">
                  <c:v>0.83004545454545609</c:v>
                </c:pt>
                <c:pt idx="130">
                  <c:v>0.83004545454545609</c:v>
                </c:pt>
                <c:pt idx="131">
                  <c:v>0.83004545454545653</c:v>
                </c:pt>
                <c:pt idx="132">
                  <c:v>4.6180000000000003</c:v>
                </c:pt>
                <c:pt idx="133">
                  <c:v>4.5950000000000006</c:v>
                </c:pt>
                <c:pt idx="134">
                  <c:v>0.83004545454545631</c:v>
                </c:pt>
                <c:pt idx="135">
                  <c:v>0.83004545454545609</c:v>
                </c:pt>
                <c:pt idx="136">
                  <c:v>0</c:v>
                </c:pt>
                <c:pt idx="137">
                  <c:v>0.83004545454545609</c:v>
                </c:pt>
                <c:pt idx="138">
                  <c:v>0.83004545454545631</c:v>
                </c:pt>
                <c:pt idx="139">
                  <c:v>0.83004545454545631</c:v>
                </c:pt>
                <c:pt idx="140">
                  <c:v>0.83004545454545631</c:v>
                </c:pt>
                <c:pt idx="141">
                  <c:v>1.0469999999999999</c:v>
                </c:pt>
                <c:pt idx="142">
                  <c:v>1.0389999999999999</c:v>
                </c:pt>
                <c:pt idx="143">
                  <c:v>1.0309999999999999</c:v>
                </c:pt>
                <c:pt idx="144">
                  <c:v>1.0309999999999999</c:v>
                </c:pt>
                <c:pt idx="145">
                  <c:v>1.0289999999999999</c:v>
                </c:pt>
                <c:pt idx="146">
                  <c:v>3.5309999999999997</c:v>
                </c:pt>
                <c:pt idx="147">
                  <c:v>3.532</c:v>
                </c:pt>
                <c:pt idx="148">
                  <c:v>1.9620000000000037</c:v>
                </c:pt>
                <c:pt idx="149">
                  <c:v>1.036</c:v>
                </c:pt>
                <c:pt idx="150">
                  <c:v>1.08</c:v>
                </c:pt>
                <c:pt idx="151">
                  <c:v>0.7430999999999981</c:v>
                </c:pt>
                <c:pt idx="152">
                  <c:v>0.74309999999999798</c:v>
                </c:pt>
                <c:pt idx="153">
                  <c:v>0.74309999999999787</c:v>
                </c:pt>
                <c:pt idx="154">
                  <c:v>0.74309999999999787</c:v>
                </c:pt>
                <c:pt idx="155">
                  <c:v>0.7430999999999981</c:v>
                </c:pt>
                <c:pt idx="156">
                  <c:v>4.6019999999999994</c:v>
                </c:pt>
                <c:pt idx="157">
                  <c:v>4.4811578947368496</c:v>
                </c:pt>
                <c:pt idx="158">
                  <c:v>0.74309999999999787</c:v>
                </c:pt>
                <c:pt idx="159">
                  <c:v>0.74309999999999798</c:v>
                </c:pt>
                <c:pt idx="160">
                  <c:v>0</c:v>
                </c:pt>
                <c:pt idx="161">
                  <c:v>0.7430999999999981</c:v>
                </c:pt>
                <c:pt idx="162">
                  <c:v>0.7430999999999981</c:v>
                </c:pt>
                <c:pt idx="163">
                  <c:v>0.74309999999999798</c:v>
                </c:pt>
                <c:pt idx="164">
                  <c:v>0.74309999999999821</c:v>
                </c:pt>
                <c:pt idx="165">
                  <c:v>1.018</c:v>
                </c:pt>
                <c:pt idx="166">
                  <c:v>1.016</c:v>
                </c:pt>
                <c:pt idx="167">
                  <c:v>1.0049999999999999</c:v>
                </c:pt>
                <c:pt idx="168">
                  <c:v>1.0069999999999999</c:v>
                </c:pt>
                <c:pt idx="169">
                  <c:v>1.008</c:v>
                </c:pt>
                <c:pt idx="170">
                  <c:v>3.51</c:v>
                </c:pt>
                <c:pt idx="171">
                  <c:v>3.508</c:v>
                </c:pt>
                <c:pt idx="172">
                  <c:v>1.9389999999999989</c:v>
                </c:pt>
                <c:pt idx="173">
                  <c:v>1.008</c:v>
                </c:pt>
                <c:pt idx="174">
                  <c:v>1.006</c:v>
                </c:pt>
                <c:pt idx="175">
                  <c:v>0.998</c:v>
                </c:pt>
                <c:pt idx="176">
                  <c:v>1.0029999999999999</c:v>
                </c:pt>
                <c:pt idx="177">
                  <c:v>0.99199999999999999</c:v>
                </c:pt>
                <c:pt idx="178">
                  <c:v>0.98799999999999999</c:v>
                </c:pt>
                <c:pt idx="179">
                  <c:v>0</c:v>
                </c:pt>
                <c:pt idx="180">
                  <c:v>0</c:v>
                </c:pt>
                <c:pt idx="181">
                  <c:v>0.98199999999999998</c:v>
                </c:pt>
                <c:pt idx="182">
                  <c:v>0.98</c:v>
                </c:pt>
                <c:pt idx="183">
                  <c:v>0.97099999999999997</c:v>
                </c:pt>
                <c:pt idx="184">
                  <c:v>0.2795000000000194</c:v>
                </c:pt>
                <c:pt idx="185">
                  <c:v>0</c:v>
                </c:pt>
                <c:pt idx="186">
                  <c:v>0</c:v>
                </c:pt>
                <c:pt idx="187">
                  <c:v>0.99299999999999999</c:v>
                </c:pt>
                <c:pt idx="188">
                  <c:v>0</c:v>
                </c:pt>
                <c:pt idx="189">
                  <c:v>0.98899999999999999</c:v>
                </c:pt>
                <c:pt idx="190">
                  <c:v>0.99</c:v>
                </c:pt>
                <c:pt idx="191">
                  <c:v>0.99099999999999999</c:v>
                </c:pt>
                <c:pt idx="192">
                  <c:v>0.99</c:v>
                </c:pt>
                <c:pt idx="193">
                  <c:v>1.9220000000000297</c:v>
                </c:pt>
                <c:pt idx="194">
                  <c:v>0.996</c:v>
                </c:pt>
                <c:pt idx="195">
                  <c:v>3.4939999999999998</c:v>
                </c:pt>
                <c:pt idx="196">
                  <c:v>3.496</c:v>
                </c:pt>
                <c:pt idx="197">
                  <c:v>0.99199999999999999</c:v>
                </c:pt>
                <c:pt idx="198">
                  <c:v>0.99299999999999999</c:v>
                </c:pt>
                <c:pt idx="199">
                  <c:v>0.996</c:v>
                </c:pt>
                <c:pt idx="200">
                  <c:v>0.99</c:v>
                </c:pt>
                <c:pt idx="201">
                  <c:v>0.98199999999999998</c:v>
                </c:pt>
                <c:pt idx="202">
                  <c:v>0.98799999999999999</c:v>
                </c:pt>
                <c:pt idx="203">
                  <c:v>0.32349999999991907</c:v>
                </c:pt>
                <c:pt idx="204">
                  <c:v>0.99099999999999999</c:v>
                </c:pt>
                <c:pt idx="205">
                  <c:v>0.98299999999999998</c:v>
                </c:pt>
                <c:pt idx="206">
                  <c:v>0.97</c:v>
                </c:pt>
                <c:pt idx="207">
                  <c:v>0.97199999999999998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0.98799999999999999</c:v>
                </c:pt>
                <c:pt idx="214">
                  <c:v>0.97599999999999998</c:v>
                </c:pt>
                <c:pt idx="215">
                  <c:v>0.97199999999999998</c:v>
                </c:pt>
                <c:pt idx="216">
                  <c:v>0.97799999999999998</c:v>
                </c:pt>
                <c:pt idx="217">
                  <c:v>1.9080000000000576</c:v>
                </c:pt>
                <c:pt idx="218">
                  <c:v>3.4830000000000001</c:v>
                </c:pt>
                <c:pt idx="219">
                  <c:v>3.4779999999999998</c:v>
                </c:pt>
                <c:pt idx="220">
                  <c:v>0.97899999999999998</c:v>
                </c:pt>
                <c:pt idx="221">
                  <c:v>0.98</c:v>
                </c:pt>
                <c:pt idx="222">
                  <c:v>1.0109999999999999</c:v>
                </c:pt>
                <c:pt idx="223">
                  <c:v>0.82531818181818684</c:v>
                </c:pt>
                <c:pt idx="224">
                  <c:v>0.82531818181818695</c:v>
                </c:pt>
                <c:pt idx="225">
                  <c:v>0.82531818181818672</c:v>
                </c:pt>
                <c:pt idx="226">
                  <c:v>0.82531818181818672</c:v>
                </c:pt>
                <c:pt idx="227">
                  <c:v>0.82531818181818761</c:v>
                </c:pt>
                <c:pt idx="228">
                  <c:v>4.6500000000000004</c:v>
                </c:pt>
                <c:pt idx="229">
                  <c:v>4.649</c:v>
                </c:pt>
                <c:pt idx="230">
                  <c:v>0.82531818181818695</c:v>
                </c:pt>
                <c:pt idx="231">
                  <c:v>0.82531818181818739</c:v>
                </c:pt>
                <c:pt idx="232">
                  <c:v>0</c:v>
                </c:pt>
                <c:pt idx="233">
                  <c:v>0.82531818181818706</c:v>
                </c:pt>
                <c:pt idx="234">
                  <c:v>0.82531818181818684</c:v>
                </c:pt>
                <c:pt idx="235">
                  <c:v>0.82531818181818706</c:v>
                </c:pt>
                <c:pt idx="236">
                  <c:v>0.82531818181818684</c:v>
                </c:pt>
                <c:pt idx="237">
                  <c:v>1.0529999999999999</c:v>
                </c:pt>
                <c:pt idx="238">
                  <c:v>1.0509999999999999</c:v>
                </c:pt>
                <c:pt idx="239">
                  <c:v>1.054</c:v>
                </c:pt>
                <c:pt idx="240">
                  <c:v>1.046</c:v>
                </c:pt>
                <c:pt idx="241">
                  <c:v>1.0369999999999999</c:v>
                </c:pt>
                <c:pt idx="242">
                  <c:v>3.5409999999999999</c:v>
                </c:pt>
                <c:pt idx="243">
                  <c:v>3.54</c:v>
                </c:pt>
                <c:pt idx="244">
                  <c:v>1.968999999999923</c:v>
                </c:pt>
                <c:pt idx="245">
                  <c:v>1.0409999999999999</c:v>
                </c:pt>
                <c:pt idx="246">
                  <c:v>1.093</c:v>
                </c:pt>
                <c:pt idx="247">
                  <c:v>0.82540909090909065</c:v>
                </c:pt>
                <c:pt idx="248">
                  <c:v>0.82540909090909054</c:v>
                </c:pt>
                <c:pt idx="249">
                  <c:v>0.82540909090909031</c:v>
                </c:pt>
                <c:pt idx="250">
                  <c:v>0.82540909090909031</c:v>
                </c:pt>
                <c:pt idx="251">
                  <c:v>0.82540909090909054</c:v>
                </c:pt>
                <c:pt idx="252">
                  <c:v>4.6400000000000006</c:v>
                </c:pt>
                <c:pt idx="253">
                  <c:v>4.6310000000000002</c:v>
                </c:pt>
                <c:pt idx="254">
                  <c:v>0.82540909090909054</c:v>
                </c:pt>
                <c:pt idx="255">
                  <c:v>0.82540909090909031</c:v>
                </c:pt>
                <c:pt idx="256">
                  <c:v>0</c:v>
                </c:pt>
                <c:pt idx="257">
                  <c:v>0.82540909090909031</c:v>
                </c:pt>
                <c:pt idx="258">
                  <c:v>0.82540909090909054</c:v>
                </c:pt>
                <c:pt idx="259">
                  <c:v>0.82540909090909065</c:v>
                </c:pt>
                <c:pt idx="260">
                  <c:v>0.82540909090909054</c:v>
                </c:pt>
                <c:pt idx="261">
                  <c:v>1.0580000000000001</c:v>
                </c:pt>
                <c:pt idx="262">
                  <c:v>1.0569999999999999</c:v>
                </c:pt>
                <c:pt idx="263">
                  <c:v>1.06</c:v>
                </c:pt>
                <c:pt idx="264">
                  <c:v>1.056</c:v>
                </c:pt>
                <c:pt idx="265">
                  <c:v>1.0609999999999999</c:v>
                </c:pt>
                <c:pt idx="266">
                  <c:v>3.5629999999999997</c:v>
                </c:pt>
                <c:pt idx="267">
                  <c:v>3.5649999999999999</c:v>
                </c:pt>
                <c:pt idx="268">
                  <c:v>1.9969999999999646</c:v>
                </c:pt>
                <c:pt idx="269">
                  <c:v>1.0660000000000001</c:v>
                </c:pt>
                <c:pt idx="270">
                  <c:v>1.0920000000000001</c:v>
                </c:pt>
                <c:pt idx="271">
                  <c:v>0.80777272727272365</c:v>
                </c:pt>
                <c:pt idx="272">
                  <c:v>0.80777272727272376</c:v>
                </c:pt>
                <c:pt idx="273">
                  <c:v>0.80777272727272353</c:v>
                </c:pt>
                <c:pt idx="274">
                  <c:v>0.80777272727272376</c:v>
                </c:pt>
                <c:pt idx="275">
                  <c:v>0.80777272727272353</c:v>
                </c:pt>
                <c:pt idx="276">
                  <c:v>4.609</c:v>
                </c:pt>
                <c:pt idx="277">
                  <c:v>4.633</c:v>
                </c:pt>
                <c:pt idx="278">
                  <c:v>0.80777272727272376</c:v>
                </c:pt>
                <c:pt idx="279">
                  <c:v>0.80777272727272376</c:v>
                </c:pt>
                <c:pt idx="280">
                  <c:v>0</c:v>
                </c:pt>
                <c:pt idx="281">
                  <c:v>0.80777272727272376</c:v>
                </c:pt>
                <c:pt idx="282">
                  <c:v>0.80777272727272387</c:v>
                </c:pt>
                <c:pt idx="283">
                  <c:v>0.80777272727272376</c:v>
                </c:pt>
                <c:pt idx="284">
                  <c:v>0.80777272727272365</c:v>
                </c:pt>
                <c:pt idx="285">
                  <c:v>1.0609999999999999</c:v>
                </c:pt>
                <c:pt idx="286">
                  <c:v>1.0589999999999999</c:v>
                </c:pt>
                <c:pt idx="287">
                  <c:v>0.996</c:v>
                </c:pt>
                <c:pt idx="288">
                  <c:v>0.94699999999999995</c:v>
                </c:pt>
                <c:pt idx="289">
                  <c:v>0.94699999999999995</c:v>
                </c:pt>
                <c:pt idx="290">
                  <c:v>3.4510000000000001</c:v>
                </c:pt>
                <c:pt idx="291">
                  <c:v>3.456</c:v>
                </c:pt>
                <c:pt idx="292">
                  <c:v>1.8840000000001611</c:v>
                </c:pt>
                <c:pt idx="293">
                  <c:v>0.98299999999999998</c:v>
                </c:pt>
                <c:pt idx="294">
                  <c:v>1.1220000000000001</c:v>
                </c:pt>
                <c:pt idx="295">
                  <c:v>0.89222727272725832</c:v>
                </c:pt>
                <c:pt idx="296">
                  <c:v>0.89222727272725832</c:v>
                </c:pt>
                <c:pt idx="297">
                  <c:v>0.89222727272725799</c:v>
                </c:pt>
                <c:pt idx="298">
                  <c:v>0.89222727272725844</c:v>
                </c:pt>
                <c:pt idx="299">
                  <c:v>0.89222727272725821</c:v>
                </c:pt>
                <c:pt idx="300">
                  <c:v>4.6970000000000001</c:v>
                </c:pt>
                <c:pt idx="301">
                  <c:v>4.6449999999999996</c:v>
                </c:pt>
                <c:pt idx="302">
                  <c:v>0.89222727272725866</c:v>
                </c:pt>
                <c:pt idx="303">
                  <c:v>0.89222727272725844</c:v>
                </c:pt>
                <c:pt idx="304">
                  <c:v>0</c:v>
                </c:pt>
                <c:pt idx="305">
                  <c:v>0.8922272727272581</c:v>
                </c:pt>
                <c:pt idx="306">
                  <c:v>0.89222727272725821</c:v>
                </c:pt>
                <c:pt idx="307">
                  <c:v>0.89222727272725821</c:v>
                </c:pt>
                <c:pt idx="308">
                  <c:v>0.89222727272725821</c:v>
                </c:pt>
                <c:pt idx="309">
                  <c:v>1.1000000000000001</c:v>
                </c:pt>
                <c:pt idx="310">
                  <c:v>1.0980000000000001</c:v>
                </c:pt>
                <c:pt idx="311">
                  <c:v>1.097</c:v>
                </c:pt>
                <c:pt idx="312">
                  <c:v>1.1000000000000001</c:v>
                </c:pt>
                <c:pt idx="313">
                  <c:v>1.097</c:v>
                </c:pt>
                <c:pt idx="314">
                  <c:v>3.5990000000000002</c:v>
                </c:pt>
                <c:pt idx="315">
                  <c:v>3.5990000000000002</c:v>
                </c:pt>
                <c:pt idx="316">
                  <c:v>2.027000000000089</c:v>
                </c:pt>
                <c:pt idx="317">
                  <c:v>1.1060000000000001</c:v>
                </c:pt>
                <c:pt idx="318">
                  <c:v>1.1379999999999999</c:v>
                </c:pt>
                <c:pt idx="319">
                  <c:v>0.81940909090909986</c:v>
                </c:pt>
                <c:pt idx="320">
                  <c:v>0.81940909090909997</c:v>
                </c:pt>
                <c:pt idx="321">
                  <c:v>0.81940909090909941</c:v>
                </c:pt>
                <c:pt idx="322">
                  <c:v>0.81940909090909964</c:v>
                </c:pt>
                <c:pt idx="323">
                  <c:v>0.81940909090909986</c:v>
                </c:pt>
                <c:pt idx="324">
                  <c:v>4.6389999999999993</c:v>
                </c:pt>
                <c:pt idx="325">
                  <c:v>4.6470000000000002</c:v>
                </c:pt>
                <c:pt idx="326">
                  <c:v>0.81940909090910008</c:v>
                </c:pt>
                <c:pt idx="327">
                  <c:v>0.81940909090909975</c:v>
                </c:pt>
                <c:pt idx="328">
                  <c:v>0</c:v>
                </c:pt>
                <c:pt idx="329">
                  <c:v>0.81940909090909975</c:v>
                </c:pt>
                <c:pt idx="330">
                  <c:v>0.81940909090909986</c:v>
                </c:pt>
                <c:pt idx="331">
                  <c:v>0.81940909090909964</c:v>
                </c:pt>
                <c:pt idx="332">
                  <c:v>0.81940909090909952</c:v>
                </c:pt>
                <c:pt idx="333">
                  <c:v>1.0660000000000001</c:v>
                </c:pt>
                <c:pt idx="334">
                  <c:v>1.0760000000000001</c:v>
                </c:pt>
                <c:pt idx="335">
                  <c:v>1.069</c:v>
                </c:pt>
                <c:pt idx="336">
                  <c:v>1.0640000000000001</c:v>
                </c:pt>
                <c:pt idx="337">
                  <c:v>1.0589999999999999</c:v>
                </c:pt>
                <c:pt idx="338">
                  <c:v>1.9869999999998074</c:v>
                </c:pt>
                <c:pt idx="339">
                  <c:v>3.5569999999999999</c:v>
                </c:pt>
                <c:pt idx="340">
                  <c:v>3.5540000000000003</c:v>
                </c:pt>
                <c:pt idx="341">
                  <c:v>1.0589999999999999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1.0649999999999999</c:v>
                </c:pt>
                <c:pt idx="345">
                  <c:v>1.046</c:v>
                </c:pt>
                <c:pt idx="346">
                  <c:v>1.052</c:v>
                </c:pt>
                <c:pt idx="347">
                  <c:v>0.76150000000006912</c:v>
                </c:pt>
                <c:pt idx="348">
                  <c:v>1.0549999999999999</c:v>
                </c:pt>
                <c:pt idx="349">
                  <c:v>1.0509999999999999</c:v>
                </c:pt>
                <c:pt idx="350">
                  <c:v>1.0489999999999999</c:v>
                </c:pt>
                <c:pt idx="351">
                  <c:v>1.0469999999999999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1.073</c:v>
                </c:pt>
                <c:pt idx="358">
                  <c:v>1.069</c:v>
                </c:pt>
                <c:pt idx="359">
                  <c:v>1.0669999999999999</c:v>
                </c:pt>
                <c:pt idx="360">
                  <c:v>1.0629999999999999</c:v>
                </c:pt>
                <c:pt idx="361">
                  <c:v>1.0569999999999999</c:v>
                </c:pt>
                <c:pt idx="362">
                  <c:v>1.9880000000000662</c:v>
                </c:pt>
                <c:pt idx="363">
                  <c:v>3.552</c:v>
                </c:pt>
                <c:pt idx="364">
                  <c:v>3.552</c:v>
                </c:pt>
                <c:pt idx="365">
                  <c:v>1.052</c:v>
                </c:pt>
                <c:pt idx="366">
                  <c:v>1.0620000000000001</c:v>
                </c:pt>
                <c:pt idx="367">
                  <c:v>1.0660000000000001</c:v>
                </c:pt>
                <c:pt idx="368">
                  <c:v>1.0609999999999999</c:v>
                </c:pt>
                <c:pt idx="369">
                  <c:v>1.0489999999999999</c:v>
                </c:pt>
                <c:pt idx="370">
                  <c:v>1.0509999999999999</c:v>
                </c:pt>
                <c:pt idx="371">
                  <c:v>1.054</c:v>
                </c:pt>
                <c:pt idx="372">
                  <c:v>1.052</c:v>
                </c:pt>
                <c:pt idx="373">
                  <c:v>1.052</c:v>
                </c:pt>
                <c:pt idx="374">
                  <c:v>1.044</c:v>
                </c:pt>
                <c:pt idx="375">
                  <c:v>1.038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0.72649999999996595</c:v>
                </c:pt>
                <c:pt idx="382">
                  <c:v>1.0589999999999999</c:v>
                </c:pt>
                <c:pt idx="383">
                  <c:v>1.0580000000000001</c:v>
                </c:pt>
                <c:pt idx="384">
                  <c:v>1.0529999999999999</c:v>
                </c:pt>
                <c:pt idx="385">
                  <c:v>1.0509999999999999</c:v>
                </c:pt>
                <c:pt idx="386">
                  <c:v>3.5540000000000003</c:v>
                </c:pt>
                <c:pt idx="387">
                  <c:v>3.5529999999999999</c:v>
                </c:pt>
                <c:pt idx="388">
                  <c:v>1.9849999999999106</c:v>
                </c:pt>
                <c:pt idx="389">
                  <c:v>1.0569999999999999</c:v>
                </c:pt>
                <c:pt idx="390">
                  <c:v>1.1000000000000001</c:v>
                </c:pt>
                <c:pt idx="391">
                  <c:v>0.92895454545455269</c:v>
                </c:pt>
                <c:pt idx="392">
                  <c:v>0.92895454545455225</c:v>
                </c:pt>
                <c:pt idx="393">
                  <c:v>0.92895454545455269</c:v>
                </c:pt>
                <c:pt idx="394">
                  <c:v>0.92895454545455225</c:v>
                </c:pt>
                <c:pt idx="395">
                  <c:v>0.92895454545455269</c:v>
                </c:pt>
                <c:pt idx="396">
                  <c:v>4.7450000000000001</c:v>
                </c:pt>
                <c:pt idx="397">
                  <c:v>4.7189999999999994</c:v>
                </c:pt>
                <c:pt idx="398">
                  <c:v>0.92895454545455225</c:v>
                </c:pt>
                <c:pt idx="399">
                  <c:v>0.92895454545455269</c:v>
                </c:pt>
                <c:pt idx="400">
                  <c:v>0.92895454545455236</c:v>
                </c:pt>
                <c:pt idx="401">
                  <c:v>0</c:v>
                </c:pt>
                <c:pt idx="402">
                  <c:v>0.92895454545455258</c:v>
                </c:pt>
                <c:pt idx="403">
                  <c:v>0.92895454545455247</c:v>
                </c:pt>
                <c:pt idx="404">
                  <c:v>0.92895454545455258</c:v>
                </c:pt>
                <c:pt idx="405">
                  <c:v>1.121</c:v>
                </c:pt>
                <c:pt idx="406">
                  <c:v>1.109</c:v>
                </c:pt>
                <c:pt idx="407">
                  <c:v>1.0920000000000001</c:v>
                </c:pt>
                <c:pt idx="408">
                  <c:v>1.0920000000000001</c:v>
                </c:pt>
                <c:pt idx="409">
                  <c:v>1.0900000000000001</c:v>
                </c:pt>
                <c:pt idx="410">
                  <c:v>3.5949999999999998</c:v>
                </c:pt>
                <c:pt idx="411">
                  <c:v>3.6020000000000003</c:v>
                </c:pt>
                <c:pt idx="412">
                  <c:v>2.0270000000001414</c:v>
                </c:pt>
                <c:pt idx="413">
                  <c:v>1.0960000000000001</c:v>
                </c:pt>
                <c:pt idx="414">
                  <c:v>1.157</c:v>
                </c:pt>
                <c:pt idx="415">
                  <c:v>0.93322727272727279</c:v>
                </c:pt>
                <c:pt idx="416">
                  <c:v>0.93322727272727279</c:v>
                </c:pt>
                <c:pt idx="417">
                  <c:v>0.93322727272727279</c:v>
                </c:pt>
                <c:pt idx="418">
                  <c:v>0.93322727272727257</c:v>
                </c:pt>
                <c:pt idx="419">
                  <c:v>0.93322727272727257</c:v>
                </c:pt>
                <c:pt idx="420">
                  <c:v>4.7509999999999994</c:v>
                </c:pt>
                <c:pt idx="421">
                  <c:v>4.7040000000000006</c:v>
                </c:pt>
                <c:pt idx="422">
                  <c:v>0.93322727272727279</c:v>
                </c:pt>
                <c:pt idx="423">
                  <c:v>0.93322727272727302</c:v>
                </c:pt>
                <c:pt idx="424">
                  <c:v>0.93322727272727279</c:v>
                </c:pt>
                <c:pt idx="425">
                  <c:v>0</c:v>
                </c:pt>
                <c:pt idx="426">
                  <c:v>0.93322727272727257</c:v>
                </c:pt>
                <c:pt idx="427">
                  <c:v>0.93322727272727279</c:v>
                </c:pt>
                <c:pt idx="428">
                  <c:v>0.93322727272727279</c:v>
                </c:pt>
                <c:pt idx="429">
                  <c:v>1.1180000000000001</c:v>
                </c:pt>
                <c:pt idx="430">
                  <c:v>1.1100000000000001</c:v>
                </c:pt>
                <c:pt idx="431">
                  <c:v>1.111</c:v>
                </c:pt>
                <c:pt idx="432">
                  <c:v>1.1080000000000001</c:v>
                </c:pt>
                <c:pt idx="433">
                  <c:v>1.103</c:v>
                </c:pt>
                <c:pt idx="434">
                  <c:v>3.601</c:v>
                </c:pt>
                <c:pt idx="435">
                  <c:v>3.6020000000000003</c:v>
                </c:pt>
                <c:pt idx="436">
                  <c:v>2.0319999999996483</c:v>
                </c:pt>
                <c:pt idx="437">
                  <c:v>1.119</c:v>
                </c:pt>
                <c:pt idx="438">
                  <c:v>1.1950000000000001</c:v>
                </c:pt>
                <c:pt idx="439">
                  <c:v>0.9386818181818638</c:v>
                </c:pt>
                <c:pt idx="440">
                  <c:v>0.93868181818186369</c:v>
                </c:pt>
                <c:pt idx="441">
                  <c:v>0.93868181818186414</c:v>
                </c:pt>
                <c:pt idx="442">
                  <c:v>0.93868181818186391</c:v>
                </c:pt>
                <c:pt idx="443">
                  <c:v>0.93868181818186347</c:v>
                </c:pt>
                <c:pt idx="444">
                  <c:v>4.7519999999999998</c:v>
                </c:pt>
                <c:pt idx="445">
                  <c:v>4.6630000000000003</c:v>
                </c:pt>
                <c:pt idx="446">
                  <c:v>0.93868181818186369</c:v>
                </c:pt>
                <c:pt idx="447">
                  <c:v>0.93868181818186414</c:v>
                </c:pt>
                <c:pt idx="448">
                  <c:v>0.93868181818186369</c:v>
                </c:pt>
                <c:pt idx="449">
                  <c:v>0</c:v>
                </c:pt>
                <c:pt idx="450">
                  <c:v>0.93868181818186391</c:v>
                </c:pt>
                <c:pt idx="451">
                  <c:v>0.93868181818186369</c:v>
                </c:pt>
                <c:pt idx="452">
                  <c:v>0.93868181818186391</c:v>
                </c:pt>
                <c:pt idx="453">
                  <c:v>1.1240000000000001</c:v>
                </c:pt>
                <c:pt idx="454">
                  <c:v>1.115</c:v>
                </c:pt>
                <c:pt idx="455">
                  <c:v>1.117</c:v>
                </c:pt>
                <c:pt idx="456">
                  <c:v>1.1160000000000001</c:v>
                </c:pt>
                <c:pt idx="457">
                  <c:v>2.0479999999998419</c:v>
                </c:pt>
                <c:pt idx="458">
                  <c:v>3.625</c:v>
                </c:pt>
                <c:pt idx="459">
                  <c:v>3.625</c:v>
                </c:pt>
                <c:pt idx="460">
                  <c:v>1.1240000000000001</c:v>
                </c:pt>
                <c:pt idx="461">
                  <c:v>1.1319999999999999</c:v>
                </c:pt>
                <c:pt idx="462">
                  <c:v>1.2</c:v>
                </c:pt>
                <c:pt idx="463">
                  <c:v>0.94459090909087839</c:v>
                </c:pt>
                <c:pt idx="464">
                  <c:v>0.94459090909087851</c:v>
                </c:pt>
                <c:pt idx="465">
                  <c:v>0.94459090909087817</c:v>
                </c:pt>
                <c:pt idx="466">
                  <c:v>0.94459090909087862</c:v>
                </c:pt>
                <c:pt idx="467">
                  <c:v>0.94459090909087839</c:v>
                </c:pt>
                <c:pt idx="468">
                  <c:v>4.7669999999999995</c:v>
                </c:pt>
                <c:pt idx="469">
                  <c:v>4.6779999999999999</c:v>
                </c:pt>
                <c:pt idx="470">
                  <c:v>0.94459090909087884</c:v>
                </c:pt>
                <c:pt idx="471">
                  <c:v>0.94459090909087884</c:v>
                </c:pt>
                <c:pt idx="472">
                  <c:v>0.94459090909087839</c:v>
                </c:pt>
                <c:pt idx="473">
                  <c:v>0</c:v>
                </c:pt>
                <c:pt idx="474">
                  <c:v>0.94459090909087862</c:v>
                </c:pt>
                <c:pt idx="475">
                  <c:v>0.94459090909087873</c:v>
                </c:pt>
                <c:pt idx="476">
                  <c:v>0.94459090909087851</c:v>
                </c:pt>
                <c:pt idx="477">
                  <c:v>1.131</c:v>
                </c:pt>
                <c:pt idx="478">
                  <c:v>1.115</c:v>
                </c:pt>
                <c:pt idx="479">
                  <c:v>1.1100000000000001</c:v>
                </c:pt>
                <c:pt idx="480">
                  <c:v>1.115</c:v>
                </c:pt>
                <c:pt idx="481">
                  <c:v>1.107</c:v>
                </c:pt>
                <c:pt idx="482">
                  <c:v>3.6070000000000002</c:v>
                </c:pt>
                <c:pt idx="483">
                  <c:v>3.6120000000000001</c:v>
                </c:pt>
                <c:pt idx="484">
                  <c:v>2.0390000000001329</c:v>
                </c:pt>
                <c:pt idx="485">
                  <c:v>1.1120000000000001</c:v>
                </c:pt>
                <c:pt idx="486">
                  <c:v>1.194</c:v>
                </c:pt>
                <c:pt idx="487">
                  <c:v>0.8361000000000457</c:v>
                </c:pt>
                <c:pt idx="488">
                  <c:v>0.83610000000004581</c:v>
                </c:pt>
                <c:pt idx="489">
                  <c:v>0.83610000000004581</c:v>
                </c:pt>
                <c:pt idx="490">
                  <c:v>0.83610000000004514</c:v>
                </c:pt>
                <c:pt idx="491">
                  <c:v>0.83610000000004581</c:v>
                </c:pt>
                <c:pt idx="492">
                  <c:v>4.5860000000000003</c:v>
                </c:pt>
                <c:pt idx="493">
                  <c:v>3.9755789473680938</c:v>
                </c:pt>
                <c:pt idx="494">
                  <c:v>0.83610000000004536</c:v>
                </c:pt>
                <c:pt idx="495">
                  <c:v>0.83610000000004558</c:v>
                </c:pt>
                <c:pt idx="496">
                  <c:v>0</c:v>
                </c:pt>
                <c:pt idx="497">
                  <c:v>0.83610000000004558</c:v>
                </c:pt>
                <c:pt idx="498">
                  <c:v>0.83610000000004581</c:v>
                </c:pt>
                <c:pt idx="499">
                  <c:v>0.83610000000004558</c:v>
                </c:pt>
                <c:pt idx="500">
                  <c:v>0.83610000000004558</c:v>
                </c:pt>
                <c:pt idx="501">
                  <c:v>1.054</c:v>
                </c:pt>
                <c:pt idx="502">
                  <c:v>1.0489999999999999</c:v>
                </c:pt>
                <c:pt idx="503">
                  <c:v>1.0469999999999999</c:v>
                </c:pt>
                <c:pt idx="504">
                  <c:v>1.0429999999999999</c:v>
                </c:pt>
                <c:pt idx="505">
                  <c:v>1.046</c:v>
                </c:pt>
                <c:pt idx="506">
                  <c:v>1.9750000000001557</c:v>
                </c:pt>
                <c:pt idx="507">
                  <c:v>3.5449999999999999</c:v>
                </c:pt>
                <c:pt idx="508">
                  <c:v>3.5430000000000001</c:v>
                </c:pt>
                <c:pt idx="509">
                  <c:v>1.044</c:v>
                </c:pt>
                <c:pt idx="510">
                  <c:v>1.0489999999999999</c:v>
                </c:pt>
                <c:pt idx="511">
                  <c:v>1.0449999999999999</c:v>
                </c:pt>
                <c:pt idx="512">
                  <c:v>1.024</c:v>
                </c:pt>
                <c:pt idx="513">
                  <c:v>1.0129999999999999</c:v>
                </c:pt>
                <c:pt idx="514">
                  <c:v>1.018</c:v>
                </c:pt>
                <c:pt idx="515">
                  <c:v>1.018</c:v>
                </c:pt>
                <c:pt idx="516">
                  <c:v>1.0149999999999999</c:v>
                </c:pt>
                <c:pt idx="517">
                  <c:v>0.56949999999931666</c:v>
                </c:pt>
                <c:pt idx="518">
                  <c:v>1.016</c:v>
                </c:pt>
                <c:pt idx="519">
                  <c:v>1.0169999999999999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1.0389999999999999</c:v>
                </c:pt>
                <c:pt idx="526">
                  <c:v>1.0329999999999999</c:v>
                </c:pt>
                <c:pt idx="527">
                  <c:v>1.0369999999999999</c:v>
                </c:pt>
                <c:pt idx="528">
                  <c:v>1.0329999999999999</c:v>
                </c:pt>
                <c:pt idx="529">
                  <c:v>1.0369999999999999</c:v>
                </c:pt>
                <c:pt idx="530">
                  <c:v>1.9630000000003618</c:v>
                </c:pt>
                <c:pt idx="531">
                  <c:v>3.5350000000000001</c:v>
                </c:pt>
                <c:pt idx="532">
                  <c:v>3.536</c:v>
                </c:pt>
                <c:pt idx="533">
                  <c:v>1.038</c:v>
                </c:pt>
                <c:pt idx="534">
                  <c:v>1.0389999999999999</c:v>
                </c:pt>
                <c:pt idx="535">
                  <c:v>1.032</c:v>
                </c:pt>
                <c:pt idx="536">
                  <c:v>1.03</c:v>
                </c:pt>
                <c:pt idx="537">
                  <c:v>1.0169999999999999</c:v>
                </c:pt>
                <c:pt idx="538">
                  <c:v>1.006</c:v>
                </c:pt>
                <c:pt idx="539">
                  <c:v>1.0009999999999999</c:v>
                </c:pt>
                <c:pt idx="540">
                  <c:v>0.996</c:v>
                </c:pt>
                <c:pt idx="541">
                  <c:v>1.0009999999999999</c:v>
                </c:pt>
                <c:pt idx="542">
                  <c:v>1.0049999999999999</c:v>
                </c:pt>
                <c:pt idx="543">
                  <c:v>1.002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0.53250000000038411</c:v>
                </c:pt>
                <c:pt idx="550">
                  <c:v>1.0209999999999999</c:v>
                </c:pt>
                <c:pt idx="551">
                  <c:v>1.0189999999999999</c:v>
                </c:pt>
                <c:pt idx="552">
                  <c:v>1.0189999999999999</c:v>
                </c:pt>
                <c:pt idx="553">
                  <c:v>1.0089999999999999</c:v>
                </c:pt>
                <c:pt idx="554">
                  <c:v>3.5089999999999999</c:v>
                </c:pt>
                <c:pt idx="555">
                  <c:v>3.5089999999999999</c:v>
                </c:pt>
                <c:pt idx="556">
                  <c:v>1.9419999999996169</c:v>
                </c:pt>
                <c:pt idx="557">
                  <c:v>1.0189999999999999</c:v>
                </c:pt>
                <c:pt idx="558">
                  <c:v>1.0960000000000001</c:v>
                </c:pt>
                <c:pt idx="559">
                  <c:v>0.86268181818183165</c:v>
                </c:pt>
                <c:pt idx="560">
                  <c:v>0.86268181818183165</c:v>
                </c:pt>
                <c:pt idx="561">
                  <c:v>0.86268181818183187</c:v>
                </c:pt>
                <c:pt idx="562">
                  <c:v>0.86268181818183165</c:v>
                </c:pt>
                <c:pt idx="563">
                  <c:v>0.86268181818183187</c:v>
                </c:pt>
                <c:pt idx="564">
                  <c:v>4.7</c:v>
                </c:pt>
                <c:pt idx="565">
                  <c:v>4.726</c:v>
                </c:pt>
                <c:pt idx="566">
                  <c:v>0.86268181818183143</c:v>
                </c:pt>
                <c:pt idx="567">
                  <c:v>0.86268181818183165</c:v>
                </c:pt>
                <c:pt idx="568">
                  <c:v>0.86268181818183154</c:v>
                </c:pt>
                <c:pt idx="569">
                  <c:v>0</c:v>
                </c:pt>
                <c:pt idx="570">
                  <c:v>0.86268181818183165</c:v>
                </c:pt>
                <c:pt idx="571">
                  <c:v>0.86268181818183154</c:v>
                </c:pt>
                <c:pt idx="572">
                  <c:v>0.86268181818183165</c:v>
                </c:pt>
                <c:pt idx="573">
                  <c:v>1.0840000000000001</c:v>
                </c:pt>
                <c:pt idx="574">
                  <c:v>1.0840000000000001</c:v>
                </c:pt>
                <c:pt idx="575">
                  <c:v>1.073</c:v>
                </c:pt>
                <c:pt idx="576">
                  <c:v>1.0629999999999999</c:v>
                </c:pt>
                <c:pt idx="577">
                  <c:v>1.0609999999999999</c:v>
                </c:pt>
                <c:pt idx="578">
                  <c:v>3.5629999999999997</c:v>
                </c:pt>
                <c:pt idx="579">
                  <c:v>3.5649999999999999</c:v>
                </c:pt>
                <c:pt idx="580">
                  <c:v>1.9889999999995518</c:v>
                </c:pt>
                <c:pt idx="581">
                  <c:v>1.06</c:v>
                </c:pt>
                <c:pt idx="582">
                  <c:v>1.111</c:v>
                </c:pt>
                <c:pt idx="583">
                  <c:v>0.84877272727274877</c:v>
                </c:pt>
                <c:pt idx="584">
                  <c:v>0.84877272727274866</c:v>
                </c:pt>
                <c:pt idx="585">
                  <c:v>0.84877272727274833</c:v>
                </c:pt>
                <c:pt idx="586">
                  <c:v>0.84877272727274877</c:v>
                </c:pt>
                <c:pt idx="587">
                  <c:v>0.84877272727274877</c:v>
                </c:pt>
                <c:pt idx="588">
                  <c:v>4.6989999999999998</c:v>
                </c:pt>
                <c:pt idx="589">
                  <c:v>4.6230000000000002</c:v>
                </c:pt>
                <c:pt idx="590">
                  <c:v>0.84877272727274877</c:v>
                </c:pt>
                <c:pt idx="591">
                  <c:v>0.84877272727274877</c:v>
                </c:pt>
                <c:pt idx="592">
                  <c:v>0</c:v>
                </c:pt>
                <c:pt idx="593">
                  <c:v>0.84877272727274855</c:v>
                </c:pt>
                <c:pt idx="594">
                  <c:v>0.84877272727274877</c:v>
                </c:pt>
                <c:pt idx="595">
                  <c:v>0.84877272727274855</c:v>
                </c:pt>
                <c:pt idx="596">
                  <c:v>0.84877272727274855</c:v>
                </c:pt>
                <c:pt idx="597">
                  <c:v>1.0920000000000001</c:v>
                </c:pt>
                <c:pt idx="598">
                  <c:v>1.0900000000000001</c:v>
                </c:pt>
                <c:pt idx="599">
                  <c:v>1.0880000000000001</c:v>
                </c:pt>
                <c:pt idx="600">
                  <c:v>1.079</c:v>
                </c:pt>
                <c:pt idx="601">
                  <c:v>1.069</c:v>
                </c:pt>
                <c:pt idx="602">
                  <c:v>3.569</c:v>
                </c:pt>
                <c:pt idx="603">
                  <c:v>3.5670000000000002</c:v>
                </c:pt>
                <c:pt idx="604">
                  <c:v>1.9939999999998208</c:v>
                </c:pt>
                <c:pt idx="605">
                  <c:v>1.0680000000000001</c:v>
                </c:pt>
                <c:pt idx="606">
                  <c:v>1.125</c:v>
                </c:pt>
                <c:pt idx="607">
                  <c:v>0.80050000000003307</c:v>
                </c:pt>
                <c:pt idx="608">
                  <c:v>0.8005000000000333</c:v>
                </c:pt>
                <c:pt idx="609">
                  <c:v>0.80050000000003352</c:v>
                </c:pt>
                <c:pt idx="610">
                  <c:v>0.80050000000003352</c:v>
                </c:pt>
                <c:pt idx="611">
                  <c:v>0.8005000000000333</c:v>
                </c:pt>
                <c:pt idx="612">
                  <c:v>4.5809999999999995</c:v>
                </c:pt>
                <c:pt idx="613">
                  <c:v>4.5369999999999999</c:v>
                </c:pt>
                <c:pt idx="614">
                  <c:v>0.80050000000003352</c:v>
                </c:pt>
                <c:pt idx="615">
                  <c:v>0.8005000000000333</c:v>
                </c:pt>
                <c:pt idx="616">
                  <c:v>0.80050000000003307</c:v>
                </c:pt>
                <c:pt idx="617">
                  <c:v>0</c:v>
                </c:pt>
                <c:pt idx="618">
                  <c:v>0.8005000000000333</c:v>
                </c:pt>
                <c:pt idx="619">
                  <c:v>0.80050000000003319</c:v>
                </c:pt>
                <c:pt idx="620">
                  <c:v>0.8005000000000333</c:v>
                </c:pt>
                <c:pt idx="621">
                  <c:v>1.0509999999999999</c:v>
                </c:pt>
                <c:pt idx="622">
                  <c:v>1.046</c:v>
                </c:pt>
                <c:pt idx="623">
                  <c:v>1.046</c:v>
                </c:pt>
                <c:pt idx="624">
                  <c:v>1.0449999999999999</c:v>
                </c:pt>
                <c:pt idx="625">
                  <c:v>1.04</c:v>
                </c:pt>
                <c:pt idx="626">
                  <c:v>3.54</c:v>
                </c:pt>
                <c:pt idx="627">
                  <c:v>3.5430000000000001</c:v>
                </c:pt>
                <c:pt idx="628">
                  <c:v>1.9760000000002864</c:v>
                </c:pt>
                <c:pt idx="629">
                  <c:v>1.0469999999999999</c:v>
                </c:pt>
                <c:pt idx="630">
                  <c:v>1.081</c:v>
                </c:pt>
                <c:pt idx="631">
                  <c:v>0.76440909090903786</c:v>
                </c:pt>
                <c:pt idx="632">
                  <c:v>0.76440909090903808</c:v>
                </c:pt>
                <c:pt idx="633">
                  <c:v>0.76440909090903819</c:v>
                </c:pt>
                <c:pt idx="634">
                  <c:v>0.76440909090903775</c:v>
                </c:pt>
                <c:pt idx="635">
                  <c:v>0.76440909090903797</c:v>
                </c:pt>
                <c:pt idx="636">
                  <c:v>4.4670000000000005</c:v>
                </c:pt>
                <c:pt idx="637">
                  <c:v>4.4729999999999999</c:v>
                </c:pt>
                <c:pt idx="638">
                  <c:v>0.76440909090903819</c:v>
                </c:pt>
                <c:pt idx="639">
                  <c:v>0.76440909090903819</c:v>
                </c:pt>
                <c:pt idx="640">
                  <c:v>0.76440909090903797</c:v>
                </c:pt>
                <c:pt idx="641">
                  <c:v>0</c:v>
                </c:pt>
                <c:pt idx="642">
                  <c:v>0.76440909090903786</c:v>
                </c:pt>
                <c:pt idx="643">
                  <c:v>0.76440909090903775</c:v>
                </c:pt>
                <c:pt idx="644">
                  <c:v>0.76440909090903808</c:v>
                </c:pt>
                <c:pt idx="645">
                  <c:v>1.0580000000000001</c:v>
                </c:pt>
                <c:pt idx="646">
                  <c:v>1.048</c:v>
                </c:pt>
                <c:pt idx="647">
                  <c:v>1.034</c:v>
                </c:pt>
                <c:pt idx="648">
                  <c:v>1.0349999999999999</c:v>
                </c:pt>
                <c:pt idx="649">
                  <c:v>1.0249999999999999</c:v>
                </c:pt>
                <c:pt idx="650">
                  <c:v>3.532</c:v>
                </c:pt>
                <c:pt idx="651">
                  <c:v>3.524</c:v>
                </c:pt>
                <c:pt idx="652">
                  <c:v>1.9530000000004666</c:v>
                </c:pt>
                <c:pt idx="653">
                  <c:v>1.0249999999999999</c:v>
                </c:pt>
                <c:pt idx="654">
                  <c:v>1.0669999999999999</c:v>
                </c:pt>
                <c:pt idx="655">
                  <c:v>0.64568181818184722</c:v>
                </c:pt>
                <c:pt idx="656">
                  <c:v>0.64568181818184756</c:v>
                </c:pt>
                <c:pt idx="657">
                  <c:v>0.64568181818184733</c:v>
                </c:pt>
                <c:pt idx="658">
                  <c:v>0.64568181818184756</c:v>
                </c:pt>
                <c:pt idx="659">
                  <c:v>0.64568181818184733</c:v>
                </c:pt>
                <c:pt idx="660">
                  <c:v>4.4059999999999997</c:v>
                </c:pt>
                <c:pt idx="661">
                  <c:v>4.3309999999999995</c:v>
                </c:pt>
                <c:pt idx="662">
                  <c:v>0.64568181818184733</c:v>
                </c:pt>
                <c:pt idx="663">
                  <c:v>0.64568181818184722</c:v>
                </c:pt>
                <c:pt idx="664">
                  <c:v>0.64568181818184722</c:v>
                </c:pt>
                <c:pt idx="665">
                  <c:v>0</c:v>
                </c:pt>
                <c:pt idx="666">
                  <c:v>0.64568181818184733</c:v>
                </c:pt>
                <c:pt idx="667">
                  <c:v>0.64568181818184711</c:v>
                </c:pt>
                <c:pt idx="668">
                  <c:v>0.64568181818184711</c:v>
                </c:pt>
                <c:pt idx="669">
                  <c:v>1.0069999999999999</c:v>
                </c:pt>
                <c:pt idx="670">
                  <c:v>0.997</c:v>
                </c:pt>
                <c:pt idx="671">
                  <c:v>1.0049999999999999</c:v>
                </c:pt>
                <c:pt idx="672">
                  <c:v>1.008</c:v>
                </c:pt>
                <c:pt idx="673">
                  <c:v>1.0129999999999999</c:v>
                </c:pt>
                <c:pt idx="674">
                  <c:v>3.5169999999999999</c:v>
                </c:pt>
                <c:pt idx="675">
                  <c:v>3.5179999999999998</c:v>
                </c:pt>
                <c:pt idx="676">
                  <c:v>1.9499999999993956</c:v>
                </c:pt>
                <c:pt idx="677">
                  <c:v>1.024</c:v>
                </c:pt>
                <c:pt idx="678">
                  <c:v>1.06</c:v>
                </c:pt>
                <c:pt idx="679">
                  <c:v>0.31431818181821114</c:v>
                </c:pt>
                <c:pt idx="680">
                  <c:v>0.31431818181821125</c:v>
                </c:pt>
                <c:pt idx="681">
                  <c:v>0.31431818181821125</c:v>
                </c:pt>
                <c:pt idx="682">
                  <c:v>0.31431818181821125</c:v>
                </c:pt>
                <c:pt idx="683">
                  <c:v>0.31431818181821125</c:v>
                </c:pt>
                <c:pt idx="684">
                  <c:v>3.6040000000000001</c:v>
                </c:pt>
                <c:pt idx="685">
                  <c:v>3.55</c:v>
                </c:pt>
                <c:pt idx="686">
                  <c:v>0.31431818181821125</c:v>
                </c:pt>
                <c:pt idx="687">
                  <c:v>0.31431818181821125</c:v>
                </c:pt>
                <c:pt idx="688">
                  <c:v>0.31431818181821136</c:v>
                </c:pt>
                <c:pt idx="689">
                  <c:v>0</c:v>
                </c:pt>
                <c:pt idx="690">
                  <c:v>0.31431818181821114</c:v>
                </c:pt>
                <c:pt idx="691">
                  <c:v>0.31431818181821125</c:v>
                </c:pt>
                <c:pt idx="692">
                  <c:v>0.31431818181821114</c:v>
                </c:pt>
                <c:pt idx="693">
                  <c:v>0.995</c:v>
                </c:pt>
                <c:pt idx="694">
                  <c:v>0.99299999999999999</c:v>
                </c:pt>
                <c:pt idx="695">
                  <c:v>0.99</c:v>
                </c:pt>
                <c:pt idx="696">
                  <c:v>0.98299999999999998</c:v>
                </c:pt>
                <c:pt idx="697">
                  <c:v>0.98499999999999999</c:v>
                </c:pt>
                <c:pt idx="698">
                  <c:v>1.916999999999903</c:v>
                </c:pt>
                <c:pt idx="699">
                  <c:v>3.4859999999999998</c:v>
                </c:pt>
                <c:pt idx="700">
                  <c:v>3.484</c:v>
                </c:pt>
                <c:pt idx="701">
                  <c:v>0.98</c:v>
                </c:pt>
                <c:pt idx="702">
                  <c:v>0.99</c:v>
                </c:pt>
                <c:pt idx="703">
                  <c:v>0.98399999999999999</c:v>
                </c:pt>
                <c:pt idx="704">
                  <c:v>0.98099999999999998</c:v>
                </c:pt>
                <c:pt idx="705">
                  <c:v>0.97299999999999998</c:v>
                </c:pt>
                <c:pt idx="706">
                  <c:v>0.96799999999999997</c:v>
                </c:pt>
                <c:pt idx="707">
                  <c:v>0.96499999999999997</c:v>
                </c:pt>
                <c:pt idx="708">
                  <c:v>0.96199999999999997</c:v>
                </c:pt>
                <c:pt idx="709">
                  <c:v>0.95099999999999996</c:v>
                </c:pt>
                <c:pt idx="710">
                  <c:v>0.94799999999999995</c:v>
                </c:pt>
                <c:pt idx="711">
                  <c:v>0.94699999999999995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0.19849999999955348</c:v>
                </c:pt>
                <c:pt idx="718">
                  <c:v>0.96799999999999997</c:v>
                </c:pt>
                <c:pt idx="719">
                  <c:v>0.96</c:v>
                </c:pt>
                <c:pt idx="720">
                  <c:v>0.96599999999999997</c:v>
                </c:pt>
                <c:pt idx="721">
                  <c:v>0.97299999999999998</c:v>
                </c:pt>
                <c:pt idx="722">
                  <c:v>1.9019999999999944</c:v>
                </c:pt>
                <c:pt idx="723">
                  <c:v>3.4729999999999999</c:v>
                </c:pt>
                <c:pt idx="724">
                  <c:v>3.4729999999999999</c:v>
                </c:pt>
                <c:pt idx="725">
                  <c:v>0.97299999999999998</c:v>
                </c:pt>
                <c:pt idx="726">
                  <c:v>0.97799999999999998</c:v>
                </c:pt>
                <c:pt idx="727">
                  <c:v>0.97</c:v>
                </c:pt>
                <c:pt idx="728">
                  <c:v>0.96899999999999997</c:v>
                </c:pt>
                <c:pt idx="729">
                  <c:v>0.94599999999999995</c:v>
                </c:pt>
                <c:pt idx="730">
                  <c:v>0.94899999999999995</c:v>
                </c:pt>
                <c:pt idx="731">
                  <c:v>0.94399999999999995</c:v>
                </c:pt>
                <c:pt idx="732">
                  <c:v>0.94599999999999995</c:v>
                </c:pt>
                <c:pt idx="733">
                  <c:v>0.94299999999999995</c:v>
                </c:pt>
                <c:pt idx="734">
                  <c:v>0.94099999999999995</c:v>
                </c:pt>
                <c:pt idx="735">
                  <c:v>0.94599999999999995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0.18950000000048484</c:v>
                </c:pt>
                <c:pt idx="742">
                  <c:v>0.97599999999999998</c:v>
                </c:pt>
                <c:pt idx="743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8E-4B85-8733-094E59E20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875920"/>
        <c:axId val="1165404352"/>
      </c:lineChart>
      <c:catAx>
        <c:axId val="6153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9242912"/>
        <c:crosses val="autoZero"/>
        <c:auto val="1"/>
        <c:lblAlgn val="ctr"/>
        <c:lblOffset val="100"/>
        <c:noMultiLvlLbl val="0"/>
      </c:catAx>
      <c:valAx>
        <c:axId val="939242912"/>
        <c:scaling>
          <c:orientation val="minMax"/>
          <c:max val="4"/>
          <c:min val="-2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375664"/>
        <c:crosses val="autoZero"/>
        <c:crossBetween val="between"/>
      </c:valAx>
      <c:valAx>
        <c:axId val="1165404352"/>
        <c:scaling>
          <c:orientation val="minMax"/>
          <c:max val="4"/>
          <c:min val="-2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875920"/>
        <c:crosses val="max"/>
        <c:crossBetween val="between"/>
      </c:valAx>
      <c:catAx>
        <c:axId val="48287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5404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нагрузка в пиковые часы СО, МВт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Result!$K$1</c:f>
              <c:strCache>
                <c:ptCount val="1"/>
                <c:pt idx="0">
                  <c:v>Общая нагрузка в часы СО, МВт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Result!$G$2:$G$745</c:f>
              <c:strCache>
                <c:ptCount val="744"/>
                <c:pt idx="0">
                  <c:v>2018-12-1 1:00</c:v>
                </c:pt>
                <c:pt idx="1">
                  <c:v>2018-12-1 2:00</c:v>
                </c:pt>
                <c:pt idx="2">
                  <c:v>2018-12-1 3:00</c:v>
                </c:pt>
                <c:pt idx="3">
                  <c:v>2018-12-1 4:00</c:v>
                </c:pt>
                <c:pt idx="4">
                  <c:v>2018-12-1 5:00</c:v>
                </c:pt>
                <c:pt idx="5">
                  <c:v>2018-12-1 6:00</c:v>
                </c:pt>
                <c:pt idx="6">
                  <c:v>2018-12-1 7:00</c:v>
                </c:pt>
                <c:pt idx="7">
                  <c:v>2018-12-1 8:00</c:v>
                </c:pt>
                <c:pt idx="8">
                  <c:v>2018-12-1 9:00</c:v>
                </c:pt>
                <c:pt idx="9">
                  <c:v>2018-12-1 10:00</c:v>
                </c:pt>
                <c:pt idx="10">
                  <c:v>2018-12-1 11:00</c:v>
                </c:pt>
                <c:pt idx="11">
                  <c:v>2018-12-1 12:00</c:v>
                </c:pt>
                <c:pt idx="12">
                  <c:v>2018-12-1 13:00</c:v>
                </c:pt>
                <c:pt idx="13">
                  <c:v>2018-12-1 14:00</c:v>
                </c:pt>
                <c:pt idx="14">
                  <c:v>2018-12-1 15:00</c:v>
                </c:pt>
                <c:pt idx="15">
                  <c:v>2018-12-1 16:00</c:v>
                </c:pt>
                <c:pt idx="16">
                  <c:v>2018-12-1 17:00</c:v>
                </c:pt>
                <c:pt idx="17">
                  <c:v>2018-12-1 18:00</c:v>
                </c:pt>
                <c:pt idx="18">
                  <c:v>2018-12-1 19:00</c:v>
                </c:pt>
                <c:pt idx="19">
                  <c:v>2018-12-1 20:00</c:v>
                </c:pt>
                <c:pt idx="20">
                  <c:v>2018-12-1 21:00</c:v>
                </c:pt>
                <c:pt idx="21">
                  <c:v>2018-12-1 22:00</c:v>
                </c:pt>
                <c:pt idx="22">
                  <c:v>2018-12-1 23:00</c:v>
                </c:pt>
                <c:pt idx="23">
                  <c:v>2018-12-1 24:00</c:v>
                </c:pt>
                <c:pt idx="24">
                  <c:v>2018-12-2 1:00</c:v>
                </c:pt>
                <c:pt idx="25">
                  <c:v>2018-12-2 2:00</c:v>
                </c:pt>
                <c:pt idx="26">
                  <c:v>2018-12-2 3:00</c:v>
                </c:pt>
                <c:pt idx="27">
                  <c:v>2018-12-2 4:00</c:v>
                </c:pt>
                <c:pt idx="28">
                  <c:v>2018-12-2 5:00</c:v>
                </c:pt>
                <c:pt idx="29">
                  <c:v>2018-12-2 6:00</c:v>
                </c:pt>
                <c:pt idx="30">
                  <c:v>2018-12-2 7:00</c:v>
                </c:pt>
                <c:pt idx="31">
                  <c:v>2018-12-2 8:00</c:v>
                </c:pt>
                <c:pt idx="32">
                  <c:v>2018-12-2 9:00</c:v>
                </c:pt>
                <c:pt idx="33">
                  <c:v>2018-12-2 10:00</c:v>
                </c:pt>
                <c:pt idx="34">
                  <c:v>2018-12-2 11:00</c:v>
                </c:pt>
                <c:pt idx="35">
                  <c:v>2018-12-2 12:00</c:v>
                </c:pt>
                <c:pt idx="36">
                  <c:v>2018-12-2 13:00</c:v>
                </c:pt>
                <c:pt idx="37">
                  <c:v>2018-12-2 14:00</c:v>
                </c:pt>
                <c:pt idx="38">
                  <c:v>2018-12-2 15:00</c:v>
                </c:pt>
                <c:pt idx="39">
                  <c:v>2018-12-2 16:00</c:v>
                </c:pt>
                <c:pt idx="40">
                  <c:v>2018-12-2 17:00</c:v>
                </c:pt>
                <c:pt idx="41">
                  <c:v>2018-12-2 18:00</c:v>
                </c:pt>
                <c:pt idx="42">
                  <c:v>2018-12-2 19:00</c:v>
                </c:pt>
                <c:pt idx="43">
                  <c:v>2018-12-2 20:00</c:v>
                </c:pt>
                <c:pt idx="44">
                  <c:v>2018-12-2 21:00</c:v>
                </c:pt>
                <c:pt idx="45">
                  <c:v>2018-12-2 22:00</c:v>
                </c:pt>
                <c:pt idx="46">
                  <c:v>2018-12-2 23:00</c:v>
                </c:pt>
                <c:pt idx="47">
                  <c:v>2018-12-2 24:00</c:v>
                </c:pt>
                <c:pt idx="48">
                  <c:v>2018-12-3 1:00</c:v>
                </c:pt>
                <c:pt idx="49">
                  <c:v>2018-12-3 2:00</c:v>
                </c:pt>
                <c:pt idx="50">
                  <c:v>2018-12-3 3:00</c:v>
                </c:pt>
                <c:pt idx="51">
                  <c:v>2018-12-3 4:00</c:v>
                </c:pt>
                <c:pt idx="52">
                  <c:v>2018-12-3 5:00</c:v>
                </c:pt>
                <c:pt idx="53">
                  <c:v>2018-12-3 6:00</c:v>
                </c:pt>
                <c:pt idx="54">
                  <c:v>2018-12-3 7:00</c:v>
                </c:pt>
                <c:pt idx="55">
                  <c:v>2018-12-3 8:00</c:v>
                </c:pt>
                <c:pt idx="56">
                  <c:v>2018-12-3 9:00</c:v>
                </c:pt>
                <c:pt idx="57">
                  <c:v>2018-12-3 10:00</c:v>
                </c:pt>
                <c:pt idx="58">
                  <c:v>2018-12-3 11:00</c:v>
                </c:pt>
                <c:pt idx="59">
                  <c:v>2018-12-3 12:00</c:v>
                </c:pt>
                <c:pt idx="60">
                  <c:v>2018-12-3 13:00</c:v>
                </c:pt>
                <c:pt idx="61">
                  <c:v>2018-12-3 14:00</c:v>
                </c:pt>
                <c:pt idx="62">
                  <c:v>2018-12-3 15:00</c:v>
                </c:pt>
                <c:pt idx="63">
                  <c:v>2018-12-3 16:00</c:v>
                </c:pt>
                <c:pt idx="64">
                  <c:v>2018-12-3 17:00</c:v>
                </c:pt>
                <c:pt idx="65">
                  <c:v>2018-12-3 18:00</c:v>
                </c:pt>
                <c:pt idx="66">
                  <c:v>2018-12-3 19:00</c:v>
                </c:pt>
                <c:pt idx="67">
                  <c:v>2018-12-3 20:00</c:v>
                </c:pt>
                <c:pt idx="68">
                  <c:v>2018-12-3 21:00</c:v>
                </c:pt>
                <c:pt idx="69">
                  <c:v>2018-12-3 22:00</c:v>
                </c:pt>
                <c:pt idx="70">
                  <c:v>2018-12-3 23:00</c:v>
                </c:pt>
                <c:pt idx="71">
                  <c:v>2018-12-3 24:00</c:v>
                </c:pt>
                <c:pt idx="72">
                  <c:v>2018-12-4 1:00</c:v>
                </c:pt>
                <c:pt idx="73">
                  <c:v>2018-12-4 2:00</c:v>
                </c:pt>
                <c:pt idx="74">
                  <c:v>2018-12-4 3:00</c:v>
                </c:pt>
                <c:pt idx="75">
                  <c:v>2018-12-4 4:00</c:v>
                </c:pt>
                <c:pt idx="76">
                  <c:v>2018-12-4 5:00</c:v>
                </c:pt>
                <c:pt idx="77">
                  <c:v>2018-12-4 6:00</c:v>
                </c:pt>
                <c:pt idx="78">
                  <c:v>2018-12-4 7:00</c:v>
                </c:pt>
                <c:pt idx="79">
                  <c:v>2018-12-4 8:00</c:v>
                </c:pt>
                <c:pt idx="80">
                  <c:v>2018-12-4 9:00</c:v>
                </c:pt>
                <c:pt idx="81">
                  <c:v>2018-12-4 10:00</c:v>
                </c:pt>
                <c:pt idx="82">
                  <c:v>2018-12-4 11:00</c:v>
                </c:pt>
                <c:pt idx="83">
                  <c:v>2018-12-4 12:00</c:v>
                </c:pt>
                <c:pt idx="84">
                  <c:v>2018-12-4 13:00</c:v>
                </c:pt>
                <c:pt idx="85">
                  <c:v>2018-12-4 14:00</c:v>
                </c:pt>
                <c:pt idx="86">
                  <c:v>2018-12-4 15:00</c:v>
                </c:pt>
                <c:pt idx="87">
                  <c:v>2018-12-4 16:00</c:v>
                </c:pt>
                <c:pt idx="88">
                  <c:v>2018-12-4 17:00</c:v>
                </c:pt>
                <c:pt idx="89">
                  <c:v>2018-12-4 18:00</c:v>
                </c:pt>
                <c:pt idx="90">
                  <c:v>2018-12-4 19:00</c:v>
                </c:pt>
                <c:pt idx="91">
                  <c:v>2018-12-4 20:00</c:v>
                </c:pt>
                <c:pt idx="92">
                  <c:v>2018-12-4 21:00</c:v>
                </c:pt>
                <c:pt idx="93">
                  <c:v>2018-12-4 22:00</c:v>
                </c:pt>
                <c:pt idx="94">
                  <c:v>2018-12-4 23:00</c:v>
                </c:pt>
                <c:pt idx="95">
                  <c:v>2018-12-4 24:00</c:v>
                </c:pt>
                <c:pt idx="96">
                  <c:v>2018-12-5 1:00</c:v>
                </c:pt>
                <c:pt idx="97">
                  <c:v>2018-12-5 2:00</c:v>
                </c:pt>
                <c:pt idx="98">
                  <c:v>2018-12-5 3:00</c:v>
                </c:pt>
                <c:pt idx="99">
                  <c:v>2018-12-5 4:00</c:v>
                </c:pt>
                <c:pt idx="100">
                  <c:v>2018-12-5 5:00</c:v>
                </c:pt>
                <c:pt idx="101">
                  <c:v>2018-12-5 6:00</c:v>
                </c:pt>
                <c:pt idx="102">
                  <c:v>2018-12-5 7:00</c:v>
                </c:pt>
                <c:pt idx="103">
                  <c:v>2018-12-5 8:00</c:v>
                </c:pt>
                <c:pt idx="104">
                  <c:v>2018-12-5 9:00</c:v>
                </c:pt>
                <c:pt idx="105">
                  <c:v>2018-12-5 10:00</c:v>
                </c:pt>
                <c:pt idx="106">
                  <c:v>2018-12-5 11:00</c:v>
                </c:pt>
                <c:pt idx="107">
                  <c:v>2018-12-5 12:00</c:v>
                </c:pt>
                <c:pt idx="108">
                  <c:v>2018-12-5 13:00</c:v>
                </c:pt>
                <c:pt idx="109">
                  <c:v>2018-12-5 14:00</c:v>
                </c:pt>
                <c:pt idx="110">
                  <c:v>2018-12-5 15:00</c:v>
                </c:pt>
                <c:pt idx="111">
                  <c:v>2018-12-5 16:00</c:v>
                </c:pt>
                <c:pt idx="112">
                  <c:v>2018-12-5 17:00</c:v>
                </c:pt>
                <c:pt idx="113">
                  <c:v>2018-12-5 18:00</c:v>
                </c:pt>
                <c:pt idx="114">
                  <c:v>2018-12-5 19:00</c:v>
                </c:pt>
                <c:pt idx="115">
                  <c:v>2018-12-5 20:00</c:v>
                </c:pt>
                <c:pt idx="116">
                  <c:v>2018-12-5 21:00</c:v>
                </c:pt>
                <c:pt idx="117">
                  <c:v>2018-12-5 22:00</c:v>
                </c:pt>
                <c:pt idx="118">
                  <c:v>2018-12-5 23:00</c:v>
                </c:pt>
                <c:pt idx="119">
                  <c:v>2018-12-5 24:00</c:v>
                </c:pt>
                <c:pt idx="120">
                  <c:v>2018-12-6 1:00</c:v>
                </c:pt>
                <c:pt idx="121">
                  <c:v>2018-12-6 2:00</c:v>
                </c:pt>
                <c:pt idx="122">
                  <c:v>2018-12-6 3:00</c:v>
                </c:pt>
                <c:pt idx="123">
                  <c:v>2018-12-6 4:00</c:v>
                </c:pt>
                <c:pt idx="124">
                  <c:v>2018-12-6 5:00</c:v>
                </c:pt>
                <c:pt idx="125">
                  <c:v>2018-12-6 6:00</c:v>
                </c:pt>
                <c:pt idx="126">
                  <c:v>2018-12-6 7:00</c:v>
                </c:pt>
                <c:pt idx="127">
                  <c:v>2018-12-6 8:00</c:v>
                </c:pt>
                <c:pt idx="128">
                  <c:v>2018-12-6 9:00</c:v>
                </c:pt>
                <c:pt idx="129">
                  <c:v>2018-12-6 10:00</c:v>
                </c:pt>
                <c:pt idx="130">
                  <c:v>2018-12-6 11:00</c:v>
                </c:pt>
                <c:pt idx="131">
                  <c:v>2018-12-6 12:00</c:v>
                </c:pt>
                <c:pt idx="132">
                  <c:v>2018-12-6 13:00</c:v>
                </c:pt>
                <c:pt idx="133">
                  <c:v>2018-12-6 14:00</c:v>
                </c:pt>
                <c:pt idx="134">
                  <c:v>2018-12-6 15:00</c:v>
                </c:pt>
                <c:pt idx="135">
                  <c:v>2018-12-6 16:00</c:v>
                </c:pt>
                <c:pt idx="136">
                  <c:v>2018-12-6 17:00</c:v>
                </c:pt>
                <c:pt idx="137">
                  <c:v>2018-12-6 18:00</c:v>
                </c:pt>
                <c:pt idx="138">
                  <c:v>2018-12-6 19:00</c:v>
                </c:pt>
                <c:pt idx="139">
                  <c:v>2018-12-6 20:00</c:v>
                </c:pt>
                <c:pt idx="140">
                  <c:v>2018-12-6 21:00</c:v>
                </c:pt>
                <c:pt idx="141">
                  <c:v>2018-12-6 22:00</c:v>
                </c:pt>
                <c:pt idx="142">
                  <c:v>2018-12-6 23:00</c:v>
                </c:pt>
                <c:pt idx="143">
                  <c:v>2018-12-6 24:00</c:v>
                </c:pt>
                <c:pt idx="144">
                  <c:v>2018-12-7 1:00</c:v>
                </c:pt>
                <c:pt idx="145">
                  <c:v>2018-12-7 2:00</c:v>
                </c:pt>
                <c:pt idx="146">
                  <c:v>2018-12-7 3:00</c:v>
                </c:pt>
                <c:pt idx="147">
                  <c:v>2018-12-7 4:00</c:v>
                </c:pt>
                <c:pt idx="148">
                  <c:v>2018-12-7 5:00</c:v>
                </c:pt>
                <c:pt idx="149">
                  <c:v>2018-12-7 6:00</c:v>
                </c:pt>
                <c:pt idx="150">
                  <c:v>2018-12-7 7:00</c:v>
                </c:pt>
                <c:pt idx="151">
                  <c:v>2018-12-7 8:00</c:v>
                </c:pt>
                <c:pt idx="152">
                  <c:v>2018-12-7 9:00</c:v>
                </c:pt>
                <c:pt idx="153">
                  <c:v>2018-12-7 10:00</c:v>
                </c:pt>
                <c:pt idx="154">
                  <c:v>2018-12-7 11:00</c:v>
                </c:pt>
                <c:pt idx="155">
                  <c:v>2018-12-7 12:00</c:v>
                </c:pt>
                <c:pt idx="156">
                  <c:v>2018-12-7 13:00</c:v>
                </c:pt>
                <c:pt idx="157">
                  <c:v>2018-12-7 14:00</c:v>
                </c:pt>
                <c:pt idx="158">
                  <c:v>2018-12-7 15:00</c:v>
                </c:pt>
                <c:pt idx="159">
                  <c:v>2018-12-7 16:00</c:v>
                </c:pt>
                <c:pt idx="160">
                  <c:v>2018-12-7 17:00</c:v>
                </c:pt>
                <c:pt idx="161">
                  <c:v>2018-12-7 18:00</c:v>
                </c:pt>
                <c:pt idx="162">
                  <c:v>2018-12-7 19:00</c:v>
                </c:pt>
                <c:pt idx="163">
                  <c:v>2018-12-7 20:00</c:v>
                </c:pt>
                <c:pt idx="164">
                  <c:v>2018-12-7 21:00</c:v>
                </c:pt>
                <c:pt idx="165">
                  <c:v>2018-12-7 22:00</c:v>
                </c:pt>
                <c:pt idx="166">
                  <c:v>2018-12-7 23:00</c:v>
                </c:pt>
                <c:pt idx="167">
                  <c:v>2018-12-7 24:00</c:v>
                </c:pt>
                <c:pt idx="168">
                  <c:v>2018-12-8 1:00</c:v>
                </c:pt>
                <c:pt idx="169">
                  <c:v>2018-12-8 2:00</c:v>
                </c:pt>
                <c:pt idx="170">
                  <c:v>2018-12-8 3:00</c:v>
                </c:pt>
                <c:pt idx="171">
                  <c:v>2018-12-8 4:00</c:v>
                </c:pt>
                <c:pt idx="172">
                  <c:v>2018-12-8 5:00</c:v>
                </c:pt>
                <c:pt idx="173">
                  <c:v>2018-12-8 6:00</c:v>
                </c:pt>
                <c:pt idx="174">
                  <c:v>2018-12-8 7:00</c:v>
                </c:pt>
                <c:pt idx="175">
                  <c:v>2018-12-8 8:00</c:v>
                </c:pt>
                <c:pt idx="176">
                  <c:v>2018-12-8 9:00</c:v>
                </c:pt>
                <c:pt idx="177">
                  <c:v>2018-12-8 10:00</c:v>
                </c:pt>
                <c:pt idx="178">
                  <c:v>2018-12-8 11:00</c:v>
                </c:pt>
                <c:pt idx="179">
                  <c:v>2018-12-8 12:00</c:v>
                </c:pt>
                <c:pt idx="180">
                  <c:v>2018-12-8 13:00</c:v>
                </c:pt>
                <c:pt idx="181">
                  <c:v>2018-12-8 14:00</c:v>
                </c:pt>
                <c:pt idx="182">
                  <c:v>2018-12-8 15:00</c:v>
                </c:pt>
                <c:pt idx="183">
                  <c:v>2018-12-8 16:00</c:v>
                </c:pt>
                <c:pt idx="184">
                  <c:v>2018-12-8 17:00</c:v>
                </c:pt>
                <c:pt idx="185">
                  <c:v>2018-12-8 18:00</c:v>
                </c:pt>
                <c:pt idx="186">
                  <c:v>2018-12-8 19:00</c:v>
                </c:pt>
                <c:pt idx="187">
                  <c:v>2018-12-8 20:00</c:v>
                </c:pt>
                <c:pt idx="188">
                  <c:v>2018-12-8 21:00</c:v>
                </c:pt>
                <c:pt idx="189">
                  <c:v>2018-12-8 22:00</c:v>
                </c:pt>
                <c:pt idx="190">
                  <c:v>2018-12-8 23:00</c:v>
                </c:pt>
                <c:pt idx="191">
                  <c:v>2018-12-8 24:00</c:v>
                </c:pt>
                <c:pt idx="192">
                  <c:v>2018-12-9 1:00</c:v>
                </c:pt>
                <c:pt idx="193">
                  <c:v>2018-12-9 2:00</c:v>
                </c:pt>
                <c:pt idx="194">
                  <c:v>2018-12-9 3:00</c:v>
                </c:pt>
                <c:pt idx="195">
                  <c:v>2018-12-9 4:00</c:v>
                </c:pt>
                <c:pt idx="196">
                  <c:v>2018-12-9 5:00</c:v>
                </c:pt>
                <c:pt idx="197">
                  <c:v>2018-12-9 6:00</c:v>
                </c:pt>
                <c:pt idx="198">
                  <c:v>2018-12-9 7:00</c:v>
                </c:pt>
                <c:pt idx="199">
                  <c:v>2018-12-9 8:00</c:v>
                </c:pt>
                <c:pt idx="200">
                  <c:v>2018-12-9 9:00</c:v>
                </c:pt>
                <c:pt idx="201">
                  <c:v>2018-12-9 10:00</c:v>
                </c:pt>
                <c:pt idx="202">
                  <c:v>2018-12-9 11:00</c:v>
                </c:pt>
                <c:pt idx="203">
                  <c:v>2018-12-9 12:00</c:v>
                </c:pt>
                <c:pt idx="204">
                  <c:v>2018-12-9 13:00</c:v>
                </c:pt>
                <c:pt idx="205">
                  <c:v>2018-12-9 14:00</c:v>
                </c:pt>
                <c:pt idx="206">
                  <c:v>2018-12-9 15:00</c:v>
                </c:pt>
                <c:pt idx="207">
                  <c:v>2018-12-9 16:00</c:v>
                </c:pt>
                <c:pt idx="208">
                  <c:v>2018-12-9 17:00</c:v>
                </c:pt>
                <c:pt idx="209">
                  <c:v>2018-12-9 18:00</c:v>
                </c:pt>
                <c:pt idx="210">
                  <c:v>2018-12-9 19:00</c:v>
                </c:pt>
                <c:pt idx="211">
                  <c:v>2018-12-9 20:00</c:v>
                </c:pt>
                <c:pt idx="212">
                  <c:v>2018-12-9 21:00</c:v>
                </c:pt>
                <c:pt idx="213">
                  <c:v>2018-12-9 22:00</c:v>
                </c:pt>
                <c:pt idx="214">
                  <c:v>2018-12-9 23:00</c:v>
                </c:pt>
                <c:pt idx="215">
                  <c:v>2018-12-9 24:00</c:v>
                </c:pt>
                <c:pt idx="216">
                  <c:v>2018-12-10 1:00</c:v>
                </c:pt>
                <c:pt idx="217">
                  <c:v>2018-12-10 2:00</c:v>
                </c:pt>
                <c:pt idx="218">
                  <c:v>2018-12-10 3:00</c:v>
                </c:pt>
                <c:pt idx="219">
                  <c:v>2018-12-10 4:00</c:v>
                </c:pt>
                <c:pt idx="220">
                  <c:v>2018-12-10 5:00</c:v>
                </c:pt>
                <c:pt idx="221">
                  <c:v>2018-12-10 6:00</c:v>
                </c:pt>
                <c:pt idx="222">
                  <c:v>2018-12-10 7:00</c:v>
                </c:pt>
                <c:pt idx="223">
                  <c:v>2018-12-10 8:00</c:v>
                </c:pt>
                <c:pt idx="224">
                  <c:v>2018-12-10 9:00</c:v>
                </c:pt>
                <c:pt idx="225">
                  <c:v>2018-12-10 10:00</c:v>
                </c:pt>
                <c:pt idx="226">
                  <c:v>2018-12-10 11:00</c:v>
                </c:pt>
                <c:pt idx="227">
                  <c:v>2018-12-10 12:00</c:v>
                </c:pt>
                <c:pt idx="228">
                  <c:v>2018-12-10 13:00</c:v>
                </c:pt>
                <c:pt idx="229">
                  <c:v>2018-12-10 14:00</c:v>
                </c:pt>
                <c:pt idx="230">
                  <c:v>2018-12-10 15:00</c:v>
                </c:pt>
                <c:pt idx="231">
                  <c:v>2018-12-10 16:00</c:v>
                </c:pt>
                <c:pt idx="232">
                  <c:v>2018-12-10 17:00</c:v>
                </c:pt>
                <c:pt idx="233">
                  <c:v>2018-12-10 18:00</c:v>
                </c:pt>
                <c:pt idx="234">
                  <c:v>2018-12-10 19:00</c:v>
                </c:pt>
                <c:pt idx="235">
                  <c:v>2018-12-10 20:00</c:v>
                </c:pt>
                <c:pt idx="236">
                  <c:v>2018-12-10 21:00</c:v>
                </c:pt>
                <c:pt idx="237">
                  <c:v>2018-12-10 22:00</c:v>
                </c:pt>
                <c:pt idx="238">
                  <c:v>2018-12-10 23:00</c:v>
                </c:pt>
                <c:pt idx="239">
                  <c:v>2018-12-10 24:00</c:v>
                </c:pt>
                <c:pt idx="240">
                  <c:v>2018-12-11 1:00</c:v>
                </c:pt>
                <c:pt idx="241">
                  <c:v>2018-12-11 2:00</c:v>
                </c:pt>
                <c:pt idx="242">
                  <c:v>2018-12-11 3:00</c:v>
                </c:pt>
                <c:pt idx="243">
                  <c:v>2018-12-11 4:00</c:v>
                </c:pt>
                <c:pt idx="244">
                  <c:v>2018-12-11 5:00</c:v>
                </c:pt>
                <c:pt idx="245">
                  <c:v>2018-12-11 6:00</c:v>
                </c:pt>
                <c:pt idx="246">
                  <c:v>2018-12-11 7:00</c:v>
                </c:pt>
                <c:pt idx="247">
                  <c:v>2018-12-11 8:00</c:v>
                </c:pt>
                <c:pt idx="248">
                  <c:v>2018-12-11 9:00</c:v>
                </c:pt>
                <c:pt idx="249">
                  <c:v>2018-12-11 10:00</c:v>
                </c:pt>
                <c:pt idx="250">
                  <c:v>2018-12-11 11:00</c:v>
                </c:pt>
                <c:pt idx="251">
                  <c:v>2018-12-11 12:00</c:v>
                </c:pt>
                <c:pt idx="252">
                  <c:v>2018-12-11 13:00</c:v>
                </c:pt>
                <c:pt idx="253">
                  <c:v>2018-12-11 14:00</c:v>
                </c:pt>
                <c:pt idx="254">
                  <c:v>2018-12-11 15:00</c:v>
                </c:pt>
                <c:pt idx="255">
                  <c:v>2018-12-11 16:00</c:v>
                </c:pt>
                <c:pt idx="256">
                  <c:v>2018-12-11 17:00</c:v>
                </c:pt>
                <c:pt idx="257">
                  <c:v>2018-12-11 18:00</c:v>
                </c:pt>
                <c:pt idx="258">
                  <c:v>2018-12-11 19:00</c:v>
                </c:pt>
                <c:pt idx="259">
                  <c:v>2018-12-11 20:00</c:v>
                </c:pt>
                <c:pt idx="260">
                  <c:v>2018-12-11 21:00</c:v>
                </c:pt>
                <c:pt idx="261">
                  <c:v>2018-12-11 22:00</c:v>
                </c:pt>
                <c:pt idx="262">
                  <c:v>2018-12-11 23:00</c:v>
                </c:pt>
                <c:pt idx="263">
                  <c:v>2018-12-11 24:00</c:v>
                </c:pt>
                <c:pt idx="264">
                  <c:v>2018-12-12 1:00</c:v>
                </c:pt>
                <c:pt idx="265">
                  <c:v>2018-12-12 2:00</c:v>
                </c:pt>
                <c:pt idx="266">
                  <c:v>2018-12-12 3:00</c:v>
                </c:pt>
                <c:pt idx="267">
                  <c:v>2018-12-12 4:00</c:v>
                </c:pt>
                <c:pt idx="268">
                  <c:v>2018-12-12 5:00</c:v>
                </c:pt>
                <c:pt idx="269">
                  <c:v>2018-12-12 6:00</c:v>
                </c:pt>
                <c:pt idx="270">
                  <c:v>2018-12-12 7:00</c:v>
                </c:pt>
                <c:pt idx="271">
                  <c:v>2018-12-12 8:00</c:v>
                </c:pt>
                <c:pt idx="272">
                  <c:v>2018-12-12 9:00</c:v>
                </c:pt>
                <c:pt idx="273">
                  <c:v>2018-12-12 10:00</c:v>
                </c:pt>
                <c:pt idx="274">
                  <c:v>2018-12-12 11:00</c:v>
                </c:pt>
                <c:pt idx="275">
                  <c:v>2018-12-12 12:00</c:v>
                </c:pt>
                <c:pt idx="276">
                  <c:v>2018-12-12 13:00</c:v>
                </c:pt>
                <c:pt idx="277">
                  <c:v>2018-12-12 14:00</c:v>
                </c:pt>
                <c:pt idx="278">
                  <c:v>2018-12-12 15:00</c:v>
                </c:pt>
                <c:pt idx="279">
                  <c:v>2018-12-12 16:00</c:v>
                </c:pt>
                <c:pt idx="280">
                  <c:v>2018-12-12 17:00</c:v>
                </c:pt>
                <c:pt idx="281">
                  <c:v>2018-12-12 18:00</c:v>
                </c:pt>
                <c:pt idx="282">
                  <c:v>2018-12-12 19:00</c:v>
                </c:pt>
                <c:pt idx="283">
                  <c:v>2018-12-12 20:00</c:v>
                </c:pt>
                <c:pt idx="284">
                  <c:v>2018-12-12 21:00</c:v>
                </c:pt>
                <c:pt idx="285">
                  <c:v>2018-12-12 22:00</c:v>
                </c:pt>
                <c:pt idx="286">
                  <c:v>2018-12-12 23:00</c:v>
                </c:pt>
                <c:pt idx="287">
                  <c:v>2018-12-12 24:00</c:v>
                </c:pt>
                <c:pt idx="288">
                  <c:v>2018-12-13 1:00</c:v>
                </c:pt>
                <c:pt idx="289">
                  <c:v>2018-12-13 2:00</c:v>
                </c:pt>
                <c:pt idx="290">
                  <c:v>2018-12-13 3:00</c:v>
                </c:pt>
                <c:pt idx="291">
                  <c:v>2018-12-13 4:00</c:v>
                </c:pt>
                <c:pt idx="292">
                  <c:v>2018-12-13 5:00</c:v>
                </c:pt>
                <c:pt idx="293">
                  <c:v>2018-12-13 6:00</c:v>
                </c:pt>
                <c:pt idx="294">
                  <c:v>2018-12-13 7:00</c:v>
                </c:pt>
                <c:pt idx="295">
                  <c:v>2018-12-13 8:00</c:v>
                </c:pt>
                <c:pt idx="296">
                  <c:v>2018-12-13 9:00</c:v>
                </c:pt>
                <c:pt idx="297">
                  <c:v>2018-12-13 10:00</c:v>
                </c:pt>
                <c:pt idx="298">
                  <c:v>2018-12-13 11:00</c:v>
                </c:pt>
                <c:pt idx="299">
                  <c:v>2018-12-13 12:00</c:v>
                </c:pt>
                <c:pt idx="300">
                  <c:v>2018-12-13 13:00</c:v>
                </c:pt>
                <c:pt idx="301">
                  <c:v>2018-12-13 14:00</c:v>
                </c:pt>
                <c:pt idx="302">
                  <c:v>2018-12-13 15:00</c:v>
                </c:pt>
                <c:pt idx="303">
                  <c:v>2018-12-13 16:00</c:v>
                </c:pt>
                <c:pt idx="304">
                  <c:v>2018-12-13 17:00</c:v>
                </c:pt>
                <c:pt idx="305">
                  <c:v>2018-12-13 18:00</c:v>
                </c:pt>
                <c:pt idx="306">
                  <c:v>2018-12-13 19:00</c:v>
                </c:pt>
                <c:pt idx="307">
                  <c:v>2018-12-13 20:00</c:v>
                </c:pt>
                <c:pt idx="308">
                  <c:v>2018-12-13 21:00</c:v>
                </c:pt>
                <c:pt idx="309">
                  <c:v>2018-12-13 22:00</c:v>
                </c:pt>
                <c:pt idx="310">
                  <c:v>2018-12-13 23:00</c:v>
                </c:pt>
                <c:pt idx="311">
                  <c:v>2018-12-13 24:00</c:v>
                </c:pt>
                <c:pt idx="312">
                  <c:v>2018-12-14 1:00</c:v>
                </c:pt>
                <c:pt idx="313">
                  <c:v>2018-12-14 2:00</c:v>
                </c:pt>
                <c:pt idx="314">
                  <c:v>2018-12-14 3:00</c:v>
                </c:pt>
                <c:pt idx="315">
                  <c:v>2018-12-14 4:00</c:v>
                </c:pt>
                <c:pt idx="316">
                  <c:v>2018-12-14 5:00</c:v>
                </c:pt>
                <c:pt idx="317">
                  <c:v>2018-12-14 6:00</c:v>
                </c:pt>
                <c:pt idx="318">
                  <c:v>2018-12-14 7:00</c:v>
                </c:pt>
                <c:pt idx="319">
                  <c:v>2018-12-14 8:00</c:v>
                </c:pt>
                <c:pt idx="320">
                  <c:v>2018-12-14 9:00</c:v>
                </c:pt>
                <c:pt idx="321">
                  <c:v>2018-12-14 10:00</c:v>
                </c:pt>
                <c:pt idx="322">
                  <c:v>2018-12-14 11:00</c:v>
                </c:pt>
                <c:pt idx="323">
                  <c:v>2018-12-14 12:00</c:v>
                </c:pt>
                <c:pt idx="324">
                  <c:v>2018-12-14 13:00</c:v>
                </c:pt>
                <c:pt idx="325">
                  <c:v>2018-12-14 14:00</c:v>
                </c:pt>
                <c:pt idx="326">
                  <c:v>2018-12-14 15:00</c:v>
                </c:pt>
                <c:pt idx="327">
                  <c:v>2018-12-14 16:00</c:v>
                </c:pt>
                <c:pt idx="328">
                  <c:v>2018-12-14 17:00</c:v>
                </c:pt>
                <c:pt idx="329">
                  <c:v>2018-12-14 18:00</c:v>
                </c:pt>
                <c:pt idx="330">
                  <c:v>2018-12-14 19:00</c:v>
                </c:pt>
                <c:pt idx="331">
                  <c:v>2018-12-14 20:00</c:v>
                </c:pt>
                <c:pt idx="332">
                  <c:v>2018-12-14 21:00</c:v>
                </c:pt>
                <c:pt idx="333">
                  <c:v>2018-12-14 22:00</c:v>
                </c:pt>
                <c:pt idx="334">
                  <c:v>2018-12-14 23:00</c:v>
                </c:pt>
                <c:pt idx="335">
                  <c:v>2018-12-14 24:00</c:v>
                </c:pt>
                <c:pt idx="336">
                  <c:v>2018-12-15 1:00</c:v>
                </c:pt>
                <c:pt idx="337">
                  <c:v>2018-12-15 2:00</c:v>
                </c:pt>
                <c:pt idx="338">
                  <c:v>2018-12-15 3:00</c:v>
                </c:pt>
                <c:pt idx="339">
                  <c:v>2018-12-15 4:00</c:v>
                </c:pt>
                <c:pt idx="340">
                  <c:v>2018-12-15 5:00</c:v>
                </c:pt>
                <c:pt idx="341">
                  <c:v>2018-12-15 6:00</c:v>
                </c:pt>
                <c:pt idx="342">
                  <c:v>2018-12-15 7:00</c:v>
                </c:pt>
                <c:pt idx="343">
                  <c:v>2018-12-15 8:00</c:v>
                </c:pt>
                <c:pt idx="344">
                  <c:v>2018-12-15 9:00</c:v>
                </c:pt>
                <c:pt idx="345">
                  <c:v>2018-12-15 10:00</c:v>
                </c:pt>
                <c:pt idx="346">
                  <c:v>2018-12-15 11:00</c:v>
                </c:pt>
                <c:pt idx="347">
                  <c:v>2018-12-15 12:00</c:v>
                </c:pt>
                <c:pt idx="348">
                  <c:v>2018-12-15 13:00</c:v>
                </c:pt>
                <c:pt idx="349">
                  <c:v>2018-12-15 14:00</c:v>
                </c:pt>
                <c:pt idx="350">
                  <c:v>2018-12-15 15:00</c:v>
                </c:pt>
                <c:pt idx="351">
                  <c:v>2018-12-15 16:00</c:v>
                </c:pt>
                <c:pt idx="352">
                  <c:v>2018-12-15 17:00</c:v>
                </c:pt>
                <c:pt idx="353">
                  <c:v>2018-12-15 18:00</c:v>
                </c:pt>
                <c:pt idx="354">
                  <c:v>2018-12-15 19:00</c:v>
                </c:pt>
                <c:pt idx="355">
                  <c:v>2018-12-15 20:00</c:v>
                </c:pt>
                <c:pt idx="356">
                  <c:v>2018-12-15 21:00</c:v>
                </c:pt>
                <c:pt idx="357">
                  <c:v>2018-12-15 22:00</c:v>
                </c:pt>
                <c:pt idx="358">
                  <c:v>2018-12-15 23:00</c:v>
                </c:pt>
                <c:pt idx="359">
                  <c:v>2018-12-15 24:00</c:v>
                </c:pt>
                <c:pt idx="360">
                  <c:v>2018-12-16 1:00</c:v>
                </c:pt>
                <c:pt idx="361">
                  <c:v>2018-12-16 2:00</c:v>
                </c:pt>
                <c:pt idx="362">
                  <c:v>2018-12-16 3:00</c:v>
                </c:pt>
                <c:pt idx="363">
                  <c:v>2018-12-16 4:00</c:v>
                </c:pt>
                <c:pt idx="364">
                  <c:v>2018-12-16 5:00</c:v>
                </c:pt>
                <c:pt idx="365">
                  <c:v>2018-12-16 6:00</c:v>
                </c:pt>
                <c:pt idx="366">
                  <c:v>2018-12-16 7:00</c:v>
                </c:pt>
                <c:pt idx="367">
                  <c:v>2018-12-16 8:00</c:v>
                </c:pt>
                <c:pt idx="368">
                  <c:v>2018-12-16 9:00</c:v>
                </c:pt>
                <c:pt idx="369">
                  <c:v>2018-12-16 10:00</c:v>
                </c:pt>
                <c:pt idx="370">
                  <c:v>2018-12-16 11:00</c:v>
                </c:pt>
                <c:pt idx="371">
                  <c:v>2018-12-16 12:00</c:v>
                </c:pt>
                <c:pt idx="372">
                  <c:v>2018-12-16 13:00</c:v>
                </c:pt>
                <c:pt idx="373">
                  <c:v>2018-12-16 14:00</c:v>
                </c:pt>
                <c:pt idx="374">
                  <c:v>2018-12-16 15:00</c:v>
                </c:pt>
                <c:pt idx="375">
                  <c:v>2018-12-16 16:00</c:v>
                </c:pt>
                <c:pt idx="376">
                  <c:v>2018-12-16 17:00</c:v>
                </c:pt>
                <c:pt idx="377">
                  <c:v>2018-12-16 18:00</c:v>
                </c:pt>
                <c:pt idx="378">
                  <c:v>2018-12-16 19:00</c:v>
                </c:pt>
                <c:pt idx="379">
                  <c:v>2018-12-16 20:00</c:v>
                </c:pt>
                <c:pt idx="380">
                  <c:v>2018-12-16 21:00</c:v>
                </c:pt>
                <c:pt idx="381">
                  <c:v>2018-12-16 22:00</c:v>
                </c:pt>
                <c:pt idx="382">
                  <c:v>2018-12-16 23:00</c:v>
                </c:pt>
                <c:pt idx="383">
                  <c:v>2018-12-16 24:00</c:v>
                </c:pt>
                <c:pt idx="384">
                  <c:v>2018-12-17 1:00</c:v>
                </c:pt>
                <c:pt idx="385">
                  <c:v>2018-12-17 2:00</c:v>
                </c:pt>
                <c:pt idx="386">
                  <c:v>2018-12-17 3:00</c:v>
                </c:pt>
                <c:pt idx="387">
                  <c:v>2018-12-17 4:00</c:v>
                </c:pt>
                <c:pt idx="388">
                  <c:v>2018-12-17 5:00</c:v>
                </c:pt>
                <c:pt idx="389">
                  <c:v>2018-12-17 6:00</c:v>
                </c:pt>
                <c:pt idx="390">
                  <c:v>2018-12-17 7:00</c:v>
                </c:pt>
                <c:pt idx="391">
                  <c:v>2018-12-17 8:00</c:v>
                </c:pt>
                <c:pt idx="392">
                  <c:v>2018-12-17 9:00</c:v>
                </c:pt>
                <c:pt idx="393">
                  <c:v>2018-12-17 10:00</c:v>
                </c:pt>
                <c:pt idx="394">
                  <c:v>2018-12-17 11:00</c:v>
                </c:pt>
                <c:pt idx="395">
                  <c:v>2018-12-17 12:00</c:v>
                </c:pt>
                <c:pt idx="396">
                  <c:v>2018-12-17 13:00</c:v>
                </c:pt>
                <c:pt idx="397">
                  <c:v>2018-12-17 14:00</c:v>
                </c:pt>
                <c:pt idx="398">
                  <c:v>2018-12-17 15:00</c:v>
                </c:pt>
                <c:pt idx="399">
                  <c:v>2018-12-17 16:00</c:v>
                </c:pt>
                <c:pt idx="400">
                  <c:v>2018-12-17 17:00</c:v>
                </c:pt>
                <c:pt idx="401">
                  <c:v>2018-12-17 18:00</c:v>
                </c:pt>
                <c:pt idx="402">
                  <c:v>2018-12-17 19:00</c:v>
                </c:pt>
                <c:pt idx="403">
                  <c:v>2018-12-17 20:00</c:v>
                </c:pt>
                <c:pt idx="404">
                  <c:v>2018-12-17 21:00</c:v>
                </c:pt>
                <c:pt idx="405">
                  <c:v>2018-12-17 22:00</c:v>
                </c:pt>
                <c:pt idx="406">
                  <c:v>2018-12-17 23:00</c:v>
                </c:pt>
                <c:pt idx="407">
                  <c:v>2018-12-17 24:00</c:v>
                </c:pt>
                <c:pt idx="408">
                  <c:v>2018-12-18 1:00</c:v>
                </c:pt>
                <c:pt idx="409">
                  <c:v>2018-12-18 2:00</c:v>
                </c:pt>
                <c:pt idx="410">
                  <c:v>2018-12-18 3:00</c:v>
                </c:pt>
                <c:pt idx="411">
                  <c:v>2018-12-18 4:00</c:v>
                </c:pt>
                <c:pt idx="412">
                  <c:v>2018-12-18 5:00</c:v>
                </c:pt>
                <c:pt idx="413">
                  <c:v>2018-12-18 6:00</c:v>
                </c:pt>
                <c:pt idx="414">
                  <c:v>2018-12-18 7:00</c:v>
                </c:pt>
                <c:pt idx="415">
                  <c:v>2018-12-18 8:00</c:v>
                </c:pt>
                <c:pt idx="416">
                  <c:v>2018-12-18 9:00</c:v>
                </c:pt>
                <c:pt idx="417">
                  <c:v>2018-12-18 10:00</c:v>
                </c:pt>
                <c:pt idx="418">
                  <c:v>2018-12-18 11:00</c:v>
                </c:pt>
                <c:pt idx="419">
                  <c:v>2018-12-18 12:00</c:v>
                </c:pt>
                <c:pt idx="420">
                  <c:v>2018-12-18 13:00</c:v>
                </c:pt>
                <c:pt idx="421">
                  <c:v>2018-12-18 14:00</c:v>
                </c:pt>
                <c:pt idx="422">
                  <c:v>2018-12-18 15:00</c:v>
                </c:pt>
                <c:pt idx="423">
                  <c:v>2018-12-18 16:00</c:v>
                </c:pt>
                <c:pt idx="424">
                  <c:v>2018-12-18 17:00</c:v>
                </c:pt>
                <c:pt idx="425">
                  <c:v>2018-12-18 18:00</c:v>
                </c:pt>
                <c:pt idx="426">
                  <c:v>2018-12-18 19:00</c:v>
                </c:pt>
                <c:pt idx="427">
                  <c:v>2018-12-18 20:00</c:v>
                </c:pt>
                <c:pt idx="428">
                  <c:v>2018-12-18 21:00</c:v>
                </c:pt>
                <c:pt idx="429">
                  <c:v>2018-12-18 22:00</c:v>
                </c:pt>
                <c:pt idx="430">
                  <c:v>2018-12-18 23:00</c:v>
                </c:pt>
                <c:pt idx="431">
                  <c:v>2018-12-18 24:00</c:v>
                </c:pt>
                <c:pt idx="432">
                  <c:v>2018-12-19 1:00</c:v>
                </c:pt>
                <c:pt idx="433">
                  <c:v>2018-12-19 2:00</c:v>
                </c:pt>
                <c:pt idx="434">
                  <c:v>2018-12-19 3:00</c:v>
                </c:pt>
                <c:pt idx="435">
                  <c:v>2018-12-19 4:00</c:v>
                </c:pt>
                <c:pt idx="436">
                  <c:v>2018-12-19 5:00</c:v>
                </c:pt>
                <c:pt idx="437">
                  <c:v>2018-12-19 6:00</c:v>
                </c:pt>
                <c:pt idx="438">
                  <c:v>2018-12-19 7:00</c:v>
                </c:pt>
                <c:pt idx="439">
                  <c:v>2018-12-19 8:00</c:v>
                </c:pt>
                <c:pt idx="440">
                  <c:v>2018-12-19 9:00</c:v>
                </c:pt>
                <c:pt idx="441">
                  <c:v>2018-12-19 10:00</c:v>
                </c:pt>
                <c:pt idx="442">
                  <c:v>2018-12-19 11:00</c:v>
                </c:pt>
                <c:pt idx="443">
                  <c:v>2018-12-19 12:00</c:v>
                </c:pt>
                <c:pt idx="444">
                  <c:v>2018-12-19 13:00</c:v>
                </c:pt>
                <c:pt idx="445">
                  <c:v>2018-12-19 14:00</c:v>
                </c:pt>
                <c:pt idx="446">
                  <c:v>2018-12-19 15:00</c:v>
                </c:pt>
                <c:pt idx="447">
                  <c:v>2018-12-19 16:00</c:v>
                </c:pt>
                <c:pt idx="448">
                  <c:v>2018-12-19 17:00</c:v>
                </c:pt>
                <c:pt idx="449">
                  <c:v>2018-12-19 18:00</c:v>
                </c:pt>
                <c:pt idx="450">
                  <c:v>2018-12-19 19:00</c:v>
                </c:pt>
                <c:pt idx="451">
                  <c:v>2018-12-19 20:00</c:v>
                </c:pt>
                <c:pt idx="452">
                  <c:v>2018-12-19 21:00</c:v>
                </c:pt>
                <c:pt idx="453">
                  <c:v>2018-12-19 22:00</c:v>
                </c:pt>
                <c:pt idx="454">
                  <c:v>2018-12-19 23:00</c:v>
                </c:pt>
                <c:pt idx="455">
                  <c:v>2018-12-19 24:00</c:v>
                </c:pt>
                <c:pt idx="456">
                  <c:v>2018-12-20 1:00</c:v>
                </c:pt>
                <c:pt idx="457">
                  <c:v>2018-12-20 2:00</c:v>
                </c:pt>
                <c:pt idx="458">
                  <c:v>2018-12-20 3:00</c:v>
                </c:pt>
                <c:pt idx="459">
                  <c:v>2018-12-20 4:00</c:v>
                </c:pt>
                <c:pt idx="460">
                  <c:v>2018-12-20 5:00</c:v>
                </c:pt>
                <c:pt idx="461">
                  <c:v>2018-12-20 6:00</c:v>
                </c:pt>
                <c:pt idx="462">
                  <c:v>2018-12-20 7:00</c:v>
                </c:pt>
                <c:pt idx="463">
                  <c:v>2018-12-20 8:00</c:v>
                </c:pt>
                <c:pt idx="464">
                  <c:v>2018-12-20 9:00</c:v>
                </c:pt>
                <c:pt idx="465">
                  <c:v>2018-12-20 10:00</c:v>
                </c:pt>
                <c:pt idx="466">
                  <c:v>2018-12-20 11:00</c:v>
                </c:pt>
                <c:pt idx="467">
                  <c:v>2018-12-20 12:00</c:v>
                </c:pt>
                <c:pt idx="468">
                  <c:v>2018-12-20 13:00</c:v>
                </c:pt>
                <c:pt idx="469">
                  <c:v>2018-12-20 14:00</c:v>
                </c:pt>
                <c:pt idx="470">
                  <c:v>2018-12-20 15:00</c:v>
                </c:pt>
                <c:pt idx="471">
                  <c:v>2018-12-20 16:00</c:v>
                </c:pt>
                <c:pt idx="472">
                  <c:v>2018-12-20 17:00</c:v>
                </c:pt>
                <c:pt idx="473">
                  <c:v>2018-12-20 18:00</c:v>
                </c:pt>
                <c:pt idx="474">
                  <c:v>2018-12-20 19:00</c:v>
                </c:pt>
                <c:pt idx="475">
                  <c:v>2018-12-20 20:00</c:v>
                </c:pt>
                <c:pt idx="476">
                  <c:v>2018-12-20 21:00</c:v>
                </c:pt>
                <c:pt idx="477">
                  <c:v>2018-12-20 22:00</c:v>
                </c:pt>
                <c:pt idx="478">
                  <c:v>2018-12-20 23:00</c:v>
                </c:pt>
                <c:pt idx="479">
                  <c:v>2018-12-20 24:00</c:v>
                </c:pt>
                <c:pt idx="480">
                  <c:v>2018-12-21 1:00</c:v>
                </c:pt>
                <c:pt idx="481">
                  <c:v>2018-12-21 2:00</c:v>
                </c:pt>
                <c:pt idx="482">
                  <c:v>2018-12-21 3:00</c:v>
                </c:pt>
                <c:pt idx="483">
                  <c:v>2018-12-21 4:00</c:v>
                </c:pt>
                <c:pt idx="484">
                  <c:v>2018-12-21 5:00</c:v>
                </c:pt>
                <c:pt idx="485">
                  <c:v>2018-12-21 6:00</c:v>
                </c:pt>
                <c:pt idx="486">
                  <c:v>2018-12-21 7:00</c:v>
                </c:pt>
                <c:pt idx="487">
                  <c:v>2018-12-21 8:00</c:v>
                </c:pt>
                <c:pt idx="488">
                  <c:v>2018-12-21 9:00</c:v>
                </c:pt>
                <c:pt idx="489">
                  <c:v>2018-12-21 10:00</c:v>
                </c:pt>
                <c:pt idx="490">
                  <c:v>2018-12-21 11:00</c:v>
                </c:pt>
                <c:pt idx="491">
                  <c:v>2018-12-21 12:00</c:v>
                </c:pt>
                <c:pt idx="492">
                  <c:v>2018-12-21 13:00</c:v>
                </c:pt>
                <c:pt idx="493">
                  <c:v>2018-12-21 14:00</c:v>
                </c:pt>
                <c:pt idx="494">
                  <c:v>2018-12-21 15:00</c:v>
                </c:pt>
                <c:pt idx="495">
                  <c:v>2018-12-21 16:00</c:v>
                </c:pt>
                <c:pt idx="496">
                  <c:v>2018-12-21 17:00</c:v>
                </c:pt>
                <c:pt idx="497">
                  <c:v>2018-12-21 18:00</c:v>
                </c:pt>
                <c:pt idx="498">
                  <c:v>2018-12-21 19:00</c:v>
                </c:pt>
                <c:pt idx="499">
                  <c:v>2018-12-21 20:00</c:v>
                </c:pt>
                <c:pt idx="500">
                  <c:v>2018-12-21 21:00</c:v>
                </c:pt>
                <c:pt idx="501">
                  <c:v>2018-12-21 22:00</c:v>
                </c:pt>
                <c:pt idx="502">
                  <c:v>2018-12-21 23:00</c:v>
                </c:pt>
                <c:pt idx="503">
                  <c:v>2018-12-21 24:00</c:v>
                </c:pt>
                <c:pt idx="504">
                  <c:v>2018-12-22 1:00</c:v>
                </c:pt>
                <c:pt idx="505">
                  <c:v>2018-12-22 2:00</c:v>
                </c:pt>
                <c:pt idx="506">
                  <c:v>2018-12-22 3:00</c:v>
                </c:pt>
                <c:pt idx="507">
                  <c:v>2018-12-22 4:00</c:v>
                </c:pt>
                <c:pt idx="508">
                  <c:v>2018-12-22 5:00</c:v>
                </c:pt>
                <c:pt idx="509">
                  <c:v>2018-12-22 6:00</c:v>
                </c:pt>
                <c:pt idx="510">
                  <c:v>2018-12-22 7:00</c:v>
                </c:pt>
                <c:pt idx="511">
                  <c:v>2018-12-22 8:00</c:v>
                </c:pt>
                <c:pt idx="512">
                  <c:v>2018-12-22 9:00</c:v>
                </c:pt>
                <c:pt idx="513">
                  <c:v>2018-12-22 10:00</c:v>
                </c:pt>
                <c:pt idx="514">
                  <c:v>2018-12-22 11:00</c:v>
                </c:pt>
                <c:pt idx="515">
                  <c:v>2018-12-22 12:00</c:v>
                </c:pt>
                <c:pt idx="516">
                  <c:v>2018-12-22 13:00</c:v>
                </c:pt>
                <c:pt idx="517">
                  <c:v>2018-12-22 14:00</c:v>
                </c:pt>
                <c:pt idx="518">
                  <c:v>2018-12-22 15:00</c:v>
                </c:pt>
                <c:pt idx="519">
                  <c:v>2018-12-22 16:00</c:v>
                </c:pt>
                <c:pt idx="520">
                  <c:v>2018-12-22 17:00</c:v>
                </c:pt>
                <c:pt idx="521">
                  <c:v>2018-12-22 18:00</c:v>
                </c:pt>
                <c:pt idx="522">
                  <c:v>2018-12-22 19:00</c:v>
                </c:pt>
                <c:pt idx="523">
                  <c:v>2018-12-22 20:00</c:v>
                </c:pt>
                <c:pt idx="524">
                  <c:v>2018-12-22 21:00</c:v>
                </c:pt>
                <c:pt idx="525">
                  <c:v>2018-12-22 22:00</c:v>
                </c:pt>
                <c:pt idx="526">
                  <c:v>2018-12-22 23:00</c:v>
                </c:pt>
                <c:pt idx="527">
                  <c:v>2018-12-22 24:00</c:v>
                </c:pt>
                <c:pt idx="528">
                  <c:v>2018-12-23 1:00</c:v>
                </c:pt>
                <c:pt idx="529">
                  <c:v>2018-12-23 2:00</c:v>
                </c:pt>
                <c:pt idx="530">
                  <c:v>2018-12-23 3:00</c:v>
                </c:pt>
                <c:pt idx="531">
                  <c:v>2018-12-23 4:00</c:v>
                </c:pt>
                <c:pt idx="532">
                  <c:v>2018-12-23 5:00</c:v>
                </c:pt>
                <c:pt idx="533">
                  <c:v>2018-12-23 6:00</c:v>
                </c:pt>
                <c:pt idx="534">
                  <c:v>2018-12-23 7:00</c:v>
                </c:pt>
                <c:pt idx="535">
                  <c:v>2018-12-23 8:00</c:v>
                </c:pt>
                <c:pt idx="536">
                  <c:v>2018-12-23 9:00</c:v>
                </c:pt>
                <c:pt idx="537">
                  <c:v>2018-12-23 10:00</c:v>
                </c:pt>
                <c:pt idx="538">
                  <c:v>2018-12-23 11:00</c:v>
                </c:pt>
                <c:pt idx="539">
                  <c:v>2018-12-23 12:00</c:v>
                </c:pt>
                <c:pt idx="540">
                  <c:v>2018-12-23 13:00</c:v>
                </c:pt>
                <c:pt idx="541">
                  <c:v>2018-12-23 14:00</c:v>
                </c:pt>
                <c:pt idx="542">
                  <c:v>2018-12-23 15:00</c:v>
                </c:pt>
                <c:pt idx="543">
                  <c:v>2018-12-23 16:00</c:v>
                </c:pt>
                <c:pt idx="544">
                  <c:v>2018-12-23 17:00</c:v>
                </c:pt>
                <c:pt idx="545">
                  <c:v>2018-12-23 18:00</c:v>
                </c:pt>
                <c:pt idx="546">
                  <c:v>2018-12-23 19:00</c:v>
                </c:pt>
                <c:pt idx="547">
                  <c:v>2018-12-23 20:00</c:v>
                </c:pt>
                <c:pt idx="548">
                  <c:v>2018-12-23 21:00</c:v>
                </c:pt>
                <c:pt idx="549">
                  <c:v>2018-12-23 22:00</c:v>
                </c:pt>
                <c:pt idx="550">
                  <c:v>2018-12-23 23:00</c:v>
                </c:pt>
                <c:pt idx="551">
                  <c:v>2018-12-23 24:00</c:v>
                </c:pt>
                <c:pt idx="552">
                  <c:v>2018-12-24 1:00</c:v>
                </c:pt>
                <c:pt idx="553">
                  <c:v>2018-12-24 2:00</c:v>
                </c:pt>
                <c:pt idx="554">
                  <c:v>2018-12-24 3:00</c:v>
                </c:pt>
                <c:pt idx="555">
                  <c:v>2018-12-24 4:00</c:v>
                </c:pt>
                <c:pt idx="556">
                  <c:v>2018-12-24 5:00</c:v>
                </c:pt>
                <c:pt idx="557">
                  <c:v>2018-12-24 6:00</c:v>
                </c:pt>
                <c:pt idx="558">
                  <c:v>2018-12-24 7:00</c:v>
                </c:pt>
                <c:pt idx="559">
                  <c:v>2018-12-24 8:00</c:v>
                </c:pt>
                <c:pt idx="560">
                  <c:v>2018-12-24 9:00</c:v>
                </c:pt>
                <c:pt idx="561">
                  <c:v>2018-12-24 10:00</c:v>
                </c:pt>
                <c:pt idx="562">
                  <c:v>2018-12-24 11:00</c:v>
                </c:pt>
                <c:pt idx="563">
                  <c:v>2018-12-24 12:00</c:v>
                </c:pt>
                <c:pt idx="564">
                  <c:v>2018-12-24 13:00</c:v>
                </c:pt>
                <c:pt idx="565">
                  <c:v>2018-12-24 14:00</c:v>
                </c:pt>
                <c:pt idx="566">
                  <c:v>2018-12-24 15:00</c:v>
                </c:pt>
                <c:pt idx="567">
                  <c:v>2018-12-24 16:00</c:v>
                </c:pt>
                <c:pt idx="568">
                  <c:v>2018-12-24 17:00</c:v>
                </c:pt>
                <c:pt idx="569">
                  <c:v>2018-12-24 18:00</c:v>
                </c:pt>
                <c:pt idx="570">
                  <c:v>2018-12-24 19:00</c:v>
                </c:pt>
                <c:pt idx="571">
                  <c:v>2018-12-24 20:00</c:v>
                </c:pt>
                <c:pt idx="572">
                  <c:v>2018-12-24 21:00</c:v>
                </c:pt>
                <c:pt idx="573">
                  <c:v>2018-12-24 22:00</c:v>
                </c:pt>
                <c:pt idx="574">
                  <c:v>2018-12-24 23:00</c:v>
                </c:pt>
                <c:pt idx="575">
                  <c:v>2018-12-24 24:00</c:v>
                </c:pt>
                <c:pt idx="576">
                  <c:v>2018-12-25 1:00</c:v>
                </c:pt>
                <c:pt idx="577">
                  <c:v>2018-12-25 2:00</c:v>
                </c:pt>
                <c:pt idx="578">
                  <c:v>2018-12-25 3:00</c:v>
                </c:pt>
                <c:pt idx="579">
                  <c:v>2018-12-25 4:00</c:v>
                </c:pt>
                <c:pt idx="580">
                  <c:v>2018-12-25 5:00</c:v>
                </c:pt>
                <c:pt idx="581">
                  <c:v>2018-12-25 6:00</c:v>
                </c:pt>
                <c:pt idx="582">
                  <c:v>2018-12-25 7:00</c:v>
                </c:pt>
                <c:pt idx="583">
                  <c:v>2018-12-25 8:00</c:v>
                </c:pt>
                <c:pt idx="584">
                  <c:v>2018-12-25 9:00</c:v>
                </c:pt>
                <c:pt idx="585">
                  <c:v>2018-12-25 10:00</c:v>
                </c:pt>
                <c:pt idx="586">
                  <c:v>2018-12-25 11:00</c:v>
                </c:pt>
                <c:pt idx="587">
                  <c:v>2018-12-25 12:00</c:v>
                </c:pt>
                <c:pt idx="588">
                  <c:v>2018-12-25 13:00</c:v>
                </c:pt>
                <c:pt idx="589">
                  <c:v>2018-12-25 14:00</c:v>
                </c:pt>
                <c:pt idx="590">
                  <c:v>2018-12-25 15:00</c:v>
                </c:pt>
                <c:pt idx="591">
                  <c:v>2018-12-25 16:00</c:v>
                </c:pt>
                <c:pt idx="592">
                  <c:v>2018-12-25 17:00</c:v>
                </c:pt>
                <c:pt idx="593">
                  <c:v>2018-12-25 18:00</c:v>
                </c:pt>
                <c:pt idx="594">
                  <c:v>2018-12-25 19:00</c:v>
                </c:pt>
                <c:pt idx="595">
                  <c:v>2018-12-25 20:00</c:v>
                </c:pt>
                <c:pt idx="596">
                  <c:v>2018-12-25 21:00</c:v>
                </c:pt>
                <c:pt idx="597">
                  <c:v>2018-12-25 22:00</c:v>
                </c:pt>
                <c:pt idx="598">
                  <c:v>2018-12-25 23:00</c:v>
                </c:pt>
                <c:pt idx="599">
                  <c:v>2018-12-25 24:00</c:v>
                </c:pt>
                <c:pt idx="600">
                  <c:v>2018-12-26 1:00</c:v>
                </c:pt>
                <c:pt idx="601">
                  <c:v>2018-12-26 2:00</c:v>
                </c:pt>
                <c:pt idx="602">
                  <c:v>2018-12-26 3:00</c:v>
                </c:pt>
                <c:pt idx="603">
                  <c:v>2018-12-26 4:00</c:v>
                </c:pt>
                <c:pt idx="604">
                  <c:v>2018-12-26 5:00</c:v>
                </c:pt>
                <c:pt idx="605">
                  <c:v>2018-12-26 6:00</c:v>
                </c:pt>
                <c:pt idx="606">
                  <c:v>2018-12-26 7:00</c:v>
                </c:pt>
                <c:pt idx="607">
                  <c:v>2018-12-26 8:00</c:v>
                </c:pt>
                <c:pt idx="608">
                  <c:v>2018-12-26 9:00</c:v>
                </c:pt>
                <c:pt idx="609">
                  <c:v>2018-12-26 10:00</c:v>
                </c:pt>
                <c:pt idx="610">
                  <c:v>2018-12-26 11:00</c:v>
                </c:pt>
                <c:pt idx="611">
                  <c:v>2018-12-26 12:00</c:v>
                </c:pt>
                <c:pt idx="612">
                  <c:v>2018-12-26 13:00</c:v>
                </c:pt>
                <c:pt idx="613">
                  <c:v>2018-12-26 14:00</c:v>
                </c:pt>
                <c:pt idx="614">
                  <c:v>2018-12-26 15:00</c:v>
                </c:pt>
                <c:pt idx="615">
                  <c:v>2018-12-26 16:00</c:v>
                </c:pt>
                <c:pt idx="616">
                  <c:v>2018-12-26 17:00</c:v>
                </c:pt>
                <c:pt idx="617">
                  <c:v>2018-12-26 18:00</c:v>
                </c:pt>
                <c:pt idx="618">
                  <c:v>2018-12-26 19:00</c:v>
                </c:pt>
                <c:pt idx="619">
                  <c:v>2018-12-26 20:00</c:v>
                </c:pt>
                <c:pt idx="620">
                  <c:v>2018-12-26 21:00</c:v>
                </c:pt>
                <c:pt idx="621">
                  <c:v>2018-12-26 22:00</c:v>
                </c:pt>
                <c:pt idx="622">
                  <c:v>2018-12-26 23:00</c:v>
                </c:pt>
                <c:pt idx="623">
                  <c:v>2018-12-26 24:00</c:v>
                </c:pt>
                <c:pt idx="624">
                  <c:v>2018-12-27 1:00</c:v>
                </c:pt>
                <c:pt idx="625">
                  <c:v>2018-12-27 2:00</c:v>
                </c:pt>
                <c:pt idx="626">
                  <c:v>2018-12-27 3:00</c:v>
                </c:pt>
                <c:pt idx="627">
                  <c:v>2018-12-27 4:00</c:v>
                </c:pt>
                <c:pt idx="628">
                  <c:v>2018-12-27 5:00</c:v>
                </c:pt>
                <c:pt idx="629">
                  <c:v>2018-12-27 6:00</c:v>
                </c:pt>
                <c:pt idx="630">
                  <c:v>2018-12-27 7:00</c:v>
                </c:pt>
                <c:pt idx="631">
                  <c:v>2018-12-27 8:00</c:v>
                </c:pt>
                <c:pt idx="632">
                  <c:v>2018-12-27 9:00</c:v>
                </c:pt>
                <c:pt idx="633">
                  <c:v>2018-12-27 10:00</c:v>
                </c:pt>
                <c:pt idx="634">
                  <c:v>2018-12-27 11:00</c:v>
                </c:pt>
                <c:pt idx="635">
                  <c:v>2018-12-27 12:00</c:v>
                </c:pt>
                <c:pt idx="636">
                  <c:v>2018-12-27 13:00</c:v>
                </c:pt>
                <c:pt idx="637">
                  <c:v>2018-12-27 14:00</c:v>
                </c:pt>
                <c:pt idx="638">
                  <c:v>2018-12-27 15:00</c:v>
                </c:pt>
                <c:pt idx="639">
                  <c:v>2018-12-27 16:00</c:v>
                </c:pt>
                <c:pt idx="640">
                  <c:v>2018-12-27 17:00</c:v>
                </c:pt>
                <c:pt idx="641">
                  <c:v>2018-12-27 18:00</c:v>
                </c:pt>
                <c:pt idx="642">
                  <c:v>2018-12-27 19:00</c:v>
                </c:pt>
                <c:pt idx="643">
                  <c:v>2018-12-27 20:00</c:v>
                </c:pt>
                <c:pt idx="644">
                  <c:v>2018-12-27 21:00</c:v>
                </c:pt>
                <c:pt idx="645">
                  <c:v>2018-12-27 22:00</c:v>
                </c:pt>
                <c:pt idx="646">
                  <c:v>2018-12-27 23:00</c:v>
                </c:pt>
                <c:pt idx="647">
                  <c:v>2018-12-27 24:00</c:v>
                </c:pt>
                <c:pt idx="648">
                  <c:v>2018-12-28 1:00</c:v>
                </c:pt>
                <c:pt idx="649">
                  <c:v>2018-12-28 2:00</c:v>
                </c:pt>
                <c:pt idx="650">
                  <c:v>2018-12-28 3:00</c:v>
                </c:pt>
                <c:pt idx="651">
                  <c:v>2018-12-28 4:00</c:v>
                </c:pt>
                <c:pt idx="652">
                  <c:v>2018-12-28 5:00</c:v>
                </c:pt>
                <c:pt idx="653">
                  <c:v>2018-12-28 6:00</c:v>
                </c:pt>
                <c:pt idx="654">
                  <c:v>2018-12-28 7:00</c:v>
                </c:pt>
                <c:pt idx="655">
                  <c:v>2018-12-28 8:00</c:v>
                </c:pt>
                <c:pt idx="656">
                  <c:v>2018-12-28 9:00</c:v>
                </c:pt>
                <c:pt idx="657">
                  <c:v>2018-12-28 10:00</c:v>
                </c:pt>
                <c:pt idx="658">
                  <c:v>2018-12-28 11:00</c:v>
                </c:pt>
                <c:pt idx="659">
                  <c:v>2018-12-28 12:00</c:v>
                </c:pt>
                <c:pt idx="660">
                  <c:v>2018-12-28 13:00</c:v>
                </c:pt>
                <c:pt idx="661">
                  <c:v>2018-12-28 14:00</c:v>
                </c:pt>
                <c:pt idx="662">
                  <c:v>2018-12-28 15:00</c:v>
                </c:pt>
                <c:pt idx="663">
                  <c:v>2018-12-28 16:00</c:v>
                </c:pt>
                <c:pt idx="664">
                  <c:v>2018-12-28 17:00</c:v>
                </c:pt>
                <c:pt idx="665">
                  <c:v>2018-12-28 18:00</c:v>
                </c:pt>
                <c:pt idx="666">
                  <c:v>2018-12-28 19:00</c:v>
                </c:pt>
                <c:pt idx="667">
                  <c:v>2018-12-28 20:00</c:v>
                </c:pt>
                <c:pt idx="668">
                  <c:v>2018-12-28 21:00</c:v>
                </c:pt>
                <c:pt idx="669">
                  <c:v>2018-12-28 22:00</c:v>
                </c:pt>
                <c:pt idx="670">
                  <c:v>2018-12-28 23:00</c:v>
                </c:pt>
                <c:pt idx="671">
                  <c:v>2018-12-28 24:00</c:v>
                </c:pt>
                <c:pt idx="672">
                  <c:v>2018-12-29 1:00</c:v>
                </c:pt>
                <c:pt idx="673">
                  <c:v>2018-12-29 2:00</c:v>
                </c:pt>
                <c:pt idx="674">
                  <c:v>2018-12-29 3:00</c:v>
                </c:pt>
                <c:pt idx="675">
                  <c:v>2018-12-29 4:00</c:v>
                </c:pt>
                <c:pt idx="676">
                  <c:v>2018-12-29 5:00</c:v>
                </c:pt>
                <c:pt idx="677">
                  <c:v>2018-12-29 6:00</c:v>
                </c:pt>
                <c:pt idx="678">
                  <c:v>2018-12-29 7:00</c:v>
                </c:pt>
                <c:pt idx="679">
                  <c:v>2018-12-29 8:00</c:v>
                </c:pt>
                <c:pt idx="680">
                  <c:v>2018-12-29 9:00</c:v>
                </c:pt>
                <c:pt idx="681">
                  <c:v>2018-12-29 10:00</c:v>
                </c:pt>
                <c:pt idx="682">
                  <c:v>2018-12-29 11:00</c:v>
                </c:pt>
                <c:pt idx="683">
                  <c:v>2018-12-29 12:00</c:v>
                </c:pt>
                <c:pt idx="684">
                  <c:v>2018-12-29 13:00</c:v>
                </c:pt>
                <c:pt idx="685">
                  <c:v>2018-12-29 14:00</c:v>
                </c:pt>
                <c:pt idx="686">
                  <c:v>2018-12-29 15:00</c:v>
                </c:pt>
                <c:pt idx="687">
                  <c:v>2018-12-29 16:00</c:v>
                </c:pt>
                <c:pt idx="688">
                  <c:v>2018-12-29 17:00</c:v>
                </c:pt>
                <c:pt idx="689">
                  <c:v>2018-12-29 18:00</c:v>
                </c:pt>
                <c:pt idx="690">
                  <c:v>2018-12-29 19:00</c:v>
                </c:pt>
                <c:pt idx="691">
                  <c:v>2018-12-29 20:00</c:v>
                </c:pt>
                <c:pt idx="692">
                  <c:v>2018-12-29 21:00</c:v>
                </c:pt>
                <c:pt idx="693">
                  <c:v>2018-12-29 22:00</c:v>
                </c:pt>
                <c:pt idx="694">
                  <c:v>2018-12-29 23:00</c:v>
                </c:pt>
                <c:pt idx="695">
                  <c:v>2018-12-29 24:00</c:v>
                </c:pt>
                <c:pt idx="696">
                  <c:v>2018-12-30 1:00</c:v>
                </c:pt>
                <c:pt idx="697">
                  <c:v>2018-12-30 2:00</c:v>
                </c:pt>
                <c:pt idx="698">
                  <c:v>2018-12-30 3:00</c:v>
                </c:pt>
                <c:pt idx="699">
                  <c:v>2018-12-30 4:00</c:v>
                </c:pt>
                <c:pt idx="700">
                  <c:v>2018-12-30 5:00</c:v>
                </c:pt>
                <c:pt idx="701">
                  <c:v>2018-12-30 6:00</c:v>
                </c:pt>
                <c:pt idx="702">
                  <c:v>2018-12-30 7:00</c:v>
                </c:pt>
                <c:pt idx="703">
                  <c:v>2018-12-30 8:00</c:v>
                </c:pt>
                <c:pt idx="704">
                  <c:v>2018-12-30 9:00</c:v>
                </c:pt>
                <c:pt idx="705">
                  <c:v>2018-12-30 10:00</c:v>
                </c:pt>
                <c:pt idx="706">
                  <c:v>2018-12-30 11:00</c:v>
                </c:pt>
                <c:pt idx="707">
                  <c:v>2018-12-30 12:00</c:v>
                </c:pt>
                <c:pt idx="708">
                  <c:v>2018-12-30 13:00</c:v>
                </c:pt>
                <c:pt idx="709">
                  <c:v>2018-12-30 14:00</c:v>
                </c:pt>
                <c:pt idx="710">
                  <c:v>2018-12-30 15:00</c:v>
                </c:pt>
                <c:pt idx="711">
                  <c:v>2018-12-30 16:00</c:v>
                </c:pt>
                <c:pt idx="712">
                  <c:v>2018-12-30 17:00</c:v>
                </c:pt>
                <c:pt idx="713">
                  <c:v>2018-12-30 18:00</c:v>
                </c:pt>
                <c:pt idx="714">
                  <c:v>2018-12-30 19:00</c:v>
                </c:pt>
                <c:pt idx="715">
                  <c:v>2018-12-30 20:00</c:v>
                </c:pt>
                <c:pt idx="716">
                  <c:v>2018-12-30 21:00</c:v>
                </c:pt>
                <c:pt idx="717">
                  <c:v>2018-12-30 22:00</c:v>
                </c:pt>
                <c:pt idx="718">
                  <c:v>2018-12-30 23:00</c:v>
                </c:pt>
                <c:pt idx="719">
                  <c:v>2018-12-30 24:00</c:v>
                </c:pt>
                <c:pt idx="720">
                  <c:v>2018-12-31 1:00</c:v>
                </c:pt>
                <c:pt idx="721">
                  <c:v>2018-12-31 2:00</c:v>
                </c:pt>
                <c:pt idx="722">
                  <c:v>2018-12-31 3:00</c:v>
                </c:pt>
                <c:pt idx="723">
                  <c:v>2018-12-31 4:00</c:v>
                </c:pt>
                <c:pt idx="724">
                  <c:v>2018-12-31 5:00</c:v>
                </c:pt>
                <c:pt idx="725">
                  <c:v>2018-12-31 6:00</c:v>
                </c:pt>
                <c:pt idx="726">
                  <c:v>2018-12-31 7:00</c:v>
                </c:pt>
                <c:pt idx="727">
                  <c:v>2018-12-31 8:00</c:v>
                </c:pt>
                <c:pt idx="728">
                  <c:v>2018-12-31 9:00</c:v>
                </c:pt>
                <c:pt idx="729">
                  <c:v>2018-12-31 10:00</c:v>
                </c:pt>
                <c:pt idx="730">
                  <c:v>2018-12-31 11:00</c:v>
                </c:pt>
                <c:pt idx="731">
                  <c:v>2018-12-31 12:00</c:v>
                </c:pt>
                <c:pt idx="732">
                  <c:v>2018-12-31 13:00</c:v>
                </c:pt>
                <c:pt idx="733">
                  <c:v>2018-12-31 14:00</c:v>
                </c:pt>
                <c:pt idx="734">
                  <c:v>2018-12-31 15:00</c:v>
                </c:pt>
                <c:pt idx="735">
                  <c:v>2018-12-31 16:00</c:v>
                </c:pt>
                <c:pt idx="736">
                  <c:v>2018-12-31 17:00</c:v>
                </c:pt>
                <c:pt idx="737">
                  <c:v>2018-12-31 18:00</c:v>
                </c:pt>
                <c:pt idx="738">
                  <c:v>2018-12-31 19:00</c:v>
                </c:pt>
                <c:pt idx="739">
                  <c:v>2018-12-31 20:00</c:v>
                </c:pt>
                <c:pt idx="740">
                  <c:v>2018-12-31 21:00</c:v>
                </c:pt>
                <c:pt idx="741">
                  <c:v>2018-12-31 22:00</c:v>
                </c:pt>
                <c:pt idx="742">
                  <c:v>2018-12-31 23:00</c:v>
                </c:pt>
                <c:pt idx="743">
                  <c:v>2018-12-31 24:00</c:v>
                </c:pt>
              </c:strCache>
            </c:strRef>
          </c:cat>
          <c:val>
            <c:numRef>
              <c:f>Result!$K$2:$K$745</c:f>
              <c:numCache>
                <c:formatCode>0.000</c:formatCode>
                <c:ptCount val="7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0.86031818181818132</c:v>
                </c:pt>
                <c:pt idx="56">
                  <c:v>0.86031818181818143</c:v>
                </c:pt>
                <c:pt idx="57">
                  <c:v>0.86031818181818176</c:v>
                </c:pt>
                <c:pt idx="58">
                  <c:v>0.86031818181818154</c:v>
                </c:pt>
                <c:pt idx="59">
                  <c:v>0.86031818181818154</c:v>
                </c:pt>
                <c:pt idx="60">
                  <c:v>0</c:v>
                </c:pt>
                <c:pt idx="61">
                  <c:v>0</c:v>
                </c:pt>
                <c:pt idx="62">
                  <c:v>0.86031818181818132</c:v>
                </c:pt>
                <c:pt idx="63">
                  <c:v>0.86031818181818176</c:v>
                </c:pt>
                <c:pt idx="64">
                  <c:v>0.86031818181818143</c:v>
                </c:pt>
                <c:pt idx="65">
                  <c:v>0</c:v>
                </c:pt>
                <c:pt idx="66">
                  <c:v>0.86031818181818154</c:v>
                </c:pt>
                <c:pt idx="67">
                  <c:v>0.86031818181818154</c:v>
                </c:pt>
                <c:pt idx="68">
                  <c:v>0.86031818181818132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0.87750000000000095</c:v>
                </c:pt>
                <c:pt idx="80">
                  <c:v>0.87750000000000083</c:v>
                </c:pt>
                <c:pt idx="81">
                  <c:v>0.87750000000000061</c:v>
                </c:pt>
                <c:pt idx="82">
                  <c:v>0.87750000000000106</c:v>
                </c:pt>
                <c:pt idx="83">
                  <c:v>0.87750000000000061</c:v>
                </c:pt>
                <c:pt idx="84">
                  <c:v>0</c:v>
                </c:pt>
                <c:pt idx="85">
                  <c:v>0</c:v>
                </c:pt>
                <c:pt idx="86">
                  <c:v>0.87750000000000106</c:v>
                </c:pt>
                <c:pt idx="87">
                  <c:v>0.87750000000000061</c:v>
                </c:pt>
                <c:pt idx="88">
                  <c:v>0.8775000000000005</c:v>
                </c:pt>
                <c:pt idx="89">
                  <c:v>0</c:v>
                </c:pt>
                <c:pt idx="90">
                  <c:v>0.87750000000000061</c:v>
                </c:pt>
                <c:pt idx="91">
                  <c:v>0.8775000000000005</c:v>
                </c:pt>
                <c:pt idx="92">
                  <c:v>0.87750000000000072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0.81804545454545408</c:v>
                </c:pt>
                <c:pt idx="104">
                  <c:v>0.81804545454545408</c:v>
                </c:pt>
                <c:pt idx="105">
                  <c:v>0.8180454545454543</c:v>
                </c:pt>
                <c:pt idx="106">
                  <c:v>0.81804545454545408</c:v>
                </c:pt>
                <c:pt idx="107">
                  <c:v>0.8180454545454543</c:v>
                </c:pt>
                <c:pt idx="108">
                  <c:v>0</c:v>
                </c:pt>
                <c:pt idx="109">
                  <c:v>0</c:v>
                </c:pt>
                <c:pt idx="110">
                  <c:v>0.81804545454545408</c:v>
                </c:pt>
                <c:pt idx="111">
                  <c:v>0.81804545454545408</c:v>
                </c:pt>
                <c:pt idx="112">
                  <c:v>0</c:v>
                </c:pt>
                <c:pt idx="113">
                  <c:v>0.81804545454545408</c:v>
                </c:pt>
                <c:pt idx="114">
                  <c:v>0.81804545454545408</c:v>
                </c:pt>
                <c:pt idx="115">
                  <c:v>0.81804545454545408</c:v>
                </c:pt>
                <c:pt idx="116">
                  <c:v>0.81804545454545408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0.83004545454545631</c:v>
                </c:pt>
                <c:pt idx="128">
                  <c:v>0.83004545454545653</c:v>
                </c:pt>
                <c:pt idx="129">
                  <c:v>0.83004545454545609</c:v>
                </c:pt>
                <c:pt idx="130">
                  <c:v>0.83004545454545609</c:v>
                </c:pt>
                <c:pt idx="131">
                  <c:v>0.83004545454545653</c:v>
                </c:pt>
                <c:pt idx="132">
                  <c:v>0</c:v>
                </c:pt>
                <c:pt idx="133">
                  <c:v>0</c:v>
                </c:pt>
                <c:pt idx="134">
                  <c:v>0.83004545454545631</c:v>
                </c:pt>
                <c:pt idx="135">
                  <c:v>0.83004545454545609</c:v>
                </c:pt>
                <c:pt idx="136">
                  <c:v>0</c:v>
                </c:pt>
                <c:pt idx="137">
                  <c:v>0.83004545454545609</c:v>
                </c:pt>
                <c:pt idx="138">
                  <c:v>0.83004545454545631</c:v>
                </c:pt>
                <c:pt idx="139">
                  <c:v>0.83004545454545631</c:v>
                </c:pt>
                <c:pt idx="140">
                  <c:v>0.83004545454545631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0.7430999999999981</c:v>
                </c:pt>
                <c:pt idx="152">
                  <c:v>0.74309999999999798</c:v>
                </c:pt>
                <c:pt idx="153">
                  <c:v>0.74309999999999787</c:v>
                </c:pt>
                <c:pt idx="154">
                  <c:v>0.74309999999999787</c:v>
                </c:pt>
                <c:pt idx="155">
                  <c:v>0.7430999999999981</c:v>
                </c:pt>
                <c:pt idx="156">
                  <c:v>0</c:v>
                </c:pt>
                <c:pt idx="157">
                  <c:v>0</c:v>
                </c:pt>
                <c:pt idx="158">
                  <c:v>0.74309999999999787</c:v>
                </c:pt>
                <c:pt idx="159">
                  <c:v>0.74309999999999798</c:v>
                </c:pt>
                <c:pt idx="160">
                  <c:v>0</c:v>
                </c:pt>
                <c:pt idx="161">
                  <c:v>0.7430999999999981</c:v>
                </c:pt>
                <c:pt idx="162">
                  <c:v>0.7430999999999981</c:v>
                </c:pt>
                <c:pt idx="163">
                  <c:v>0.74309999999999798</c:v>
                </c:pt>
                <c:pt idx="164">
                  <c:v>0.74309999999999821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0.82531818181818684</c:v>
                </c:pt>
                <c:pt idx="224">
                  <c:v>0.82531818181818695</c:v>
                </c:pt>
                <c:pt idx="225">
                  <c:v>0.82531818181818672</c:v>
                </c:pt>
                <c:pt idx="226">
                  <c:v>0.82531818181818672</c:v>
                </c:pt>
                <c:pt idx="227">
                  <c:v>0.82531818181818761</c:v>
                </c:pt>
                <c:pt idx="228">
                  <c:v>0</c:v>
                </c:pt>
                <c:pt idx="229">
                  <c:v>0</c:v>
                </c:pt>
                <c:pt idx="230">
                  <c:v>0.82531818181818695</c:v>
                </c:pt>
                <c:pt idx="231">
                  <c:v>0.82531818181818739</c:v>
                </c:pt>
                <c:pt idx="232">
                  <c:v>0</c:v>
                </c:pt>
                <c:pt idx="233">
                  <c:v>0.82531818181818706</c:v>
                </c:pt>
                <c:pt idx="234">
                  <c:v>0.82531818181818684</c:v>
                </c:pt>
                <c:pt idx="235">
                  <c:v>0.82531818181818706</c:v>
                </c:pt>
                <c:pt idx="236">
                  <c:v>0.82531818181818684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0.82540909090909065</c:v>
                </c:pt>
                <c:pt idx="248">
                  <c:v>0.82540909090909054</c:v>
                </c:pt>
                <c:pt idx="249">
                  <c:v>0.82540909090909031</c:v>
                </c:pt>
                <c:pt idx="250">
                  <c:v>0.82540909090909031</c:v>
                </c:pt>
                <c:pt idx="251">
                  <c:v>0.82540909090909054</c:v>
                </c:pt>
                <c:pt idx="252">
                  <c:v>0</c:v>
                </c:pt>
                <c:pt idx="253">
                  <c:v>0</c:v>
                </c:pt>
                <c:pt idx="254">
                  <c:v>0.82540909090909054</c:v>
                </c:pt>
                <c:pt idx="255">
                  <c:v>0.82540909090909031</c:v>
                </c:pt>
                <c:pt idx="256">
                  <c:v>0</c:v>
                </c:pt>
                <c:pt idx="257">
                  <c:v>0.82540909090909031</c:v>
                </c:pt>
                <c:pt idx="258">
                  <c:v>0.82540909090909054</c:v>
                </c:pt>
                <c:pt idx="259">
                  <c:v>0.82540909090909065</c:v>
                </c:pt>
                <c:pt idx="260">
                  <c:v>0.82540909090909054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0.80777272727272365</c:v>
                </c:pt>
                <c:pt idx="272">
                  <c:v>0.80777272727272376</c:v>
                </c:pt>
                <c:pt idx="273">
                  <c:v>0.80777272727272353</c:v>
                </c:pt>
                <c:pt idx="274">
                  <c:v>0.80777272727272376</c:v>
                </c:pt>
                <c:pt idx="275">
                  <c:v>0.80777272727272353</c:v>
                </c:pt>
                <c:pt idx="276">
                  <c:v>0</c:v>
                </c:pt>
                <c:pt idx="277">
                  <c:v>0</c:v>
                </c:pt>
                <c:pt idx="278">
                  <c:v>0.80777272727272376</c:v>
                </c:pt>
                <c:pt idx="279">
                  <c:v>0.80777272727272376</c:v>
                </c:pt>
                <c:pt idx="280">
                  <c:v>0</c:v>
                </c:pt>
                <c:pt idx="281">
                  <c:v>0.80777272727272376</c:v>
                </c:pt>
                <c:pt idx="282">
                  <c:v>0.80777272727272387</c:v>
                </c:pt>
                <c:pt idx="283">
                  <c:v>0.80777272727272376</c:v>
                </c:pt>
                <c:pt idx="284">
                  <c:v>0.80777272727272365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0.89222727272725832</c:v>
                </c:pt>
                <c:pt idx="296">
                  <c:v>0.89222727272725832</c:v>
                </c:pt>
                <c:pt idx="297">
                  <c:v>0.89222727272725799</c:v>
                </c:pt>
                <c:pt idx="298">
                  <c:v>0.89222727272725844</c:v>
                </c:pt>
                <c:pt idx="299">
                  <c:v>0.89222727272725821</c:v>
                </c:pt>
                <c:pt idx="300">
                  <c:v>0</c:v>
                </c:pt>
                <c:pt idx="301">
                  <c:v>0</c:v>
                </c:pt>
                <c:pt idx="302">
                  <c:v>0.89222727272725866</c:v>
                </c:pt>
                <c:pt idx="303">
                  <c:v>0.89222727272725844</c:v>
                </c:pt>
                <c:pt idx="304">
                  <c:v>0</c:v>
                </c:pt>
                <c:pt idx="305">
                  <c:v>0.8922272727272581</c:v>
                </c:pt>
                <c:pt idx="306">
                  <c:v>0.89222727272725821</c:v>
                </c:pt>
                <c:pt idx="307">
                  <c:v>0.89222727272725821</c:v>
                </c:pt>
                <c:pt idx="308">
                  <c:v>0.89222727272725821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0.81940909090909986</c:v>
                </c:pt>
                <c:pt idx="320">
                  <c:v>0.81940909090909997</c:v>
                </c:pt>
                <c:pt idx="321">
                  <c:v>0.81940909090909941</c:v>
                </c:pt>
                <c:pt idx="322">
                  <c:v>0.81940909090909964</c:v>
                </c:pt>
                <c:pt idx="323">
                  <c:v>0.81940909090909986</c:v>
                </c:pt>
                <c:pt idx="324">
                  <c:v>0</c:v>
                </c:pt>
                <c:pt idx="325">
                  <c:v>0</c:v>
                </c:pt>
                <c:pt idx="326">
                  <c:v>0.81940909090910008</c:v>
                </c:pt>
                <c:pt idx="327">
                  <c:v>0.81940909090909975</c:v>
                </c:pt>
                <c:pt idx="328">
                  <c:v>0</c:v>
                </c:pt>
                <c:pt idx="329">
                  <c:v>0.81940909090909975</c:v>
                </c:pt>
                <c:pt idx="330">
                  <c:v>0.81940909090909986</c:v>
                </c:pt>
                <c:pt idx="331">
                  <c:v>0.81940909090909964</c:v>
                </c:pt>
                <c:pt idx="332">
                  <c:v>0.81940909090909952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0.92895454545455269</c:v>
                </c:pt>
                <c:pt idx="392">
                  <c:v>0.92895454545455225</c:v>
                </c:pt>
                <c:pt idx="393">
                  <c:v>0.92895454545455269</c:v>
                </c:pt>
                <c:pt idx="394">
                  <c:v>0.92895454545455225</c:v>
                </c:pt>
                <c:pt idx="395">
                  <c:v>0.92895454545455269</c:v>
                </c:pt>
                <c:pt idx="396">
                  <c:v>0</c:v>
                </c:pt>
                <c:pt idx="397">
                  <c:v>0</c:v>
                </c:pt>
                <c:pt idx="398">
                  <c:v>0.92895454545455225</c:v>
                </c:pt>
                <c:pt idx="399">
                  <c:v>0.92895454545455269</c:v>
                </c:pt>
                <c:pt idx="400">
                  <c:v>0.92895454545455236</c:v>
                </c:pt>
                <c:pt idx="401">
                  <c:v>0</c:v>
                </c:pt>
                <c:pt idx="402">
                  <c:v>0.92895454545455258</c:v>
                </c:pt>
                <c:pt idx="403">
                  <c:v>0.92895454545455247</c:v>
                </c:pt>
                <c:pt idx="404">
                  <c:v>0.92895454545455258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0.93322727272727279</c:v>
                </c:pt>
                <c:pt idx="416">
                  <c:v>0.93322727272727279</c:v>
                </c:pt>
                <c:pt idx="417">
                  <c:v>0.93322727272727279</c:v>
                </c:pt>
                <c:pt idx="418">
                  <c:v>0.93322727272727257</c:v>
                </c:pt>
                <c:pt idx="419">
                  <c:v>0.93322727272727257</c:v>
                </c:pt>
                <c:pt idx="420">
                  <c:v>0</c:v>
                </c:pt>
                <c:pt idx="421">
                  <c:v>0</c:v>
                </c:pt>
                <c:pt idx="422">
                  <c:v>0.93322727272727279</c:v>
                </c:pt>
                <c:pt idx="423">
                  <c:v>0.93322727272727302</c:v>
                </c:pt>
                <c:pt idx="424">
                  <c:v>0.93322727272727279</c:v>
                </c:pt>
                <c:pt idx="425">
                  <c:v>0</c:v>
                </c:pt>
                <c:pt idx="426">
                  <c:v>0.93322727272727257</c:v>
                </c:pt>
                <c:pt idx="427">
                  <c:v>0.93322727272727279</c:v>
                </c:pt>
                <c:pt idx="428">
                  <c:v>0.93322727272727279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0.9386818181818638</c:v>
                </c:pt>
                <c:pt idx="440">
                  <c:v>0.93868181818186369</c:v>
                </c:pt>
                <c:pt idx="441">
                  <c:v>0.93868181818186414</c:v>
                </c:pt>
                <c:pt idx="442">
                  <c:v>0.93868181818186391</c:v>
                </c:pt>
                <c:pt idx="443">
                  <c:v>0.93868181818186347</c:v>
                </c:pt>
                <c:pt idx="444">
                  <c:v>0</c:v>
                </c:pt>
                <c:pt idx="445">
                  <c:v>0</c:v>
                </c:pt>
                <c:pt idx="446">
                  <c:v>0.93868181818186369</c:v>
                </c:pt>
                <c:pt idx="447">
                  <c:v>0.93868181818186414</c:v>
                </c:pt>
                <c:pt idx="448">
                  <c:v>0.93868181818186369</c:v>
                </c:pt>
                <c:pt idx="449">
                  <c:v>0</c:v>
                </c:pt>
                <c:pt idx="450">
                  <c:v>0.93868181818186391</c:v>
                </c:pt>
                <c:pt idx="451">
                  <c:v>0.93868181818186369</c:v>
                </c:pt>
                <c:pt idx="452">
                  <c:v>0.93868181818186391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0.94459090909087839</c:v>
                </c:pt>
                <c:pt idx="464">
                  <c:v>0.94459090909087851</c:v>
                </c:pt>
                <c:pt idx="465">
                  <c:v>0.94459090909087817</c:v>
                </c:pt>
                <c:pt idx="466">
                  <c:v>0.94459090909087862</c:v>
                </c:pt>
                <c:pt idx="467">
                  <c:v>0.94459090909087839</c:v>
                </c:pt>
                <c:pt idx="468">
                  <c:v>0</c:v>
                </c:pt>
                <c:pt idx="469">
                  <c:v>0</c:v>
                </c:pt>
                <c:pt idx="470">
                  <c:v>0.94459090909087884</c:v>
                </c:pt>
                <c:pt idx="471">
                  <c:v>0.94459090909087884</c:v>
                </c:pt>
                <c:pt idx="472">
                  <c:v>0.94459090909087839</c:v>
                </c:pt>
                <c:pt idx="473">
                  <c:v>0</c:v>
                </c:pt>
                <c:pt idx="474">
                  <c:v>0.94459090909087862</c:v>
                </c:pt>
                <c:pt idx="475">
                  <c:v>0.94459090909087873</c:v>
                </c:pt>
                <c:pt idx="476">
                  <c:v>0.94459090909087851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0.8361000000000457</c:v>
                </c:pt>
                <c:pt idx="488">
                  <c:v>0.83610000000004581</c:v>
                </c:pt>
                <c:pt idx="489">
                  <c:v>0.83610000000004581</c:v>
                </c:pt>
                <c:pt idx="490">
                  <c:v>0.83610000000004514</c:v>
                </c:pt>
                <c:pt idx="491">
                  <c:v>0.83610000000004581</c:v>
                </c:pt>
                <c:pt idx="492">
                  <c:v>0</c:v>
                </c:pt>
                <c:pt idx="493">
                  <c:v>0</c:v>
                </c:pt>
                <c:pt idx="494">
                  <c:v>0.83610000000004536</c:v>
                </c:pt>
                <c:pt idx="495">
                  <c:v>0.83610000000004558</c:v>
                </c:pt>
                <c:pt idx="496">
                  <c:v>0</c:v>
                </c:pt>
                <c:pt idx="497">
                  <c:v>0.83610000000004558</c:v>
                </c:pt>
                <c:pt idx="498">
                  <c:v>0.83610000000004581</c:v>
                </c:pt>
                <c:pt idx="499">
                  <c:v>0.83610000000004558</c:v>
                </c:pt>
                <c:pt idx="500">
                  <c:v>0.83610000000004558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0.86268181818183165</c:v>
                </c:pt>
                <c:pt idx="560">
                  <c:v>0.86268181818183165</c:v>
                </c:pt>
                <c:pt idx="561">
                  <c:v>0.86268181818183187</c:v>
                </c:pt>
                <c:pt idx="562">
                  <c:v>0.86268181818183165</c:v>
                </c:pt>
                <c:pt idx="563">
                  <c:v>0.86268181818183187</c:v>
                </c:pt>
                <c:pt idx="564">
                  <c:v>0</c:v>
                </c:pt>
                <c:pt idx="565">
                  <c:v>0</c:v>
                </c:pt>
                <c:pt idx="566">
                  <c:v>0.86268181818183143</c:v>
                </c:pt>
                <c:pt idx="567">
                  <c:v>0.86268181818183165</c:v>
                </c:pt>
                <c:pt idx="568">
                  <c:v>0.86268181818183154</c:v>
                </c:pt>
                <c:pt idx="569">
                  <c:v>0</c:v>
                </c:pt>
                <c:pt idx="570">
                  <c:v>0.86268181818183165</c:v>
                </c:pt>
                <c:pt idx="571">
                  <c:v>0.86268181818183154</c:v>
                </c:pt>
                <c:pt idx="572">
                  <c:v>0.86268181818183165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0.84877272727274877</c:v>
                </c:pt>
                <c:pt idx="584">
                  <c:v>0.84877272727274866</c:v>
                </c:pt>
                <c:pt idx="585">
                  <c:v>0.84877272727274833</c:v>
                </c:pt>
                <c:pt idx="586">
                  <c:v>0.84877272727274877</c:v>
                </c:pt>
                <c:pt idx="587">
                  <c:v>0.84877272727274877</c:v>
                </c:pt>
                <c:pt idx="588">
                  <c:v>0</c:v>
                </c:pt>
                <c:pt idx="589">
                  <c:v>0</c:v>
                </c:pt>
                <c:pt idx="590">
                  <c:v>0.84877272727274877</c:v>
                </c:pt>
                <c:pt idx="591">
                  <c:v>0.84877272727274877</c:v>
                </c:pt>
                <c:pt idx="592">
                  <c:v>0</c:v>
                </c:pt>
                <c:pt idx="593">
                  <c:v>0.84877272727274855</c:v>
                </c:pt>
                <c:pt idx="594">
                  <c:v>0.84877272727274877</c:v>
                </c:pt>
                <c:pt idx="595">
                  <c:v>0.84877272727274855</c:v>
                </c:pt>
                <c:pt idx="596">
                  <c:v>0.84877272727274855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0.80050000000003307</c:v>
                </c:pt>
                <c:pt idx="608">
                  <c:v>0.8005000000000333</c:v>
                </c:pt>
                <c:pt idx="609">
                  <c:v>0.80050000000003352</c:v>
                </c:pt>
                <c:pt idx="610">
                  <c:v>0.80050000000003352</c:v>
                </c:pt>
                <c:pt idx="611">
                  <c:v>0.8005000000000333</c:v>
                </c:pt>
                <c:pt idx="612">
                  <c:v>0</c:v>
                </c:pt>
                <c:pt idx="613">
                  <c:v>0</c:v>
                </c:pt>
                <c:pt idx="614">
                  <c:v>0.80050000000003352</c:v>
                </c:pt>
                <c:pt idx="615">
                  <c:v>0.8005000000000333</c:v>
                </c:pt>
                <c:pt idx="616">
                  <c:v>0.80050000000003307</c:v>
                </c:pt>
                <c:pt idx="617">
                  <c:v>0</c:v>
                </c:pt>
                <c:pt idx="618">
                  <c:v>0.8005000000000333</c:v>
                </c:pt>
                <c:pt idx="619">
                  <c:v>0.80050000000003319</c:v>
                </c:pt>
                <c:pt idx="620">
                  <c:v>0.8005000000000333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0.76440909090903786</c:v>
                </c:pt>
                <c:pt idx="632">
                  <c:v>0.76440909090903808</c:v>
                </c:pt>
                <c:pt idx="633">
                  <c:v>0.76440909090903819</c:v>
                </c:pt>
                <c:pt idx="634">
                  <c:v>0.76440909090903775</c:v>
                </c:pt>
                <c:pt idx="635">
                  <c:v>0.76440909090903797</c:v>
                </c:pt>
                <c:pt idx="636">
                  <c:v>0</c:v>
                </c:pt>
                <c:pt idx="637">
                  <c:v>0</c:v>
                </c:pt>
                <c:pt idx="638">
                  <c:v>0.76440909090903819</c:v>
                </c:pt>
                <c:pt idx="639">
                  <c:v>0.76440909090903819</c:v>
                </c:pt>
                <c:pt idx="640">
                  <c:v>0.76440909090903797</c:v>
                </c:pt>
                <c:pt idx="641">
                  <c:v>0</c:v>
                </c:pt>
                <c:pt idx="642">
                  <c:v>0.76440909090903786</c:v>
                </c:pt>
                <c:pt idx="643">
                  <c:v>0.76440909090903775</c:v>
                </c:pt>
                <c:pt idx="644">
                  <c:v>0.76440909090903808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0.64568181818184722</c:v>
                </c:pt>
                <c:pt idx="656">
                  <c:v>0.64568181818184756</c:v>
                </c:pt>
                <c:pt idx="657">
                  <c:v>0.64568181818184733</c:v>
                </c:pt>
                <c:pt idx="658">
                  <c:v>0.64568181818184756</c:v>
                </c:pt>
                <c:pt idx="659">
                  <c:v>0.64568181818184733</c:v>
                </c:pt>
                <c:pt idx="660">
                  <c:v>0</c:v>
                </c:pt>
                <c:pt idx="661">
                  <c:v>0</c:v>
                </c:pt>
                <c:pt idx="662">
                  <c:v>0.64568181818184733</c:v>
                </c:pt>
                <c:pt idx="663">
                  <c:v>0.64568181818184722</c:v>
                </c:pt>
                <c:pt idx="664">
                  <c:v>0.64568181818184722</c:v>
                </c:pt>
                <c:pt idx="665">
                  <c:v>0</c:v>
                </c:pt>
                <c:pt idx="666">
                  <c:v>0.64568181818184733</c:v>
                </c:pt>
                <c:pt idx="667">
                  <c:v>0.64568181818184711</c:v>
                </c:pt>
                <c:pt idx="668">
                  <c:v>0.64568181818184711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0.31431818181821114</c:v>
                </c:pt>
                <c:pt idx="680">
                  <c:v>0.31431818181821125</c:v>
                </c:pt>
                <c:pt idx="681">
                  <c:v>0.31431818181821125</c:v>
                </c:pt>
                <c:pt idx="682">
                  <c:v>0.31431818181821125</c:v>
                </c:pt>
                <c:pt idx="683">
                  <c:v>0.31431818181821125</c:v>
                </c:pt>
                <c:pt idx="684">
                  <c:v>0</c:v>
                </c:pt>
                <c:pt idx="685">
                  <c:v>0</c:v>
                </c:pt>
                <c:pt idx="686">
                  <c:v>0.31431818181821125</c:v>
                </c:pt>
                <c:pt idx="687">
                  <c:v>0.31431818181821125</c:v>
                </c:pt>
                <c:pt idx="688">
                  <c:v>0.31431818181821136</c:v>
                </c:pt>
                <c:pt idx="689">
                  <c:v>0</c:v>
                </c:pt>
                <c:pt idx="690">
                  <c:v>0.31431818181821114</c:v>
                </c:pt>
                <c:pt idx="691">
                  <c:v>0.31431818181821125</c:v>
                </c:pt>
                <c:pt idx="692">
                  <c:v>0.31431818181821114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8-4FCD-B01D-2C7674FC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375664"/>
        <c:axId val="939242912"/>
      </c:lineChart>
      <c:catAx>
        <c:axId val="6153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9242912"/>
        <c:crosses val="autoZero"/>
        <c:auto val="1"/>
        <c:lblAlgn val="ctr"/>
        <c:lblOffset val="100"/>
        <c:noMultiLvlLbl val="0"/>
      </c:catAx>
      <c:valAx>
        <c:axId val="939242912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3756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Заряд накопителя на конец часа, МВтч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Result!$L$1</c:f>
              <c:strCache>
                <c:ptCount val="1"/>
                <c:pt idx="0">
                  <c:v>Заряд накопителя на конец часа, МВтч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Result!$G$2:$G$745</c:f>
              <c:strCache>
                <c:ptCount val="744"/>
                <c:pt idx="0">
                  <c:v>2018-12-1 1:00</c:v>
                </c:pt>
                <c:pt idx="1">
                  <c:v>2018-12-1 2:00</c:v>
                </c:pt>
                <c:pt idx="2">
                  <c:v>2018-12-1 3:00</c:v>
                </c:pt>
                <c:pt idx="3">
                  <c:v>2018-12-1 4:00</c:v>
                </c:pt>
                <c:pt idx="4">
                  <c:v>2018-12-1 5:00</c:v>
                </c:pt>
                <c:pt idx="5">
                  <c:v>2018-12-1 6:00</c:v>
                </c:pt>
                <c:pt idx="6">
                  <c:v>2018-12-1 7:00</c:v>
                </c:pt>
                <c:pt idx="7">
                  <c:v>2018-12-1 8:00</c:v>
                </c:pt>
                <c:pt idx="8">
                  <c:v>2018-12-1 9:00</c:v>
                </c:pt>
                <c:pt idx="9">
                  <c:v>2018-12-1 10:00</c:v>
                </c:pt>
                <c:pt idx="10">
                  <c:v>2018-12-1 11:00</c:v>
                </c:pt>
                <c:pt idx="11">
                  <c:v>2018-12-1 12:00</c:v>
                </c:pt>
                <c:pt idx="12">
                  <c:v>2018-12-1 13:00</c:v>
                </c:pt>
                <c:pt idx="13">
                  <c:v>2018-12-1 14:00</c:v>
                </c:pt>
                <c:pt idx="14">
                  <c:v>2018-12-1 15:00</c:v>
                </c:pt>
                <c:pt idx="15">
                  <c:v>2018-12-1 16:00</c:v>
                </c:pt>
                <c:pt idx="16">
                  <c:v>2018-12-1 17:00</c:v>
                </c:pt>
                <c:pt idx="17">
                  <c:v>2018-12-1 18:00</c:v>
                </c:pt>
                <c:pt idx="18">
                  <c:v>2018-12-1 19:00</c:v>
                </c:pt>
                <c:pt idx="19">
                  <c:v>2018-12-1 20:00</c:v>
                </c:pt>
                <c:pt idx="20">
                  <c:v>2018-12-1 21:00</c:v>
                </c:pt>
                <c:pt idx="21">
                  <c:v>2018-12-1 22:00</c:v>
                </c:pt>
                <c:pt idx="22">
                  <c:v>2018-12-1 23:00</c:v>
                </c:pt>
                <c:pt idx="23">
                  <c:v>2018-12-1 24:00</c:v>
                </c:pt>
                <c:pt idx="24">
                  <c:v>2018-12-2 1:00</c:v>
                </c:pt>
                <c:pt idx="25">
                  <c:v>2018-12-2 2:00</c:v>
                </c:pt>
                <c:pt idx="26">
                  <c:v>2018-12-2 3:00</c:v>
                </c:pt>
                <c:pt idx="27">
                  <c:v>2018-12-2 4:00</c:v>
                </c:pt>
                <c:pt idx="28">
                  <c:v>2018-12-2 5:00</c:v>
                </c:pt>
                <c:pt idx="29">
                  <c:v>2018-12-2 6:00</c:v>
                </c:pt>
                <c:pt idx="30">
                  <c:v>2018-12-2 7:00</c:v>
                </c:pt>
                <c:pt idx="31">
                  <c:v>2018-12-2 8:00</c:v>
                </c:pt>
                <c:pt idx="32">
                  <c:v>2018-12-2 9:00</c:v>
                </c:pt>
                <c:pt idx="33">
                  <c:v>2018-12-2 10:00</c:v>
                </c:pt>
                <c:pt idx="34">
                  <c:v>2018-12-2 11:00</c:v>
                </c:pt>
                <c:pt idx="35">
                  <c:v>2018-12-2 12:00</c:v>
                </c:pt>
                <c:pt idx="36">
                  <c:v>2018-12-2 13:00</c:v>
                </c:pt>
                <c:pt idx="37">
                  <c:v>2018-12-2 14:00</c:v>
                </c:pt>
                <c:pt idx="38">
                  <c:v>2018-12-2 15:00</c:v>
                </c:pt>
                <c:pt idx="39">
                  <c:v>2018-12-2 16:00</c:v>
                </c:pt>
                <c:pt idx="40">
                  <c:v>2018-12-2 17:00</c:v>
                </c:pt>
                <c:pt idx="41">
                  <c:v>2018-12-2 18:00</c:v>
                </c:pt>
                <c:pt idx="42">
                  <c:v>2018-12-2 19:00</c:v>
                </c:pt>
                <c:pt idx="43">
                  <c:v>2018-12-2 20:00</c:v>
                </c:pt>
                <c:pt idx="44">
                  <c:v>2018-12-2 21:00</c:v>
                </c:pt>
                <c:pt idx="45">
                  <c:v>2018-12-2 22:00</c:v>
                </c:pt>
                <c:pt idx="46">
                  <c:v>2018-12-2 23:00</c:v>
                </c:pt>
                <c:pt idx="47">
                  <c:v>2018-12-2 24:00</c:v>
                </c:pt>
                <c:pt idx="48">
                  <c:v>2018-12-3 1:00</c:v>
                </c:pt>
                <c:pt idx="49">
                  <c:v>2018-12-3 2:00</c:v>
                </c:pt>
                <c:pt idx="50">
                  <c:v>2018-12-3 3:00</c:v>
                </c:pt>
                <c:pt idx="51">
                  <c:v>2018-12-3 4:00</c:v>
                </c:pt>
                <c:pt idx="52">
                  <c:v>2018-12-3 5:00</c:v>
                </c:pt>
                <c:pt idx="53">
                  <c:v>2018-12-3 6:00</c:v>
                </c:pt>
                <c:pt idx="54">
                  <c:v>2018-12-3 7:00</c:v>
                </c:pt>
                <c:pt idx="55">
                  <c:v>2018-12-3 8:00</c:v>
                </c:pt>
                <c:pt idx="56">
                  <c:v>2018-12-3 9:00</c:v>
                </c:pt>
                <c:pt idx="57">
                  <c:v>2018-12-3 10:00</c:v>
                </c:pt>
                <c:pt idx="58">
                  <c:v>2018-12-3 11:00</c:v>
                </c:pt>
                <c:pt idx="59">
                  <c:v>2018-12-3 12:00</c:v>
                </c:pt>
                <c:pt idx="60">
                  <c:v>2018-12-3 13:00</c:v>
                </c:pt>
                <c:pt idx="61">
                  <c:v>2018-12-3 14:00</c:v>
                </c:pt>
                <c:pt idx="62">
                  <c:v>2018-12-3 15:00</c:v>
                </c:pt>
                <c:pt idx="63">
                  <c:v>2018-12-3 16:00</c:v>
                </c:pt>
                <c:pt idx="64">
                  <c:v>2018-12-3 17:00</c:v>
                </c:pt>
                <c:pt idx="65">
                  <c:v>2018-12-3 18:00</c:v>
                </c:pt>
                <c:pt idx="66">
                  <c:v>2018-12-3 19:00</c:v>
                </c:pt>
                <c:pt idx="67">
                  <c:v>2018-12-3 20:00</c:v>
                </c:pt>
                <c:pt idx="68">
                  <c:v>2018-12-3 21:00</c:v>
                </c:pt>
                <c:pt idx="69">
                  <c:v>2018-12-3 22:00</c:v>
                </c:pt>
                <c:pt idx="70">
                  <c:v>2018-12-3 23:00</c:v>
                </c:pt>
                <c:pt idx="71">
                  <c:v>2018-12-3 24:00</c:v>
                </c:pt>
                <c:pt idx="72">
                  <c:v>2018-12-4 1:00</c:v>
                </c:pt>
                <c:pt idx="73">
                  <c:v>2018-12-4 2:00</c:v>
                </c:pt>
                <c:pt idx="74">
                  <c:v>2018-12-4 3:00</c:v>
                </c:pt>
                <c:pt idx="75">
                  <c:v>2018-12-4 4:00</c:v>
                </c:pt>
                <c:pt idx="76">
                  <c:v>2018-12-4 5:00</c:v>
                </c:pt>
                <c:pt idx="77">
                  <c:v>2018-12-4 6:00</c:v>
                </c:pt>
                <c:pt idx="78">
                  <c:v>2018-12-4 7:00</c:v>
                </c:pt>
                <c:pt idx="79">
                  <c:v>2018-12-4 8:00</c:v>
                </c:pt>
                <c:pt idx="80">
                  <c:v>2018-12-4 9:00</c:v>
                </c:pt>
                <c:pt idx="81">
                  <c:v>2018-12-4 10:00</c:v>
                </c:pt>
                <c:pt idx="82">
                  <c:v>2018-12-4 11:00</c:v>
                </c:pt>
                <c:pt idx="83">
                  <c:v>2018-12-4 12:00</c:v>
                </c:pt>
                <c:pt idx="84">
                  <c:v>2018-12-4 13:00</c:v>
                </c:pt>
                <c:pt idx="85">
                  <c:v>2018-12-4 14:00</c:v>
                </c:pt>
                <c:pt idx="86">
                  <c:v>2018-12-4 15:00</c:v>
                </c:pt>
                <c:pt idx="87">
                  <c:v>2018-12-4 16:00</c:v>
                </c:pt>
                <c:pt idx="88">
                  <c:v>2018-12-4 17:00</c:v>
                </c:pt>
                <c:pt idx="89">
                  <c:v>2018-12-4 18:00</c:v>
                </c:pt>
                <c:pt idx="90">
                  <c:v>2018-12-4 19:00</c:v>
                </c:pt>
                <c:pt idx="91">
                  <c:v>2018-12-4 20:00</c:v>
                </c:pt>
                <c:pt idx="92">
                  <c:v>2018-12-4 21:00</c:v>
                </c:pt>
                <c:pt idx="93">
                  <c:v>2018-12-4 22:00</c:v>
                </c:pt>
                <c:pt idx="94">
                  <c:v>2018-12-4 23:00</c:v>
                </c:pt>
                <c:pt idx="95">
                  <c:v>2018-12-4 24:00</c:v>
                </c:pt>
                <c:pt idx="96">
                  <c:v>2018-12-5 1:00</c:v>
                </c:pt>
                <c:pt idx="97">
                  <c:v>2018-12-5 2:00</c:v>
                </c:pt>
                <c:pt idx="98">
                  <c:v>2018-12-5 3:00</c:v>
                </c:pt>
                <c:pt idx="99">
                  <c:v>2018-12-5 4:00</c:v>
                </c:pt>
                <c:pt idx="100">
                  <c:v>2018-12-5 5:00</c:v>
                </c:pt>
                <c:pt idx="101">
                  <c:v>2018-12-5 6:00</c:v>
                </c:pt>
                <c:pt idx="102">
                  <c:v>2018-12-5 7:00</c:v>
                </c:pt>
                <c:pt idx="103">
                  <c:v>2018-12-5 8:00</c:v>
                </c:pt>
                <c:pt idx="104">
                  <c:v>2018-12-5 9:00</c:v>
                </c:pt>
                <c:pt idx="105">
                  <c:v>2018-12-5 10:00</c:v>
                </c:pt>
                <c:pt idx="106">
                  <c:v>2018-12-5 11:00</c:v>
                </c:pt>
                <c:pt idx="107">
                  <c:v>2018-12-5 12:00</c:v>
                </c:pt>
                <c:pt idx="108">
                  <c:v>2018-12-5 13:00</c:v>
                </c:pt>
                <c:pt idx="109">
                  <c:v>2018-12-5 14:00</c:v>
                </c:pt>
                <c:pt idx="110">
                  <c:v>2018-12-5 15:00</c:v>
                </c:pt>
                <c:pt idx="111">
                  <c:v>2018-12-5 16:00</c:v>
                </c:pt>
                <c:pt idx="112">
                  <c:v>2018-12-5 17:00</c:v>
                </c:pt>
                <c:pt idx="113">
                  <c:v>2018-12-5 18:00</c:v>
                </c:pt>
                <c:pt idx="114">
                  <c:v>2018-12-5 19:00</c:v>
                </c:pt>
                <c:pt idx="115">
                  <c:v>2018-12-5 20:00</c:v>
                </c:pt>
                <c:pt idx="116">
                  <c:v>2018-12-5 21:00</c:v>
                </c:pt>
                <c:pt idx="117">
                  <c:v>2018-12-5 22:00</c:v>
                </c:pt>
                <c:pt idx="118">
                  <c:v>2018-12-5 23:00</c:v>
                </c:pt>
                <c:pt idx="119">
                  <c:v>2018-12-5 24:00</c:v>
                </c:pt>
                <c:pt idx="120">
                  <c:v>2018-12-6 1:00</c:v>
                </c:pt>
                <c:pt idx="121">
                  <c:v>2018-12-6 2:00</c:v>
                </c:pt>
                <c:pt idx="122">
                  <c:v>2018-12-6 3:00</c:v>
                </c:pt>
                <c:pt idx="123">
                  <c:v>2018-12-6 4:00</c:v>
                </c:pt>
                <c:pt idx="124">
                  <c:v>2018-12-6 5:00</c:v>
                </c:pt>
                <c:pt idx="125">
                  <c:v>2018-12-6 6:00</c:v>
                </c:pt>
                <c:pt idx="126">
                  <c:v>2018-12-6 7:00</c:v>
                </c:pt>
                <c:pt idx="127">
                  <c:v>2018-12-6 8:00</c:v>
                </c:pt>
                <c:pt idx="128">
                  <c:v>2018-12-6 9:00</c:v>
                </c:pt>
                <c:pt idx="129">
                  <c:v>2018-12-6 10:00</c:v>
                </c:pt>
                <c:pt idx="130">
                  <c:v>2018-12-6 11:00</c:v>
                </c:pt>
                <c:pt idx="131">
                  <c:v>2018-12-6 12:00</c:v>
                </c:pt>
                <c:pt idx="132">
                  <c:v>2018-12-6 13:00</c:v>
                </c:pt>
                <c:pt idx="133">
                  <c:v>2018-12-6 14:00</c:v>
                </c:pt>
                <c:pt idx="134">
                  <c:v>2018-12-6 15:00</c:v>
                </c:pt>
                <c:pt idx="135">
                  <c:v>2018-12-6 16:00</c:v>
                </c:pt>
                <c:pt idx="136">
                  <c:v>2018-12-6 17:00</c:v>
                </c:pt>
                <c:pt idx="137">
                  <c:v>2018-12-6 18:00</c:v>
                </c:pt>
                <c:pt idx="138">
                  <c:v>2018-12-6 19:00</c:v>
                </c:pt>
                <c:pt idx="139">
                  <c:v>2018-12-6 20:00</c:v>
                </c:pt>
                <c:pt idx="140">
                  <c:v>2018-12-6 21:00</c:v>
                </c:pt>
                <c:pt idx="141">
                  <c:v>2018-12-6 22:00</c:v>
                </c:pt>
                <c:pt idx="142">
                  <c:v>2018-12-6 23:00</c:v>
                </c:pt>
                <c:pt idx="143">
                  <c:v>2018-12-6 24:00</c:v>
                </c:pt>
                <c:pt idx="144">
                  <c:v>2018-12-7 1:00</c:v>
                </c:pt>
                <c:pt idx="145">
                  <c:v>2018-12-7 2:00</c:v>
                </c:pt>
                <c:pt idx="146">
                  <c:v>2018-12-7 3:00</c:v>
                </c:pt>
                <c:pt idx="147">
                  <c:v>2018-12-7 4:00</c:v>
                </c:pt>
                <c:pt idx="148">
                  <c:v>2018-12-7 5:00</c:v>
                </c:pt>
                <c:pt idx="149">
                  <c:v>2018-12-7 6:00</c:v>
                </c:pt>
                <c:pt idx="150">
                  <c:v>2018-12-7 7:00</c:v>
                </c:pt>
                <c:pt idx="151">
                  <c:v>2018-12-7 8:00</c:v>
                </c:pt>
                <c:pt idx="152">
                  <c:v>2018-12-7 9:00</c:v>
                </c:pt>
                <c:pt idx="153">
                  <c:v>2018-12-7 10:00</c:v>
                </c:pt>
                <c:pt idx="154">
                  <c:v>2018-12-7 11:00</c:v>
                </c:pt>
                <c:pt idx="155">
                  <c:v>2018-12-7 12:00</c:v>
                </c:pt>
                <c:pt idx="156">
                  <c:v>2018-12-7 13:00</c:v>
                </c:pt>
                <c:pt idx="157">
                  <c:v>2018-12-7 14:00</c:v>
                </c:pt>
                <c:pt idx="158">
                  <c:v>2018-12-7 15:00</c:v>
                </c:pt>
                <c:pt idx="159">
                  <c:v>2018-12-7 16:00</c:v>
                </c:pt>
                <c:pt idx="160">
                  <c:v>2018-12-7 17:00</c:v>
                </c:pt>
                <c:pt idx="161">
                  <c:v>2018-12-7 18:00</c:v>
                </c:pt>
                <c:pt idx="162">
                  <c:v>2018-12-7 19:00</c:v>
                </c:pt>
                <c:pt idx="163">
                  <c:v>2018-12-7 20:00</c:v>
                </c:pt>
                <c:pt idx="164">
                  <c:v>2018-12-7 21:00</c:v>
                </c:pt>
                <c:pt idx="165">
                  <c:v>2018-12-7 22:00</c:v>
                </c:pt>
                <c:pt idx="166">
                  <c:v>2018-12-7 23:00</c:v>
                </c:pt>
                <c:pt idx="167">
                  <c:v>2018-12-7 24:00</c:v>
                </c:pt>
                <c:pt idx="168">
                  <c:v>2018-12-8 1:00</c:v>
                </c:pt>
                <c:pt idx="169">
                  <c:v>2018-12-8 2:00</c:v>
                </c:pt>
                <c:pt idx="170">
                  <c:v>2018-12-8 3:00</c:v>
                </c:pt>
                <c:pt idx="171">
                  <c:v>2018-12-8 4:00</c:v>
                </c:pt>
                <c:pt idx="172">
                  <c:v>2018-12-8 5:00</c:v>
                </c:pt>
                <c:pt idx="173">
                  <c:v>2018-12-8 6:00</c:v>
                </c:pt>
                <c:pt idx="174">
                  <c:v>2018-12-8 7:00</c:v>
                </c:pt>
                <c:pt idx="175">
                  <c:v>2018-12-8 8:00</c:v>
                </c:pt>
                <c:pt idx="176">
                  <c:v>2018-12-8 9:00</c:v>
                </c:pt>
                <c:pt idx="177">
                  <c:v>2018-12-8 10:00</c:v>
                </c:pt>
                <c:pt idx="178">
                  <c:v>2018-12-8 11:00</c:v>
                </c:pt>
                <c:pt idx="179">
                  <c:v>2018-12-8 12:00</c:v>
                </c:pt>
                <c:pt idx="180">
                  <c:v>2018-12-8 13:00</c:v>
                </c:pt>
                <c:pt idx="181">
                  <c:v>2018-12-8 14:00</c:v>
                </c:pt>
                <c:pt idx="182">
                  <c:v>2018-12-8 15:00</c:v>
                </c:pt>
                <c:pt idx="183">
                  <c:v>2018-12-8 16:00</c:v>
                </c:pt>
                <c:pt idx="184">
                  <c:v>2018-12-8 17:00</c:v>
                </c:pt>
                <c:pt idx="185">
                  <c:v>2018-12-8 18:00</c:v>
                </c:pt>
                <c:pt idx="186">
                  <c:v>2018-12-8 19:00</c:v>
                </c:pt>
                <c:pt idx="187">
                  <c:v>2018-12-8 20:00</c:v>
                </c:pt>
                <c:pt idx="188">
                  <c:v>2018-12-8 21:00</c:v>
                </c:pt>
                <c:pt idx="189">
                  <c:v>2018-12-8 22:00</c:v>
                </c:pt>
                <c:pt idx="190">
                  <c:v>2018-12-8 23:00</c:v>
                </c:pt>
                <c:pt idx="191">
                  <c:v>2018-12-8 24:00</c:v>
                </c:pt>
                <c:pt idx="192">
                  <c:v>2018-12-9 1:00</c:v>
                </c:pt>
                <c:pt idx="193">
                  <c:v>2018-12-9 2:00</c:v>
                </c:pt>
                <c:pt idx="194">
                  <c:v>2018-12-9 3:00</c:v>
                </c:pt>
                <c:pt idx="195">
                  <c:v>2018-12-9 4:00</c:v>
                </c:pt>
                <c:pt idx="196">
                  <c:v>2018-12-9 5:00</c:v>
                </c:pt>
                <c:pt idx="197">
                  <c:v>2018-12-9 6:00</c:v>
                </c:pt>
                <c:pt idx="198">
                  <c:v>2018-12-9 7:00</c:v>
                </c:pt>
                <c:pt idx="199">
                  <c:v>2018-12-9 8:00</c:v>
                </c:pt>
                <c:pt idx="200">
                  <c:v>2018-12-9 9:00</c:v>
                </c:pt>
                <c:pt idx="201">
                  <c:v>2018-12-9 10:00</c:v>
                </c:pt>
                <c:pt idx="202">
                  <c:v>2018-12-9 11:00</c:v>
                </c:pt>
                <c:pt idx="203">
                  <c:v>2018-12-9 12:00</c:v>
                </c:pt>
                <c:pt idx="204">
                  <c:v>2018-12-9 13:00</c:v>
                </c:pt>
                <c:pt idx="205">
                  <c:v>2018-12-9 14:00</c:v>
                </c:pt>
                <c:pt idx="206">
                  <c:v>2018-12-9 15:00</c:v>
                </c:pt>
                <c:pt idx="207">
                  <c:v>2018-12-9 16:00</c:v>
                </c:pt>
                <c:pt idx="208">
                  <c:v>2018-12-9 17:00</c:v>
                </c:pt>
                <c:pt idx="209">
                  <c:v>2018-12-9 18:00</c:v>
                </c:pt>
                <c:pt idx="210">
                  <c:v>2018-12-9 19:00</c:v>
                </c:pt>
                <c:pt idx="211">
                  <c:v>2018-12-9 20:00</c:v>
                </c:pt>
                <c:pt idx="212">
                  <c:v>2018-12-9 21:00</c:v>
                </c:pt>
                <c:pt idx="213">
                  <c:v>2018-12-9 22:00</c:v>
                </c:pt>
                <c:pt idx="214">
                  <c:v>2018-12-9 23:00</c:v>
                </c:pt>
                <c:pt idx="215">
                  <c:v>2018-12-9 24:00</c:v>
                </c:pt>
                <c:pt idx="216">
                  <c:v>2018-12-10 1:00</c:v>
                </c:pt>
                <c:pt idx="217">
                  <c:v>2018-12-10 2:00</c:v>
                </c:pt>
                <c:pt idx="218">
                  <c:v>2018-12-10 3:00</c:v>
                </c:pt>
                <c:pt idx="219">
                  <c:v>2018-12-10 4:00</c:v>
                </c:pt>
                <c:pt idx="220">
                  <c:v>2018-12-10 5:00</c:v>
                </c:pt>
                <c:pt idx="221">
                  <c:v>2018-12-10 6:00</c:v>
                </c:pt>
                <c:pt idx="222">
                  <c:v>2018-12-10 7:00</c:v>
                </c:pt>
                <c:pt idx="223">
                  <c:v>2018-12-10 8:00</c:v>
                </c:pt>
                <c:pt idx="224">
                  <c:v>2018-12-10 9:00</c:v>
                </c:pt>
                <c:pt idx="225">
                  <c:v>2018-12-10 10:00</c:v>
                </c:pt>
                <c:pt idx="226">
                  <c:v>2018-12-10 11:00</c:v>
                </c:pt>
                <c:pt idx="227">
                  <c:v>2018-12-10 12:00</c:v>
                </c:pt>
                <c:pt idx="228">
                  <c:v>2018-12-10 13:00</c:v>
                </c:pt>
                <c:pt idx="229">
                  <c:v>2018-12-10 14:00</c:v>
                </c:pt>
                <c:pt idx="230">
                  <c:v>2018-12-10 15:00</c:v>
                </c:pt>
                <c:pt idx="231">
                  <c:v>2018-12-10 16:00</c:v>
                </c:pt>
                <c:pt idx="232">
                  <c:v>2018-12-10 17:00</c:v>
                </c:pt>
                <c:pt idx="233">
                  <c:v>2018-12-10 18:00</c:v>
                </c:pt>
                <c:pt idx="234">
                  <c:v>2018-12-10 19:00</c:v>
                </c:pt>
                <c:pt idx="235">
                  <c:v>2018-12-10 20:00</c:v>
                </c:pt>
                <c:pt idx="236">
                  <c:v>2018-12-10 21:00</c:v>
                </c:pt>
                <c:pt idx="237">
                  <c:v>2018-12-10 22:00</c:v>
                </c:pt>
                <c:pt idx="238">
                  <c:v>2018-12-10 23:00</c:v>
                </c:pt>
                <c:pt idx="239">
                  <c:v>2018-12-10 24:00</c:v>
                </c:pt>
                <c:pt idx="240">
                  <c:v>2018-12-11 1:00</c:v>
                </c:pt>
                <c:pt idx="241">
                  <c:v>2018-12-11 2:00</c:v>
                </c:pt>
                <c:pt idx="242">
                  <c:v>2018-12-11 3:00</c:v>
                </c:pt>
                <c:pt idx="243">
                  <c:v>2018-12-11 4:00</c:v>
                </c:pt>
                <c:pt idx="244">
                  <c:v>2018-12-11 5:00</c:v>
                </c:pt>
                <c:pt idx="245">
                  <c:v>2018-12-11 6:00</c:v>
                </c:pt>
                <c:pt idx="246">
                  <c:v>2018-12-11 7:00</c:v>
                </c:pt>
                <c:pt idx="247">
                  <c:v>2018-12-11 8:00</c:v>
                </c:pt>
                <c:pt idx="248">
                  <c:v>2018-12-11 9:00</c:v>
                </c:pt>
                <c:pt idx="249">
                  <c:v>2018-12-11 10:00</c:v>
                </c:pt>
                <c:pt idx="250">
                  <c:v>2018-12-11 11:00</c:v>
                </c:pt>
                <c:pt idx="251">
                  <c:v>2018-12-11 12:00</c:v>
                </c:pt>
                <c:pt idx="252">
                  <c:v>2018-12-11 13:00</c:v>
                </c:pt>
                <c:pt idx="253">
                  <c:v>2018-12-11 14:00</c:v>
                </c:pt>
                <c:pt idx="254">
                  <c:v>2018-12-11 15:00</c:v>
                </c:pt>
                <c:pt idx="255">
                  <c:v>2018-12-11 16:00</c:v>
                </c:pt>
                <c:pt idx="256">
                  <c:v>2018-12-11 17:00</c:v>
                </c:pt>
                <c:pt idx="257">
                  <c:v>2018-12-11 18:00</c:v>
                </c:pt>
                <c:pt idx="258">
                  <c:v>2018-12-11 19:00</c:v>
                </c:pt>
                <c:pt idx="259">
                  <c:v>2018-12-11 20:00</c:v>
                </c:pt>
                <c:pt idx="260">
                  <c:v>2018-12-11 21:00</c:v>
                </c:pt>
                <c:pt idx="261">
                  <c:v>2018-12-11 22:00</c:v>
                </c:pt>
                <c:pt idx="262">
                  <c:v>2018-12-11 23:00</c:v>
                </c:pt>
                <c:pt idx="263">
                  <c:v>2018-12-11 24:00</c:v>
                </c:pt>
                <c:pt idx="264">
                  <c:v>2018-12-12 1:00</c:v>
                </c:pt>
                <c:pt idx="265">
                  <c:v>2018-12-12 2:00</c:v>
                </c:pt>
                <c:pt idx="266">
                  <c:v>2018-12-12 3:00</c:v>
                </c:pt>
                <c:pt idx="267">
                  <c:v>2018-12-12 4:00</c:v>
                </c:pt>
                <c:pt idx="268">
                  <c:v>2018-12-12 5:00</c:v>
                </c:pt>
                <c:pt idx="269">
                  <c:v>2018-12-12 6:00</c:v>
                </c:pt>
                <c:pt idx="270">
                  <c:v>2018-12-12 7:00</c:v>
                </c:pt>
                <c:pt idx="271">
                  <c:v>2018-12-12 8:00</c:v>
                </c:pt>
                <c:pt idx="272">
                  <c:v>2018-12-12 9:00</c:v>
                </c:pt>
                <c:pt idx="273">
                  <c:v>2018-12-12 10:00</c:v>
                </c:pt>
                <c:pt idx="274">
                  <c:v>2018-12-12 11:00</c:v>
                </c:pt>
                <c:pt idx="275">
                  <c:v>2018-12-12 12:00</c:v>
                </c:pt>
                <c:pt idx="276">
                  <c:v>2018-12-12 13:00</c:v>
                </c:pt>
                <c:pt idx="277">
                  <c:v>2018-12-12 14:00</c:v>
                </c:pt>
                <c:pt idx="278">
                  <c:v>2018-12-12 15:00</c:v>
                </c:pt>
                <c:pt idx="279">
                  <c:v>2018-12-12 16:00</c:v>
                </c:pt>
                <c:pt idx="280">
                  <c:v>2018-12-12 17:00</c:v>
                </c:pt>
                <c:pt idx="281">
                  <c:v>2018-12-12 18:00</c:v>
                </c:pt>
                <c:pt idx="282">
                  <c:v>2018-12-12 19:00</c:v>
                </c:pt>
                <c:pt idx="283">
                  <c:v>2018-12-12 20:00</c:v>
                </c:pt>
                <c:pt idx="284">
                  <c:v>2018-12-12 21:00</c:v>
                </c:pt>
                <c:pt idx="285">
                  <c:v>2018-12-12 22:00</c:v>
                </c:pt>
                <c:pt idx="286">
                  <c:v>2018-12-12 23:00</c:v>
                </c:pt>
                <c:pt idx="287">
                  <c:v>2018-12-12 24:00</c:v>
                </c:pt>
                <c:pt idx="288">
                  <c:v>2018-12-13 1:00</c:v>
                </c:pt>
                <c:pt idx="289">
                  <c:v>2018-12-13 2:00</c:v>
                </c:pt>
                <c:pt idx="290">
                  <c:v>2018-12-13 3:00</c:v>
                </c:pt>
                <c:pt idx="291">
                  <c:v>2018-12-13 4:00</c:v>
                </c:pt>
                <c:pt idx="292">
                  <c:v>2018-12-13 5:00</c:v>
                </c:pt>
                <c:pt idx="293">
                  <c:v>2018-12-13 6:00</c:v>
                </c:pt>
                <c:pt idx="294">
                  <c:v>2018-12-13 7:00</c:v>
                </c:pt>
                <c:pt idx="295">
                  <c:v>2018-12-13 8:00</c:v>
                </c:pt>
                <c:pt idx="296">
                  <c:v>2018-12-13 9:00</c:v>
                </c:pt>
                <c:pt idx="297">
                  <c:v>2018-12-13 10:00</c:v>
                </c:pt>
                <c:pt idx="298">
                  <c:v>2018-12-13 11:00</c:v>
                </c:pt>
                <c:pt idx="299">
                  <c:v>2018-12-13 12:00</c:v>
                </c:pt>
                <c:pt idx="300">
                  <c:v>2018-12-13 13:00</c:v>
                </c:pt>
                <c:pt idx="301">
                  <c:v>2018-12-13 14:00</c:v>
                </c:pt>
                <c:pt idx="302">
                  <c:v>2018-12-13 15:00</c:v>
                </c:pt>
                <c:pt idx="303">
                  <c:v>2018-12-13 16:00</c:v>
                </c:pt>
                <c:pt idx="304">
                  <c:v>2018-12-13 17:00</c:v>
                </c:pt>
                <c:pt idx="305">
                  <c:v>2018-12-13 18:00</c:v>
                </c:pt>
                <c:pt idx="306">
                  <c:v>2018-12-13 19:00</c:v>
                </c:pt>
                <c:pt idx="307">
                  <c:v>2018-12-13 20:00</c:v>
                </c:pt>
                <c:pt idx="308">
                  <c:v>2018-12-13 21:00</c:v>
                </c:pt>
                <c:pt idx="309">
                  <c:v>2018-12-13 22:00</c:v>
                </c:pt>
                <c:pt idx="310">
                  <c:v>2018-12-13 23:00</c:v>
                </c:pt>
                <c:pt idx="311">
                  <c:v>2018-12-13 24:00</c:v>
                </c:pt>
                <c:pt idx="312">
                  <c:v>2018-12-14 1:00</c:v>
                </c:pt>
                <c:pt idx="313">
                  <c:v>2018-12-14 2:00</c:v>
                </c:pt>
                <c:pt idx="314">
                  <c:v>2018-12-14 3:00</c:v>
                </c:pt>
                <c:pt idx="315">
                  <c:v>2018-12-14 4:00</c:v>
                </c:pt>
                <c:pt idx="316">
                  <c:v>2018-12-14 5:00</c:v>
                </c:pt>
                <c:pt idx="317">
                  <c:v>2018-12-14 6:00</c:v>
                </c:pt>
                <c:pt idx="318">
                  <c:v>2018-12-14 7:00</c:v>
                </c:pt>
                <c:pt idx="319">
                  <c:v>2018-12-14 8:00</c:v>
                </c:pt>
                <c:pt idx="320">
                  <c:v>2018-12-14 9:00</c:v>
                </c:pt>
                <c:pt idx="321">
                  <c:v>2018-12-14 10:00</c:v>
                </c:pt>
                <c:pt idx="322">
                  <c:v>2018-12-14 11:00</c:v>
                </c:pt>
                <c:pt idx="323">
                  <c:v>2018-12-14 12:00</c:v>
                </c:pt>
                <c:pt idx="324">
                  <c:v>2018-12-14 13:00</c:v>
                </c:pt>
                <c:pt idx="325">
                  <c:v>2018-12-14 14:00</c:v>
                </c:pt>
                <c:pt idx="326">
                  <c:v>2018-12-14 15:00</c:v>
                </c:pt>
                <c:pt idx="327">
                  <c:v>2018-12-14 16:00</c:v>
                </c:pt>
                <c:pt idx="328">
                  <c:v>2018-12-14 17:00</c:v>
                </c:pt>
                <c:pt idx="329">
                  <c:v>2018-12-14 18:00</c:v>
                </c:pt>
                <c:pt idx="330">
                  <c:v>2018-12-14 19:00</c:v>
                </c:pt>
                <c:pt idx="331">
                  <c:v>2018-12-14 20:00</c:v>
                </c:pt>
                <c:pt idx="332">
                  <c:v>2018-12-14 21:00</c:v>
                </c:pt>
                <c:pt idx="333">
                  <c:v>2018-12-14 22:00</c:v>
                </c:pt>
                <c:pt idx="334">
                  <c:v>2018-12-14 23:00</c:v>
                </c:pt>
                <c:pt idx="335">
                  <c:v>2018-12-14 24:00</c:v>
                </c:pt>
                <c:pt idx="336">
                  <c:v>2018-12-15 1:00</c:v>
                </c:pt>
                <c:pt idx="337">
                  <c:v>2018-12-15 2:00</c:v>
                </c:pt>
                <c:pt idx="338">
                  <c:v>2018-12-15 3:00</c:v>
                </c:pt>
                <c:pt idx="339">
                  <c:v>2018-12-15 4:00</c:v>
                </c:pt>
                <c:pt idx="340">
                  <c:v>2018-12-15 5:00</c:v>
                </c:pt>
                <c:pt idx="341">
                  <c:v>2018-12-15 6:00</c:v>
                </c:pt>
                <c:pt idx="342">
                  <c:v>2018-12-15 7:00</c:v>
                </c:pt>
                <c:pt idx="343">
                  <c:v>2018-12-15 8:00</c:v>
                </c:pt>
                <c:pt idx="344">
                  <c:v>2018-12-15 9:00</c:v>
                </c:pt>
                <c:pt idx="345">
                  <c:v>2018-12-15 10:00</c:v>
                </c:pt>
                <c:pt idx="346">
                  <c:v>2018-12-15 11:00</c:v>
                </c:pt>
                <c:pt idx="347">
                  <c:v>2018-12-15 12:00</c:v>
                </c:pt>
                <c:pt idx="348">
                  <c:v>2018-12-15 13:00</c:v>
                </c:pt>
                <c:pt idx="349">
                  <c:v>2018-12-15 14:00</c:v>
                </c:pt>
                <c:pt idx="350">
                  <c:v>2018-12-15 15:00</c:v>
                </c:pt>
                <c:pt idx="351">
                  <c:v>2018-12-15 16:00</c:v>
                </c:pt>
                <c:pt idx="352">
                  <c:v>2018-12-15 17:00</c:v>
                </c:pt>
                <c:pt idx="353">
                  <c:v>2018-12-15 18:00</c:v>
                </c:pt>
                <c:pt idx="354">
                  <c:v>2018-12-15 19:00</c:v>
                </c:pt>
                <c:pt idx="355">
                  <c:v>2018-12-15 20:00</c:v>
                </c:pt>
                <c:pt idx="356">
                  <c:v>2018-12-15 21:00</c:v>
                </c:pt>
                <c:pt idx="357">
                  <c:v>2018-12-15 22:00</c:v>
                </c:pt>
                <c:pt idx="358">
                  <c:v>2018-12-15 23:00</c:v>
                </c:pt>
                <c:pt idx="359">
                  <c:v>2018-12-15 24:00</c:v>
                </c:pt>
                <c:pt idx="360">
                  <c:v>2018-12-16 1:00</c:v>
                </c:pt>
                <c:pt idx="361">
                  <c:v>2018-12-16 2:00</c:v>
                </c:pt>
                <c:pt idx="362">
                  <c:v>2018-12-16 3:00</c:v>
                </c:pt>
                <c:pt idx="363">
                  <c:v>2018-12-16 4:00</c:v>
                </c:pt>
                <c:pt idx="364">
                  <c:v>2018-12-16 5:00</c:v>
                </c:pt>
                <c:pt idx="365">
                  <c:v>2018-12-16 6:00</c:v>
                </c:pt>
                <c:pt idx="366">
                  <c:v>2018-12-16 7:00</c:v>
                </c:pt>
                <c:pt idx="367">
                  <c:v>2018-12-16 8:00</c:v>
                </c:pt>
                <c:pt idx="368">
                  <c:v>2018-12-16 9:00</c:v>
                </c:pt>
                <c:pt idx="369">
                  <c:v>2018-12-16 10:00</c:v>
                </c:pt>
                <c:pt idx="370">
                  <c:v>2018-12-16 11:00</c:v>
                </c:pt>
                <c:pt idx="371">
                  <c:v>2018-12-16 12:00</c:v>
                </c:pt>
                <c:pt idx="372">
                  <c:v>2018-12-16 13:00</c:v>
                </c:pt>
                <c:pt idx="373">
                  <c:v>2018-12-16 14:00</c:v>
                </c:pt>
                <c:pt idx="374">
                  <c:v>2018-12-16 15:00</c:v>
                </c:pt>
                <c:pt idx="375">
                  <c:v>2018-12-16 16:00</c:v>
                </c:pt>
                <c:pt idx="376">
                  <c:v>2018-12-16 17:00</c:v>
                </c:pt>
                <c:pt idx="377">
                  <c:v>2018-12-16 18:00</c:v>
                </c:pt>
                <c:pt idx="378">
                  <c:v>2018-12-16 19:00</c:v>
                </c:pt>
                <c:pt idx="379">
                  <c:v>2018-12-16 20:00</c:v>
                </c:pt>
                <c:pt idx="380">
                  <c:v>2018-12-16 21:00</c:v>
                </c:pt>
                <c:pt idx="381">
                  <c:v>2018-12-16 22:00</c:v>
                </c:pt>
                <c:pt idx="382">
                  <c:v>2018-12-16 23:00</c:v>
                </c:pt>
                <c:pt idx="383">
                  <c:v>2018-12-16 24:00</c:v>
                </c:pt>
                <c:pt idx="384">
                  <c:v>2018-12-17 1:00</c:v>
                </c:pt>
                <c:pt idx="385">
                  <c:v>2018-12-17 2:00</c:v>
                </c:pt>
                <c:pt idx="386">
                  <c:v>2018-12-17 3:00</c:v>
                </c:pt>
                <c:pt idx="387">
                  <c:v>2018-12-17 4:00</c:v>
                </c:pt>
                <c:pt idx="388">
                  <c:v>2018-12-17 5:00</c:v>
                </c:pt>
                <c:pt idx="389">
                  <c:v>2018-12-17 6:00</c:v>
                </c:pt>
                <c:pt idx="390">
                  <c:v>2018-12-17 7:00</c:v>
                </c:pt>
                <c:pt idx="391">
                  <c:v>2018-12-17 8:00</c:v>
                </c:pt>
                <c:pt idx="392">
                  <c:v>2018-12-17 9:00</c:v>
                </c:pt>
                <c:pt idx="393">
                  <c:v>2018-12-17 10:00</c:v>
                </c:pt>
                <c:pt idx="394">
                  <c:v>2018-12-17 11:00</c:v>
                </c:pt>
                <c:pt idx="395">
                  <c:v>2018-12-17 12:00</c:v>
                </c:pt>
                <c:pt idx="396">
                  <c:v>2018-12-17 13:00</c:v>
                </c:pt>
                <c:pt idx="397">
                  <c:v>2018-12-17 14:00</c:v>
                </c:pt>
                <c:pt idx="398">
                  <c:v>2018-12-17 15:00</c:v>
                </c:pt>
                <c:pt idx="399">
                  <c:v>2018-12-17 16:00</c:v>
                </c:pt>
                <c:pt idx="400">
                  <c:v>2018-12-17 17:00</c:v>
                </c:pt>
                <c:pt idx="401">
                  <c:v>2018-12-17 18:00</c:v>
                </c:pt>
                <c:pt idx="402">
                  <c:v>2018-12-17 19:00</c:v>
                </c:pt>
                <c:pt idx="403">
                  <c:v>2018-12-17 20:00</c:v>
                </c:pt>
                <c:pt idx="404">
                  <c:v>2018-12-17 21:00</c:v>
                </c:pt>
                <c:pt idx="405">
                  <c:v>2018-12-17 22:00</c:v>
                </c:pt>
                <c:pt idx="406">
                  <c:v>2018-12-17 23:00</c:v>
                </c:pt>
                <c:pt idx="407">
                  <c:v>2018-12-17 24:00</c:v>
                </c:pt>
                <c:pt idx="408">
                  <c:v>2018-12-18 1:00</c:v>
                </c:pt>
                <c:pt idx="409">
                  <c:v>2018-12-18 2:00</c:v>
                </c:pt>
                <c:pt idx="410">
                  <c:v>2018-12-18 3:00</c:v>
                </c:pt>
                <c:pt idx="411">
                  <c:v>2018-12-18 4:00</c:v>
                </c:pt>
                <c:pt idx="412">
                  <c:v>2018-12-18 5:00</c:v>
                </c:pt>
                <c:pt idx="413">
                  <c:v>2018-12-18 6:00</c:v>
                </c:pt>
                <c:pt idx="414">
                  <c:v>2018-12-18 7:00</c:v>
                </c:pt>
                <c:pt idx="415">
                  <c:v>2018-12-18 8:00</c:v>
                </c:pt>
                <c:pt idx="416">
                  <c:v>2018-12-18 9:00</c:v>
                </c:pt>
                <c:pt idx="417">
                  <c:v>2018-12-18 10:00</c:v>
                </c:pt>
                <c:pt idx="418">
                  <c:v>2018-12-18 11:00</c:v>
                </c:pt>
                <c:pt idx="419">
                  <c:v>2018-12-18 12:00</c:v>
                </c:pt>
                <c:pt idx="420">
                  <c:v>2018-12-18 13:00</c:v>
                </c:pt>
                <c:pt idx="421">
                  <c:v>2018-12-18 14:00</c:v>
                </c:pt>
                <c:pt idx="422">
                  <c:v>2018-12-18 15:00</c:v>
                </c:pt>
                <c:pt idx="423">
                  <c:v>2018-12-18 16:00</c:v>
                </c:pt>
                <c:pt idx="424">
                  <c:v>2018-12-18 17:00</c:v>
                </c:pt>
                <c:pt idx="425">
                  <c:v>2018-12-18 18:00</c:v>
                </c:pt>
                <c:pt idx="426">
                  <c:v>2018-12-18 19:00</c:v>
                </c:pt>
                <c:pt idx="427">
                  <c:v>2018-12-18 20:00</c:v>
                </c:pt>
                <c:pt idx="428">
                  <c:v>2018-12-18 21:00</c:v>
                </c:pt>
                <c:pt idx="429">
                  <c:v>2018-12-18 22:00</c:v>
                </c:pt>
                <c:pt idx="430">
                  <c:v>2018-12-18 23:00</c:v>
                </c:pt>
                <c:pt idx="431">
                  <c:v>2018-12-18 24:00</c:v>
                </c:pt>
                <c:pt idx="432">
                  <c:v>2018-12-19 1:00</c:v>
                </c:pt>
                <c:pt idx="433">
                  <c:v>2018-12-19 2:00</c:v>
                </c:pt>
                <c:pt idx="434">
                  <c:v>2018-12-19 3:00</c:v>
                </c:pt>
                <c:pt idx="435">
                  <c:v>2018-12-19 4:00</c:v>
                </c:pt>
                <c:pt idx="436">
                  <c:v>2018-12-19 5:00</c:v>
                </c:pt>
                <c:pt idx="437">
                  <c:v>2018-12-19 6:00</c:v>
                </c:pt>
                <c:pt idx="438">
                  <c:v>2018-12-19 7:00</c:v>
                </c:pt>
                <c:pt idx="439">
                  <c:v>2018-12-19 8:00</c:v>
                </c:pt>
                <c:pt idx="440">
                  <c:v>2018-12-19 9:00</c:v>
                </c:pt>
                <c:pt idx="441">
                  <c:v>2018-12-19 10:00</c:v>
                </c:pt>
                <c:pt idx="442">
                  <c:v>2018-12-19 11:00</c:v>
                </c:pt>
                <c:pt idx="443">
                  <c:v>2018-12-19 12:00</c:v>
                </c:pt>
                <c:pt idx="444">
                  <c:v>2018-12-19 13:00</c:v>
                </c:pt>
                <c:pt idx="445">
                  <c:v>2018-12-19 14:00</c:v>
                </c:pt>
                <c:pt idx="446">
                  <c:v>2018-12-19 15:00</c:v>
                </c:pt>
                <c:pt idx="447">
                  <c:v>2018-12-19 16:00</c:v>
                </c:pt>
                <c:pt idx="448">
                  <c:v>2018-12-19 17:00</c:v>
                </c:pt>
                <c:pt idx="449">
                  <c:v>2018-12-19 18:00</c:v>
                </c:pt>
                <c:pt idx="450">
                  <c:v>2018-12-19 19:00</c:v>
                </c:pt>
                <c:pt idx="451">
                  <c:v>2018-12-19 20:00</c:v>
                </c:pt>
                <c:pt idx="452">
                  <c:v>2018-12-19 21:00</c:v>
                </c:pt>
                <c:pt idx="453">
                  <c:v>2018-12-19 22:00</c:v>
                </c:pt>
                <c:pt idx="454">
                  <c:v>2018-12-19 23:00</c:v>
                </c:pt>
                <c:pt idx="455">
                  <c:v>2018-12-19 24:00</c:v>
                </c:pt>
                <c:pt idx="456">
                  <c:v>2018-12-20 1:00</c:v>
                </c:pt>
                <c:pt idx="457">
                  <c:v>2018-12-20 2:00</c:v>
                </c:pt>
                <c:pt idx="458">
                  <c:v>2018-12-20 3:00</c:v>
                </c:pt>
                <c:pt idx="459">
                  <c:v>2018-12-20 4:00</c:v>
                </c:pt>
                <c:pt idx="460">
                  <c:v>2018-12-20 5:00</c:v>
                </c:pt>
                <c:pt idx="461">
                  <c:v>2018-12-20 6:00</c:v>
                </c:pt>
                <c:pt idx="462">
                  <c:v>2018-12-20 7:00</c:v>
                </c:pt>
                <c:pt idx="463">
                  <c:v>2018-12-20 8:00</c:v>
                </c:pt>
                <c:pt idx="464">
                  <c:v>2018-12-20 9:00</c:v>
                </c:pt>
                <c:pt idx="465">
                  <c:v>2018-12-20 10:00</c:v>
                </c:pt>
                <c:pt idx="466">
                  <c:v>2018-12-20 11:00</c:v>
                </c:pt>
                <c:pt idx="467">
                  <c:v>2018-12-20 12:00</c:v>
                </c:pt>
                <c:pt idx="468">
                  <c:v>2018-12-20 13:00</c:v>
                </c:pt>
                <c:pt idx="469">
                  <c:v>2018-12-20 14:00</c:v>
                </c:pt>
                <c:pt idx="470">
                  <c:v>2018-12-20 15:00</c:v>
                </c:pt>
                <c:pt idx="471">
                  <c:v>2018-12-20 16:00</c:v>
                </c:pt>
                <c:pt idx="472">
                  <c:v>2018-12-20 17:00</c:v>
                </c:pt>
                <c:pt idx="473">
                  <c:v>2018-12-20 18:00</c:v>
                </c:pt>
                <c:pt idx="474">
                  <c:v>2018-12-20 19:00</c:v>
                </c:pt>
                <c:pt idx="475">
                  <c:v>2018-12-20 20:00</c:v>
                </c:pt>
                <c:pt idx="476">
                  <c:v>2018-12-20 21:00</c:v>
                </c:pt>
                <c:pt idx="477">
                  <c:v>2018-12-20 22:00</c:v>
                </c:pt>
                <c:pt idx="478">
                  <c:v>2018-12-20 23:00</c:v>
                </c:pt>
                <c:pt idx="479">
                  <c:v>2018-12-20 24:00</c:v>
                </c:pt>
                <c:pt idx="480">
                  <c:v>2018-12-21 1:00</c:v>
                </c:pt>
                <c:pt idx="481">
                  <c:v>2018-12-21 2:00</c:v>
                </c:pt>
                <c:pt idx="482">
                  <c:v>2018-12-21 3:00</c:v>
                </c:pt>
                <c:pt idx="483">
                  <c:v>2018-12-21 4:00</c:v>
                </c:pt>
                <c:pt idx="484">
                  <c:v>2018-12-21 5:00</c:v>
                </c:pt>
                <c:pt idx="485">
                  <c:v>2018-12-21 6:00</c:v>
                </c:pt>
                <c:pt idx="486">
                  <c:v>2018-12-21 7:00</c:v>
                </c:pt>
                <c:pt idx="487">
                  <c:v>2018-12-21 8:00</c:v>
                </c:pt>
                <c:pt idx="488">
                  <c:v>2018-12-21 9:00</c:v>
                </c:pt>
                <c:pt idx="489">
                  <c:v>2018-12-21 10:00</c:v>
                </c:pt>
                <c:pt idx="490">
                  <c:v>2018-12-21 11:00</c:v>
                </c:pt>
                <c:pt idx="491">
                  <c:v>2018-12-21 12:00</c:v>
                </c:pt>
                <c:pt idx="492">
                  <c:v>2018-12-21 13:00</c:v>
                </c:pt>
                <c:pt idx="493">
                  <c:v>2018-12-21 14:00</c:v>
                </c:pt>
                <c:pt idx="494">
                  <c:v>2018-12-21 15:00</c:v>
                </c:pt>
                <c:pt idx="495">
                  <c:v>2018-12-21 16:00</c:v>
                </c:pt>
                <c:pt idx="496">
                  <c:v>2018-12-21 17:00</c:v>
                </c:pt>
                <c:pt idx="497">
                  <c:v>2018-12-21 18:00</c:v>
                </c:pt>
                <c:pt idx="498">
                  <c:v>2018-12-21 19:00</c:v>
                </c:pt>
                <c:pt idx="499">
                  <c:v>2018-12-21 20:00</c:v>
                </c:pt>
                <c:pt idx="500">
                  <c:v>2018-12-21 21:00</c:v>
                </c:pt>
                <c:pt idx="501">
                  <c:v>2018-12-21 22:00</c:v>
                </c:pt>
                <c:pt idx="502">
                  <c:v>2018-12-21 23:00</c:v>
                </c:pt>
                <c:pt idx="503">
                  <c:v>2018-12-21 24:00</c:v>
                </c:pt>
                <c:pt idx="504">
                  <c:v>2018-12-22 1:00</c:v>
                </c:pt>
                <c:pt idx="505">
                  <c:v>2018-12-22 2:00</c:v>
                </c:pt>
                <c:pt idx="506">
                  <c:v>2018-12-22 3:00</c:v>
                </c:pt>
                <c:pt idx="507">
                  <c:v>2018-12-22 4:00</c:v>
                </c:pt>
                <c:pt idx="508">
                  <c:v>2018-12-22 5:00</c:v>
                </c:pt>
                <c:pt idx="509">
                  <c:v>2018-12-22 6:00</c:v>
                </c:pt>
                <c:pt idx="510">
                  <c:v>2018-12-22 7:00</c:v>
                </c:pt>
                <c:pt idx="511">
                  <c:v>2018-12-22 8:00</c:v>
                </c:pt>
                <c:pt idx="512">
                  <c:v>2018-12-22 9:00</c:v>
                </c:pt>
                <c:pt idx="513">
                  <c:v>2018-12-22 10:00</c:v>
                </c:pt>
                <c:pt idx="514">
                  <c:v>2018-12-22 11:00</c:v>
                </c:pt>
                <c:pt idx="515">
                  <c:v>2018-12-22 12:00</c:v>
                </c:pt>
                <c:pt idx="516">
                  <c:v>2018-12-22 13:00</c:v>
                </c:pt>
                <c:pt idx="517">
                  <c:v>2018-12-22 14:00</c:v>
                </c:pt>
                <c:pt idx="518">
                  <c:v>2018-12-22 15:00</c:v>
                </c:pt>
                <c:pt idx="519">
                  <c:v>2018-12-22 16:00</c:v>
                </c:pt>
                <c:pt idx="520">
                  <c:v>2018-12-22 17:00</c:v>
                </c:pt>
                <c:pt idx="521">
                  <c:v>2018-12-22 18:00</c:v>
                </c:pt>
                <c:pt idx="522">
                  <c:v>2018-12-22 19:00</c:v>
                </c:pt>
                <c:pt idx="523">
                  <c:v>2018-12-22 20:00</c:v>
                </c:pt>
                <c:pt idx="524">
                  <c:v>2018-12-22 21:00</c:v>
                </c:pt>
                <c:pt idx="525">
                  <c:v>2018-12-22 22:00</c:v>
                </c:pt>
                <c:pt idx="526">
                  <c:v>2018-12-22 23:00</c:v>
                </c:pt>
                <c:pt idx="527">
                  <c:v>2018-12-22 24:00</c:v>
                </c:pt>
                <c:pt idx="528">
                  <c:v>2018-12-23 1:00</c:v>
                </c:pt>
                <c:pt idx="529">
                  <c:v>2018-12-23 2:00</c:v>
                </c:pt>
                <c:pt idx="530">
                  <c:v>2018-12-23 3:00</c:v>
                </c:pt>
                <c:pt idx="531">
                  <c:v>2018-12-23 4:00</c:v>
                </c:pt>
                <c:pt idx="532">
                  <c:v>2018-12-23 5:00</c:v>
                </c:pt>
                <c:pt idx="533">
                  <c:v>2018-12-23 6:00</c:v>
                </c:pt>
                <c:pt idx="534">
                  <c:v>2018-12-23 7:00</c:v>
                </c:pt>
                <c:pt idx="535">
                  <c:v>2018-12-23 8:00</c:v>
                </c:pt>
                <c:pt idx="536">
                  <c:v>2018-12-23 9:00</c:v>
                </c:pt>
                <c:pt idx="537">
                  <c:v>2018-12-23 10:00</c:v>
                </c:pt>
                <c:pt idx="538">
                  <c:v>2018-12-23 11:00</c:v>
                </c:pt>
                <c:pt idx="539">
                  <c:v>2018-12-23 12:00</c:v>
                </c:pt>
                <c:pt idx="540">
                  <c:v>2018-12-23 13:00</c:v>
                </c:pt>
                <c:pt idx="541">
                  <c:v>2018-12-23 14:00</c:v>
                </c:pt>
                <c:pt idx="542">
                  <c:v>2018-12-23 15:00</c:v>
                </c:pt>
                <c:pt idx="543">
                  <c:v>2018-12-23 16:00</c:v>
                </c:pt>
                <c:pt idx="544">
                  <c:v>2018-12-23 17:00</c:v>
                </c:pt>
                <c:pt idx="545">
                  <c:v>2018-12-23 18:00</c:v>
                </c:pt>
                <c:pt idx="546">
                  <c:v>2018-12-23 19:00</c:v>
                </c:pt>
                <c:pt idx="547">
                  <c:v>2018-12-23 20:00</c:v>
                </c:pt>
                <c:pt idx="548">
                  <c:v>2018-12-23 21:00</c:v>
                </c:pt>
                <c:pt idx="549">
                  <c:v>2018-12-23 22:00</c:v>
                </c:pt>
                <c:pt idx="550">
                  <c:v>2018-12-23 23:00</c:v>
                </c:pt>
                <c:pt idx="551">
                  <c:v>2018-12-23 24:00</c:v>
                </c:pt>
                <c:pt idx="552">
                  <c:v>2018-12-24 1:00</c:v>
                </c:pt>
                <c:pt idx="553">
                  <c:v>2018-12-24 2:00</c:v>
                </c:pt>
                <c:pt idx="554">
                  <c:v>2018-12-24 3:00</c:v>
                </c:pt>
                <c:pt idx="555">
                  <c:v>2018-12-24 4:00</c:v>
                </c:pt>
                <c:pt idx="556">
                  <c:v>2018-12-24 5:00</c:v>
                </c:pt>
                <c:pt idx="557">
                  <c:v>2018-12-24 6:00</c:v>
                </c:pt>
                <c:pt idx="558">
                  <c:v>2018-12-24 7:00</c:v>
                </c:pt>
                <c:pt idx="559">
                  <c:v>2018-12-24 8:00</c:v>
                </c:pt>
                <c:pt idx="560">
                  <c:v>2018-12-24 9:00</c:v>
                </c:pt>
                <c:pt idx="561">
                  <c:v>2018-12-24 10:00</c:v>
                </c:pt>
                <c:pt idx="562">
                  <c:v>2018-12-24 11:00</c:v>
                </c:pt>
                <c:pt idx="563">
                  <c:v>2018-12-24 12:00</c:v>
                </c:pt>
                <c:pt idx="564">
                  <c:v>2018-12-24 13:00</c:v>
                </c:pt>
                <c:pt idx="565">
                  <c:v>2018-12-24 14:00</c:v>
                </c:pt>
                <c:pt idx="566">
                  <c:v>2018-12-24 15:00</c:v>
                </c:pt>
                <c:pt idx="567">
                  <c:v>2018-12-24 16:00</c:v>
                </c:pt>
                <c:pt idx="568">
                  <c:v>2018-12-24 17:00</c:v>
                </c:pt>
                <c:pt idx="569">
                  <c:v>2018-12-24 18:00</c:v>
                </c:pt>
                <c:pt idx="570">
                  <c:v>2018-12-24 19:00</c:v>
                </c:pt>
                <c:pt idx="571">
                  <c:v>2018-12-24 20:00</c:v>
                </c:pt>
                <c:pt idx="572">
                  <c:v>2018-12-24 21:00</c:v>
                </c:pt>
                <c:pt idx="573">
                  <c:v>2018-12-24 22:00</c:v>
                </c:pt>
                <c:pt idx="574">
                  <c:v>2018-12-24 23:00</c:v>
                </c:pt>
                <c:pt idx="575">
                  <c:v>2018-12-24 24:00</c:v>
                </c:pt>
                <c:pt idx="576">
                  <c:v>2018-12-25 1:00</c:v>
                </c:pt>
                <c:pt idx="577">
                  <c:v>2018-12-25 2:00</c:v>
                </c:pt>
                <c:pt idx="578">
                  <c:v>2018-12-25 3:00</c:v>
                </c:pt>
                <c:pt idx="579">
                  <c:v>2018-12-25 4:00</c:v>
                </c:pt>
                <c:pt idx="580">
                  <c:v>2018-12-25 5:00</c:v>
                </c:pt>
                <c:pt idx="581">
                  <c:v>2018-12-25 6:00</c:v>
                </c:pt>
                <c:pt idx="582">
                  <c:v>2018-12-25 7:00</c:v>
                </c:pt>
                <c:pt idx="583">
                  <c:v>2018-12-25 8:00</c:v>
                </c:pt>
                <c:pt idx="584">
                  <c:v>2018-12-25 9:00</c:v>
                </c:pt>
                <c:pt idx="585">
                  <c:v>2018-12-25 10:00</c:v>
                </c:pt>
                <c:pt idx="586">
                  <c:v>2018-12-25 11:00</c:v>
                </c:pt>
                <c:pt idx="587">
                  <c:v>2018-12-25 12:00</c:v>
                </c:pt>
                <c:pt idx="588">
                  <c:v>2018-12-25 13:00</c:v>
                </c:pt>
                <c:pt idx="589">
                  <c:v>2018-12-25 14:00</c:v>
                </c:pt>
                <c:pt idx="590">
                  <c:v>2018-12-25 15:00</c:v>
                </c:pt>
                <c:pt idx="591">
                  <c:v>2018-12-25 16:00</c:v>
                </c:pt>
                <c:pt idx="592">
                  <c:v>2018-12-25 17:00</c:v>
                </c:pt>
                <c:pt idx="593">
                  <c:v>2018-12-25 18:00</c:v>
                </c:pt>
                <c:pt idx="594">
                  <c:v>2018-12-25 19:00</c:v>
                </c:pt>
                <c:pt idx="595">
                  <c:v>2018-12-25 20:00</c:v>
                </c:pt>
                <c:pt idx="596">
                  <c:v>2018-12-25 21:00</c:v>
                </c:pt>
                <c:pt idx="597">
                  <c:v>2018-12-25 22:00</c:v>
                </c:pt>
                <c:pt idx="598">
                  <c:v>2018-12-25 23:00</c:v>
                </c:pt>
                <c:pt idx="599">
                  <c:v>2018-12-25 24:00</c:v>
                </c:pt>
                <c:pt idx="600">
                  <c:v>2018-12-26 1:00</c:v>
                </c:pt>
                <c:pt idx="601">
                  <c:v>2018-12-26 2:00</c:v>
                </c:pt>
                <c:pt idx="602">
                  <c:v>2018-12-26 3:00</c:v>
                </c:pt>
                <c:pt idx="603">
                  <c:v>2018-12-26 4:00</c:v>
                </c:pt>
                <c:pt idx="604">
                  <c:v>2018-12-26 5:00</c:v>
                </c:pt>
                <c:pt idx="605">
                  <c:v>2018-12-26 6:00</c:v>
                </c:pt>
                <c:pt idx="606">
                  <c:v>2018-12-26 7:00</c:v>
                </c:pt>
                <c:pt idx="607">
                  <c:v>2018-12-26 8:00</c:v>
                </c:pt>
                <c:pt idx="608">
                  <c:v>2018-12-26 9:00</c:v>
                </c:pt>
                <c:pt idx="609">
                  <c:v>2018-12-26 10:00</c:v>
                </c:pt>
                <c:pt idx="610">
                  <c:v>2018-12-26 11:00</c:v>
                </c:pt>
                <c:pt idx="611">
                  <c:v>2018-12-26 12:00</c:v>
                </c:pt>
                <c:pt idx="612">
                  <c:v>2018-12-26 13:00</c:v>
                </c:pt>
                <c:pt idx="613">
                  <c:v>2018-12-26 14:00</c:v>
                </c:pt>
                <c:pt idx="614">
                  <c:v>2018-12-26 15:00</c:v>
                </c:pt>
                <c:pt idx="615">
                  <c:v>2018-12-26 16:00</c:v>
                </c:pt>
                <c:pt idx="616">
                  <c:v>2018-12-26 17:00</c:v>
                </c:pt>
                <c:pt idx="617">
                  <c:v>2018-12-26 18:00</c:v>
                </c:pt>
                <c:pt idx="618">
                  <c:v>2018-12-26 19:00</c:v>
                </c:pt>
                <c:pt idx="619">
                  <c:v>2018-12-26 20:00</c:v>
                </c:pt>
                <c:pt idx="620">
                  <c:v>2018-12-26 21:00</c:v>
                </c:pt>
                <c:pt idx="621">
                  <c:v>2018-12-26 22:00</c:v>
                </c:pt>
                <c:pt idx="622">
                  <c:v>2018-12-26 23:00</c:v>
                </c:pt>
                <c:pt idx="623">
                  <c:v>2018-12-26 24:00</c:v>
                </c:pt>
                <c:pt idx="624">
                  <c:v>2018-12-27 1:00</c:v>
                </c:pt>
                <c:pt idx="625">
                  <c:v>2018-12-27 2:00</c:v>
                </c:pt>
                <c:pt idx="626">
                  <c:v>2018-12-27 3:00</c:v>
                </c:pt>
                <c:pt idx="627">
                  <c:v>2018-12-27 4:00</c:v>
                </c:pt>
                <c:pt idx="628">
                  <c:v>2018-12-27 5:00</c:v>
                </c:pt>
                <c:pt idx="629">
                  <c:v>2018-12-27 6:00</c:v>
                </c:pt>
                <c:pt idx="630">
                  <c:v>2018-12-27 7:00</c:v>
                </c:pt>
                <c:pt idx="631">
                  <c:v>2018-12-27 8:00</c:v>
                </c:pt>
                <c:pt idx="632">
                  <c:v>2018-12-27 9:00</c:v>
                </c:pt>
                <c:pt idx="633">
                  <c:v>2018-12-27 10:00</c:v>
                </c:pt>
                <c:pt idx="634">
                  <c:v>2018-12-27 11:00</c:v>
                </c:pt>
                <c:pt idx="635">
                  <c:v>2018-12-27 12:00</c:v>
                </c:pt>
                <c:pt idx="636">
                  <c:v>2018-12-27 13:00</c:v>
                </c:pt>
                <c:pt idx="637">
                  <c:v>2018-12-27 14:00</c:v>
                </c:pt>
                <c:pt idx="638">
                  <c:v>2018-12-27 15:00</c:v>
                </c:pt>
                <c:pt idx="639">
                  <c:v>2018-12-27 16:00</c:v>
                </c:pt>
                <c:pt idx="640">
                  <c:v>2018-12-27 17:00</c:v>
                </c:pt>
                <c:pt idx="641">
                  <c:v>2018-12-27 18:00</c:v>
                </c:pt>
                <c:pt idx="642">
                  <c:v>2018-12-27 19:00</c:v>
                </c:pt>
                <c:pt idx="643">
                  <c:v>2018-12-27 20:00</c:v>
                </c:pt>
                <c:pt idx="644">
                  <c:v>2018-12-27 21:00</c:v>
                </c:pt>
                <c:pt idx="645">
                  <c:v>2018-12-27 22:00</c:v>
                </c:pt>
                <c:pt idx="646">
                  <c:v>2018-12-27 23:00</c:v>
                </c:pt>
                <c:pt idx="647">
                  <c:v>2018-12-27 24:00</c:v>
                </c:pt>
                <c:pt idx="648">
                  <c:v>2018-12-28 1:00</c:v>
                </c:pt>
                <c:pt idx="649">
                  <c:v>2018-12-28 2:00</c:v>
                </c:pt>
                <c:pt idx="650">
                  <c:v>2018-12-28 3:00</c:v>
                </c:pt>
                <c:pt idx="651">
                  <c:v>2018-12-28 4:00</c:v>
                </c:pt>
                <c:pt idx="652">
                  <c:v>2018-12-28 5:00</c:v>
                </c:pt>
                <c:pt idx="653">
                  <c:v>2018-12-28 6:00</c:v>
                </c:pt>
                <c:pt idx="654">
                  <c:v>2018-12-28 7:00</c:v>
                </c:pt>
                <c:pt idx="655">
                  <c:v>2018-12-28 8:00</c:v>
                </c:pt>
                <c:pt idx="656">
                  <c:v>2018-12-28 9:00</c:v>
                </c:pt>
                <c:pt idx="657">
                  <c:v>2018-12-28 10:00</c:v>
                </c:pt>
                <c:pt idx="658">
                  <c:v>2018-12-28 11:00</c:v>
                </c:pt>
                <c:pt idx="659">
                  <c:v>2018-12-28 12:00</c:v>
                </c:pt>
                <c:pt idx="660">
                  <c:v>2018-12-28 13:00</c:v>
                </c:pt>
                <c:pt idx="661">
                  <c:v>2018-12-28 14:00</c:v>
                </c:pt>
                <c:pt idx="662">
                  <c:v>2018-12-28 15:00</c:v>
                </c:pt>
                <c:pt idx="663">
                  <c:v>2018-12-28 16:00</c:v>
                </c:pt>
                <c:pt idx="664">
                  <c:v>2018-12-28 17:00</c:v>
                </c:pt>
                <c:pt idx="665">
                  <c:v>2018-12-28 18:00</c:v>
                </c:pt>
                <c:pt idx="666">
                  <c:v>2018-12-28 19:00</c:v>
                </c:pt>
                <c:pt idx="667">
                  <c:v>2018-12-28 20:00</c:v>
                </c:pt>
                <c:pt idx="668">
                  <c:v>2018-12-28 21:00</c:v>
                </c:pt>
                <c:pt idx="669">
                  <c:v>2018-12-28 22:00</c:v>
                </c:pt>
                <c:pt idx="670">
                  <c:v>2018-12-28 23:00</c:v>
                </c:pt>
                <c:pt idx="671">
                  <c:v>2018-12-28 24:00</c:v>
                </c:pt>
                <c:pt idx="672">
                  <c:v>2018-12-29 1:00</c:v>
                </c:pt>
                <c:pt idx="673">
                  <c:v>2018-12-29 2:00</c:v>
                </c:pt>
                <c:pt idx="674">
                  <c:v>2018-12-29 3:00</c:v>
                </c:pt>
                <c:pt idx="675">
                  <c:v>2018-12-29 4:00</c:v>
                </c:pt>
                <c:pt idx="676">
                  <c:v>2018-12-29 5:00</c:v>
                </c:pt>
                <c:pt idx="677">
                  <c:v>2018-12-29 6:00</c:v>
                </c:pt>
                <c:pt idx="678">
                  <c:v>2018-12-29 7:00</c:v>
                </c:pt>
                <c:pt idx="679">
                  <c:v>2018-12-29 8:00</c:v>
                </c:pt>
                <c:pt idx="680">
                  <c:v>2018-12-29 9:00</c:v>
                </c:pt>
                <c:pt idx="681">
                  <c:v>2018-12-29 10:00</c:v>
                </c:pt>
                <c:pt idx="682">
                  <c:v>2018-12-29 11:00</c:v>
                </c:pt>
                <c:pt idx="683">
                  <c:v>2018-12-29 12:00</c:v>
                </c:pt>
                <c:pt idx="684">
                  <c:v>2018-12-29 13:00</c:v>
                </c:pt>
                <c:pt idx="685">
                  <c:v>2018-12-29 14:00</c:v>
                </c:pt>
                <c:pt idx="686">
                  <c:v>2018-12-29 15:00</c:v>
                </c:pt>
                <c:pt idx="687">
                  <c:v>2018-12-29 16:00</c:v>
                </c:pt>
                <c:pt idx="688">
                  <c:v>2018-12-29 17:00</c:v>
                </c:pt>
                <c:pt idx="689">
                  <c:v>2018-12-29 18:00</c:v>
                </c:pt>
                <c:pt idx="690">
                  <c:v>2018-12-29 19:00</c:v>
                </c:pt>
                <c:pt idx="691">
                  <c:v>2018-12-29 20:00</c:v>
                </c:pt>
                <c:pt idx="692">
                  <c:v>2018-12-29 21:00</c:v>
                </c:pt>
                <c:pt idx="693">
                  <c:v>2018-12-29 22:00</c:v>
                </c:pt>
                <c:pt idx="694">
                  <c:v>2018-12-29 23:00</c:v>
                </c:pt>
                <c:pt idx="695">
                  <c:v>2018-12-29 24:00</c:v>
                </c:pt>
                <c:pt idx="696">
                  <c:v>2018-12-30 1:00</c:v>
                </c:pt>
                <c:pt idx="697">
                  <c:v>2018-12-30 2:00</c:v>
                </c:pt>
                <c:pt idx="698">
                  <c:v>2018-12-30 3:00</c:v>
                </c:pt>
                <c:pt idx="699">
                  <c:v>2018-12-30 4:00</c:v>
                </c:pt>
                <c:pt idx="700">
                  <c:v>2018-12-30 5:00</c:v>
                </c:pt>
                <c:pt idx="701">
                  <c:v>2018-12-30 6:00</c:v>
                </c:pt>
                <c:pt idx="702">
                  <c:v>2018-12-30 7:00</c:v>
                </c:pt>
                <c:pt idx="703">
                  <c:v>2018-12-30 8:00</c:v>
                </c:pt>
                <c:pt idx="704">
                  <c:v>2018-12-30 9:00</c:v>
                </c:pt>
                <c:pt idx="705">
                  <c:v>2018-12-30 10:00</c:v>
                </c:pt>
                <c:pt idx="706">
                  <c:v>2018-12-30 11:00</c:v>
                </c:pt>
                <c:pt idx="707">
                  <c:v>2018-12-30 12:00</c:v>
                </c:pt>
                <c:pt idx="708">
                  <c:v>2018-12-30 13:00</c:v>
                </c:pt>
                <c:pt idx="709">
                  <c:v>2018-12-30 14:00</c:v>
                </c:pt>
                <c:pt idx="710">
                  <c:v>2018-12-30 15:00</c:v>
                </c:pt>
                <c:pt idx="711">
                  <c:v>2018-12-30 16:00</c:v>
                </c:pt>
                <c:pt idx="712">
                  <c:v>2018-12-30 17:00</c:v>
                </c:pt>
                <c:pt idx="713">
                  <c:v>2018-12-30 18:00</c:v>
                </c:pt>
                <c:pt idx="714">
                  <c:v>2018-12-30 19:00</c:v>
                </c:pt>
                <c:pt idx="715">
                  <c:v>2018-12-30 20:00</c:v>
                </c:pt>
                <c:pt idx="716">
                  <c:v>2018-12-30 21:00</c:v>
                </c:pt>
                <c:pt idx="717">
                  <c:v>2018-12-30 22:00</c:v>
                </c:pt>
                <c:pt idx="718">
                  <c:v>2018-12-30 23:00</c:v>
                </c:pt>
                <c:pt idx="719">
                  <c:v>2018-12-30 24:00</c:v>
                </c:pt>
                <c:pt idx="720">
                  <c:v>2018-12-31 1:00</c:v>
                </c:pt>
                <c:pt idx="721">
                  <c:v>2018-12-31 2:00</c:v>
                </c:pt>
                <c:pt idx="722">
                  <c:v>2018-12-31 3:00</c:v>
                </c:pt>
                <c:pt idx="723">
                  <c:v>2018-12-31 4:00</c:v>
                </c:pt>
                <c:pt idx="724">
                  <c:v>2018-12-31 5:00</c:v>
                </c:pt>
                <c:pt idx="725">
                  <c:v>2018-12-31 6:00</c:v>
                </c:pt>
                <c:pt idx="726">
                  <c:v>2018-12-31 7:00</c:v>
                </c:pt>
                <c:pt idx="727">
                  <c:v>2018-12-31 8:00</c:v>
                </c:pt>
                <c:pt idx="728">
                  <c:v>2018-12-31 9:00</c:v>
                </c:pt>
                <c:pt idx="729">
                  <c:v>2018-12-31 10:00</c:v>
                </c:pt>
                <c:pt idx="730">
                  <c:v>2018-12-31 11:00</c:v>
                </c:pt>
                <c:pt idx="731">
                  <c:v>2018-12-31 12:00</c:v>
                </c:pt>
                <c:pt idx="732">
                  <c:v>2018-12-31 13:00</c:v>
                </c:pt>
                <c:pt idx="733">
                  <c:v>2018-12-31 14:00</c:v>
                </c:pt>
                <c:pt idx="734">
                  <c:v>2018-12-31 15:00</c:v>
                </c:pt>
                <c:pt idx="735">
                  <c:v>2018-12-31 16:00</c:v>
                </c:pt>
                <c:pt idx="736">
                  <c:v>2018-12-31 17:00</c:v>
                </c:pt>
                <c:pt idx="737">
                  <c:v>2018-12-31 18:00</c:v>
                </c:pt>
                <c:pt idx="738">
                  <c:v>2018-12-31 19:00</c:v>
                </c:pt>
                <c:pt idx="739">
                  <c:v>2018-12-31 20:00</c:v>
                </c:pt>
                <c:pt idx="740">
                  <c:v>2018-12-31 21:00</c:v>
                </c:pt>
                <c:pt idx="741">
                  <c:v>2018-12-31 22:00</c:v>
                </c:pt>
                <c:pt idx="742">
                  <c:v>2018-12-31 23:00</c:v>
                </c:pt>
                <c:pt idx="743">
                  <c:v>2018-12-31 24:00</c:v>
                </c:pt>
              </c:strCache>
            </c:strRef>
          </c:cat>
          <c:val>
            <c:numRef>
              <c:f>Result!$L$2:$L$745</c:f>
              <c:numCache>
                <c:formatCode>0.000</c:formatCode>
                <c:ptCount val="74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5</c:v>
                </c:pt>
                <c:pt idx="4">
                  <c:v>5.93</c:v>
                </c:pt>
                <c:pt idx="5">
                  <c:v>5.93</c:v>
                </c:pt>
                <c:pt idx="6">
                  <c:v>5.93</c:v>
                </c:pt>
                <c:pt idx="7">
                  <c:v>5.93</c:v>
                </c:pt>
                <c:pt idx="8">
                  <c:v>5.93</c:v>
                </c:pt>
                <c:pt idx="9">
                  <c:v>5.93</c:v>
                </c:pt>
                <c:pt idx="10">
                  <c:v>4.8531578947368423</c:v>
                </c:pt>
                <c:pt idx="11">
                  <c:v>3.7763157894736841</c:v>
                </c:pt>
                <c:pt idx="12">
                  <c:v>2.7026315789473685</c:v>
                </c:pt>
                <c:pt idx="13">
                  <c:v>1.6247368421052635</c:v>
                </c:pt>
                <c:pt idx="14">
                  <c:v>1.0947368421052643</c:v>
                </c:pt>
                <c:pt idx="15">
                  <c:v>1.0947368421052643</c:v>
                </c:pt>
                <c:pt idx="16">
                  <c:v>1.0947368421052643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0.92999999999999994</c:v>
                </c:pt>
                <c:pt idx="27">
                  <c:v>3.4299999999999997</c:v>
                </c:pt>
                <c:pt idx="28">
                  <c:v>5.93</c:v>
                </c:pt>
                <c:pt idx="29">
                  <c:v>5.93</c:v>
                </c:pt>
                <c:pt idx="30">
                  <c:v>5.93</c:v>
                </c:pt>
                <c:pt idx="31">
                  <c:v>5.93</c:v>
                </c:pt>
                <c:pt idx="32">
                  <c:v>5.93</c:v>
                </c:pt>
                <c:pt idx="33">
                  <c:v>5.93</c:v>
                </c:pt>
                <c:pt idx="34">
                  <c:v>5.93</c:v>
                </c:pt>
                <c:pt idx="35">
                  <c:v>5.4778947368421029</c:v>
                </c:pt>
                <c:pt idx="36">
                  <c:v>5.4778947368421029</c:v>
                </c:pt>
                <c:pt idx="37">
                  <c:v>5.4778947368421029</c:v>
                </c:pt>
                <c:pt idx="38">
                  <c:v>5.4778947368421029</c:v>
                </c:pt>
                <c:pt idx="39">
                  <c:v>5.4778947368421029</c:v>
                </c:pt>
                <c:pt idx="40">
                  <c:v>4.3968421052631559</c:v>
                </c:pt>
                <c:pt idx="41">
                  <c:v>3.2989473684210506</c:v>
                </c:pt>
                <c:pt idx="42">
                  <c:v>2.1989473684210505</c:v>
                </c:pt>
                <c:pt idx="43">
                  <c:v>1.1021052631578925</c:v>
                </c:pt>
                <c:pt idx="44">
                  <c:v>-1.9984014443252818E-15</c:v>
                </c:pt>
                <c:pt idx="45">
                  <c:v>-1.9984014443252818E-15</c:v>
                </c:pt>
                <c:pt idx="46">
                  <c:v>-1.9984014443252818E-15</c:v>
                </c:pt>
                <c:pt idx="47">
                  <c:v>-1.9984014443252818E-15</c:v>
                </c:pt>
                <c:pt idx="48">
                  <c:v>-1.9984014443252818E-15</c:v>
                </c:pt>
                <c:pt idx="49">
                  <c:v>-1.9984014443252818E-15</c:v>
                </c:pt>
                <c:pt idx="50">
                  <c:v>2.4999999999999982</c:v>
                </c:pt>
                <c:pt idx="51">
                  <c:v>4.9999999999999982</c:v>
                </c:pt>
                <c:pt idx="52">
                  <c:v>5.9300000000000015</c:v>
                </c:pt>
                <c:pt idx="53">
                  <c:v>5.9300000000000015</c:v>
                </c:pt>
                <c:pt idx="54">
                  <c:v>5.9300000000000015</c:v>
                </c:pt>
                <c:pt idx="55">
                  <c:v>5.5450717703349293</c:v>
                </c:pt>
                <c:pt idx="56">
                  <c:v>4.6043540669856462</c:v>
                </c:pt>
                <c:pt idx="57">
                  <c:v>3.3162679425837318</c:v>
                </c:pt>
                <c:pt idx="58">
                  <c:v>1.8671291866028701</c:v>
                </c:pt>
                <c:pt idx="59">
                  <c:v>0.41167464114832431</c:v>
                </c:pt>
                <c:pt idx="60">
                  <c:v>2.9116746411483243</c:v>
                </c:pt>
                <c:pt idx="61">
                  <c:v>5.4116746411483243</c:v>
                </c:pt>
                <c:pt idx="62">
                  <c:v>4.055167464114831</c:v>
                </c:pt>
                <c:pt idx="63">
                  <c:v>2.8165550239234434</c:v>
                </c:pt>
                <c:pt idx="64">
                  <c:v>2.0526794258373187</c:v>
                </c:pt>
                <c:pt idx="65">
                  <c:v>0.73373205741626624</c:v>
                </c:pt>
                <c:pt idx="66">
                  <c:v>0.43827751196172049</c:v>
                </c:pt>
                <c:pt idx="67">
                  <c:v>0.20598086124401682</c:v>
                </c:pt>
                <c:pt idx="68">
                  <c:v>-2.9143354396410359E-15</c:v>
                </c:pt>
                <c:pt idx="69">
                  <c:v>-2.9143354396410359E-15</c:v>
                </c:pt>
                <c:pt idx="70">
                  <c:v>-2.9143354396410359E-15</c:v>
                </c:pt>
                <c:pt idx="71">
                  <c:v>-2.9143354396410359E-15</c:v>
                </c:pt>
                <c:pt idx="72">
                  <c:v>-2.9143354396410359E-15</c:v>
                </c:pt>
                <c:pt idx="73">
                  <c:v>0.92999999999999861</c:v>
                </c:pt>
                <c:pt idx="74">
                  <c:v>3.4299999999999988</c:v>
                </c:pt>
                <c:pt idx="75">
                  <c:v>5.9299999999999988</c:v>
                </c:pt>
                <c:pt idx="76">
                  <c:v>5.9299999999999988</c:v>
                </c:pt>
                <c:pt idx="77">
                  <c:v>5.9299999999999988</c:v>
                </c:pt>
                <c:pt idx="78">
                  <c:v>5.9299999999999988</c:v>
                </c:pt>
                <c:pt idx="79">
                  <c:v>5.4242105263157896</c:v>
                </c:pt>
                <c:pt idx="80">
                  <c:v>4.4152631578947377</c:v>
                </c:pt>
                <c:pt idx="81">
                  <c:v>3.0968421052631596</c:v>
                </c:pt>
                <c:pt idx="82">
                  <c:v>1.6289473684210556</c:v>
                </c:pt>
                <c:pt idx="83">
                  <c:v>0.19157894736842462</c:v>
                </c:pt>
                <c:pt idx="84">
                  <c:v>2.6915789473684244</c:v>
                </c:pt>
                <c:pt idx="85">
                  <c:v>5.1915789473684244</c:v>
                </c:pt>
                <c:pt idx="86">
                  <c:v>3.9100000000000041</c:v>
                </c:pt>
                <c:pt idx="87">
                  <c:v>2.7578947368421103</c:v>
                </c:pt>
                <c:pt idx="88">
                  <c:v>1.9963157894736896</c:v>
                </c:pt>
                <c:pt idx="89">
                  <c:v>0.66368421052632121</c:v>
                </c:pt>
                <c:pt idx="90">
                  <c:v>0.38526315789474302</c:v>
                </c:pt>
                <c:pt idx="91">
                  <c:v>0.18157894736842783</c:v>
                </c:pt>
                <c:pt idx="92">
                  <c:v>7.4662498406041777E-15</c:v>
                </c:pt>
                <c:pt idx="93">
                  <c:v>7.4662498406041777E-15</c:v>
                </c:pt>
                <c:pt idx="94">
                  <c:v>7.4662498406041777E-15</c:v>
                </c:pt>
                <c:pt idx="95">
                  <c:v>7.4662498406041777E-15</c:v>
                </c:pt>
                <c:pt idx="96">
                  <c:v>7.4662498406041777E-15</c:v>
                </c:pt>
                <c:pt idx="97">
                  <c:v>7.4662498406041777E-15</c:v>
                </c:pt>
                <c:pt idx="98">
                  <c:v>2.5000000000000075</c:v>
                </c:pt>
                <c:pt idx="99">
                  <c:v>5.0000000000000071</c:v>
                </c:pt>
                <c:pt idx="100">
                  <c:v>5.93</c:v>
                </c:pt>
                <c:pt idx="101">
                  <c:v>5.93</c:v>
                </c:pt>
                <c:pt idx="102">
                  <c:v>5.93</c:v>
                </c:pt>
                <c:pt idx="103">
                  <c:v>5.4826794258373193</c:v>
                </c:pt>
                <c:pt idx="104">
                  <c:v>4.545885167464113</c:v>
                </c:pt>
                <c:pt idx="105">
                  <c:v>3.3122488038277491</c:v>
                </c:pt>
                <c:pt idx="106">
                  <c:v>1.9238755980861217</c:v>
                </c:pt>
                <c:pt idx="107">
                  <c:v>0.51339712918659997</c:v>
                </c:pt>
                <c:pt idx="108">
                  <c:v>3.0133971291866</c:v>
                </c:pt>
                <c:pt idx="109">
                  <c:v>5.5133971291866004</c:v>
                </c:pt>
                <c:pt idx="110">
                  <c:v>4.1723923444976041</c:v>
                </c:pt>
                <c:pt idx="111">
                  <c:v>2.9871770334928192</c:v>
                </c:pt>
                <c:pt idx="112">
                  <c:v>1.3450717703349244</c:v>
                </c:pt>
                <c:pt idx="113">
                  <c:v>0.8766985645932972</c:v>
                </c:pt>
                <c:pt idx="114">
                  <c:v>0.53464114832535403</c:v>
                </c:pt>
                <c:pt idx="115">
                  <c:v>0.25153110047846355</c:v>
                </c:pt>
                <c:pt idx="116">
                  <c:v>-5.773159728050814E-15</c:v>
                </c:pt>
                <c:pt idx="117">
                  <c:v>-5.773159728050814E-15</c:v>
                </c:pt>
                <c:pt idx="118">
                  <c:v>-5.773159728050814E-15</c:v>
                </c:pt>
                <c:pt idx="119">
                  <c:v>-5.773159728050814E-15</c:v>
                </c:pt>
                <c:pt idx="120">
                  <c:v>-5.773159728050814E-15</c:v>
                </c:pt>
                <c:pt idx="121">
                  <c:v>0.92999999999998517</c:v>
                </c:pt>
                <c:pt idx="122">
                  <c:v>3.4299999999999851</c:v>
                </c:pt>
                <c:pt idx="123">
                  <c:v>5.9299999999999855</c:v>
                </c:pt>
                <c:pt idx="124">
                  <c:v>5.9299999999999855</c:v>
                </c:pt>
                <c:pt idx="125">
                  <c:v>5.9299999999999855</c:v>
                </c:pt>
                <c:pt idx="126">
                  <c:v>5.9299999999999855</c:v>
                </c:pt>
                <c:pt idx="127">
                  <c:v>5.5153110047846763</c:v>
                </c:pt>
                <c:pt idx="128">
                  <c:v>4.5374641148325257</c:v>
                </c:pt>
                <c:pt idx="129">
                  <c:v>3.2880382775119532</c:v>
                </c:pt>
                <c:pt idx="130">
                  <c:v>1.8512440191387491</c:v>
                </c:pt>
                <c:pt idx="131">
                  <c:v>0.36392344497607176</c:v>
                </c:pt>
                <c:pt idx="132">
                  <c:v>2.8639234449760718</c:v>
                </c:pt>
                <c:pt idx="133">
                  <c:v>5.3639234449760718</c:v>
                </c:pt>
                <c:pt idx="134">
                  <c:v>4.0713397129186575</c:v>
                </c:pt>
                <c:pt idx="135">
                  <c:v>2.9282296650717692</c:v>
                </c:pt>
                <c:pt idx="136">
                  <c:v>1.3229665071770322</c:v>
                </c:pt>
                <c:pt idx="137">
                  <c:v>0.87248803827751231</c:v>
                </c:pt>
                <c:pt idx="138">
                  <c:v>0.52622009569378214</c:v>
                </c:pt>
                <c:pt idx="139">
                  <c:v>0.243110047846894</c:v>
                </c:pt>
                <c:pt idx="140">
                  <c:v>5.8841820305133297E-15</c:v>
                </c:pt>
                <c:pt idx="141">
                  <c:v>5.8841820305133297E-15</c:v>
                </c:pt>
                <c:pt idx="142">
                  <c:v>5.8841820305133297E-15</c:v>
                </c:pt>
                <c:pt idx="143">
                  <c:v>5.8841820305133297E-15</c:v>
                </c:pt>
                <c:pt idx="144">
                  <c:v>5.8841820305133297E-15</c:v>
                </c:pt>
                <c:pt idx="145">
                  <c:v>5.8841820305133297E-15</c:v>
                </c:pt>
                <c:pt idx="146">
                  <c:v>2.5000000000000058</c:v>
                </c:pt>
                <c:pt idx="147">
                  <c:v>5.0000000000000053</c:v>
                </c:pt>
                <c:pt idx="148">
                  <c:v>5.9300000000000095</c:v>
                </c:pt>
                <c:pt idx="149">
                  <c:v>5.9300000000000095</c:v>
                </c:pt>
                <c:pt idx="150">
                  <c:v>5.9300000000000095</c:v>
                </c:pt>
                <c:pt idx="151">
                  <c:v>5.4185263157894807</c:v>
                </c:pt>
                <c:pt idx="152">
                  <c:v>4.3765263157894783</c:v>
                </c:pt>
                <c:pt idx="153">
                  <c:v>3.0734736842105286</c:v>
                </c:pt>
                <c:pt idx="154">
                  <c:v>1.5883157894736843</c:v>
                </c:pt>
                <c:pt idx="155">
                  <c:v>-1.7763568394002505E-15</c:v>
                </c:pt>
                <c:pt idx="156">
                  <c:v>2.4999999999999978</c:v>
                </c:pt>
                <c:pt idx="157">
                  <c:v>4.955157894736848</c:v>
                </c:pt>
                <c:pt idx="158">
                  <c:v>3.7257894736842143</c:v>
                </c:pt>
                <c:pt idx="159">
                  <c:v>2.7522105263157912</c:v>
                </c:pt>
                <c:pt idx="160">
                  <c:v>1.383789473684212</c:v>
                </c:pt>
                <c:pt idx="161">
                  <c:v>0.97021052631578897</c:v>
                </c:pt>
                <c:pt idx="162">
                  <c:v>0.6103157894736817</c:v>
                </c:pt>
                <c:pt idx="163">
                  <c:v>0.29778947368420583</c:v>
                </c:pt>
                <c:pt idx="164">
                  <c:v>-6.6058269965196814E-15</c:v>
                </c:pt>
                <c:pt idx="165">
                  <c:v>-6.6058269965196814E-15</c:v>
                </c:pt>
                <c:pt idx="166">
                  <c:v>-6.6058269965196814E-15</c:v>
                </c:pt>
                <c:pt idx="167">
                  <c:v>-6.6058269965196814E-15</c:v>
                </c:pt>
                <c:pt idx="168">
                  <c:v>-6.6058269965196814E-15</c:v>
                </c:pt>
                <c:pt idx="169">
                  <c:v>-6.6058269965196814E-15</c:v>
                </c:pt>
                <c:pt idx="170">
                  <c:v>2.4999999999999933</c:v>
                </c:pt>
                <c:pt idx="171">
                  <c:v>4.9999999999999929</c:v>
                </c:pt>
                <c:pt idx="172">
                  <c:v>5.9299999999999917</c:v>
                </c:pt>
                <c:pt idx="173">
                  <c:v>5.9299999999999917</c:v>
                </c:pt>
                <c:pt idx="174">
                  <c:v>5.9299999999999917</c:v>
                </c:pt>
                <c:pt idx="175">
                  <c:v>5.9299999999999917</c:v>
                </c:pt>
                <c:pt idx="176">
                  <c:v>5.9299999999999917</c:v>
                </c:pt>
                <c:pt idx="177">
                  <c:v>5.9299999999999917</c:v>
                </c:pt>
                <c:pt idx="178">
                  <c:v>5.9299999999999917</c:v>
                </c:pt>
                <c:pt idx="179">
                  <c:v>4.8942105263157814</c:v>
                </c:pt>
                <c:pt idx="180">
                  <c:v>3.858421052631571</c:v>
                </c:pt>
                <c:pt idx="181">
                  <c:v>3.858421052631571</c:v>
                </c:pt>
                <c:pt idx="182">
                  <c:v>3.858421052631571</c:v>
                </c:pt>
                <c:pt idx="183">
                  <c:v>3.858421052631571</c:v>
                </c:pt>
                <c:pt idx="184">
                  <c:v>3.127368421052644</c:v>
                </c:pt>
                <c:pt idx="185">
                  <c:v>2.0852631578947491</c:v>
                </c:pt>
                <c:pt idx="186">
                  <c:v>1.0452631578947491</c:v>
                </c:pt>
                <c:pt idx="187">
                  <c:v>1.0452631578947491</c:v>
                </c:pt>
                <c:pt idx="188">
                  <c:v>1.2212453270876722E-14</c:v>
                </c:pt>
                <c:pt idx="189">
                  <c:v>1.2212453270876722E-14</c:v>
                </c:pt>
                <c:pt idx="190">
                  <c:v>1.2212453270876722E-14</c:v>
                </c:pt>
                <c:pt idx="191">
                  <c:v>1.2212453270876722E-14</c:v>
                </c:pt>
                <c:pt idx="192">
                  <c:v>1.2212453270876722E-14</c:v>
                </c:pt>
                <c:pt idx="193">
                  <c:v>0.9300000000000419</c:v>
                </c:pt>
                <c:pt idx="194">
                  <c:v>0.9300000000000419</c:v>
                </c:pt>
                <c:pt idx="195">
                  <c:v>3.4300000000000419</c:v>
                </c:pt>
                <c:pt idx="196">
                  <c:v>5.9300000000000423</c:v>
                </c:pt>
                <c:pt idx="197">
                  <c:v>5.9300000000000423</c:v>
                </c:pt>
                <c:pt idx="198">
                  <c:v>5.9300000000000423</c:v>
                </c:pt>
                <c:pt idx="199">
                  <c:v>5.9300000000000423</c:v>
                </c:pt>
                <c:pt idx="200">
                  <c:v>5.9300000000000423</c:v>
                </c:pt>
                <c:pt idx="201">
                  <c:v>5.9300000000000423</c:v>
                </c:pt>
                <c:pt idx="202">
                  <c:v>5.9300000000000423</c:v>
                </c:pt>
                <c:pt idx="203">
                  <c:v>5.2273684210525886</c:v>
                </c:pt>
                <c:pt idx="204">
                  <c:v>5.2273684210525886</c:v>
                </c:pt>
                <c:pt idx="205">
                  <c:v>5.2273684210525886</c:v>
                </c:pt>
                <c:pt idx="206">
                  <c:v>5.2273684210525886</c:v>
                </c:pt>
                <c:pt idx="207">
                  <c:v>5.2273684210525886</c:v>
                </c:pt>
                <c:pt idx="208">
                  <c:v>4.1915789473683773</c:v>
                </c:pt>
                <c:pt idx="209">
                  <c:v>3.1463157894736407</c:v>
                </c:pt>
                <c:pt idx="210">
                  <c:v>2.1010526315789035</c:v>
                </c:pt>
                <c:pt idx="211">
                  <c:v>1.0463157894736403</c:v>
                </c:pt>
                <c:pt idx="212">
                  <c:v>-4.418687638008123E-14</c:v>
                </c:pt>
                <c:pt idx="213">
                  <c:v>-4.418687638008123E-14</c:v>
                </c:pt>
                <c:pt idx="214">
                  <c:v>-4.418687638008123E-14</c:v>
                </c:pt>
                <c:pt idx="215">
                  <c:v>-4.418687638008123E-14</c:v>
                </c:pt>
                <c:pt idx="216">
                  <c:v>-4.418687638008123E-14</c:v>
                </c:pt>
                <c:pt idx="217">
                  <c:v>0.93000000000001359</c:v>
                </c:pt>
                <c:pt idx="218">
                  <c:v>3.4300000000000135</c:v>
                </c:pt>
                <c:pt idx="219">
                  <c:v>5.9300000000000139</c:v>
                </c:pt>
                <c:pt idx="220">
                  <c:v>5.9300000000000139</c:v>
                </c:pt>
                <c:pt idx="221">
                  <c:v>5.9300000000000139</c:v>
                </c:pt>
                <c:pt idx="222">
                  <c:v>5.9300000000000139</c:v>
                </c:pt>
                <c:pt idx="223">
                  <c:v>5.5861244019138949</c:v>
                </c:pt>
                <c:pt idx="224">
                  <c:v>4.6843540669856711</c:v>
                </c:pt>
                <c:pt idx="225">
                  <c:v>3.4078468899521837</c:v>
                </c:pt>
                <c:pt idx="226">
                  <c:v>1.9618660287081697</c:v>
                </c:pt>
                <c:pt idx="227">
                  <c:v>0.54535885167468323</c:v>
                </c:pt>
                <c:pt idx="228">
                  <c:v>3.045358851674683</c:v>
                </c:pt>
                <c:pt idx="229">
                  <c:v>5.545358851674683</c:v>
                </c:pt>
                <c:pt idx="230">
                  <c:v>4.1856937799043532</c:v>
                </c:pt>
                <c:pt idx="231">
                  <c:v>2.9976076555024451</c:v>
                </c:pt>
                <c:pt idx="232">
                  <c:v>1.3470813397129713</c:v>
                </c:pt>
                <c:pt idx="233">
                  <c:v>0.88952153110053656</c:v>
                </c:pt>
                <c:pt idx="234">
                  <c:v>0.54038277511968058</c:v>
                </c:pt>
                <c:pt idx="235">
                  <c:v>0.25019138755987747</c:v>
                </c:pt>
                <c:pt idx="236">
                  <c:v>7.4218409196191715E-14</c:v>
                </c:pt>
                <c:pt idx="237">
                  <c:v>7.4218409196191715E-14</c:v>
                </c:pt>
                <c:pt idx="238">
                  <c:v>7.4218409196191715E-14</c:v>
                </c:pt>
                <c:pt idx="239">
                  <c:v>7.4218409196191715E-14</c:v>
                </c:pt>
                <c:pt idx="240">
                  <c:v>7.4218409196191715E-14</c:v>
                </c:pt>
                <c:pt idx="241">
                  <c:v>7.4218409196191715E-14</c:v>
                </c:pt>
                <c:pt idx="242">
                  <c:v>2.5000000000000742</c:v>
                </c:pt>
                <c:pt idx="243">
                  <c:v>5.0000000000000746</c:v>
                </c:pt>
                <c:pt idx="244">
                  <c:v>5.9299999999999979</c:v>
                </c:pt>
                <c:pt idx="245">
                  <c:v>5.9299999999999979</c:v>
                </c:pt>
                <c:pt idx="246">
                  <c:v>5.9299999999999979</c:v>
                </c:pt>
                <c:pt idx="247">
                  <c:v>5.5009569377990406</c:v>
                </c:pt>
                <c:pt idx="248">
                  <c:v>4.5582296650717673</c:v>
                </c:pt>
                <c:pt idx="249">
                  <c:v>3.3355023923444937</c:v>
                </c:pt>
                <c:pt idx="250">
                  <c:v>1.9233014354066942</c:v>
                </c:pt>
                <c:pt idx="251">
                  <c:v>0.48794258373205257</c:v>
                </c:pt>
                <c:pt idx="252">
                  <c:v>2.9879425837320523</c:v>
                </c:pt>
                <c:pt idx="253">
                  <c:v>5.4879425837320523</c:v>
                </c:pt>
                <c:pt idx="254">
                  <c:v>4.1462679425837266</c:v>
                </c:pt>
                <c:pt idx="255">
                  <c:v>2.9656459330143479</c:v>
                </c:pt>
                <c:pt idx="256">
                  <c:v>1.3172248803827689</c:v>
                </c:pt>
                <c:pt idx="257">
                  <c:v>0.86818181818181128</c:v>
                </c:pt>
                <c:pt idx="258">
                  <c:v>0.53071770334927515</c:v>
                </c:pt>
                <c:pt idx="259">
                  <c:v>0.25009569377989677</c:v>
                </c:pt>
                <c:pt idx="260">
                  <c:v>-7.9380946260698693E-15</c:v>
                </c:pt>
                <c:pt idx="261">
                  <c:v>-7.9380946260698693E-15</c:v>
                </c:pt>
                <c:pt idx="262">
                  <c:v>-7.9380946260698693E-15</c:v>
                </c:pt>
                <c:pt idx="263">
                  <c:v>-7.9380946260698693E-15</c:v>
                </c:pt>
                <c:pt idx="264">
                  <c:v>-7.9380946260698693E-15</c:v>
                </c:pt>
                <c:pt idx="265">
                  <c:v>-7.9380946260698693E-15</c:v>
                </c:pt>
                <c:pt idx="266">
                  <c:v>2.499999999999992</c:v>
                </c:pt>
                <c:pt idx="267">
                  <c:v>4.999999999999992</c:v>
                </c:pt>
                <c:pt idx="268">
                  <c:v>5.9299999999999571</c:v>
                </c:pt>
                <c:pt idx="269">
                  <c:v>5.9299999999999571</c:v>
                </c:pt>
                <c:pt idx="270">
                  <c:v>5.9299999999999571</c:v>
                </c:pt>
                <c:pt idx="271">
                  <c:v>5.4929186602870343</c:v>
                </c:pt>
                <c:pt idx="272">
                  <c:v>4.5526794258372698</c:v>
                </c:pt>
                <c:pt idx="273">
                  <c:v>3.3008612440190839</c:v>
                </c:pt>
                <c:pt idx="274">
                  <c:v>1.9490430622008983</c:v>
                </c:pt>
                <c:pt idx="275">
                  <c:v>0.5635406698563965</c:v>
                </c:pt>
                <c:pt idx="276">
                  <c:v>3.0635406698563967</c:v>
                </c:pt>
                <c:pt idx="277">
                  <c:v>5.5635406698563967</c:v>
                </c:pt>
                <c:pt idx="278">
                  <c:v>4.2117224880382107</c:v>
                </c:pt>
                <c:pt idx="279">
                  <c:v>3.0272727272726567</c:v>
                </c:pt>
                <c:pt idx="280">
                  <c:v>1.3756937799042357</c:v>
                </c:pt>
                <c:pt idx="281">
                  <c:v>0.91229665071762911</c:v>
                </c:pt>
                <c:pt idx="282">
                  <c:v>0.56679425837312802</c:v>
                </c:pt>
                <c:pt idx="283">
                  <c:v>0.27076555023915311</c:v>
                </c:pt>
                <c:pt idx="284">
                  <c:v>-8.5098594837518249E-14</c:v>
                </c:pt>
                <c:pt idx="285">
                  <c:v>-8.5098594837518249E-14</c:v>
                </c:pt>
                <c:pt idx="286">
                  <c:v>-8.5098594837518249E-14</c:v>
                </c:pt>
                <c:pt idx="287">
                  <c:v>-8.5098594837518249E-14</c:v>
                </c:pt>
                <c:pt idx="288">
                  <c:v>-8.5098594837518249E-14</c:v>
                </c:pt>
                <c:pt idx="289">
                  <c:v>-8.5098594837518249E-14</c:v>
                </c:pt>
                <c:pt idx="290">
                  <c:v>2.4999999999999147</c:v>
                </c:pt>
                <c:pt idx="291">
                  <c:v>4.9999999999999147</c:v>
                </c:pt>
                <c:pt idx="292">
                  <c:v>5.9300000000000761</c:v>
                </c:pt>
                <c:pt idx="293">
                  <c:v>5.9300000000000761</c:v>
                </c:pt>
                <c:pt idx="294">
                  <c:v>5.9300000000000761</c:v>
                </c:pt>
                <c:pt idx="295">
                  <c:v>5.5239234449761376</c:v>
                </c:pt>
                <c:pt idx="296">
                  <c:v>4.5999521531100935</c:v>
                </c:pt>
                <c:pt idx="297">
                  <c:v>3.3254545454545754</c:v>
                </c:pt>
                <c:pt idx="298">
                  <c:v>1.8246411483253737</c:v>
                </c:pt>
                <c:pt idx="299">
                  <c:v>0.34172248803827676</c:v>
                </c:pt>
                <c:pt idx="300">
                  <c:v>2.8417224880382768</c:v>
                </c:pt>
                <c:pt idx="301">
                  <c:v>5.3417224880382772</c:v>
                </c:pt>
                <c:pt idx="302">
                  <c:v>4.0714354066985496</c:v>
                </c:pt>
                <c:pt idx="303">
                  <c:v>2.9337799043061903</c:v>
                </c:pt>
                <c:pt idx="304">
                  <c:v>1.2400956937798746</c:v>
                </c:pt>
                <c:pt idx="305">
                  <c:v>0.8140191387559359</c:v>
                </c:pt>
                <c:pt idx="306">
                  <c:v>0.49320574162673392</c:v>
                </c:pt>
                <c:pt idx="307">
                  <c:v>0.23028708133963732</c:v>
                </c:pt>
                <c:pt idx="308">
                  <c:v>-9.0899510141184692E-14</c:v>
                </c:pt>
                <c:pt idx="309">
                  <c:v>-9.0899510141184692E-14</c:v>
                </c:pt>
                <c:pt idx="310">
                  <c:v>-9.0899510141184692E-14</c:v>
                </c:pt>
                <c:pt idx="311">
                  <c:v>-9.0899510141184692E-14</c:v>
                </c:pt>
                <c:pt idx="312">
                  <c:v>-9.0899510141184692E-14</c:v>
                </c:pt>
                <c:pt idx="313">
                  <c:v>-9.0899510141184692E-14</c:v>
                </c:pt>
                <c:pt idx="314">
                  <c:v>2.499999999999909</c:v>
                </c:pt>
                <c:pt idx="315">
                  <c:v>4.9999999999999094</c:v>
                </c:pt>
                <c:pt idx="316">
                  <c:v>5.9299999999999988</c:v>
                </c:pt>
                <c:pt idx="317">
                  <c:v>5.9299999999999988</c:v>
                </c:pt>
                <c:pt idx="318">
                  <c:v>5.9299999999999988</c:v>
                </c:pt>
                <c:pt idx="319">
                  <c:v>5.4083253588516831</c:v>
                </c:pt>
                <c:pt idx="320">
                  <c:v>4.3719138755981035</c:v>
                </c:pt>
                <c:pt idx="321">
                  <c:v>3.0712918660287345</c:v>
                </c:pt>
                <c:pt idx="322">
                  <c:v>1.6390909090909445</c:v>
                </c:pt>
                <c:pt idx="323">
                  <c:v>0.17320574162683888</c:v>
                </c:pt>
                <c:pt idx="324">
                  <c:v>2.6732057416268389</c:v>
                </c:pt>
                <c:pt idx="325">
                  <c:v>5.1732057416268393</c:v>
                </c:pt>
                <c:pt idx="326">
                  <c:v>3.9167942583732605</c:v>
                </c:pt>
                <c:pt idx="327">
                  <c:v>2.8877511961723128</c:v>
                </c:pt>
                <c:pt idx="328">
                  <c:v>1.3288038277512602</c:v>
                </c:pt>
                <c:pt idx="329">
                  <c:v>0.92186602870820722</c:v>
                </c:pt>
                <c:pt idx="330">
                  <c:v>0.5801913875598913</c:v>
                </c:pt>
                <c:pt idx="331">
                  <c:v>0.27535885167473301</c:v>
                </c:pt>
                <c:pt idx="332">
                  <c:v>1.0097478408965799E-13</c:v>
                </c:pt>
                <c:pt idx="333">
                  <c:v>1.0097478408965799E-13</c:v>
                </c:pt>
                <c:pt idx="334">
                  <c:v>1.0097478408965799E-13</c:v>
                </c:pt>
                <c:pt idx="335">
                  <c:v>1.0097478408965799E-13</c:v>
                </c:pt>
                <c:pt idx="336">
                  <c:v>1.0097478408965799E-13</c:v>
                </c:pt>
                <c:pt idx="337">
                  <c:v>1.0097478408965799E-13</c:v>
                </c:pt>
                <c:pt idx="338">
                  <c:v>0.92999999999990823</c:v>
                </c:pt>
                <c:pt idx="339">
                  <c:v>3.4299999999999082</c:v>
                </c:pt>
                <c:pt idx="340">
                  <c:v>5.9299999999999082</c:v>
                </c:pt>
                <c:pt idx="341">
                  <c:v>5.9299999999999082</c:v>
                </c:pt>
                <c:pt idx="342">
                  <c:v>5.9299999999999082</c:v>
                </c:pt>
                <c:pt idx="343">
                  <c:v>5.9299999999999082</c:v>
                </c:pt>
                <c:pt idx="344">
                  <c:v>5.9299999999999082</c:v>
                </c:pt>
                <c:pt idx="345">
                  <c:v>5.9299999999999082</c:v>
                </c:pt>
                <c:pt idx="346">
                  <c:v>5.9299999999999082</c:v>
                </c:pt>
                <c:pt idx="347">
                  <c:v>5.6147368421052439</c:v>
                </c:pt>
                <c:pt idx="348">
                  <c:v>5.6147368421052439</c:v>
                </c:pt>
                <c:pt idx="349">
                  <c:v>5.6147368421052439</c:v>
                </c:pt>
                <c:pt idx="350">
                  <c:v>5.6147368421052439</c:v>
                </c:pt>
                <c:pt idx="351">
                  <c:v>5.6147368421052439</c:v>
                </c:pt>
                <c:pt idx="352">
                  <c:v>4.5168421052631391</c:v>
                </c:pt>
                <c:pt idx="353">
                  <c:v>3.3863157894736653</c:v>
                </c:pt>
                <c:pt idx="354">
                  <c:v>2.2473684210526121</c:v>
                </c:pt>
                <c:pt idx="355">
                  <c:v>1.1178947368420857</c:v>
                </c:pt>
                <c:pt idx="356">
                  <c:v>-1.9761969838327786E-14</c:v>
                </c:pt>
                <c:pt idx="357">
                  <c:v>-1.9761969838327786E-14</c:v>
                </c:pt>
                <c:pt idx="358">
                  <c:v>-1.9761969838327786E-14</c:v>
                </c:pt>
                <c:pt idx="359">
                  <c:v>-1.9761969838327786E-14</c:v>
                </c:pt>
                <c:pt idx="360">
                  <c:v>-1.9761969838327786E-14</c:v>
                </c:pt>
                <c:pt idx="361">
                  <c:v>-1.9761969838327786E-14</c:v>
                </c:pt>
                <c:pt idx="362">
                  <c:v>0.93000000000004635</c:v>
                </c:pt>
                <c:pt idx="363">
                  <c:v>3.4300000000000463</c:v>
                </c:pt>
                <c:pt idx="364">
                  <c:v>5.9300000000000459</c:v>
                </c:pt>
                <c:pt idx="365">
                  <c:v>5.9300000000000459</c:v>
                </c:pt>
                <c:pt idx="366">
                  <c:v>5.9300000000000459</c:v>
                </c:pt>
                <c:pt idx="367">
                  <c:v>5.9300000000000459</c:v>
                </c:pt>
                <c:pt idx="368">
                  <c:v>5.9300000000000459</c:v>
                </c:pt>
                <c:pt idx="369">
                  <c:v>5.9300000000000459</c:v>
                </c:pt>
                <c:pt idx="370">
                  <c:v>5.9300000000000459</c:v>
                </c:pt>
                <c:pt idx="371">
                  <c:v>5.9300000000000459</c:v>
                </c:pt>
                <c:pt idx="372">
                  <c:v>5.9300000000000459</c:v>
                </c:pt>
                <c:pt idx="373">
                  <c:v>5.9300000000000459</c:v>
                </c:pt>
                <c:pt idx="374">
                  <c:v>5.9300000000000459</c:v>
                </c:pt>
                <c:pt idx="375">
                  <c:v>5.9300000000000459</c:v>
                </c:pt>
                <c:pt idx="376">
                  <c:v>4.8268421052632036</c:v>
                </c:pt>
                <c:pt idx="377">
                  <c:v>3.7142105263158349</c:v>
                </c:pt>
                <c:pt idx="378">
                  <c:v>2.59210526315794</c:v>
                </c:pt>
                <c:pt idx="379">
                  <c:v>1.4721052631579399</c:v>
                </c:pt>
                <c:pt idx="380">
                  <c:v>0.35210526315793977</c:v>
                </c:pt>
                <c:pt idx="381">
                  <c:v>9.2148511043887993E-15</c:v>
                </c:pt>
                <c:pt idx="382">
                  <c:v>9.2148511043887993E-15</c:v>
                </c:pt>
                <c:pt idx="383">
                  <c:v>9.2148511043887993E-15</c:v>
                </c:pt>
                <c:pt idx="384">
                  <c:v>9.2148511043887993E-15</c:v>
                </c:pt>
                <c:pt idx="385">
                  <c:v>9.2148511043887993E-15</c:v>
                </c:pt>
                <c:pt idx="386">
                  <c:v>2.5000000000000093</c:v>
                </c:pt>
                <c:pt idx="387">
                  <c:v>5.0000000000000089</c:v>
                </c:pt>
                <c:pt idx="388">
                  <c:v>5.9299999999999198</c:v>
                </c:pt>
                <c:pt idx="389">
                  <c:v>5.9299999999999198</c:v>
                </c:pt>
                <c:pt idx="390">
                  <c:v>5.9299999999999198</c:v>
                </c:pt>
                <c:pt idx="391">
                  <c:v>5.5846889952152381</c:v>
                </c:pt>
                <c:pt idx="392">
                  <c:v>4.6204306220095033</c:v>
                </c:pt>
                <c:pt idx="393">
                  <c:v>3.3372248803827165</c:v>
                </c:pt>
                <c:pt idx="394">
                  <c:v>1.9129665071769819</c:v>
                </c:pt>
                <c:pt idx="395">
                  <c:v>0.50449760765545837</c:v>
                </c:pt>
                <c:pt idx="396">
                  <c:v>3.0044976076554581</c:v>
                </c:pt>
                <c:pt idx="397">
                  <c:v>5.5044976076554581</c:v>
                </c:pt>
                <c:pt idx="398">
                  <c:v>4.1697129186602497</c:v>
                </c:pt>
                <c:pt idx="399">
                  <c:v>2.9244019138755681</c:v>
                </c:pt>
                <c:pt idx="400">
                  <c:v>2.1622488038277283</c:v>
                </c:pt>
                <c:pt idx="401">
                  <c:v>0.75803827751193853</c:v>
                </c:pt>
                <c:pt idx="402">
                  <c:v>0.45272727272725694</c:v>
                </c:pt>
                <c:pt idx="403">
                  <c:v>0.21162679425836486</c:v>
                </c:pt>
                <c:pt idx="404">
                  <c:v>-6.9388939039072284E-16</c:v>
                </c:pt>
                <c:pt idx="405">
                  <c:v>-6.9388939039072284E-16</c:v>
                </c:pt>
                <c:pt idx="406">
                  <c:v>-6.9388939039072284E-16</c:v>
                </c:pt>
                <c:pt idx="407">
                  <c:v>-6.9388939039072284E-16</c:v>
                </c:pt>
                <c:pt idx="408">
                  <c:v>-6.9388939039072284E-16</c:v>
                </c:pt>
                <c:pt idx="409">
                  <c:v>-6.9388939039072284E-16</c:v>
                </c:pt>
                <c:pt idx="410">
                  <c:v>2.4999999999999991</c:v>
                </c:pt>
                <c:pt idx="411">
                  <c:v>4.9999999999999991</c:v>
                </c:pt>
                <c:pt idx="412">
                  <c:v>5.93000000000014</c:v>
                </c:pt>
                <c:pt idx="413">
                  <c:v>5.93000000000014</c:v>
                </c:pt>
                <c:pt idx="414">
                  <c:v>5.93000000000014</c:v>
                </c:pt>
                <c:pt idx="415">
                  <c:v>5.5639234449762167</c:v>
                </c:pt>
                <c:pt idx="416">
                  <c:v>4.6525837320575567</c:v>
                </c:pt>
                <c:pt idx="417">
                  <c:v>3.3149282296652123</c:v>
                </c:pt>
                <c:pt idx="418">
                  <c:v>1.8183253588518149</c:v>
                </c:pt>
                <c:pt idx="419">
                  <c:v>0.32698564593315438</c:v>
                </c:pt>
                <c:pt idx="420">
                  <c:v>2.8269856459331546</c:v>
                </c:pt>
                <c:pt idx="421">
                  <c:v>5.3269856459331546</c:v>
                </c:pt>
                <c:pt idx="422">
                  <c:v>4.0166985645934421</c:v>
                </c:pt>
                <c:pt idx="423">
                  <c:v>2.8464114832537293</c:v>
                </c:pt>
                <c:pt idx="424">
                  <c:v>2.0961244019140164</c:v>
                </c:pt>
                <c:pt idx="425">
                  <c:v>0.70770334928243761</c:v>
                </c:pt>
                <c:pt idx="426">
                  <c:v>0.42583732057430346</c:v>
                </c:pt>
                <c:pt idx="427">
                  <c:v>0.19976076555038014</c:v>
                </c:pt>
                <c:pt idx="428">
                  <c:v>1.4097056855177925E-13</c:v>
                </c:pt>
                <c:pt idx="429">
                  <c:v>1.4097056855177925E-13</c:v>
                </c:pt>
                <c:pt idx="430">
                  <c:v>1.4097056855177925E-13</c:v>
                </c:pt>
                <c:pt idx="431">
                  <c:v>1.4097056855177925E-13</c:v>
                </c:pt>
                <c:pt idx="432">
                  <c:v>1.4097056855177925E-13</c:v>
                </c:pt>
                <c:pt idx="433">
                  <c:v>1.4097056855177925E-13</c:v>
                </c:pt>
                <c:pt idx="434">
                  <c:v>2.5000000000001408</c:v>
                </c:pt>
                <c:pt idx="435">
                  <c:v>5.0000000000001403</c:v>
                </c:pt>
                <c:pt idx="436">
                  <c:v>5.9299999999997883</c:v>
                </c:pt>
                <c:pt idx="437">
                  <c:v>5.9299999999997883</c:v>
                </c:pt>
                <c:pt idx="438">
                  <c:v>5.9299999999997883</c:v>
                </c:pt>
                <c:pt idx="439">
                  <c:v>5.4686124401912242</c:v>
                </c:pt>
                <c:pt idx="440">
                  <c:v>4.4788038277510811</c:v>
                </c:pt>
                <c:pt idx="441">
                  <c:v>3.1816267942583067</c:v>
                </c:pt>
                <c:pt idx="442">
                  <c:v>1.6960287081339529</c:v>
                </c:pt>
                <c:pt idx="443">
                  <c:v>0.22200956937801974</c:v>
                </c:pt>
                <c:pt idx="444">
                  <c:v>2.7220095693780197</c:v>
                </c:pt>
                <c:pt idx="445">
                  <c:v>5.2220095693780202</c:v>
                </c:pt>
                <c:pt idx="446">
                  <c:v>3.998516746411561</c:v>
                </c:pt>
                <c:pt idx="447">
                  <c:v>2.8613397129187863</c:v>
                </c:pt>
                <c:pt idx="448">
                  <c:v>2.1136363636365374</c:v>
                </c:pt>
                <c:pt idx="449">
                  <c:v>0.70311004784706355</c:v>
                </c:pt>
                <c:pt idx="450">
                  <c:v>0.42277511961744652</c:v>
                </c:pt>
                <c:pt idx="451">
                  <c:v>0.19822966507203996</c:v>
                </c:pt>
                <c:pt idx="452">
                  <c:v>3.1771807407210417E-13</c:v>
                </c:pt>
                <c:pt idx="453">
                  <c:v>3.1771807407210417E-13</c:v>
                </c:pt>
                <c:pt idx="454">
                  <c:v>3.1771807407210417E-13</c:v>
                </c:pt>
                <c:pt idx="455">
                  <c:v>3.1771807407210417E-13</c:v>
                </c:pt>
                <c:pt idx="456">
                  <c:v>3.1771807407210417E-13</c:v>
                </c:pt>
                <c:pt idx="457">
                  <c:v>0.93000000000015959</c:v>
                </c:pt>
                <c:pt idx="458">
                  <c:v>3.4300000000001596</c:v>
                </c:pt>
                <c:pt idx="459">
                  <c:v>5.9300000000001596</c:v>
                </c:pt>
                <c:pt idx="460">
                  <c:v>5.9300000000001596</c:v>
                </c:pt>
                <c:pt idx="461">
                  <c:v>5.9300000000001596</c:v>
                </c:pt>
                <c:pt idx="462">
                  <c:v>5.9300000000001596</c:v>
                </c:pt>
                <c:pt idx="463">
                  <c:v>5.4737799043063475</c:v>
                </c:pt>
                <c:pt idx="464">
                  <c:v>4.4786124401914833</c:v>
                </c:pt>
                <c:pt idx="465">
                  <c:v>3.1802870813397761</c:v>
                </c:pt>
                <c:pt idx="466">
                  <c:v>1.7851196172249115</c:v>
                </c:pt>
                <c:pt idx="467">
                  <c:v>0.37100478468899412</c:v>
                </c:pt>
                <c:pt idx="468">
                  <c:v>2.8710047846889939</c:v>
                </c:pt>
                <c:pt idx="469">
                  <c:v>5.3710047846889939</c:v>
                </c:pt>
                <c:pt idx="470">
                  <c:v>4.1389952153109713</c:v>
                </c:pt>
                <c:pt idx="471">
                  <c:v>3.0122488038276858</c:v>
                </c:pt>
                <c:pt idx="472">
                  <c:v>2.2328708133970316</c:v>
                </c:pt>
                <c:pt idx="473">
                  <c:v>0.77708133971282112</c:v>
                </c:pt>
                <c:pt idx="474">
                  <c:v>0.43875598086111439</c:v>
                </c:pt>
                <c:pt idx="475">
                  <c:v>0.19622009569361823</c:v>
                </c:pt>
                <c:pt idx="476">
                  <c:v>-1.9390045125078359E-13</c:v>
                </c:pt>
                <c:pt idx="477">
                  <c:v>-1.9390045125078359E-13</c:v>
                </c:pt>
                <c:pt idx="478">
                  <c:v>-1.9390045125078359E-13</c:v>
                </c:pt>
                <c:pt idx="479">
                  <c:v>-1.9390045125078359E-13</c:v>
                </c:pt>
                <c:pt idx="480">
                  <c:v>-1.9390045125078359E-13</c:v>
                </c:pt>
                <c:pt idx="481">
                  <c:v>-1.9390045125078359E-13</c:v>
                </c:pt>
                <c:pt idx="482">
                  <c:v>2.4999999999998059</c:v>
                </c:pt>
                <c:pt idx="483">
                  <c:v>4.9999999999998064</c:v>
                </c:pt>
                <c:pt idx="484">
                  <c:v>5.9299999999999393</c:v>
                </c:pt>
                <c:pt idx="485">
                  <c:v>5.9299999999999393</c:v>
                </c:pt>
                <c:pt idx="486">
                  <c:v>5.9299999999999393</c:v>
                </c:pt>
                <c:pt idx="487">
                  <c:v>5.3974736842105138</c:v>
                </c:pt>
                <c:pt idx="488">
                  <c:v>4.2828421052631933</c:v>
                </c:pt>
                <c:pt idx="489">
                  <c:v>2.8850526315790308</c:v>
                </c:pt>
                <c:pt idx="490">
                  <c:v>1.4209473684211837</c:v>
                </c:pt>
                <c:pt idx="491">
                  <c:v>1.794120407794253E-13</c:v>
                </c:pt>
                <c:pt idx="492">
                  <c:v>2.5000000000001794</c:v>
                </c:pt>
                <c:pt idx="493">
                  <c:v>4.4435789473682732</c:v>
                </c:pt>
                <c:pt idx="494">
                  <c:v>3.3110526315788471</c:v>
                </c:pt>
                <c:pt idx="495">
                  <c:v>2.4248421052631057</c:v>
                </c:pt>
                <c:pt idx="496">
                  <c:v>1.0879999999999475</c:v>
                </c:pt>
                <c:pt idx="497">
                  <c:v>0.77231578947367985</c:v>
                </c:pt>
                <c:pt idx="498">
                  <c:v>0.49031578947372789</c:v>
                </c:pt>
                <c:pt idx="499">
                  <c:v>0.23463157894746006</c:v>
                </c:pt>
                <c:pt idx="500">
                  <c:v>1.3972156764907595E-13</c:v>
                </c:pt>
                <c:pt idx="501">
                  <c:v>1.3972156764907595E-13</c:v>
                </c:pt>
                <c:pt idx="502">
                  <c:v>1.3972156764907595E-13</c:v>
                </c:pt>
                <c:pt idx="503">
                  <c:v>1.3972156764907595E-13</c:v>
                </c:pt>
                <c:pt idx="504">
                  <c:v>1.3972156764907595E-13</c:v>
                </c:pt>
                <c:pt idx="505">
                  <c:v>1.3972156764907595E-13</c:v>
                </c:pt>
                <c:pt idx="506">
                  <c:v>0.93000000000029548</c:v>
                </c:pt>
                <c:pt idx="507">
                  <c:v>3.4300000000002955</c:v>
                </c:pt>
                <c:pt idx="508">
                  <c:v>5.9300000000002955</c:v>
                </c:pt>
                <c:pt idx="509">
                  <c:v>5.9300000000002955</c:v>
                </c:pt>
                <c:pt idx="510">
                  <c:v>5.9300000000002955</c:v>
                </c:pt>
                <c:pt idx="511">
                  <c:v>5.9300000000002955</c:v>
                </c:pt>
                <c:pt idx="512">
                  <c:v>5.9300000000002955</c:v>
                </c:pt>
                <c:pt idx="513">
                  <c:v>5.9300000000002955</c:v>
                </c:pt>
                <c:pt idx="514">
                  <c:v>5.9300000000002955</c:v>
                </c:pt>
                <c:pt idx="515">
                  <c:v>5.9300000000002955</c:v>
                </c:pt>
                <c:pt idx="516">
                  <c:v>5.9300000000002955</c:v>
                </c:pt>
                <c:pt idx="517">
                  <c:v>5.4652631578943129</c:v>
                </c:pt>
                <c:pt idx="518">
                  <c:v>5.4652631578943129</c:v>
                </c:pt>
                <c:pt idx="519">
                  <c:v>5.4652631578943129</c:v>
                </c:pt>
                <c:pt idx="520">
                  <c:v>4.3778947368416814</c:v>
                </c:pt>
                <c:pt idx="521">
                  <c:v>3.2873684210522076</c:v>
                </c:pt>
                <c:pt idx="522">
                  <c:v>2.1926315789469442</c:v>
                </c:pt>
                <c:pt idx="523">
                  <c:v>1.0947368421048391</c:v>
                </c:pt>
                <c:pt idx="524">
                  <c:v>-4.241051954068098E-13</c:v>
                </c:pt>
                <c:pt idx="525">
                  <c:v>-4.241051954068098E-13</c:v>
                </c:pt>
                <c:pt idx="526">
                  <c:v>-4.241051954068098E-13</c:v>
                </c:pt>
                <c:pt idx="527">
                  <c:v>-4.241051954068098E-13</c:v>
                </c:pt>
                <c:pt idx="528">
                  <c:v>-4.241051954068098E-13</c:v>
                </c:pt>
                <c:pt idx="529">
                  <c:v>-4.241051954068098E-13</c:v>
                </c:pt>
                <c:pt idx="530">
                  <c:v>0.92999999999993777</c:v>
                </c:pt>
                <c:pt idx="531">
                  <c:v>3.4299999999999375</c:v>
                </c:pt>
                <c:pt idx="532">
                  <c:v>5.9299999999999375</c:v>
                </c:pt>
                <c:pt idx="533">
                  <c:v>5.9299999999999375</c:v>
                </c:pt>
                <c:pt idx="534">
                  <c:v>5.9299999999999375</c:v>
                </c:pt>
                <c:pt idx="535">
                  <c:v>5.9299999999999375</c:v>
                </c:pt>
                <c:pt idx="536">
                  <c:v>5.9299999999999375</c:v>
                </c:pt>
                <c:pt idx="537">
                  <c:v>5.9299999999999375</c:v>
                </c:pt>
                <c:pt idx="538">
                  <c:v>5.9299999999999375</c:v>
                </c:pt>
                <c:pt idx="539">
                  <c:v>5.9299999999999375</c:v>
                </c:pt>
                <c:pt idx="540">
                  <c:v>5.9299999999999375</c:v>
                </c:pt>
                <c:pt idx="541">
                  <c:v>5.9299999999999375</c:v>
                </c:pt>
                <c:pt idx="542">
                  <c:v>5.9299999999999375</c:v>
                </c:pt>
                <c:pt idx="543">
                  <c:v>5.9299999999999375</c:v>
                </c:pt>
                <c:pt idx="544">
                  <c:v>4.8542105263157271</c:v>
                </c:pt>
                <c:pt idx="545">
                  <c:v>3.7689473684209904</c:v>
                </c:pt>
                <c:pt idx="546">
                  <c:v>2.680526315789411</c:v>
                </c:pt>
                <c:pt idx="547">
                  <c:v>1.5942105263157267</c:v>
                </c:pt>
                <c:pt idx="548">
                  <c:v>0.51526315789467403</c:v>
                </c:pt>
                <c:pt idx="549">
                  <c:v>3.4139358007223564E-13</c:v>
                </c:pt>
                <c:pt idx="550">
                  <c:v>3.4139358007223564E-13</c:v>
                </c:pt>
                <c:pt idx="551">
                  <c:v>3.4139358007223564E-13</c:v>
                </c:pt>
                <c:pt idx="552">
                  <c:v>3.4139358007223564E-13</c:v>
                </c:pt>
                <c:pt idx="553">
                  <c:v>3.4139358007223564E-13</c:v>
                </c:pt>
                <c:pt idx="554">
                  <c:v>2.5000000000003415</c:v>
                </c:pt>
                <c:pt idx="555">
                  <c:v>5.0000000000003411</c:v>
                </c:pt>
                <c:pt idx="556">
                  <c:v>5.929999999999958</c:v>
                </c:pt>
                <c:pt idx="557">
                  <c:v>5.929999999999958</c:v>
                </c:pt>
                <c:pt idx="558">
                  <c:v>5.929999999999958</c:v>
                </c:pt>
                <c:pt idx="559">
                  <c:v>5.4938755980860963</c:v>
                </c:pt>
                <c:pt idx="560">
                  <c:v>4.5535406698564458</c:v>
                </c:pt>
                <c:pt idx="561">
                  <c:v>3.3542583732057425</c:v>
                </c:pt>
                <c:pt idx="562">
                  <c:v>1.9791866028708283</c:v>
                </c:pt>
                <c:pt idx="563">
                  <c:v>0.54200956937801936</c:v>
                </c:pt>
                <c:pt idx="564">
                  <c:v>3.0420095693780196</c:v>
                </c:pt>
                <c:pt idx="565">
                  <c:v>5.5420095693780196</c:v>
                </c:pt>
                <c:pt idx="566">
                  <c:v>4.172200956937842</c:v>
                </c:pt>
                <c:pt idx="567">
                  <c:v>2.9550239234450331</c:v>
                </c:pt>
                <c:pt idx="568">
                  <c:v>2.1525837320574874</c:v>
                </c:pt>
                <c:pt idx="569">
                  <c:v>0.81047846889959274</c:v>
                </c:pt>
                <c:pt idx="570">
                  <c:v>0.50066985645941542</c:v>
                </c:pt>
                <c:pt idx="571">
                  <c:v>0.2340191387560801</c:v>
                </c:pt>
                <c:pt idx="572">
                  <c:v>1.13464793116691E-13</c:v>
                </c:pt>
                <c:pt idx="573">
                  <c:v>1.13464793116691E-13</c:v>
                </c:pt>
                <c:pt idx="574">
                  <c:v>1.13464793116691E-13</c:v>
                </c:pt>
                <c:pt idx="575">
                  <c:v>1.13464793116691E-13</c:v>
                </c:pt>
                <c:pt idx="576">
                  <c:v>1.13464793116691E-13</c:v>
                </c:pt>
                <c:pt idx="577">
                  <c:v>1.13464793116691E-13</c:v>
                </c:pt>
                <c:pt idx="578">
                  <c:v>2.5000000000001137</c:v>
                </c:pt>
                <c:pt idx="579">
                  <c:v>5.0000000000001137</c:v>
                </c:pt>
                <c:pt idx="580">
                  <c:v>5.9299999999996658</c:v>
                </c:pt>
                <c:pt idx="581">
                  <c:v>5.9299999999996658</c:v>
                </c:pt>
                <c:pt idx="582">
                  <c:v>5.9299999999996658</c:v>
                </c:pt>
                <c:pt idx="583">
                  <c:v>5.4960765550236124</c:v>
                </c:pt>
                <c:pt idx="584">
                  <c:v>4.5663636363633477</c:v>
                </c:pt>
                <c:pt idx="585">
                  <c:v>3.3408612440188721</c:v>
                </c:pt>
                <c:pt idx="586">
                  <c:v>1.940622009569134</c:v>
                </c:pt>
                <c:pt idx="587">
                  <c:v>0.51406698564571141</c:v>
                </c:pt>
                <c:pt idx="588">
                  <c:v>3.0140669856457114</c:v>
                </c:pt>
                <c:pt idx="589">
                  <c:v>5.5140669856457114</c:v>
                </c:pt>
                <c:pt idx="590">
                  <c:v>4.2043540669854469</c:v>
                </c:pt>
                <c:pt idx="591">
                  <c:v>3.0283253588514985</c:v>
                </c:pt>
                <c:pt idx="592">
                  <c:v>1.3441148325357086</c:v>
                </c:pt>
                <c:pt idx="593">
                  <c:v>0.89966507177018085</c:v>
                </c:pt>
                <c:pt idx="594">
                  <c:v>0.5573205741625481</c:v>
                </c:pt>
                <c:pt idx="595">
                  <c:v>0.26339712918649411</c:v>
                </c:pt>
                <c:pt idx="596">
                  <c:v>-8.6319840164605921E-14</c:v>
                </c:pt>
                <c:pt idx="597">
                  <c:v>-8.6319840164605921E-14</c:v>
                </c:pt>
                <c:pt idx="598">
                  <c:v>-8.6319840164605921E-14</c:v>
                </c:pt>
                <c:pt idx="599">
                  <c:v>-8.6319840164605921E-14</c:v>
                </c:pt>
                <c:pt idx="600">
                  <c:v>-8.6319840164605921E-14</c:v>
                </c:pt>
                <c:pt idx="601">
                  <c:v>-8.6319840164605921E-14</c:v>
                </c:pt>
                <c:pt idx="602">
                  <c:v>2.4999999999999138</c:v>
                </c:pt>
                <c:pt idx="603">
                  <c:v>4.9999999999999138</c:v>
                </c:pt>
                <c:pt idx="604">
                  <c:v>5.9299999999997342</c:v>
                </c:pt>
                <c:pt idx="605">
                  <c:v>5.9299999999997342</c:v>
                </c:pt>
                <c:pt idx="606">
                  <c:v>5.9299999999997342</c:v>
                </c:pt>
                <c:pt idx="607">
                  <c:v>5.4684210526313475</c:v>
                </c:pt>
                <c:pt idx="608">
                  <c:v>4.4678947368419086</c:v>
                </c:pt>
                <c:pt idx="609">
                  <c:v>3.1652631578945756</c:v>
                </c:pt>
                <c:pt idx="610">
                  <c:v>1.741578947368295</c:v>
                </c:pt>
                <c:pt idx="611">
                  <c:v>0.26631578947359325</c:v>
                </c:pt>
                <c:pt idx="612">
                  <c:v>2.7663157894735932</c:v>
                </c:pt>
                <c:pt idx="613">
                  <c:v>5.2663157894735928</c:v>
                </c:pt>
                <c:pt idx="614">
                  <c:v>4.0173684210525753</c:v>
                </c:pt>
                <c:pt idx="615">
                  <c:v>2.8894736842105049</c:v>
                </c:pt>
                <c:pt idx="616">
                  <c:v>2.1552631578947503</c:v>
                </c:pt>
                <c:pt idx="617">
                  <c:v>0.89736842105264514</c:v>
                </c:pt>
                <c:pt idx="618">
                  <c:v>0.55789473684215385</c:v>
                </c:pt>
                <c:pt idx="619">
                  <c:v>0.27210526315797817</c:v>
                </c:pt>
                <c:pt idx="620">
                  <c:v>1.1857181902996672E-13</c:v>
                </c:pt>
                <c:pt idx="621">
                  <c:v>1.1857181902996672E-13</c:v>
                </c:pt>
                <c:pt idx="622">
                  <c:v>1.1857181902996672E-13</c:v>
                </c:pt>
                <c:pt idx="623">
                  <c:v>1.1857181902996672E-13</c:v>
                </c:pt>
                <c:pt idx="624">
                  <c:v>1.1857181902996672E-13</c:v>
                </c:pt>
                <c:pt idx="625">
                  <c:v>1.1857181902996672E-13</c:v>
                </c:pt>
                <c:pt idx="626">
                  <c:v>2.5000000000001186</c:v>
                </c:pt>
                <c:pt idx="627">
                  <c:v>5.000000000000119</c:v>
                </c:pt>
                <c:pt idx="628">
                  <c:v>5.9300000000004056</c:v>
                </c:pt>
                <c:pt idx="629">
                  <c:v>5.9300000000004056</c:v>
                </c:pt>
                <c:pt idx="630">
                  <c:v>5.9300000000004056</c:v>
                </c:pt>
                <c:pt idx="631">
                  <c:v>5.4304306220099186</c:v>
                </c:pt>
                <c:pt idx="632">
                  <c:v>4.4529665071773268</c:v>
                </c:pt>
                <c:pt idx="633">
                  <c:v>3.2155023923447352</c:v>
                </c:pt>
                <c:pt idx="634">
                  <c:v>1.791722488038459</c:v>
                </c:pt>
                <c:pt idx="635">
                  <c:v>0.39741626794270957</c:v>
                </c:pt>
                <c:pt idx="636">
                  <c:v>2.8974162679427096</c:v>
                </c:pt>
                <c:pt idx="637">
                  <c:v>5.3974162679427096</c:v>
                </c:pt>
                <c:pt idx="638">
                  <c:v>4.1578468899522232</c:v>
                </c:pt>
                <c:pt idx="639">
                  <c:v>2.9982775119617369</c:v>
                </c:pt>
                <c:pt idx="640">
                  <c:v>2.2787081339712505</c:v>
                </c:pt>
                <c:pt idx="641">
                  <c:v>1.0134449760765138</c:v>
                </c:pt>
                <c:pt idx="642">
                  <c:v>0.64334928229655364</c:v>
                </c:pt>
                <c:pt idx="643">
                  <c:v>0.30588516746396188</c:v>
                </c:pt>
                <c:pt idx="644">
                  <c:v>-2.084998840246044E-13</c:v>
                </c:pt>
                <c:pt idx="645">
                  <c:v>-2.084998840246044E-13</c:v>
                </c:pt>
                <c:pt idx="646">
                  <c:v>-2.084998840246044E-13</c:v>
                </c:pt>
                <c:pt idx="647">
                  <c:v>-2.084998840246044E-13</c:v>
                </c:pt>
                <c:pt idx="648">
                  <c:v>-2.084998840246044E-13</c:v>
                </c:pt>
                <c:pt idx="649">
                  <c:v>-2.084998840246044E-13</c:v>
                </c:pt>
                <c:pt idx="650">
                  <c:v>2.4999999999997913</c:v>
                </c:pt>
                <c:pt idx="651">
                  <c:v>4.9999999999997913</c:v>
                </c:pt>
                <c:pt idx="652">
                  <c:v>5.9300000000002582</c:v>
                </c:pt>
                <c:pt idx="653">
                  <c:v>5.9300000000002582</c:v>
                </c:pt>
                <c:pt idx="654">
                  <c:v>5.9300000000002582</c:v>
                </c:pt>
                <c:pt idx="655">
                  <c:v>5.3265071770337817</c:v>
                </c:pt>
                <c:pt idx="656">
                  <c:v>4.253540669856779</c:v>
                </c:pt>
                <c:pt idx="657">
                  <c:v>2.9247846889955658</c:v>
                </c:pt>
                <c:pt idx="658">
                  <c:v>1.5244497607659315</c:v>
                </c:pt>
                <c:pt idx="659">
                  <c:v>0.13253588516787596</c:v>
                </c:pt>
                <c:pt idx="660">
                  <c:v>2.6325358851678757</c:v>
                </c:pt>
                <c:pt idx="661">
                  <c:v>5.1325358851678757</c:v>
                </c:pt>
                <c:pt idx="662">
                  <c:v>3.9079904306224522</c:v>
                </c:pt>
                <c:pt idx="663">
                  <c:v>2.9929186602875548</c:v>
                </c:pt>
                <c:pt idx="664">
                  <c:v>2.3694258373210784</c:v>
                </c:pt>
                <c:pt idx="665">
                  <c:v>1.2178468899526573</c:v>
                </c:pt>
                <c:pt idx="666">
                  <c:v>0.7911961722493388</c:v>
                </c:pt>
                <c:pt idx="667">
                  <c:v>0.38665071770391474</c:v>
                </c:pt>
                <c:pt idx="668">
                  <c:v>5.9596771961878403E-13</c:v>
                </c:pt>
                <c:pt idx="669">
                  <c:v>5.9596771961878403E-13</c:v>
                </c:pt>
                <c:pt idx="670">
                  <c:v>5.9596771961878403E-13</c:v>
                </c:pt>
                <c:pt idx="671">
                  <c:v>5.9596771961878403E-13</c:v>
                </c:pt>
                <c:pt idx="672">
                  <c:v>5.9596771961878403E-13</c:v>
                </c:pt>
                <c:pt idx="673">
                  <c:v>5.9596771961878403E-13</c:v>
                </c:pt>
                <c:pt idx="674">
                  <c:v>2.500000000000596</c:v>
                </c:pt>
                <c:pt idx="675">
                  <c:v>5.000000000000596</c:v>
                </c:pt>
                <c:pt idx="676">
                  <c:v>5.9299999999999917</c:v>
                </c:pt>
                <c:pt idx="677">
                  <c:v>5.9299999999999917</c:v>
                </c:pt>
                <c:pt idx="678">
                  <c:v>5.9299999999999917</c:v>
                </c:pt>
                <c:pt idx="679">
                  <c:v>5.0103349282296872</c:v>
                </c:pt>
                <c:pt idx="680">
                  <c:v>3.7980382775120147</c:v>
                </c:pt>
                <c:pt idx="681">
                  <c:v>2.5299521531101319</c:v>
                </c:pt>
                <c:pt idx="682">
                  <c:v>1.2976555023924594</c:v>
                </c:pt>
                <c:pt idx="683">
                  <c:v>0.36114832535899755</c:v>
                </c:pt>
                <c:pt idx="684">
                  <c:v>2.8611483253589975</c:v>
                </c:pt>
                <c:pt idx="685">
                  <c:v>5.3611483253589975</c:v>
                </c:pt>
                <c:pt idx="686">
                  <c:v>4.6246411483255354</c:v>
                </c:pt>
                <c:pt idx="687">
                  <c:v>3.912344497607863</c:v>
                </c:pt>
                <c:pt idx="688">
                  <c:v>3.2042583732059802</c:v>
                </c:pt>
                <c:pt idx="689">
                  <c:v>2.1463636363638749</c:v>
                </c:pt>
                <c:pt idx="690">
                  <c:v>1.4224880382777814</c:v>
                </c:pt>
                <c:pt idx="691">
                  <c:v>0.71019138756010902</c:v>
                </c:pt>
                <c:pt idx="692">
                  <c:v>3.3129055054814671E-13</c:v>
                </c:pt>
                <c:pt idx="693">
                  <c:v>3.3129055054814671E-13</c:v>
                </c:pt>
                <c:pt idx="694">
                  <c:v>3.3129055054814671E-13</c:v>
                </c:pt>
                <c:pt idx="695">
                  <c:v>3.3129055054814671E-13</c:v>
                </c:pt>
                <c:pt idx="696">
                  <c:v>3.3129055054814671E-13</c:v>
                </c:pt>
                <c:pt idx="697">
                  <c:v>3.3129055054814671E-13</c:v>
                </c:pt>
                <c:pt idx="698">
                  <c:v>0.93000000000023431</c:v>
                </c:pt>
                <c:pt idx="699">
                  <c:v>3.4300000000002342</c:v>
                </c:pt>
                <c:pt idx="700">
                  <c:v>5.9300000000002342</c:v>
                </c:pt>
                <c:pt idx="701">
                  <c:v>5.9300000000002342</c:v>
                </c:pt>
                <c:pt idx="702">
                  <c:v>5.9300000000002342</c:v>
                </c:pt>
                <c:pt idx="703">
                  <c:v>5.9300000000002342</c:v>
                </c:pt>
                <c:pt idx="704">
                  <c:v>5.9300000000002342</c:v>
                </c:pt>
                <c:pt idx="705">
                  <c:v>5.9300000000002342</c:v>
                </c:pt>
                <c:pt idx="706">
                  <c:v>5.9300000000002342</c:v>
                </c:pt>
                <c:pt idx="707">
                  <c:v>5.9300000000002342</c:v>
                </c:pt>
                <c:pt idx="708">
                  <c:v>5.9300000000002342</c:v>
                </c:pt>
                <c:pt idx="709">
                  <c:v>5.9300000000002342</c:v>
                </c:pt>
                <c:pt idx="710">
                  <c:v>5.9300000000002342</c:v>
                </c:pt>
                <c:pt idx="711">
                  <c:v>5.9300000000002342</c:v>
                </c:pt>
                <c:pt idx="712">
                  <c:v>4.9089473684212868</c:v>
                </c:pt>
                <c:pt idx="713">
                  <c:v>3.8857894736844445</c:v>
                </c:pt>
                <c:pt idx="714">
                  <c:v>2.8615789473686548</c:v>
                </c:pt>
                <c:pt idx="715">
                  <c:v>1.8342105263160231</c:v>
                </c:pt>
                <c:pt idx="716">
                  <c:v>0.81000000000023364</c:v>
                </c:pt>
                <c:pt idx="717">
                  <c:v>-2.3636648194269583E-13</c:v>
                </c:pt>
                <c:pt idx="718">
                  <c:v>-2.3636648194269583E-13</c:v>
                </c:pt>
                <c:pt idx="719">
                  <c:v>-2.3636648194269583E-13</c:v>
                </c:pt>
                <c:pt idx="720">
                  <c:v>-2.3636648194269583E-13</c:v>
                </c:pt>
                <c:pt idx="721">
                  <c:v>-2.3636648194269583E-13</c:v>
                </c:pt>
                <c:pt idx="722">
                  <c:v>0.92999999999975813</c:v>
                </c:pt>
                <c:pt idx="723">
                  <c:v>3.4299999999997581</c:v>
                </c:pt>
                <c:pt idx="724">
                  <c:v>5.9299999999997581</c:v>
                </c:pt>
                <c:pt idx="725">
                  <c:v>5.9299999999997581</c:v>
                </c:pt>
                <c:pt idx="726">
                  <c:v>5.9299999999997581</c:v>
                </c:pt>
                <c:pt idx="727">
                  <c:v>5.9299999999997581</c:v>
                </c:pt>
                <c:pt idx="728">
                  <c:v>5.9299999999997581</c:v>
                </c:pt>
                <c:pt idx="729">
                  <c:v>5.9299999999997581</c:v>
                </c:pt>
                <c:pt idx="730">
                  <c:v>5.9299999999997581</c:v>
                </c:pt>
                <c:pt idx="731">
                  <c:v>5.9299999999997581</c:v>
                </c:pt>
                <c:pt idx="732">
                  <c:v>5.9299999999997581</c:v>
                </c:pt>
                <c:pt idx="733">
                  <c:v>5.9299999999997581</c:v>
                </c:pt>
                <c:pt idx="734">
                  <c:v>5.9299999999997581</c:v>
                </c:pt>
                <c:pt idx="735">
                  <c:v>5.9299999999997581</c:v>
                </c:pt>
                <c:pt idx="736">
                  <c:v>4.9268421052629163</c:v>
                </c:pt>
                <c:pt idx="737">
                  <c:v>3.9036842105260741</c:v>
                </c:pt>
                <c:pt idx="738">
                  <c:v>2.87736842105239</c:v>
                </c:pt>
                <c:pt idx="739">
                  <c:v>1.8542105263155477</c:v>
                </c:pt>
                <c:pt idx="740">
                  <c:v>0.82684210526291624</c:v>
                </c:pt>
                <c:pt idx="741">
                  <c:v>2.6867397195928788E-13</c:v>
                </c:pt>
                <c:pt idx="742">
                  <c:v>2.6867397195928788E-13</c:v>
                </c:pt>
                <c:pt idx="743">
                  <c:v>2.6867397195928788E-13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4-4DBA-AB18-0D1F178C2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375664"/>
        <c:axId val="939242912"/>
      </c:lineChart>
      <c:catAx>
        <c:axId val="6153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9242912"/>
        <c:crosses val="autoZero"/>
        <c:auto val="1"/>
        <c:lblAlgn val="ctr"/>
        <c:lblOffset val="100"/>
        <c:noMultiLvlLbl val="0"/>
      </c:catAx>
      <c:valAx>
        <c:axId val="939242912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3756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3</xdr:row>
      <xdr:rowOff>137160</xdr:rowOff>
    </xdr:from>
    <xdr:to>
      <xdr:col>22</xdr:col>
      <xdr:colOff>289560</xdr:colOff>
      <xdr:row>31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32</xdr:row>
      <xdr:rowOff>60960</xdr:rowOff>
    </xdr:from>
    <xdr:to>
      <xdr:col>22</xdr:col>
      <xdr:colOff>289560</xdr:colOff>
      <xdr:row>60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60</xdr:row>
      <xdr:rowOff>91440</xdr:rowOff>
    </xdr:from>
    <xdr:to>
      <xdr:col>22</xdr:col>
      <xdr:colOff>289560</xdr:colOff>
      <xdr:row>88</xdr:row>
      <xdr:rowOff>68580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425823</xdr:colOff>
      <xdr:row>4</xdr:row>
      <xdr:rowOff>179293</xdr:rowOff>
    </xdr:from>
    <xdr:to>
      <xdr:col>19</xdr:col>
      <xdr:colOff>553430</xdr:colOff>
      <xdr:row>38</xdr:row>
      <xdr:rowOff>123264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7764" y="1019734"/>
          <a:ext cx="10414607" cy="6420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425824</xdr:colOff>
      <xdr:row>38</xdr:row>
      <xdr:rowOff>123263</xdr:rowOff>
    </xdr:from>
    <xdr:to>
      <xdr:col>19</xdr:col>
      <xdr:colOff>498948</xdr:colOff>
      <xdr:row>65</xdr:row>
      <xdr:rowOff>123263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7765" y="7440704"/>
          <a:ext cx="10360124" cy="514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168089</xdr:colOff>
      <xdr:row>24</xdr:row>
      <xdr:rowOff>22412</xdr:rowOff>
    </xdr:from>
    <xdr:to>
      <xdr:col>19</xdr:col>
      <xdr:colOff>414618</xdr:colOff>
      <xdr:row>31</xdr:row>
      <xdr:rowOff>179294</xdr:rowOff>
    </xdr:to>
    <xdr:sp macro="" textlink="">
      <xdr:nvSpPr>
        <xdr:cNvPr id="7" name="Прямоугольник 6"/>
        <xdr:cNvSpPr/>
      </xdr:nvSpPr>
      <xdr:spPr>
        <a:xfrm>
          <a:off x="11261913" y="4672853"/>
          <a:ext cx="851646" cy="1490382"/>
        </a:xfrm>
        <a:prstGeom prst="rect">
          <a:avLst/>
        </a:prstGeom>
        <a:noFill/>
        <a:ln w="31750">
          <a:solidFill>
            <a:srgbClr val="C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134471</xdr:colOff>
      <xdr:row>16</xdr:row>
      <xdr:rowOff>89647</xdr:rowOff>
    </xdr:from>
    <xdr:to>
      <xdr:col>18</xdr:col>
      <xdr:colOff>168089</xdr:colOff>
      <xdr:row>28</xdr:row>
      <xdr:rowOff>5603</xdr:rowOff>
    </xdr:to>
    <xdr:cxnSp macro="">
      <xdr:nvCxnSpPr>
        <xdr:cNvPr id="9" name="Прямая со стрелкой 8"/>
        <xdr:cNvCxnSpPr>
          <a:endCxn id="7" idx="1"/>
        </xdr:cNvCxnSpPr>
      </xdr:nvCxnSpPr>
      <xdr:spPr>
        <a:xfrm>
          <a:off x="1546412" y="3216088"/>
          <a:ext cx="9715501" cy="2201956"/>
        </a:xfrm>
        <a:prstGeom prst="straightConnector1">
          <a:avLst/>
        </a:prstGeom>
        <a:ln w="31750">
          <a:solidFill>
            <a:srgbClr val="C00000"/>
          </a:solidFill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tsenergo.ru/results/market/calcfacthour" TargetMode="External"/><Relationship Id="rId1" Type="http://schemas.openxmlformats.org/officeDocument/2006/relationships/hyperlink" Target="http://www.atsenergo.ru/dload/calcfacthour_regions/201812_MOSENERG_46_calcfacthour.xl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so-ups.ru/index.php?id=markets_regulations" TargetMode="External"/><Relationship Id="rId1" Type="http://schemas.openxmlformats.org/officeDocument/2006/relationships/hyperlink" Target="http://www.so-ups.ru/fileadmin/files/company/markets/2018/pik_chas2018/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8:E25"/>
  <sheetViews>
    <sheetView tabSelected="1" workbookViewId="0">
      <selection activeCell="C21" sqref="C21:E21"/>
    </sheetView>
  </sheetViews>
  <sheetFormatPr defaultRowHeight="13.2" x14ac:dyDescent="0.25"/>
  <cols>
    <col min="1" max="2" width="8.88671875" style="113"/>
    <col min="3" max="3" width="48" style="113" customWidth="1"/>
    <col min="4" max="4" width="8.44140625" style="113" customWidth="1"/>
    <col min="5" max="16384" width="8.88671875" style="113"/>
  </cols>
  <sheetData>
    <row r="8" spans="3:5" ht="13.8" thickBot="1" x14ac:dyDescent="0.3"/>
    <row r="9" spans="3:5" x14ac:dyDescent="0.25">
      <c r="C9" s="118" t="s">
        <v>95</v>
      </c>
      <c r="D9" s="119">
        <v>2</v>
      </c>
      <c r="E9" s="120"/>
    </row>
    <row r="10" spans="3:5" x14ac:dyDescent="0.25">
      <c r="C10" s="121" t="s">
        <v>104</v>
      </c>
      <c r="D10" s="122">
        <v>744</v>
      </c>
      <c r="E10" s="123" t="s">
        <v>106</v>
      </c>
    </row>
    <row r="11" spans="3:5" x14ac:dyDescent="0.25">
      <c r="C11" s="121" t="s">
        <v>101</v>
      </c>
      <c r="D11" s="122">
        <v>5.93</v>
      </c>
      <c r="E11" s="123" t="s">
        <v>107</v>
      </c>
    </row>
    <row r="12" spans="3:5" x14ac:dyDescent="0.25">
      <c r="C12" s="121" t="s">
        <v>102</v>
      </c>
      <c r="D12" s="122">
        <v>2</v>
      </c>
      <c r="E12" s="123" t="s">
        <v>105</v>
      </c>
    </row>
    <row r="13" spans="3:5" x14ac:dyDescent="0.25">
      <c r="C13" s="121" t="s">
        <v>103</v>
      </c>
      <c r="D13" s="122">
        <v>-2.5</v>
      </c>
      <c r="E13" s="123" t="s">
        <v>105</v>
      </c>
    </row>
    <row r="14" spans="3:5" x14ac:dyDescent="0.25">
      <c r="C14" s="121" t="s">
        <v>114</v>
      </c>
      <c r="D14" s="130">
        <v>0.95</v>
      </c>
      <c r="E14" s="123"/>
    </row>
    <row r="15" spans="3:5" x14ac:dyDescent="0.25">
      <c r="C15" s="121" t="s">
        <v>109</v>
      </c>
      <c r="D15" s="122">
        <v>1</v>
      </c>
      <c r="E15" s="123" t="s">
        <v>107</v>
      </c>
    </row>
    <row r="16" spans="3:5" x14ac:dyDescent="0.25">
      <c r="C16" s="121" t="str">
        <f>'Расчет стоимости'!C8&amp;" - "&amp;'Расчет стоимости'!A3</f>
        <v>Цена мощности - Электроэнергия и мощность (товар)</v>
      </c>
      <c r="D16" s="124">
        <f>'Расчет стоимости'!E8*1000*D10/(744)</f>
        <v>629149.47</v>
      </c>
      <c r="E16" s="123" t="s">
        <v>108</v>
      </c>
    </row>
    <row r="17" spans="3:5" ht="13.8" thickBot="1" x14ac:dyDescent="0.3">
      <c r="C17" s="125" t="str">
        <f>'Расчет стоимости'!C20&amp;" - "&amp;'Расчет стоимости'!A11</f>
        <v>Цена мощности - Услуга по передаче</v>
      </c>
      <c r="D17" s="126">
        <f>IF(D9=2,'Расчет стоимости'!E20*1000*D10/(744),0)</f>
        <v>948519.8189999999</v>
      </c>
      <c r="E17" s="127" t="s">
        <v>108</v>
      </c>
    </row>
    <row r="20" spans="3:5" ht="20.399999999999999" x14ac:dyDescent="0.35">
      <c r="C20" s="132" t="s">
        <v>112</v>
      </c>
      <c r="D20" s="132"/>
      <c r="E20" s="132"/>
    </row>
    <row r="21" spans="3:5" ht="55.2" customHeight="1" x14ac:dyDescent="0.25">
      <c r="C21" s="131" t="s">
        <v>119</v>
      </c>
      <c r="D21" s="131"/>
      <c r="E21" s="131"/>
    </row>
    <row r="22" spans="3:5" ht="67.2" customHeight="1" x14ac:dyDescent="0.25">
      <c r="C22" s="131" t="s">
        <v>120</v>
      </c>
      <c r="D22" s="131"/>
      <c r="E22" s="131"/>
    </row>
    <row r="23" spans="3:5" ht="28.8" customHeight="1" x14ac:dyDescent="0.25">
      <c r="C23" s="131" t="s">
        <v>115</v>
      </c>
      <c r="D23" s="131"/>
      <c r="E23" s="131"/>
    </row>
    <row r="24" spans="3:5" ht="29.4" customHeight="1" x14ac:dyDescent="0.25">
      <c r="C24" s="131" t="s">
        <v>116</v>
      </c>
      <c r="D24" s="131"/>
      <c r="E24" s="131"/>
    </row>
    <row r="25" spans="3:5" ht="40.200000000000003" customHeight="1" x14ac:dyDescent="0.25">
      <c r="C25" s="131" t="s">
        <v>117</v>
      </c>
      <c r="D25" s="131"/>
      <c r="E25" s="131"/>
    </row>
  </sheetData>
  <mergeCells count="6">
    <mergeCell ref="C25:E25"/>
    <mergeCell ref="C20:E20"/>
    <mergeCell ref="C21:E21"/>
    <mergeCell ref="C22:E22"/>
    <mergeCell ref="C23:E23"/>
    <mergeCell ref="C24:E2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2:J22"/>
  <sheetViews>
    <sheetView workbookViewId="0">
      <selection activeCell="E13" activeCellId="2" sqref="E5 E9 E13"/>
    </sheetView>
  </sheetViews>
  <sheetFormatPr defaultRowHeight="14.4" x14ac:dyDescent="0.3"/>
  <cols>
    <col min="1" max="1" width="16.109375" customWidth="1"/>
    <col min="2" max="2" width="16" bestFit="1" customWidth="1"/>
    <col min="3" max="3" width="26.44140625" customWidth="1"/>
    <col min="4" max="4" width="16.33203125" style="21" customWidth="1"/>
    <col min="5" max="5" width="17.88671875" customWidth="1"/>
    <col min="7" max="7" width="26.44140625" bestFit="1" customWidth="1"/>
    <col min="8" max="8" width="14.6640625" bestFit="1" customWidth="1"/>
    <col min="9" max="9" width="27.88671875" customWidth="1"/>
    <col min="10" max="10" width="14.5546875" customWidth="1"/>
  </cols>
  <sheetData>
    <row r="2" spans="1:9" s="88" customFormat="1" x14ac:dyDescent="0.3">
      <c r="C2" s="88" t="s">
        <v>79</v>
      </c>
      <c r="D2" s="88" t="s">
        <v>80</v>
      </c>
      <c r="E2" s="88" t="s">
        <v>24</v>
      </c>
    </row>
    <row r="3" spans="1:9" x14ac:dyDescent="0.3">
      <c r="A3" s="182" t="s">
        <v>94</v>
      </c>
      <c r="B3" s="181" t="s">
        <v>82</v>
      </c>
      <c r="C3" s="101" t="s">
        <v>74</v>
      </c>
      <c r="D3" s="102" t="s">
        <v>77</v>
      </c>
      <c r="E3" s="103">
        <f>SUM(Расчет!D7:D750)</f>
        <v>959493</v>
      </c>
    </row>
    <row r="4" spans="1:9" x14ac:dyDescent="0.3">
      <c r="A4" s="182"/>
      <c r="B4" s="181"/>
      <c r="C4" s="101" t="s">
        <v>75</v>
      </c>
      <c r="D4" s="102" t="s">
        <v>78</v>
      </c>
      <c r="E4" s="104">
        <f>E5/E3</f>
        <v>1.3737860961049224</v>
      </c>
    </row>
    <row r="5" spans="1:9" x14ac:dyDescent="0.3">
      <c r="A5" s="182"/>
      <c r="B5" s="181"/>
      <c r="C5" s="98" t="s">
        <v>76</v>
      </c>
      <c r="D5" s="99" t="s">
        <v>90</v>
      </c>
      <c r="E5" s="100">
        <f>SUMPRODUCT(Расчет!D7:D750,Расчет!E7:E750)</f>
        <v>1318138.1427100003</v>
      </c>
    </row>
    <row r="6" spans="1:9" x14ac:dyDescent="0.3">
      <c r="A6" s="182"/>
      <c r="B6" s="89"/>
      <c r="C6" s="89"/>
      <c r="D6" s="88"/>
      <c r="E6" s="89"/>
    </row>
    <row r="7" spans="1:9" x14ac:dyDescent="0.3">
      <c r="A7" s="182"/>
      <c r="B7" s="181" t="s">
        <v>86</v>
      </c>
      <c r="C7" s="101" t="s">
        <v>83</v>
      </c>
      <c r="D7" s="102" t="s">
        <v>36</v>
      </c>
      <c r="E7" s="103">
        <f>Расчет!C3</f>
        <v>1367</v>
      </c>
    </row>
    <row r="8" spans="1:9" x14ac:dyDescent="0.3">
      <c r="A8" s="182"/>
      <c r="B8" s="181"/>
      <c r="C8" s="101" t="s">
        <v>84</v>
      </c>
      <c r="D8" s="102" t="s">
        <v>91</v>
      </c>
      <c r="E8" s="104">
        <v>629.14946999999995</v>
      </c>
    </row>
    <row r="9" spans="1:9" x14ac:dyDescent="0.3">
      <c r="A9" s="182"/>
      <c r="B9" s="181"/>
      <c r="C9" s="98" t="s">
        <v>85</v>
      </c>
      <c r="D9" s="99" t="s">
        <v>90</v>
      </c>
      <c r="E9" s="100">
        <f>E7*E8</f>
        <v>860047.32548999996</v>
      </c>
    </row>
    <row r="11" spans="1:9" x14ac:dyDescent="0.3">
      <c r="A11" s="182" t="s">
        <v>93</v>
      </c>
      <c r="B11" s="182" t="s">
        <v>87</v>
      </c>
      <c r="C11" s="93" t="s">
        <v>74</v>
      </c>
      <c r="D11" s="94" t="s">
        <v>77</v>
      </c>
      <c r="E11" s="95">
        <f>E3</f>
        <v>959493</v>
      </c>
    </row>
    <row r="12" spans="1:9" x14ac:dyDescent="0.3">
      <c r="A12" s="182"/>
      <c r="B12" s="182"/>
      <c r="C12" s="93" t="s">
        <v>75</v>
      </c>
      <c r="D12" s="94" t="s">
        <v>78</v>
      </c>
      <c r="E12" s="96">
        <f>Тарифы!F9/1000</f>
        <v>2.0689499999999996</v>
      </c>
    </row>
    <row r="13" spans="1:9" x14ac:dyDescent="0.3">
      <c r="A13" s="182"/>
      <c r="B13" s="182"/>
      <c r="C13" s="105" t="s">
        <v>76</v>
      </c>
      <c r="D13" s="106" t="s">
        <v>90</v>
      </c>
      <c r="E13" s="107">
        <f>E11*E12</f>
        <v>1985143.0423499995</v>
      </c>
    </row>
    <row r="14" spans="1:9" x14ac:dyDescent="0.3">
      <c r="A14" s="182"/>
      <c r="B14" s="90"/>
      <c r="C14" s="90"/>
      <c r="D14" s="91"/>
      <c r="E14" s="92"/>
    </row>
    <row r="15" spans="1:9" ht="15" customHeight="1" x14ac:dyDescent="0.3">
      <c r="A15" s="182"/>
      <c r="B15" s="182" t="s">
        <v>88</v>
      </c>
      <c r="C15" s="93" t="s">
        <v>74</v>
      </c>
      <c r="D15" s="94" t="s">
        <v>77</v>
      </c>
      <c r="E15" s="95">
        <f>E11</f>
        <v>959493</v>
      </c>
      <c r="G15" s="93" t="s">
        <v>74</v>
      </c>
      <c r="H15" s="94" t="s">
        <v>77</v>
      </c>
      <c r="I15" s="95">
        <f>E15</f>
        <v>959493</v>
      </c>
    </row>
    <row r="16" spans="1:9" x14ac:dyDescent="0.3">
      <c r="A16" s="182"/>
      <c r="B16" s="182"/>
      <c r="C16" s="93" t="str">
        <f>'Расчет стоимости'!C8</f>
        <v>Цена мощности</v>
      </c>
      <c r="D16" s="94" t="s">
        <v>78</v>
      </c>
      <c r="E16" s="96">
        <f>Тарифы!J9/1000</f>
        <v>0.35375999999999996</v>
      </c>
      <c r="G16" s="93" t="s">
        <v>89</v>
      </c>
      <c r="H16" s="94" t="s">
        <v>78</v>
      </c>
      <c r="I16" s="96">
        <f>E16</f>
        <v>0.35375999999999996</v>
      </c>
    </row>
    <row r="17" spans="1:10" x14ac:dyDescent="0.3">
      <c r="A17" s="182"/>
      <c r="B17" s="182"/>
      <c r="C17" s="93" t="s">
        <v>76</v>
      </c>
      <c r="D17" s="94" t="s">
        <v>90</v>
      </c>
      <c r="E17" s="97">
        <f>E15*E16</f>
        <v>339430.24367999996</v>
      </c>
      <c r="G17" s="93" t="s">
        <v>76</v>
      </c>
      <c r="H17" s="94" t="s">
        <v>90</v>
      </c>
      <c r="I17" s="97">
        <f>I15*I16</f>
        <v>339430.24367999996</v>
      </c>
    </row>
    <row r="18" spans="1:10" x14ac:dyDescent="0.3">
      <c r="A18" s="182"/>
      <c r="B18" s="182"/>
      <c r="C18" s="90"/>
      <c r="D18" s="91"/>
      <c r="E18" s="92"/>
      <c r="G18" s="90"/>
      <c r="H18" s="91"/>
      <c r="I18" s="92"/>
    </row>
    <row r="19" spans="1:10" ht="21" x14ac:dyDescent="0.4">
      <c r="A19" s="182"/>
      <c r="B19" s="182"/>
      <c r="C19" s="93" t="s">
        <v>83</v>
      </c>
      <c r="D19" s="94" t="s">
        <v>36</v>
      </c>
      <c r="E19" s="95">
        <f>Расчет!C4</f>
        <v>2188</v>
      </c>
      <c r="G19" s="93" t="s">
        <v>83</v>
      </c>
      <c r="H19" s="94" t="s">
        <v>36</v>
      </c>
      <c r="I19" s="111">
        <v>1735.0325879906579</v>
      </c>
      <c r="J19" s="112">
        <f>E19-I19</f>
        <v>452.96741200934207</v>
      </c>
    </row>
    <row r="20" spans="1:10" x14ac:dyDescent="0.3">
      <c r="A20" s="182"/>
      <c r="B20" s="182"/>
      <c r="C20" s="93" t="s">
        <v>84</v>
      </c>
      <c r="D20" s="94" t="s">
        <v>91</v>
      </c>
      <c r="E20" s="96">
        <f>Тарифы!N9/1000</f>
        <v>948.51981899999998</v>
      </c>
      <c r="G20" s="93" t="s">
        <v>84</v>
      </c>
      <c r="H20" s="94" t="s">
        <v>91</v>
      </c>
      <c r="I20" s="96">
        <f>E20</f>
        <v>948.51981899999998</v>
      </c>
    </row>
    <row r="21" spans="1:10" x14ac:dyDescent="0.3">
      <c r="A21" s="182"/>
      <c r="B21" s="182"/>
      <c r="C21" s="93" t="s">
        <v>85</v>
      </c>
      <c r="D21" s="94" t="s">
        <v>90</v>
      </c>
      <c r="E21" s="97">
        <f>E19*E20</f>
        <v>2075361.3639720001</v>
      </c>
      <c r="G21" s="93" t="s">
        <v>85</v>
      </c>
      <c r="H21" s="94" t="s">
        <v>90</v>
      </c>
      <c r="I21" s="97">
        <f>I19*I20</f>
        <v>1645712.7963200004</v>
      </c>
    </row>
    <row r="22" spans="1:10" x14ac:dyDescent="0.3">
      <c r="A22" s="182"/>
      <c r="B22" s="182"/>
      <c r="C22" s="108" t="s">
        <v>92</v>
      </c>
      <c r="D22" s="109" t="s">
        <v>90</v>
      </c>
      <c r="E22" s="110">
        <f>E21+E17</f>
        <v>2414791.6076520002</v>
      </c>
      <c r="G22" s="108" t="s">
        <v>92</v>
      </c>
      <c r="H22" s="109" t="s">
        <v>90</v>
      </c>
      <c r="I22" s="110">
        <f>I21+I17</f>
        <v>1985143.0400000005</v>
      </c>
    </row>
  </sheetData>
  <mergeCells count="6">
    <mergeCell ref="B3:B5"/>
    <mergeCell ref="B7:B9"/>
    <mergeCell ref="A3:A9"/>
    <mergeCell ref="B11:B13"/>
    <mergeCell ref="B15:B22"/>
    <mergeCell ref="A11:A2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821"/>
  <sheetViews>
    <sheetView workbookViewId="0">
      <selection activeCell="J69" sqref="J69"/>
    </sheetView>
  </sheetViews>
  <sheetFormatPr defaultRowHeight="13.2" x14ac:dyDescent="0.25"/>
  <cols>
    <col min="1" max="1" width="11.77734375" style="113" customWidth="1"/>
    <col min="2" max="2" width="10.109375" style="113" customWidth="1"/>
    <col min="3" max="3" width="5.21875" style="113" customWidth="1"/>
    <col min="4" max="4" width="7.88671875" style="113" customWidth="1"/>
    <col min="5" max="5" width="20.33203125" style="113" customWidth="1"/>
    <col min="6" max="6" width="16" style="113" customWidth="1"/>
    <col min="7" max="7" width="40" style="113" customWidth="1"/>
    <col min="8" max="8" width="23.44140625" style="113" customWidth="1"/>
    <col min="9" max="16384" width="8.88671875" style="113"/>
  </cols>
  <sheetData>
    <row r="1" spans="1:8" x14ac:dyDescent="0.25">
      <c r="A1" s="128" t="s">
        <v>111</v>
      </c>
      <c r="B1" s="129" t="str">
        <f>Расчет!A6</f>
        <v>Дата</v>
      </c>
      <c r="C1" s="129" t="str">
        <f>Расчет!B6</f>
        <v>час</v>
      </c>
      <c r="D1" s="129" t="str">
        <f>Расчет!C6</f>
        <v>Тип дня</v>
      </c>
      <c r="E1" s="128" t="str">
        <f>Расчет!F6</f>
        <v>Индекс часа региона</v>
      </c>
      <c r="F1" s="128" t="str">
        <f>Расчет!H6</f>
        <v>Индекс часа СО</v>
      </c>
      <c r="G1" s="128" t="s">
        <v>110</v>
      </c>
      <c r="H1" s="128" t="s">
        <v>97</v>
      </c>
    </row>
    <row r="2" spans="1:8" x14ac:dyDescent="0.25">
      <c r="A2" s="113">
        <v>1</v>
      </c>
      <c r="B2" s="115">
        <f>Расчет!A7</f>
        <v>43435</v>
      </c>
      <c r="C2" s="113">
        <f>Расчет!B7</f>
        <v>1</v>
      </c>
      <c r="D2" s="115" t="str">
        <f>Расчет!C7</f>
        <v>вых</v>
      </c>
      <c r="E2" s="113">
        <f>IF(OR(Расчет!F7="",Расчет!F7=0),0,Расчет!F7)</f>
        <v>0</v>
      </c>
      <c r="F2" s="113">
        <f>IF(Расчет!H7=1,1,0)*COUNT(Расчет!$J$7:J7)</f>
        <v>0</v>
      </c>
      <c r="G2" s="114">
        <f>1000*(Расчет!E7+IF(config!$D$9=2,'Расчет стоимости'!$E$16,'Расчет стоимости'!$E$12))</f>
        <v>1411.3599999999997</v>
      </c>
      <c r="H2" s="113">
        <f>Расчет!D7/1000</f>
        <v>1.0629999999999999</v>
      </c>
    </row>
    <row r="3" spans="1:8" x14ac:dyDescent="0.25">
      <c r="A3" s="113">
        <f>1+A2</f>
        <v>2</v>
      </c>
      <c r="B3" s="115">
        <f>Расчет!A8</f>
        <v>43435</v>
      </c>
      <c r="C3" s="113">
        <f>Расчет!B8</f>
        <v>2</v>
      </c>
      <c r="D3" s="115" t="str">
        <f>Расчет!C8</f>
        <v>вых</v>
      </c>
      <c r="E3" s="113">
        <f>IF(OR(Расчет!F8="",Расчет!F8=0),0,Расчет!F8)</f>
        <v>0</v>
      </c>
      <c r="F3" s="113">
        <f>IF(Расчет!H8=1,1,0)*COUNT(Расчет!$J$7:J8)</f>
        <v>0</v>
      </c>
      <c r="G3" s="114">
        <f>1000*(Расчет!E8+IF(config!$D$9=2,'Расчет стоимости'!$E$16,'Расчет стоимости'!$E$12))</f>
        <v>1333.38</v>
      </c>
      <c r="H3" s="113">
        <f>Расчет!D8/1000</f>
        <v>1.0609999999999999</v>
      </c>
    </row>
    <row r="4" spans="1:8" x14ac:dyDescent="0.25">
      <c r="A4" s="113">
        <f>1+A3</f>
        <v>3</v>
      </c>
      <c r="B4" s="115">
        <f>Расчет!A9</f>
        <v>43435</v>
      </c>
      <c r="C4" s="113">
        <f>Расчет!B9</f>
        <v>3</v>
      </c>
      <c r="D4" s="115" t="str">
        <f>Расчет!C9</f>
        <v>вых</v>
      </c>
      <c r="E4" s="113">
        <f>IF(OR(Расчет!F9="",Расчет!F9=0),0,Расчет!F9)</f>
        <v>0</v>
      </c>
      <c r="F4" s="113">
        <f>IF(Расчет!H9=1,1,0)*COUNT(Расчет!$J$7:J9)</f>
        <v>0</v>
      </c>
      <c r="G4" s="114">
        <f>1000*(Расчет!E9+IF(config!$D$9=2,'Расчет стоимости'!$E$16,'Расчет стоимости'!$E$12))</f>
        <v>1298.06</v>
      </c>
      <c r="H4" s="113">
        <f>Расчет!D9/1000</f>
        <v>1.0609999999999999</v>
      </c>
    </row>
    <row r="5" spans="1:8" x14ac:dyDescent="0.25">
      <c r="A5" s="113">
        <f t="shared" ref="A5:A68" si="0">1+A4</f>
        <v>4</v>
      </c>
      <c r="B5" s="115">
        <f>Расчет!A10</f>
        <v>43435</v>
      </c>
      <c r="C5" s="113">
        <f>Расчет!B10</f>
        <v>4</v>
      </c>
      <c r="D5" s="115" t="str">
        <f>Расчет!C10</f>
        <v>вых</v>
      </c>
      <c r="E5" s="113">
        <f>IF(OR(Расчет!F10="",Расчет!F10=0),0,Расчет!F10)</f>
        <v>0</v>
      </c>
      <c r="F5" s="113">
        <f>IF(Расчет!H10=1,1,0)*COUNT(Расчет!$J$7:J10)</f>
        <v>0</v>
      </c>
      <c r="G5" s="114">
        <f>1000*(Расчет!E10+IF(config!$D$9=2,'Расчет стоимости'!$E$16,'Расчет стоимости'!$E$12))</f>
        <v>1275.43</v>
      </c>
      <c r="H5" s="113">
        <f>Расчет!D10/1000</f>
        <v>1.06</v>
      </c>
    </row>
    <row r="6" spans="1:8" x14ac:dyDescent="0.25">
      <c r="A6" s="113">
        <f t="shared" si="0"/>
        <v>5</v>
      </c>
      <c r="B6" s="115">
        <f>Расчет!A11</f>
        <v>43435</v>
      </c>
      <c r="C6" s="113">
        <f>Расчет!B11</f>
        <v>5</v>
      </c>
      <c r="D6" s="115" t="str">
        <f>Расчет!C11</f>
        <v>вых</v>
      </c>
      <c r="E6" s="113">
        <f>IF(OR(Расчет!F11="",Расчет!F11=0),0,Расчет!F11)</f>
        <v>0</v>
      </c>
      <c r="F6" s="113">
        <f>IF(Расчет!H11=1,1,0)*COUNT(Расчет!$J$7:J11)</f>
        <v>0</v>
      </c>
      <c r="G6" s="114">
        <f>1000*(Расчет!E11+IF(config!$D$9=2,'Расчет стоимости'!$E$16,'Расчет стоимости'!$E$12))</f>
        <v>1298.1499999999999</v>
      </c>
      <c r="H6" s="113">
        <f>Расчет!D11/1000</f>
        <v>1.0609999999999999</v>
      </c>
    </row>
    <row r="7" spans="1:8" x14ac:dyDescent="0.25">
      <c r="A7" s="113">
        <f t="shared" si="0"/>
        <v>6</v>
      </c>
      <c r="B7" s="115">
        <f>Расчет!A12</f>
        <v>43435</v>
      </c>
      <c r="C7" s="113">
        <f>Расчет!B12</f>
        <v>6</v>
      </c>
      <c r="D7" s="115" t="str">
        <f>Расчет!C12</f>
        <v>вых</v>
      </c>
      <c r="E7" s="113">
        <f>IF(OR(Расчет!F12="",Расчет!F12=0),0,Расчет!F12)</f>
        <v>0</v>
      </c>
      <c r="F7" s="113">
        <f>IF(Расчет!H12=1,1,0)*COUNT(Расчет!$J$7:J12)</f>
        <v>0</v>
      </c>
      <c r="G7" s="114">
        <f>1000*(Расчет!E12+IF(config!$D$9=2,'Расчет стоимости'!$E$16,'Расчет стоимости'!$E$12))</f>
        <v>1332.0599999999997</v>
      </c>
      <c r="H7" s="113">
        <f>Расчет!D12/1000</f>
        <v>1.0629999999999999</v>
      </c>
    </row>
    <row r="8" spans="1:8" x14ac:dyDescent="0.25">
      <c r="A8" s="113">
        <f t="shared" si="0"/>
        <v>7</v>
      </c>
      <c r="B8" s="115">
        <f>Расчет!A13</f>
        <v>43435</v>
      </c>
      <c r="C8" s="113">
        <f>Расчет!B13</f>
        <v>7</v>
      </c>
      <c r="D8" s="115" t="str">
        <f>Расчет!C13</f>
        <v>вых</v>
      </c>
      <c r="E8" s="113">
        <f>IF(OR(Расчет!F13="",Расчет!F13=0),0,Расчет!F13)</f>
        <v>0</v>
      </c>
      <c r="F8" s="113">
        <f>IF(Расчет!H13=1,1,0)*COUNT(Расчет!$J$7:J13)</f>
        <v>0</v>
      </c>
      <c r="G8" s="114">
        <f>1000*(Расчет!E13+IF(config!$D$9=2,'Расчет стоимости'!$E$16,'Расчет стоимости'!$E$12))</f>
        <v>1350.07</v>
      </c>
      <c r="H8" s="113">
        <f>Расчет!D13/1000</f>
        <v>1.06</v>
      </c>
    </row>
    <row r="9" spans="1:8" x14ac:dyDescent="0.25">
      <c r="A9" s="113">
        <f t="shared" si="0"/>
        <v>8</v>
      </c>
      <c r="B9" s="115">
        <f>Расчет!A14</f>
        <v>43435</v>
      </c>
      <c r="C9" s="113">
        <f>Расчет!B14</f>
        <v>8</v>
      </c>
      <c r="D9" s="115" t="str">
        <f>Расчет!C14</f>
        <v>вых</v>
      </c>
      <c r="E9" s="113">
        <f>IF(OR(Расчет!F14="",Расчет!F14=0),0,Расчет!F14)</f>
        <v>0</v>
      </c>
      <c r="F9" s="113">
        <f>IF(Расчет!H14=1,1,0)*COUNT(Расчет!$J$7:J14)</f>
        <v>0</v>
      </c>
      <c r="G9" s="114">
        <f>1000*(Расчет!E14+IF(config!$D$9=2,'Расчет стоимости'!$E$16,'Расчет стоимости'!$E$12))</f>
        <v>1458.83</v>
      </c>
      <c r="H9" s="113">
        <f>Расчет!D14/1000</f>
        <v>1.054</v>
      </c>
    </row>
    <row r="10" spans="1:8" x14ac:dyDescent="0.25">
      <c r="A10" s="113">
        <f t="shared" si="0"/>
        <v>9</v>
      </c>
      <c r="B10" s="115">
        <f>Расчет!A15</f>
        <v>43435</v>
      </c>
      <c r="C10" s="113">
        <f>Расчет!B15</f>
        <v>9</v>
      </c>
      <c r="D10" s="115" t="str">
        <f>Расчет!C15</f>
        <v>вых</v>
      </c>
      <c r="E10" s="113">
        <f>IF(OR(Расчет!F15="",Расчет!F15=0),0,Расчет!F15)</f>
        <v>0</v>
      </c>
      <c r="F10" s="113">
        <f>IF(Расчет!H15=1,1,0)*COUNT(Расчет!$J$7:J15)</f>
        <v>0</v>
      </c>
      <c r="G10" s="114">
        <f>1000*(Расчет!E15+IF(config!$D$9=2,'Расчет стоимости'!$E$16,'Расчет стоимости'!$E$12))</f>
        <v>1764.97</v>
      </c>
      <c r="H10" s="113">
        <f>Расчет!D15/1000</f>
        <v>1.036</v>
      </c>
    </row>
    <row r="11" spans="1:8" x14ac:dyDescent="0.25">
      <c r="A11" s="113">
        <f t="shared" si="0"/>
        <v>10</v>
      </c>
      <c r="B11" s="115">
        <f>Расчет!A16</f>
        <v>43435</v>
      </c>
      <c r="C11" s="113">
        <f>Расчет!B16</f>
        <v>10</v>
      </c>
      <c r="D11" s="115" t="str">
        <f>Расчет!C16</f>
        <v>вых</v>
      </c>
      <c r="E11" s="113">
        <f>IF(OR(Расчет!F16="",Расчет!F16=0),0,Расчет!F16)</f>
        <v>0</v>
      </c>
      <c r="F11" s="113">
        <f>IF(Расчет!H16=1,1,0)*COUNT(Расчет!$J$7:J16)</f>
        <v>0</v>
      </c>
      <c r="G11" s="114">
        <f>1000*(Расчет!E16+IF(config!$D$9=2,'Расчет стоимости'!$E$16,'Расчет стоимости'!$E$12))</f>
        <v>1806.86</v>
      </c>
      <c r="H11" s="113">
        <f>Расчет!D16/1000</f>
        <v>1.0289999999999999</v>
      </c>
    </row>
    <row r="12" spans="1:8" x14ac:dyDescent="0.25">
      <c r="A12" s="113">
        <f t="shared" si="0"/>
        <v>11</v>
      </c>
      <c r="B12" s="115">
        <f>Расчет!A17</f>
        <v>43435</v>
      </c>
      <c r="C12" s="113">
        <f>Расчет!B17</f>
        <v>11</v>
      </c>
      <c r="D12" s="115" t="str">
        <f>Расчет!C17</f>
        <v>вых</v>
      </c>
      <c r="E12" s="113">
        <f>IF(OR(Расчет!F17="",Расчет!F17=0),0,Расчет!F17)</f>
        <v>0</v>
      </c>
      <c r="F12" s="113">
        <f>IF(Расчет!H17=1,1,0)*COUNT(Расчет!$J$7:J17)</f>
        <v>0</v>
      </c>
      <c r="G12" s="114">
        <f>1000*(Расчет!E17+IF(config!$D$9=2,'Расчет стоимости'!$E$16,'Расчет стоимости'!$E$12))</f>
        <v>1844.3199999999997</v>
      </c>
      <c r="H12" s="113">
        <f>Расчет!D17/1000</f>
        <v>1.0229999999999999</v>
      </c>
    </row>
    <row r="13" spans="1:8" x14ac:dyDescent="0.25">
      <c r="A13" s="113">
        <f t="shared" si="0"/>
        <v>12</v>
      </c>
      <c r="B13" s="115">
        <f>Расчет!A18</f>
        <v>43435</v>
      </c>
      <c r="C13" s="113">
        <f>Расчет!B18</f>
        <v>12</v>
      </c>
      <c r="D13" s="115" t="str">
        <f>Расчет!C18</f>
        <v>вых</v>
      </c>
      <c r="E13" s="113">
        <f>IF(OR(Расчет!F18="",Расчет!F18=0),0,Расчет!F18)</f>
        <v>0</v>
      </c>
      <c r="F13" s="113">
        <f>IF(Расчет!H18=1,1,0)*COUNT(Расчет!$J$7:J18)</f>
        <v>0</v>
      </c>
      <c r="G13" s="114">
        <f>1000*(Расчет!E18+IF(config!$D$9=2,'Расчет стоимости'!$E$16,'Расчет стоимости'!$E$12))</f>
        <v>1853.2600000000002</v>
      </c>
      <c r="H13" s="113">
        <f>Расчет!D18/1000</f>
        <v>1.0229999999999999</v>
      </c>
    </row>
    <row r="14" spans="1:8" x14ac:dyDescent="0.25">
      <c r="A14" s="113">
        <f t="shared" si="0"/>
        <v>13</v>
      </c>
      <c r="B14" s="115">
        <f>Расчет!A19</f>
        <v>43435</v>
      </c>
      <c r="C14" s="113">
        <f>Расчет!B19</f>
        <v>13</v>
      </c>
      <c r="D14" s="115" t="str">
        <f>Расчет!C19</f>
        <v>вых</v>
      </c>
      <c r="E14" s="113">
        <f>IF(OR(Расчет!F19="",Расчет!F19=0),0,Расчет!F19)</f>
        <v>0</v>
      </c>
      <c r="F14" s="113">
        <f>IF(Расчет!H19=1,1,0)*COUNT(Расчет!$J$7:J19)</f>
        <v>0</v>
      </c>
      <c r="G14" s="114">
        <f>1000*(Расчет!E19+IF(config!$D$9=2,'Расчет стоимости'!$E$16,'Расчет стоимости'!$E$12))</f>
        <v>1847.01</v>
      </c>
      <c r="H14" s="113">
        <f>Расчет!D19/1000</f>
        <v>1.02</v>
      </c>
    </row>
    <row r="15" spans="1:8" x14ac:dyDescent="0.25">
      <c r="A15" s="113">
        <f t="shared" si="0"/>
        <v>14</v>
      </c>
      <c r="B15" s="115">
        <f>Расчет!A20</f>
        <v>43435</v>
      </c>
      <c r="C15" s="113">
        <f>Расчет!B20</f>
        <v>14</v>
      </c>
      <c r="D15" s="115" t="str">
        <f>Расчет!C20</f>
        <v>вых</v>
      </c>
      <c r="E15" s="113">
        <f>IF(OR(Расчет!F20="",Расчет!F20=0),0,Расчет!F20)</f>
        <v>0</v>
      </c>
      <c r="F15" s="113">
        <f>IF(Расчет!H20=1,1,0)*COUNT(Расчет!$J$7:J20)</f>
        <v>0</v>
      </c>
      <c r="G15" s="114">
        <f>1000*(Расчет!E20+IF(config!$D$9=2,'Расчет стоимости'!$E$16,'Расчет стоимости'!$E$12))</f>
        <v>1846.14</v>
      </c>
      <c r="H15" s="113">
        <f>Расчет!D20/1000</f>
        <v>1.024</v>
      </c>
    </row>
    <row r="16" spans="1:8" x14ac:dyDescent="0.25">
      <c r="A16" s="113">
        <f t="shared" si="0"/>
        <v>15</v>
      </c>
      <c r="B16" s="115">
        <f>Расчет!A21</f>
        <v>43435</v>
      </c>
      <c r="C16" s="113">
        <f>Расчет!B21</f>
        <v>15</v>
      </c>
      <c r="D16" s="115" t="str">
        <f>Расчет!C21</f>
        <v>вых</v>
      </c>
      <c r="E16" s="113">
        <f>IF(OR(Расчет!F21="",Расчет!F21=0),0,Расчет!F21)</f>
        <v>0</v>
      </c>
      <c r="F16" s="113">
        <f>IF(Расчет!H21=1,1,0)*COUNT(Расчет!$J$7:J21)</f>
        <v>0</v>
      </c>
      <c r="G16" s="114">
        <f>1000*(Расчет!E21+IF(config!$D$9=2,'Расчет стоимости'!$E$16,'Расчет стоимости'!$E$12))</f>
        <v>1837.98</v>
      </c>
      <c r="H16" s="113">
        <f>Расчет!D21/1000</f>
        <v>1.0249999999999999</v>
      </c>
    </row>
    <row r="17" spans="1:8" x14ac:dyDescent="0.25">
      <c r="A17" s="113">
        <f t="shared" si="0"/>
        <v>16</v>
      </c>
      <c r="B17" s="115">
        <f>Расчет!A22</f>
        <v>43435</v>
      </c>
      <c r="C17" s="113">
        <f>Расчет!B22</f>
        <v>16</v>
      </c>
      <c r="D17" s="115" t="str">
        <f>Расчет!C22</f>
        <v>вых</v>
      </c>
      <c r="E17" s="113">
        <f>IF(OR(Расчет!F22="",Расчет!F22=0),0,Расчет!F22)</f>
        <v>0</v>
      </c>
      <c r="F17" s="113">
        <f>IF(Расчет!H22=1,1,0)*COUNT(Расчет!$J$7:J22)</f>
        <v>0</v>
      </c>
      <c r="G17" s="114">
        <f>1000*(Расчет!E22+IF(config!$D$9=2,'Расчет стоимости'!$E$16,'Расчет стоимости'!$E$12))</f>
        <v>1809.5</v>
      </c>
      <c r="H17" s="113">
        <f>Расчет!D22/1000</f>
        <v>1.036</v>
      </c>
    </row>
    <row r="18" spans="1:8" x14ac:dyDescent="0.25">
      <c r="A18" s="113">
        <f t="shared" si="0"/>
        <v>17</v>
      </c>
      <c r="B18" s="115">
        <f>Расчет!A23</f>
        <v>43435</v>
      </c>
      <c r="C18" s="113">
        <f>Расчет!B23</f>
        <v>17</v>
      </c>
      <c r="D18" s="115" t="str">
        <f>Расчет!C23</f>
        <v>вых</v>
      </c>
      <c r="E18" s="113">
        <f>IF(OR(Расчет!F23="",Расчет!F23=0),0,Расчет!F23)</f>
        <v>0</v>
      </c>
      <c r="F18" s="113">
        <f>IF(Расчет!H23=1,1,0)*COUNT(Расчет!$J$7:J23)</f>
        <v>0</v>
      </c>
      <c r="G18" s="114">
        <f>1000*(Расчет!E23+IF(config!$D$9=2,'Расчет стоимости'!$E$16,'Расчет стоимости'!$E$12))</f>
        <v>1832.02</v>
      </c>
      <c r="H18" s="113">
        <f>Расчет!D23/1000</f>
        <v>1.032</v>
      </c>
    </row>
    <row r="19" spans="1:8" x14ac:dyDescent="0.25">
      <c r="A19" s="113">
        <f t="shared" si="0"/>
        <v>18</v>
      </c>
      <c r="B19" s="115">
        <f>Расчет!A24</f>
        <v>43435</v>
      </c>
      <c r="C19" s="113">
        <f>Расчет!B24</f>
        <v>18</v>
      </c>
      <c r="D19" s="115" t="str">
        <f>Расчет!C24</f>
        <v>вых</v>
      </c>
      <c r="E19" s="113">
        <f>IF(OR(Расчет!F24="",Расчет!F24=0),0,Расчет!F24)</f>
        <v>0</v>
      </c>
      <c r="F19" s="113">
        <f>IF(Расчет!H24=1,1,0)*COUNT(Расчет!$J$7:J24)</f>
        <v>0</v>
      </c>
      <c r="G19" s="114">
        <f>1000*(Расчет!E24+IF(config!$D$9=2,'Расчет стоимости'!$E$16,'Расчет стоимости'!$E$12))</f>
        <v>1854.0700000000002</v>
      </c>
      <c r="H19" s="113">
        <f>Расчет!D24/1000</f>
        <v>1.04</v>
      </c>
    </row>
    <row r="20" spans="1:8" x14ac:dyDescent="0.25">
      <c r="A20" s="113">
        <f t="shared" si="0"/>
        <v>19</v>
      </c>
      <c r="B20" s="115">
        <f>Расчет!A25</f>
        <v>43435</v>
      </c>
      <c r="C20" s="113">
        <f>Расчет!B25</f>
        <v>19</v>
      </c>
      <c r="D20" s="115" t="str">
        <f>Расчет!C25</f>
        <v>вых</v>
      </c>
      <c r="E20" s="113">
        <f>IF(OR(Расчет!F25="",Расчет!F25=0),0,Расчет!F25)</f>
        <v>0</v>
      </c>
      <c r="F20" s="113">
        <f>IF(Расчет!H25=1,1,0)*COUNT(Расчет!$J$7:J25)</f>
        <v>0</v>
      </c>
      <c r="G20" s="114">
        <f>1000*(Расчет!E25+IF(config!$D$9=2,'Расчет стоимости'!$E$16,'Расчет стоимости'!$E$12))</f>
        <v>1836.5399999999997</v>
      </c>
      <c r="H20" s="113">
        <f>Расчет!D25/1000</f>
        <v>1.0589999999999999</v>
      </c>
    </row>
    <row r="21" spans="1:8" x14ac:dyDescent="0.25">
      <c r="A21" s="113">
        <f t="shared" si="0"/>
        <v>20</v>
      </c>
      <c r="B21" s="115">
        <f>Расчет!A26</f>
        <v>43435</v>
      </c>
      <c r="C21" s="113">
        <f>Расчет!B26</f>
        <v>20</v>
      </c>
      <c r="D21" s="115" t="str">
        <f>Расчет!C26</f>
        <v>вых</v>
      </c>
      <c r="E21" s="113">
        <f>IF(OR(Расчет!F26="",Расчет!F26=0),0,Расчет!F26)</f>
        <v>0</v>
      </c>
      <c r="F21" s="113">
        <f>IF(Расчет!H26=1,1,0)*COUNT(Расчет!$J$7:J26)</f>
        <v>0</v>
      </c>
      <c r="G21" s="114">
        <f>1000*(Расчет!E26+IF(config!$D$9=2,'Расчет стоимости'!$E$16,'Расчет стоимости'!$E$12))</f>
        <v>1822.0899999999997</v>
      </c>
      <c r="H21" s="113">
        <f>Расчет!D26/1000</f>
        <v>1.0589999999999999</v>
      </c>
    </row>
    <row r="22" spans="1:8" x14ac:dyDescent="0.25">
      <c r="A22" s="113">
        <f t="shared" si="0"/>
        <v>21</v>
      </c>
      <c r="B22" s="115">
        <f>Расчет!A27</f>
        <v>43435</v>
      </c>
      <c r="C22" s="113">
        <f>Расчет!B27</f>
        <v>21</v>
      </c>
      <c r="D22" s="115" t="str">
        <f>Расчет!C27</f>
        <v>вых</v>
      </c>
      <c r="E22" s="113">
        <f>IF(OR(Расчет!F27="",Расчет!F27=0),0,Расчет!F27)</f>
        <v>0</v>
      </c>
      <c r="F22" s="113">
        <f>IF(Расчет!H27=1,1,0)*COUNT(Расчет!$J$7:J27)</f>
        <v>0</v>
      </c>
      <c r="G22" s="114">
        <f>1000*(Расчет!E27+IF(config!$D$9=2,'Расчет стоимости'!$E$16,'Расчет стоимости'!$E$12))</f>
        <v>1814.05</v>
      </c>
      <c r="H22" s="113">
        <f>Расчет!D27/1000</f>
        <v>1.052</v>
      </c>
    </row>
    <row r="23" spans="1:8" x14ac:dyDescent="0.25">
      <c r="A23" s="113">
        <f t="shared" si="0"/>
        <v>22</v>
      </c>
      <c r="B23" s="115">
        <f>Расчет!A28</f>
        <v>43435</v>
      </c>
      <c r="C23" s="113">
        <f>Расчет!B28</f>
        <v>22</v>
      </c>
      <c r="D23" s="115" t="str">
        <f>Расчет!C28</f>
        <v>вых</v>
      </c>
      <c r="E23" s="113">
        <f>IF(OR(Расчет!F28="",Расчет!F28=0),0,Расчет!F28)</f>
        <v>0</v>
      </c>
      <c r="F23" s="113">
        <f>IF(Расчет!H28=1,1,0)*COUNT(Расчет!$J$7:J28)</f>
        <v>0</v>
      </c>
      <c r="G23" s="114">
        <f>1000*(Расчет!E28+IF(config!$D$9=2,'Расчет стоимости'!$E$16,'Расчет стоимости'!$E$12))</f>
        <v>1710.1299999999999</v>
      </c>
      <c r="H23" s="113">
        <f>Расчет!D28/1000</f>
        <v>1.0449999999999999</v>
      </c>
    </row>
    <row r="24" spans="1:8" x14ac:dyDescent="0.25">
      <c r="A24" s="113">
        <f t="shared" si="0"/>
        <v>23</v>
      </c>
      <c r="B24" s="115">
        <f>Расчет!A29</f>
        <v>43435</v>
      </c>
      <c r="C24" s="113">
        <f>Расчет!B29</f>
        <v>23</v>
      </c>
      <c r="D24" s="115" t="str">
        <f>Расчет!C29</f>
        <v>вых</v>
      </c>
      <c r="E24" s="113">
        <f>IF(OR(Расчет!F29="",Расчет!F29=0),0,Расчет!F29)</f>
        <v>0</v>
      </c>
      <c r="F24" s="113">
        <f>IF(Расчет!H29=1,1,0)*COUNT(Расчет!$J$7:J29)</f>
        <v>0</v>
      </c>
      <c r="G24" s="114">
        <f>1000*(Расчет!E29+IF(config!$D$9=2,'Расчет стоимости'!$E$16,'Расчет стоимости'!$E$12))</f>
        <v>1489.08</v>
      </c>
      <c r="H24" s="113">
        <f>Расчет!D29/1000</f>
        <v>1.0289999999999999</v>
      </c>
    </row>
    <row r="25" spans="1:8" x14ac:dyDescent="0.25">
      <c r="A25" s="113">
        <f t="shared" si="0"/>
        <v>24</v>
      </c>
      <c r="B25" s="115">
        <f>Расчет!A30</f>
        <v>43435</v>
      </c>
      <c r="C25" s="113">
        <f>Расчет!B30</f>
        <v>24</v>
      </c>
      <c r="D25" s="115" t="str">
        <f>Расчет!C30</f>
        <v>вых</v>
      </c>
      <c r="E25" s="113">
        <f>IF(OR(Расчет!F30="",Расчет!F30=0),0,Расчет!F30)</f>
        <v>0</v>
      </c>
      <c r="F25" s="113">
        <f>IF(Расчет!H30=1,1,0)*COUNT(Расчет!$J$7:J30)</f>
        <v>0</v>
      </c>
      <c r="G25" s="114">
        <f>1000*(Расчет!E30+IF(config!$D$9=2,'Расчет стоимости'!$E$16,'Расчет стоимости'!$E$12))</f>
        <v>1353.65</v>
      </c>
      <c r="H25" s="113">
        <f>Расчет!D30/1000</f>
        <v>1.0309999999999999</v>
      </c>
    </row>
    <row r="26" spans="1:8" x14ac:dyDescent="0.25">
      <c r="A26" s="113">
        <f t="shared" si="0"/>
        <v>25</v>
      </c>
      <c r="B26" s="115">
        <f>Расчет!A31</f>
        <v>43436</v>
      </c>
      <c r="C26" s="113">
        <f>Расчет!B31</f>
        <v>1</v>
      </c>
      <c r="D26" s="115" t="str">
        <f>Расчет!C31</f>
        <v>вых</v>
      </c>
      <c r="E26" s="113">
        <f>IF(OR(Расчет!F31="",Расчет!F31=0),0,Расчет!F31)</f>
        <v>0</v>
      </c>
      <c r="F26" s="113">
        <f>IF(Расчет!H31=1,1,0)*COUNT(Расчет!$J$7:J31)</f>
        <v>0</v>
      </c>
      <c r="G26" s="114">
        <f>1000*(Расчет!E31+IF(config!$D$9=2,'Расчет стоимости'!$E$16,'Расчет стоимости'!$E$12))</f>
        <v>1344.24</v>
      </c>
      <c r="H26" s="113">
        <f>Расчет!D31/1000</f>
        <v>1.032</v>
      </c>
    </row>
    <row r="27" spans="1:8" x14ac:dyDescent="0.25">
      <c r="A27" s="113">
        <f t="shared" si="0"/>
        <v>26</v>
      </c>
      <c r="B27" s="115">
        <f>Расчет!A32</f>
        <v>43436</v>
      </c>
      <c r="C27" s="113">
        <f>Расчет!B32</f>
        <v>2</v>
      </c>
      <c r="D27" s="115" t="str">
        <f>Расчет!C32</f>
        <v>вых</v>
      </c>
      <c r="E27" s="113">
        <f>IF(OR(Расчет!F32="",Расчет!F32=0),0,Расчет!F32)</f>
        <v>0</v>
      </c>
      <c r="F27" s="113">
        <f>IF(Расчет!H32=1,1,0)*COUNT(Расчет!$J$7:J32)</f>
        <v>0</v>
      </c>
      <c r="G27" s="114">
        <f>1000*(Расчет!E32+IF(config!$D$9=2,'Расчет стоимости'!$E$16,'Расчет стоимости'!$E$12))</f>
        <v>1276.4799999999998</v>
      </c>
      <c r="H27" s="113">
        <f>Расчет!D32/1000</f>
        <v>1.0309999999999999</v>
      </c>
    </row>
    <row r="28" spans="1:8" x14ac:dyDescent="0.25">
      <c r="A28" s="113">
        <f t="shared" si="0"/>
        <v>27</v>
      </c>
      <c r="B28" s="115">
        <f>Расчет!A33</f>
        <v>43436</v>
      </c>
      <c r="C28" s="113">
        <f>Расчет!B33</f>
        <v>3</v>
      </c>
      <c r="D28" s="115" t="str">
        <f>Расчет!C33</f>
        <v>вых</v>
      </c>
      <c r="E28" s="113">
        <f>IF(OR(Расчет!F33="",Расчет!F33=0),0,Расчет!F33)</f>
        <v>0</v>
      </c>
      <c r="F28" s="113">
        <f>IF(Расчет!H33=1,1,0)*COUNT(Расчет!$J$7:J33)</f>
        <v>0</v>
      </c>
      <c r="G28" s="114">
        <f>1000*(Расчет!E33+IF(config!$D$9=2,'Расчет стоимости'!$E$16,'Расчет стоимости'!$E$12))</f>
        <v>1214.2</v>
      </c>
      <c r="H28" s="113">
        <f>Расчет!D33/1000</f>
        <v>1.032</v>
      </c>
    </row>
    <row r="29" spans="1:8" x14ac:dyDescent="0.25">
      <c r="A29" s="113">
        <f t="shared" si="0"/>
        <v>28</v>
      </c>
      <c r="B29" s="115">
        <f>Расчет!A34</f>
        <v>43436</v>
      </c>
      <c r="C29" s="113">
        <f>Расчет!B34</f>
        <v>4</v>
      </c>
      <c r="D29" s="115" t="str">
        <f>Расчет!C34</f>
        <v>вых</v>
      </c>
      <c r="E29" s="113">
        <f>IF(OR(Расчет!F34="",Расчет!F34=0),0,Расчет!F34)</f>
        <v>0</v>
      </c>
      <c r="F29" s="113">
        <f>IF(Расчет!H34=1,1,0)*COUNT(Расчет!$J$7:J34)</f>
        <v>0</v>
      </c>
      <c r="G29" s="114">
        <f>1000*(Расчет!E34+IF(config!$D$9=2,'Расчет стоимости'!$E$16,'Расчет стоимости'!$E$12))</f>
        <v>1184.7599999999998</v>
      </c>
      <c r="H29" s="113">
        <f>Расчет!D34/1000</f>
        <v>1.032</v>
      </c>
    </row>
    <row r="30" spans="1:8" x14ac:dyDescent="0.25">
      <c r="A30" s="113">
        <f t="shared" si="0"/>
        <v>29</v>
      </c>
      <c r="B30" s="115">
        <f>Расчет!A35</f>
        <v>43436</v>
      </c>
      <c r="C30" s="113">
        <f>Расчет!B35</f>
        <v>5</v>
      </c>
      <c r="D30" s="115" t="str">
        <f>Расчет!C35</f>
        <v>вых</v>
      </c>
      <c r="E30" s="113">
        <f>IF(OR(Расчет!F35="",Расчет!F35=0),0,Расчет!F35)</f>
        <v>0</v>
      </c>
      <c r="F30" s="113">
        <f>IF(Расчет!H35=1,1,0)*COUNT(Расчет!$J$7:J35)</f>
        <v>0</v>
      </c>
      <c r="G30" s="114">
        <f>1000*(Расчет!E35+IF(config!$D$9=2,'Расчет стоимости'!$E$16,'Расчет стоимости'!$E$12))</f>
        <v>1192.3300000000002</v>
      </c>
      <c r="H30" s="113">
        <f>Расчет!D35/1000</f>
        <v>1.0309999999999999</v>
      </c>
    </row>
    <row r="31" spans="1:8" x14ac:dyDescent="0.25">
      <c r="A31" s="113">
        <f t="shared" si="0"/>
        <v>30</v>
      </c>
      <c r="B31" s="115">
        <f>Расчет!A36</f>
        <v>43436</v>
      </c>
      <c r="C31" s="113">
        <f>Расчет!B36</f>
        <v>6</v>
      </c>
      <c r="D31" s="115" t="str">
        <f>Расчет!C36</f>
        <v>вых</v>
      </c>
      <c r="E31" s="113">
        <f>IF(OR(Расчет!F36="",Расчет!F36=0),0,Расчет!F36)</f>
        <v>0</v>
      </c>
      <c r="F31" s="113">
        <f>IF(Расчет!H36=1,1,0)*COUNT(Расчет!$J$7:J36)</f>
        <v>0</v>
      </c>
      <c r="G31" s="114">
        <f>1000*(Расчет!E36+IF(config!$D$9=2,'Расчет стоимости'!$E$16,'Расчет стоимости'!$E$12))</f>
        <v>1254.28</v>
      </c>
      <c r="H31" s="113">
        <f>Расчет!D36/1000</f>
        <v>1.03</v>
      </c>
    </row>
    <row r="32" spans="1:8" x14ac:dyDescent="0.25">
      <c r="A32" s="113">
        <f t="shared" si="0"/>
        <v>31</v>
      </c>
      <c r="B32" s="115">
        <f>Расчет!A37</f>
        <v>43436</v>
      </c>
      <c r="C32" s="113">
        <f>Расчет!B37</f>
        <v>7</v>
      </c>
      <c r="D32" s="115" t="str">
        <f>Расчет!C37</f>
        <v>вых</v>
      </c>
      <c r="E32" s="113">
        <f>IF(OR(Расчет!F37="",Расчет!F37=0),0,Расчет!F37)</f>
        <v>0</v>
      </c>
      <c r="F32" s="113">
        <f>IF(Расчет!H37=1,1,0)*COUNT(Расчет!$J$7:J37)</f>
        <v>0</v>
      </c>
      <c r="G32" s="114">
        <f>1000*(Расчет!E37+IF(config!$D$9=2,'Расчет стоимости'!$E$16,'Расчет стоимости'!$E$12))</f>
        <v>1280.29</v>
      </c>
      <c r="H32" s="113">
        <f>Расчет!D37/1000</f>
        <v>1.0329999999999999</v>
      </c>
    </row>
    <row r="33" spans="1:8" x14ac:dyDescent="0.25">
      <c r="A33" s="113">
        <f t="shared" si="0"/>
        <v>32</v>
      </c>
      <c r="B33" s="115">
        <f>Расчет!A38</f>
        <v>43436</v>
      </c>
      <c r="C33" s="113">
        <f>Расчет!B38</f>
        <v>8</v>
      </c>
      <c r="D33" s="115" t="str">
        <f>Расчет!C38</f>
        <v>вых</v>
      </c>
      <c r="E33" s="113">
        <f>IF(OR(Расчет!F38="",Расчет!F38=0),0,Расчет!F38)</f>
        <v>0</v>
      </c>
      <c r="F33" s="113">
        <f>IF(Расчет!H38=1,1,0)*COUNT(Расчет!$J$7:J38)</f>
        <v>0</v>
      </c>
      <c r="G33" s="114">
        <f>1000*(Расчет!E38+IF(config!$D$9=2,'Расчет стоимости'!$E$16,'Расчет стоимости'!$E$12))</f>
        <v>1313.06</v>
      </c>
      <c r="H33" s="113">
        <f>Расчет!D38/1000</f>
        <v>1.04</v>
      </c>
    </row>
    <row r="34" spans="1:8" x14ac:dyDescent="0.25">
      <c r="A34" s="113">
        <f t="shared" si="0"/>
        <v>33</v>
      </c>
      <c r="B34" s="115">
        <f>Расчет!A39</f>
        <v>43436</v>
      </c>
      <c r="C34" s="113">
        <f>Расчет!B39</f>
        <v>9</v>
      </c>
      <c r="D34" s="115" t="str">
        <f>Расчет!C39</f>
        <v>вых</v>
      </c>
      <c r="E34" s="113">
        <f>IF(OR(Расчет!F39="",Расчет!F39=0),0,Расчет!F39)</f>
        <v>0</v>
      </c>
      <c r="F34" s="113">
        <f>IF(Расчет!H39=1,1,0)*COUNT(Расчет!$J$7:J39)</f>
        <v>0</v>
      </c>
      <c r="G34" s="114">
        <f>1000*(Расчет!E39+IF(config!$D$9=2,'Расчет стоимости'!$E$16,'Расчет стоимости'!$E$12))</f>
        <v>1377.3200000000002</v>
      </c>
      <c r="H34" s="113">
        <f>Расчет!D39/1000</f>
        <v>1.0229999999999999</v>
      </c>
    </row>
    <row r="35" spans="1:8" x14ac:dyDescent="0.25">
      <c r="A35" s="113">
        <f t="shared" si="0"/>
        <v>34</v>
      </c>
      <c r="B35" s="115">
        <f>Расчет!A40</f>
        <v>43436</v>
      </c>
      <c r="C35" s="113">
        <f>Расчет!B40</f>
        <v>10</v>
      </c>
      <c r="D35" s="115" t="str">
        <f>Расчет!C40</f>
        <v>вых</v>
      </c>
      <c r="E35" s="113">
        <f>IF(OR(Расчет!F40="",Расчет!F40=0),0,Расчет!F40)</f>
        <v>0</v>
      </c>
      <c r="F35" s="113">
        <f>IF(Расчет!H40=1,1,0)*COUNT(Расчет!$J$7:J40)</f>
        <v>0</v>
      </c>
      <c r="G35" s="114">
        <f>1000*(Расчет!E40+IF(config!$D$9=2,'Расчет стоимости'!$E$16,'Расчет стоимости'!$E$12))</f>
        <v>1506.5900000000001</v>
      </c>
      <c r="H35" s="113">
        <f>Расчет!D40/1000</f>
        <v>1.012</v>
      </c>
    </row>
    <row r="36" spans="1:8" x14ac:dyDescent="0.25">
      <c r="A36" s="113">
        <f t="shared" si="0"/>
        <v>35</v>
      </c>
      <c r="B36" s="115">
        <f>Расчет!A41</f>
        <v>43436</v>
      </c>
      <c r="C36" s="113">
        <f>Расчет!B41</f>
        <v>11</v>
      </c>
      <c r="D36" s="115" t="str">
        <f>Расчет!C41</f>
        <v>вых</v>
      </c>
      <c r="E36" s="113">
        <f>IF(OR(Расчет!F41="",Расчет!F41=0),0,Расчет!F41)</f>
        <v>0</v>
      </c>
      <c r="F36" s="113">
        <f>IF(Расчет!H41=1,1,0)*COUNT(Расчет!$J$7:J41)</f>
        <v>0</v>
      </c>
      <c r="G36" s="114">
        <f>1000*(Расчет!E41+IF(config!$D$9=2,'Расчет стоимости'!$E$16,'Расчет стоимости'!$E$12))</f>
        <v>1620.5400000000002</v>
      </c>
      <c r="H36" s="113">
        <f>Расчет!D41/1000</f>
        <v>1.022</v>
      </c>
    </row>
    <row r="37" spans="1:8" x14ac:dyDescent="0.25">
      <c r="A37" s="113">
        <f t="shared" si="0"/>
        <v>36</v>
      </c>
      <c r="B37" s="115">
        <f>Расчет!A42</f>
        <v>43436</v>
      </c>
      <c r="C37" s="113">
        <f>Расчет!B42</f>
        <v>12</v>
      </c>
      <c r="D37" s="115" t="str">
        <f>Расчет!C42</f>
        <v>вых</v>
      </c>
      <c r="E37" s="113">
        <f>IF(OR(Расчет!F42="",Расчет!F42=0),0,Расчет!F42)</f>
        <v>0</v>
      </c>
      <c r="F37" s="113">
        <f>IF(Расчет!H42=1,1,0)*COUNT(Расчет!$J$7:J42)</f>
        <v>0</v>
      </c>
      <c r="G37" s="114">
        <f>1000*(Расчет!E42+IF(config!$D$9=2,'Расчет стоимости'!$E$16,'Расчет стоимости'!$E$12))</f>
        <v>1639.62</v>
      </c>
      <c r="H37" s="113">
        <f>Расчет!D42/1000</f>
        <v>1.03</v>
      </c>
    </row>
    <row r="38" spans="1:8" x14ac:dyDescent="0.25">
      <c r="A38" s="113">
        <f t="shared" si="0"/>
        <v>37</v>
      </c>
      <c r="B38" s="115">
        <f>Расчет!A43</f>
        <v>43436</v>
      </c>
      <c r="C38" s="113">
        <f>Расчет!B43</f>
        <v>13</v>
      </c>
      <c r="D38" s="115" t="str">
        <f>Расчет!C43</f>
        <v>вых</v>
      </c>
      <c r="E38" s="113">
        <f>IF(OR(Расчет!F43="",Расчет!F43=0),0,Расчет!F43)</f>
        <v>0</v>
      </c>
      <c r="F38" s="113">
        <f>IF(Расчет!H43=1,1,0)*COUNT(Расчет!$J$7:J43)</f>
        <v>0</v>
      </c>
      <c r="G38" s="114">
        <f>1000*(Расчет!E43+IF(config!$D$9=2,'Расчет стоимости'!$E$16,'Расчет стоимости'!$E$12))</f>
        <v>1638.2400000000002</v>
      </c>
      <c r="H38" s="113">
        <f>Расчет!D43/1000</f>
        <v>1.0209999999999999</v>
      </c>
    </row>
    <row r="39" spans="1:8" x14ac:dyDescent="0.25">
      <c r="A39" s="113">
        <f t="shared" si="0"/>
        <v>38</v>
      </c>
      <c r="B39" s="115">
        <f>Расчет!A44</f>
        <v>43436</v>
      </c>
      <c r="C39" s="113">
        <f>Расчет!B44</f>
        <v>14</v>
      </c>
      <c r="D39" s="115" t="str">
        <f>Расчет!C44</f>
        <v>вых</v>
      </c>
      <c r="E39" s="113">
        <f>IF(OR(Расчет!F44="",Расчет!F44=0),0,Расчет!F44)</f>
        <v>0</v>
      </c>
      <c r="F39" s="113">
        <f>IF(Расчет!H44=1,1,0)*COUNT(Расчет!$J$7:J44)</f>
        <v>0</v>
      </c>
      <c r="G39" s="114">
        <f>1000*(Расчет!E44+IF(config!$D$9=2,'Расчет стоимости'!$E$16,'Расчет стоимости'!$E$12))</f>
        <v>1636.4999999999998</v>
      </c>
      <c r="H39" s="113">
        <f>Расчет!D44/1000</f>
        <v>1.026</v>
      </c>
    </row>
    <row r="40" spans="1:8" x14ac:dyDescent="0.25">
      <c r="A40" s="113">
        <f t="shared" si="0"/>
        <v>39</v>
      </c>
      <c r="B40" s="115">
        <f>Расчет!A45</f>
        <v>43436</v>
      </c>
      <c r="C40" s="113">
        <f>Расчет!B45</f>
        <v>15</v>
      </c>
      <c r="D40" s="115" t="str">
        <f>Расчет!C45</f>
        <v>вых</v>
      </c>
      <c r="E40" s="113">
        <f>IF(OR(Расчет!F45="",Расчет!F45=0),0,Расчет!F45)</f>
        <v>0</v>
      </c>
      <c r="F40" s="113">
        <f>IF(Расчет!H45=1,1,0)*COUNT(Расчет!$J$7:J45)</f>
        <v>0</v>
      </c>
      <c r="G40" s="114">
        <f>1000*(Расчет!E45+IF(config!$D$9=2,'Расчет стоимости'!$E$16,'Расчет стоимости'!$E$12))</f>
        <v>1639.2699999999998</v>
      </c>
      <c r="H40" s="113">
        <f>Расчет!D45/1000</f>
        <v>1.022</v>
      </c>
    </row>
    <row r="41" spans="1:8" x14ac:dyDescent="0.25">
      <c r="A41" s="113">
        <f t="shared" si="0"/>
        <v>40</v>
      </c>
      <c r="B41" s="115">
        <f>Расчет!A46</f>
        <v>43436</v>
      </c>
      <c r="C41" s="113">
        <f>Расчет!B46</f>
        <v>16</v>
      </c>
      <c r="D41" s="115" t="str">
        <f>Расчет!C46</f>
        <v>вых</v>
      </c>
      <c r="E41" s="113">
        <f>IF(OR(Расчет!F46="",Расчет!F46=0),0,Расчет!F46)</f>
        <v>0</v>
      </c>
      <c r="F41" s="113">
        <f>IF(Расчет!H46=1,1,0)*COUNT(Расчет!$J$7:J46)</f>
        <v>0</v>
      </c>
      <c r="G41" s="114">
        <f>1000*(Расчет!E46+IF(config!$D$9=2,'Расчет стоимости'!$E$16,'Расчет стоимости'!$E$12))</f>
        <v>1615.24</v>
      </c>
      <c r="H41" s="113">
        <f>Расчет!D46/1000</f>
        <v>1.0249999999999999</v>
      </c>
    </row>
    <row r="42" spans="1:8" x14ac:dyDescent="0.25">
      <c r="A42" s="113">
        <f t="shared" si="0"/>
        <v>41</v>
      </c>
      <c r="B42" s="115">
        <f>Расчет!A47</f>
        <v>43436</v>
      </c>
      <c r="C42" s="113">
        <f>Расчет!B47</f>
        <v>17</v>
      </c>
      <c r="D42" s="115" t="str">
        <f>Расчет!C47</f>
        <v>вых</v>
      </c>
      <c r="E42" s="113">
        <f>IF(OR(Расчет!F47="",Расчет!F47=0),0,Расчет!F47)</f>
        <v>0</v>
      </c>
      <c r="F42" s="113">
        <f>IF(Расчет!H47=1,1,0)*COUNT(Расчет!$J$7:J47)</f>
        <v>0</v>
      </c>
      <c r="G42" s="114">
        <f>1000*(Расчет!E47+IF(config!$D$9=2,'Расчет стоимости'!$E$16,'Расчет стоимости'!$E$12))</f>
        <v>1715.51</v>
      </c>
      <c r="H42" s="113">
        <f>Расчет!D47/1000</f>
        <v>1.0269999999999999</v>
      </c>
    </row>
    <row r="43" spans="1:8" x14ac:dyDescent="0.25">
      <c r="A43" s="113">
        <f t="shared" si="0"/>
        <v>42</v>
      </c>
      <c r="B43" s="115">
        <f>Расчет!A48</f>
        <v>43436</v>
      </c>
      <c r="C43" s="113">
        <f>Расчет!B48</f>
        <v>18</v>
      </c>
      <c r="D43" s="115" t="str">
        <f>Расчет!C48</f>
        <v>вых</v>
      </c>
      <c r="E43" s="113">
        <f>IF(OR(Расчет!F48="",Расчет!F48=0),0,Расчет!F48)</f>
        <v>0</v>
      </c>
      <c r="F43" s="113">
        <f>IF(Расчет!H48=1,1,0)*COUNT(Расчет!$J$7:J48)</f>
        <v>0</v>
      </c>
      <c r="G43" s="114">
        <f>1000*(Расчет!E48+IF(config!$D$9=2,'Расчет стоимости'!$E$16,'Расчет стоимости'!$E$12))</f>
        <v>1734.28</v>
      </c>
      <c r="H43" s="113">
        <f>Расчет!D48/1000</f>
        <v>1.0429999999999999</v>
      </c>
    </row>
    <row r="44" spans="1:8" x14ac:dyDescent="0.25">
      <c r="A44" s="113">
        <f t="shared" si="0"/>
        <v>43</v>
      </c>
      <c r="B44" s="115">
        <f>Расчет!A49</f>
        <v>43436</v>
      </c>
      <c r="C44" s="113">
        <f>Расчет!B49</f>
        <v>19</v>
      </c>
      <c r="D44" s="115" t="str">
        <f>Расчет!C49</f>
        <v>вых</v>
      </c>
      <c r="E44" s="113">
        <f>IF(OR(Расчет!F49="",Расчет!F49=0),0,Расчет!F49)</f>
        <v>0</v>
      </c>
      <c r="F44" s="113">
        <f>IF(Расчет!H49=1,1,0)*COUNT(Расчет!$J$7:J49)</f>
        <v>0</v>
      </c>
      <c r="G44" s="114">
        <f>1000*(Расчет!E49+IF(config!$D$9=2,'Расчет стоимости'!$E$16,'Расчет стоимости'!$E$12))</f>
        <v>1716.77</v>
      </c>
      <c r="H44" s="113">
        <f>Расчет!D49/1000</f>
        <v>1.0449999999999999</v>
      </c>
    </row>
    <row r="45" spans="1:8" x14ac:dyDescent="0.25">
      <c r="A45" s="113">
        <f t="shared" si="0"/>
        <v>44</v>
      </c>
      <c r="B45" s="115">
        <f>Расчет!A50</f>
        <v>43436</v>
      </c>
      <c r="C45" s="113">
        <f>Расчет!B50</f>
        <v>20</v>
      </c>
      <c r="D45" s="115" t="str">
        <f>Расчет!C50</f>
        <v>вых</v>
      </c>
      <c r="E45" s="113">
        <f>IF(OR(Расчет!F50="",Расчет!F50=0),0,Расчет!F50)</f>
        <v>0</v>
      </c>
      <c r="F45" s="113">
        <f>IF(Расчет!H50=1,1,0)*COUNT(Расчет!$J$7:J50)</f>
        <v>0</v>
      </c>
      <c r="G45" s="114">
        <f>1000*(Расчет!E50+IF(config!$D$9=2,'Расчет стоимости'!$E$16,'Расчет стоимости'!$E$12))</f>
        <v>1683.2599999999998</v>
      </c>
      <c r="H45" s="113">
        <f>Расчет!D50/1000</f>
        <v>1.042</v>
      </c>
    </row>
    <row r="46" spans="1:8" x14ac:dyDescent="0.25">
      <c r="A46" s="113">
        <f t="shared" si="0"/>
        <v>45</v>
      </c>
      <c r="B46" s="115">
        <f>Расчет!A51</f>
        <v>43436</v>
      </c>
      <c r="C46" s="113">
        <f>Расчет!B51</f>
        <v>21</v>
      </c>
      <c r="D46" s="115" t="str">
        <f>Расчет!C51</f>
        <v>вых</v>
      </c>
      <c r="E46" s="113">
        <f>IF(OR(Расчет!F51="",Расчет!F51=0),0,Расчет!F51)</f>
        <v>0</v>
      </c>
      <c r="F46" s="113">
        <f>IF(Расчет!H51=1,1,0)*COUNT(Расчет!$J$7:J51)</f>
        <v>0</v>
      </c>
      <c r="G46" s="114">
        <f>1000*(Расчет!E51+IF(config!$D$9=2,'Расчет стоимости'!$E$16,'Расчет стоимости'!$E$12))</f>
        <v>1680.2199999999998</v>
      </c>
      <c r="H46" s="113">
        <f>Расчет!D51/1000</f>
        <v>1.0469999999999999</v>
      </c>
    </row>
    <row r="47" spans="1:8" x14ac:dyDescent="0.25">
      <c r="A47" s="113">
        <f t="shared" si="0"/>
        <v>46</v>
      </c>
      <c r="B47" s="115">
        <f>Расчет!A52</f>
        <v>43436</v>
      </c>
      <c r="C47" s="113">
        <f>Расчет!B52</f>
        <v>22</v>
      </c>
      <c r="D47" s="115" t="str">
        <f>Расчет!C52</f>
        <v>вых</v>
      </c>
      <c r="E47" s="113">
        <f>IF(OR(Расчет!F52="",Расчет!F52=0),0,Расчет!F52)</f>
        <v>0</v>
      </c>
      <c r="F47" s="113">
        <f>IF(Расчет!H52=1,1,0)*COUNT(Расчет!$J$7:J52)</f>
        <v>0</v>
      </c>
      <c r="G47" s="114">
        <f>1000*(Расчет!E52+IF(config!$D$9=2,'Расчет стоимости'!$E$16,'Расчет стоимости'!$E$12))</f>
        <v>1633.1899999999998</v>
      </c>
      <c r="H47" s="113">
        <f>Расчет!D52/1000</f>
        <v>1.0449999999999999</v>
      </c>
    </row>
    <row r="48" spans="1:8" x14ac:dyDescent="0.25">
      <c r="A48" s="113">
        <f t="shared" si="0"/>
        <v>47</v>
      </c>
      <c r="B48" s="115">
        <f>Расчет!A53</f>
        <v>43436</v>
      </c>
      <c r="C48" s="113">
        <f>Расчет!B53</f>
        <v>23</v>
      </c>
      <c r="D48" s="115" t="str">
        <f>Расчет!C53</f>
        <v>вых</v>
      </c>
      <c r="E48" s="113">
        <f>IF(OR(Расчет!F53="",Расчет!F53=0),0,Расчет!F53)</f>
        <v>0</v>
      </c>
      <c r="F48" s="113">
        <f>IF(Расчет!H53=1,1,0)*COUNT(Расчет!$J$7:J53)</f>
        <v>0</v>
      </c>
      <c r="G48" s="114">
        <f>1000*(Расчет!E53+IF(config!$D$9=2,'Расчет стоимости'!$E$16,'Расчет стоимости'!$E$12))</f>
        <v>1450.2</v>
      </c>
      <c r="H48" s="113">
        <f>Расчет!D53/1000</f>
        <v>1.0429999999999999</v>
      </c>
    </row>
    <row r="49" spans="1:8" x14ac:dyDescent="0.25">
      <c r="A49" s="113">
        <f t="shared" si="0"/>
        <v>48</v>
      </c>
      <c r="B49" s="115">
        <f>Расчет!A54</f>
        <v>43436</v>
      </c>
      <c r="C49" s="113">
        <f>Расчет!B54</f>
        <v>24</v>
      </c>
      <c r="D49" s="115" t="str">
        <f>Расчет!C54</f>
        <v>вых</v>
      </c>
      <c r="E49" s="113">
        <f>IF(OR(Расчет!F54="",Расчет!F54=0),0,Расчет!F54)</f>
        <v>0</v>
      </c>
      <c r="F49" s="113">
        <f>IF(Расчет!H54=1,1,0)*COUNT(Расчет!$J$7:J54)</f>
        <v>0</v>
      </c>
      <c r="G49" s="114">
        <f>1000*(Расчет!E54+IF(config!$D$9=2,'Расчет стоимости'!$E$16,'Расчет стоимости'!$E$12))</f>
        <v>1367.28</v>
      </c>
      <c r="H49" s="113">
        <f>Расчет!D54/1000</f>
        <v>1.042</v>
      </c>
    </row>
    <row r="50" spans="1:8" x14ac:dyDescent="0.25">
      <c r="A50" s="113">
        <f t="shared" si="0"/>
        <v>49</v>
      </c>
      <c r="B50" s="115">
        <f>Расчет!A55</f>
        <v>43437</v>
      </c>
      <c r="C50" s="113">
        <f>Расчет!B55</f>
        <v>1</v>
      </c>
      <c r="D50" s="115" t="str">
        <f>Расчет!C55</f>
        <v>раб</v>
      </c>
      <c r="E50" s="113">
        <f>IF(OR(Расчет!F55="",Расчет!F55=0),0,Расчет!F55)</f>
        <v>0</v>
      </c>
      <c r="F50" s="113">
        <f>IF(Расчет!H55=1,1,0)*COUNT(Расчет!$J$7:J55)</f>
        <v>0</v>
      </c>
      <c r="G50" s="114">
        <f>1000*(Расчет!E55+IF(config!$D$9=2,'Расчет стоимости'!$E$16,'Расчет стоимости'!$E$12))</f>
        <v>1301.04</v>
      </c>
      <c r="H50" s="113">
        <f>Расчет!D55/1000</f>
        <v>1.0369999999999999</v>
      </c>
    </row>
    <row r="51" spans="1:8" x14ac:dyDescent="0.25">
      <c r="A51" s="113">
        <f t="shared" si="0"/>
        <v>50</v>
      </c>
      <c r="B51" s="115">
        <f>Расчет!A56</f>
        <v>43437</v>
      </c>
      <c r="C51" s="113">
        <f>Расчет!B56</f>
        <v>2</v>
      </c>
      <c r="D51" s="115" t="str">
        <f>Расчет!C56</f>
        <v>раб</v>
      </c>
      <c r="E51" s="113">
        <f>IF(OR(Расчет!F56="",Расчет!F56=0),0,Расчет!F56)</f>
        <v>0</v>
      </c>
      <c r="F51" s="113">
        <f>IF(Расчет!H56=1,1,0)*COUNT(Расчет!$J$7:J56)</f>
        <v>0</v>
      </c>
      <c r="G51" s="114">
        <f>1000*(Расчет!E56+IF(config!$D$9=2,'Расчет стоимости'!$E$16,'Расчет стоимости'!$E$12))</f>
        <v>1223.5</v>
      </c>
      <c r="H51" s="113">
        <f>Расчет!D56/1000</f>
        <v>1.036</v>
      </c>
    </row>
    <row r="52" spans="1:8" x14ac:dyDescent="0.25">
      <c r="A52" s="113">
        <f t="shared" si="0"/>
        <v>51</v>
      </c>
      <c r="B52" s="115">
        <f>Расчет!A57</f>
        <v>43437</v>
      </c>
      <c r="C52" s="113">
        <f>Расчет!B57</f>
        <v>3</v>
      </c>
      <c r="D52" s="115" t="str">
        <f>Расчет!C57</f>
        <v>раб</v>
      </c>
      <c r="E52" s="113">
        <f>IF(OR(Расчет!F57="",Расчет!F57=0),0,Расчет!F57)</f>
        <v>0</v>
      </c>
      <c r="F52" s="113">
        <f>IF(Расчет!H57=1,1,0)*COUNT(Расчет!$J$7:J57)</f>
        <v>0</v>
      </c>
      <c r="G52" s="114">
        <f>1000*(Расчет!E57+IF(config!$D$9=2,'Расчет стоимости'!$E$16,'Расчет стоимости'!$E$12))</f>
        <v>1139.71</v>
      </c>
      <c r="H52" s="113">
        <f>Расчет!D57/1000</f>
        <v>1.0349999999999999</v>
      </c>
    </row>
    <row r="53" spans="1:8" x14ac:dyDescent="0.25">
      <c r="A53" s="113">
        <f t="shared" si="0"/>
        <v>52</v>
      </c>
      <c r="B53" s="115">
        <f>Расчет!A58</f>
        <v>43437</v>
      </c>
      <c r="C53" s="113">
        <f>Расчет!B58</f>
        <v>4</v>
      </c>
      <c r="D53" s="115" t="str">
        <f>Расчет!C58</f>
        <v>раб</v>
      </c>
      <c r="E53" s="113">
        <f>IF(OR(Расчет!F58="",Расчет!F58=0),0,Расчет!F58)</f>
        <v>0</v>
      </c>
      <c r="F53" s="113">
        <f>IF(Расчет!H58=1,1,0)*COUNT(Расчет!$J$7:J58)</f>
        <v>0</v>
      </c>
      <c r="G53" s="114">
        <f>1000*(Расчет!E58+IF(config!$D$9=2,'Расчет стоимости'!$E$16,'Расчет стоимости'!$E$12))</f>
        <v>1132.52</v>
      </c>
      <c r="H53" s="113">
        <f>Расчет!D58/1000</f>
        <v>1.0349999999999999</v>
      </c>
    </row>
    <row r="54" spans="1:8" x14ac:dyDescent="0.25">
      <c r="A54" s="113">
        <f t="shared" si="0"/>
        <v>53</v>
      </c>
      <c r="B54" s="115">
        <f>Расчет!A59</f>
        <v>43437</v>
      </c>
      <c r="C54" s="113">
        <f>Расчет!B59</f>
        <v>5</v>
      </c>
      <c r="D54" s="115" t="str">
        <f>Расчет!C59</f>
        <v>раб</v>
      </c>
      <c r="E54" s="113">
        <f>IF(OR(Расчет!F59="",Расчет!F59=0),0,Расчет!F59)</f>
        <v>0</v>
      </c>
      <c r="F54" s="113">
        <f>IF(Расчет!H59=1,1,0)*COUNT(Расчет!$J$7:J59)</f>
        <v>0</v>
      </c>
      <c r="G54" s="114">
        <f>1000*(Расчет!E59+IF(config!$D$9=2,'Расчет стоимости'!$E$16,'Расчет стоимости'!$E$12))</f>
        <v>1222.45</v>
      </c>
      <c r="H54" s="113">
        <f>Расчет!D59/1000</f>
        <v>1.0369999999999999</v>
      </c>
    </row>
    <row r="55" spans="1:8" x14ac:dyDescent="0.25">
      <c r="A55" s="113">
        <f t="shared" si="0"/>
        <v>54</v>
      </c>
      <c r="B55" s="115">
        <f>Расчет!A60</f>
        <v>43437</v>
      </c>
      <c r="C55" s="113">
        <f>Расчет!B60</f>
        <v>6</v>
      </c>
      <c r="D55" s="115" t="str">
        <f>Расчет!C60</f>
        <v>раб</v>
      </c>
      <c r="E55" s="113">
        <f>IF(OR(Расчет!F60="",Расчет!F60=0),0,Расчет!F60)</f>
        <v>0</v>
      </c>
      <c r="F55" s="113">
        <f>IF(Расчет!H60=1,1,0)*COUNT(Расчет!$J$7:J60)</f>
        <v>0</v>
      </c>
      <c r="G55" s="114">
        <f>1000*(Расчет!E60+IF(config!$D$9=2,'Расчет стоимости'!$E$16,'Расчет стоимости'!$E$12))</f>
        <v>1334.5</v>
      </c>
      <c r="H55" s="113">
        <f>Расчет!D60/1000</f>
        <v>1.044</v>
      </c>
    </row>
    <row r="56" spans="1:8" x14ac:dyDescent="0.25">
      <c r="A56" s="113">
        <f t="shared" si="0"/>
        <v>55</v>
      </c>
      <c r="B56" s="115">
        <f>Расчет!A61</f>
        <v>43437</v>
      </c>
      <c r="C56" s="113">
        <f>Расчет!B61</f>
        <v>7</v>
      </c>
      <c r="D56" s="115" t="str">
        <f>Расчет!C61</f>
        <v>раб</v>
      </c>
      <c r="E56" s="113">
        <f>IF(OR(Расчет!F61="",Расчет!F61=0),0,Расчет!F61)</f>
        <v>0</v>
      </c>
      <c r="F56" s="113">
        <f>IF(Расчет!H61=1,1,0)*COUNT(Расчет!$J$7:J61)</f>
        <v>0</v>
      </c>
      <c r="G56" s="114">
        <f>1000*(Расчет!E61+IF(config!$D$9=2,'Расчет стоимости'!$E$16,'Расчет стоимости'!$E$12))</f>
        <v>1398.2899999999997</v>
      </c>
      <c r="H56" s="113">
        <f>Расчет!D61/1000</f>
        <v>1.089</v>
      </c>
    </row>
    <row r="57" spans="1:8" x14ac:dyDescent="0.25">
      <c r="A57" s="113">
        <f t="shared" si="0"/>
        <v>56</v>
      </c>
      <c r="B57" s="115">
        <f>Расчет!A62</f>
        <v>43437</v>
      </c>
      <c r="C57" s="113">
        <f>Расчет!B62</f>
        <v>8</v>
      </c>
      <c r="D57" s="115" t="str">
        <f>Расчет!C62</f>
        <v>раб</v>
      </c>
      <c r="E57" s="113">
        <f>IF(OR(Расчет!F62="",Расчет!F62=0),0,Расчет!F62)</f>
        <v>0</v>
      </c>
      <c r="F57" s="113">
        <f>IF(Расчет!H62=1,1,0)*COUNT(Расчет!$J$7:J62)</f>
        <v>1</v>
      </c>
      <c r="G57" s="114">
        <f>1000*(Расчет!E62+IF(config!$D$9=2,'Расчет стоимости'!$E$16,'Расчет стоимости'!$E$12))</f>
        <v>1560.54</v>
      </c>
      <c r="H57" s="113">
        <f>Расчет!D62/1000</f>
        <v>1.226</v>
      </c>
    </row>
    <row r="58" spans="1:8" x14ac:dyDescent="0.25">
      <c r="A58" s="113">
        <f t="shared" si="0"/>
        <v>57</v>
      </c>
      <c r="B58" s="115">
        <f>Расчет!A63</f>
        <v>43437</v>
      </c>
      <c r="C58" s="113">
        <f>Расчет!B63</f>
        <v>9</v>
      </c>
      <c r="D58" s="115" t="str">
        <f>Расчет!C63</f>
        <v>раб</v>
      </c>
      <c r="E58" s="113">
        <f>IF(OR(Расчет!F63="",Расчет!F63=0),0,Расчет!F63)</f>
        <v>0</v>
      </c>
      <c r="F58" s="113">
        <f>IF(Расчет!H63=1,1,0)*COUNT(Расчет!$J$7:J63)</f>
        <v>1</v>
      </c>
      <c r="G58" s="114">
        <f>1000*(Расчет!E63+IF(config!$D$9=2,'Расчет стоимости'!$E$16,'Расчет стоимости'!$E$12))</f>
        <v>1793.95</v>
      </c>
      <c r="H58" s="113">
        <f>Расчет!D63/1000</f>
        <v>1.754</v>
      </c>
    </row>
    <row r="59" spans="1:8" x14ac:dyDescent="0.25">
      <c r="A59" s="113">
        <f t="shared" si="0"/>
        <v>58</v>
      </c>
      <c r="B59" s="115">
        <f>Расчет!A64</f>
        <v>43437</v>
      </c>
      <c r="C59" s="113">
        <f>Расчет!B64</f>
        <v>10</v>
      </c>
      <c r="D59" s="115" t="str">
        <f>Расчет!C64</f>
        <v>раб</v>
      </c>
      <c r="E59" s="113">
        <f>IF(OR(Расчет!F64="",Расчет!F64=0),0,Расчет!F64)</f>
        <v>0</v>
      </c>
      <c r="F59" s="113">
        <f>IF(Расчет!H64=1,1,0)*COUNT(Расчет!$J$7:J64)</f>
        <v>1</v>
      </c>
      <c r="G59" s="114">
        <f>1000*(Расчет!E64+IF(config!$D$9=2,'Расчет стоимости'!$E$16,'Расчет стоимости'!$E$12))</f>
        <v>1833.8799999999997</v>
      </c>
      <c r="H59" s="113">
        <f>Расчет!D64/1000</f>
        <v>2.0840000000000001</v>
      </c>
    </row>
    <row r="60" spans="1:8" x14ac:dyDescent="0.25">
      <c r="A60" s="113">
        <f t="shared" si="0"/>
        <v>59</v>
      </c>
      <c r="B60" s="115">
        <f>Расчет!A65</f>
        <v>43437</v>
      </c>
      <c r="C60" s="113">
        <f>Расчет!B65</f>
        <v>11</v>
      </c>
      <c r="D60" s="115" t="str">
        <f>Расчет!C65</f>
        <v>раб</v>
      </c>
      <c r="E60" s="113">
        <f>IF(OR(Расчет!F65="",Расчет!F65=0),0,Расчет!F65)</f>
        <v>0</v>
      </c>
      <c r="F60" s="113">
        <f>IF(Расчет!H65=1,1,0)*COUNT(Расчет!$J$7:J65)</f>
        <v>1</v>
      </c>
      <c r="G60" s="114">
        <f>1000*(Расчет!E65+IF(config!$D$9=2,'Расчет стоимости'!$E$16,'Расчет стоимости'!$E$12))</f>
        <v>1859.7299999999998</v>
      </c>
      <c r="H60" s="113">
        <f>Расчет!D65/1000</f>
        <v>2.2370000000000001</v>
      </c>
    </row>
    <row r="61" spans="1:8" x14ac:dyDescent="0.25">
      <c r="A61" s="113">
        <f t="shared" si="0"/>
        <v>60</v>
      </c>
      <c r="B61" s="115">
        <f>Расчет!A66</f>
        <v>43437</v>
      </c>
      <c r="C61" s="113">
        <f>Расчет!B66</f>
        <v>12</v>
      </c>
      <c r="D61" s="115" t="str">
        <f>Расчет!C66</f>
        <v>раб</v>
      </c>
      <c r="E61" s="113">
        <f>IF(OR(Расчет!F66="",Расчет!F66=0),0,Расчет!F66)</f>
        <v>0</v>
      </c>
      <c r="F61" s="113">
        <f>IF(Расчет!H66=1,1,0)*COUNT(Расчет!$J$7:J66)</f>
        <v>1</v>
      </c>
      <c r="G61" s="114">
        <f>1000*(Расчет!E66+IF(config!$D$9=2,'Расчет стоимости'!$E$16,'Расчет стоимости'!$E$12))</f>
        <v>1871.4400000000003</v>
      </c>
      <c r="H61" s="113">
        <f>Расчет!D66/1000</f>
        <v>2.2429999999999999</v>
      </c>
    </row>
    <row r="62" spans="1:8" x14ac:dyDescent="0.25">
      <c r="A62" s="113">
        <f t="shared" si="0"/>
        <v>61</v>
      </c>
      <c r="B62" s="115">
        <f>Расчет!A67</f>
        <v>43437</v>
      </c>
      <c r="C62" s="113">
        <f>Расчет!B67</f>
        <v>13</v>
      </c>
      <c r="D62" s="115" t="str">
        <f>Расчет!C67</f>
        <v>раб</v>
      </c>
      <c r="E62" s="113">
        <f>IF(OR(Расчет!F67="",Расчет!F67=0),0,Расчет!F67)</f>
        <v>0</v>
      </c>
      <c r="F62" s="113">
        <f>IF(Расчет!H67=1,1,0)*COUNT(Расчет!$J$7:J67)</f>
        <v>0</v>
      </c>
      <c r="G62" s="114">
        <f>1000*(Расчет!E67+IF(config!$D$9=2,'Расчет стоимости'!$E$16,'Расчет стоимости'!$E$12))</f>
        <v>1869.5499999999997</v>
      </c>
      <c r="H62" s="113">
        <f>Расчет!D67/1000</f>
        <v>2.2050000000000001</v>
      </c>
    </row>
    <row r="63" spans="1:8" x14ac:dyDescent="0.25">
      <c r="A63" s="113">
        <f t="shared" si="0"/>
        <v>62</v>
      </c>
      <c r="B63" s="115">
        <f>Расчет!A68</f>
        <v>43437</v>
      </c>
      <c r="C63" s="113">
        <f>Расчет!B68</f>
        <v>14</v>
      </c>
      <c r="D63" s="115" t="str">
        <f>Расчет!C68</f>
        <v>раб</v>
      </c>
      <c r="E63" s="113">
        <f>IF(OR(Расчет!F68="",Расчет!F68=0),0,Расчет!F68)</f>
        <v>0</v>
      </c>
      <c r="F63" s="113">
        <f>IF(Расчет!H68=1,1,0)*COUNT(Расчет!$J$7:J68)</f>
        <v>0</v>
      </c>
      <c r="G63" s="114">
        <f>1000*(Расчет!E68+IF(config!$D$9=2,'Расчет стоимости'!$E$16,'Расчет стоимости'!$E$12))</f>
        <v>1871.64</v>
      </c>
      <c r="H63" s="113">
        <f>Расчет!D68/1000</f>
        <v>2.1840000000000002</v>
      </c>
    </row>
    <row r="64" spans="1:8" x14ac:dyDescent="0.25">
      <c r="A64" s="113">
        <f t="shared" si="0"/>
        <v>63</v>
      </c>
      <c r="B64" s="115">
        <f>Расчет!A69</f>
        <v>43437</v>
      </c>
      <c r="C64" s="113">
        <f>Расчет!B69</f>
        <v>15</v>
      </c>
      <c r="D64" s="115" t="str">
        <f>Расчет!C69</f>
        <v>раб</v>
      </c>
      <c r="E64" s="113">
        <f>IF(OR(Расчет!F69="",Расчет!F69=0),0,Расчет!F69)</f>
        <v>0</v>
      </c>
      <c r="F64" s="113">
        <f>IF(Расчет!H69=1,1,0)*COUNT(Расчет!$J$7:J69)</f>
        <v>1</v>
      </c>
      <c r="G64" s="114">
        <f>1000*(Расчет!E69+IF(config!$D$9=2,'Расчет стоимости'!$E$16,'Расчет стоимости'!$E$12))</f>
        <v>1850.9099999999999</v>
      </c>
      <c r="H64" s="113">
        <f>Расчет!D69/1000</f>
        <v>2.149</v>
      </c>
    </row>
    <row r="65" spans="1:8" x14ac:dyDescent="0.25">
      <c r="A65" s="113">
        <f t="shared" si="0"/>
        <v>64</v>
      </c>
      <c r="B65" s="115">
        <f>Расчет!A70</f>
        <v>43437</v>
      </c>
      <c r="C65" s="113">
        <f>Расчет!B70</f>
        <v>16</v>
      </c>
      <c r="D65" s="115" t="str">
        <f>Расчет!C70</f>
        <v>раб</v>
      </c>
      <c r="E65" s="113">
        <f>IF(OR(Расчет!F70="",Расчет!F70=0),0,Расчет!F70)</f>
        <v>0</v>
      </c>
      <c r="F65" s="113">
        <f>IF(Расчет!H70=1,1,0)*COUNT(Расчет!$J$7:J70)</f>
        <v>1</v>
      </c>
      <c r="G65" s="114">
        <f>1000*(Расчет!E70+IF(config!$D$9=2,'Расчет стоимости'!$E$16,'Расчет стоимости'!$E$12))</f>
        <v>1839.5699999999997</v>
      </c>
      <c r="H65" s="113">
        <f>Расчет!D70/1000</f>
        <v>2.0369999999999999</v>
      </c>
    </row>
    <row r="66" spans="1:8" x14ac:dyDescent="0.25">
      <c r="A66" s="113">
        <f t="shared" si="0"/>
        <v>65</v>
      </c>
      <c r="B66" s="115">
        <f>Расчет!A71</f>
        <v>43437</v>
      </c>
      <c r="C66" s="113">
        <f>Расчет!B71</f>
        <v>17</v>
      </c>
      <c r="D66" s="115" t="str">
        <f>Расчет!C71</f>
        <v>раб</v>
      </c>
      <c r="E66" s="113">
        <f>IF(OR(Расчет!F71="",Расчет!F71=0),0,Расчет!F71)</f>
        <v>0</v>
      </c>
      <c r="F66" s="113">
        <f>IF(Расчет!H71=1,1,0)*COUNT(Расчет!$J$7:J71)</f>
        <v>1</v>
      </c>
      <c r="G66" s="114">
        <f>1000*(Расчет!E71+IF(config!$D$9=2,'Расчет стоимости'!$E$16,'Расчет стоимости'!$E$12))</f>
        <v>1841.36</v>
      </c>
      <c r="H66" s="113">
        <f>Расчет!D71/1000</f>
        <v>1.5860000000000001</v>
      </c>
    </row>
    <row r="67" spans="1:8" x14ac:dyDescent="0.25">
      <c r="A67" s="113">
        <f t="shared" si="0"/>
        <v>66</v>
      </c>
      <c r="B67" s="115">
        <f>Расчет!A72</f>
        <v>43437</v>
      </c>
      <c r="C67" s="113">
        <f>Расчет!B72</f>
        <v>18</v>
      </c>
      <c r="D67" s="115" t="str">
        <f>Расчет!C72</f>
        <v>раб</v>
      </c>
      <c r="E67" s="113">
        <f>IF(OR(Расчет!F72="",Расчет!F72=0),0,Расчет!F72)</f>
        <v>1</v>
      </c>
      <c r="F67" s="113">
        <f>IF(Расчет!H72=1,1,0)*COUNT(Расчет!$J$7:J72)</f>
        <v>1</v>
      </c>
      <c r="G67" s="114">
        <f>1000*(Расчет!E72+IF(config!$D$9=2,'Расчет стоимости'!$E$16,'Расчет стоимости'!$E$12))</f>
        <v>1860.1499999999999</v>
      </c>
      <c r="H67" s="113">
        <f>Расчет!D72/1000</f>
        <v>1.2529999999999999</v>
      </c>
    </row>
    <row r="68" spans="1:8" x14ac:dyDescent="0.25">
      <c r="A68" s="113">
        <f t="shared" si="0"/>
        <v>67</v>
      </c>
      <c r="B68" s="115">
        <f>Расчет!A73</f>
        <v>43437</v>
      </c>
      <c r="C68" s="113">
        <f>Расчет!B73</f>
        <v>19</v>
      </c>
      <c r="D68" s="115" t="str">
        <f>Расчет!C73</f>
        <v>раб</v>
      </c>
      <c r="E68" s="113">
        <f>IF(OR(Расчет!F73="",Расчет!F73=0),0,Расчет!F73)</f>
        <v>0</v>
      </c>
      <c r="F68" s="113">
        <f>IF(Расчет!H73=1,1,0)*COUNT(Расчет!$J$7:J73)</f>
        <v>1</v>
      </c>
      <c r="G68" s="114">
        <f>1000*(Расчет!E73+IF(config!$D$9=2,'Расчет стоимости'!$E$16,'Расчет стоимости'!$E$12))</f>
        <v>1857.2099999999998</v>
      </c>
      <c r="H68" s="113">
        <f>Расчет!D73/1000</f>
        <v>1.141</v>
      </c>
    </row>
    <row r="69" spans="1:8" x14ac:dyDescent="0.25">
      <c r="A69" s="113">
        <f t="shared" ref="A69:A132" si="1">1+A68</f>
        <v>68</v>
      </c>
      <c r="B69" s="115">
        <f>Расчет!A74</f>
        <v>43437</v>
      </c>
      <c r="C69" s="113">
        <f>Расчет!B74</f>
        <v>20</v>
      </c>
      <c r="D69" s="115" t="str">
        <f>Расчет!C74</f>
        <v>раб</v>
      </c>
      <c r="E69" s="113">
        <f>IF(OR(Расчет!F74="",Расчет!F74=0),0,Расчет!F74)</f>
        <v>0</v>
      </c>
      <c r="F69" s="113">
        <f>IF(Расчет!H74=1,1,0)*COUNT(Расчет!$J$7:J74)</f>
        <v>1</v>
      </c>
      <c r="G69" s="114">
        <f>1000*(Расчет!E74+IF(config!$D$9=2,'Расчет стоимости'!$E$16,'Расчет стоимости'!$E$12))</f>
        <v>1871.0200000000002</v>
      </c>
      <c r="H69" s="113">
        <f>Расчет!D74/1000</f>
        <v>1.081</v>
      </c>
    </row>
    <row r="70" spans="1:8" x14ac:dyDescent="0.25">
      <c r="A70" s="113">
        <f t="shared" si="1"/>
        <v>69</v>
      </c>
      <c r="B70" s="115">
        <f>Расчет!A75</f>
        <v>43437</v>
      </c>
      <c r="C70" s="113">
        <f>Расчет!B75</f>
        <v>21</v>
      </c>
      <c r="D70" s="115" t="str">
        <f>Расчет!C75</f>
        <v>раб</v>
      </c>
      <c r="E70" s="113">
        <f>IF(OR(Расчет!F75="",Расчет!F75=0),0,Расчет!F75)</f>
        <v>0</v>
      </c>
      <c r="F70" s="113">
        <f>IF(Расчет!H75=1,1,0)*COUNT(Расчет!$J$7:J75)</f>
        <v>1</v>
      </c>
      <c r="G70" s="114">
        <f>1000*(Расчет!E75+IF(config!$D$9=2,'Расчет стоимости'!$E$16,'Расчет стоимости'!$E$12))</f>
        <v>1845.7400000000002</v>
      </c>
      <c r="H70" s="113">
        <f>Расчет!D75/1000</f>
        <v>1.056</v>
      </c>
    </row>
    <row r="71" spans="1:8" x14ac:dyDescent="0.25">
      <c r="A71" s="113">
        <f t="shared" si="1"/>
        <v>70</v>
      </c>
      <c r="B71" s="115">
        <f>Расчет!A76</f>
        <v>43437</v>
      </c>
      <c r="C71" s="113">
        <f>Расчет!B76</f>
        <v>22</v>
      </c>
      <c r="D71" s="115" t="str">
        <f>Расчет!C76</f>
        <v>раб</v>
      </c>
      <c r="E71" s="113">
        <f>IF(OR(Расчет!F76="",Расчет!F76=0),0,Расчет!F76)</f>
        <v>0</v>
      </c>
      <c r="F71" s="113">
        <f>IF(Расчет!H76=1,1,0)*COUNT(Расчет!$J$7:J76)</f>
        <v>0</v>
      </c>
      <c r="G71" s="114">
        <f>1000*(Расчет!E76+IF(config!$D$9=2,'Расчет стоимости'!$E$16,'Расчет стоимости'!$E$12))</f>
        <v>1729.67</v>
      </c>
      <c r="H71" s="113">
        <f>Расчет!D76/1000</f>
        <v>1.052</v>
      </c>
    </row>
    <row r="72" spans="1:8" x14ac:dyDescent="0.25">
      <c r="A72" s="113">
        <f t="shared" si="1"/>
        <v>71</v>
      </c>
      <c r="B72" s="115">
        <f>Расчет!A77</f>
        <v>43437</v>
      </c>
      <c r="C72" s="113">
        <f>Расчет!B77</f>
        <v>23</v>
      </c>
      <c r="D72" s="115" t="str">
        <f>Расчет!C77</f>
        <v>раб</v>
      </c>
      <c r="E72" s="113">
        <f>IF(OR(Расчет!F77="",Расчет!F77=0),0,Расчет!F77)</f>
        <v>0</v>
      </c>
      <c r="F72" s="113">
        <f>IF(Расчет!H77=1,1,0)*COUNT(Расчет!$J$7:J77)</f>
        <v>0</v>
      </c>
      <c r="G72" s="114">
        <f>1000*(Расчет!E77+IF(config!$D$9=2,'Расчет стоимости'!$E$16,'Расчет стоимости'!$E$12))</f>
        <v>1643.2799999999997</v>
      </c>
      <c r="H72" s="113">
        <f>Расчет!D77/1000</f>
        <v>1.0529999999999999</v>
      </c>
    </row>
    <row r="73" spans="1:8" x14ac:dyDescent="0.25">
      <c r="A73" s="113">
        <f t="shared" si="1"/>
        <v>72</v>
      </c>
      <c r="B73" s="115">
        <f>Расчет!A78</f>
        <v>43437</v>
      </c>
      <c r="C73" s="113">
        <f>Расчет!B78</f>
        <v>24</v>
      </c>
      <c r="D73" s="115" t="str">
        <f>Расчет!C78</f>
        <v>раб</v>
      </c>
      <c r="E73" s="113">
        <f>IF(OR(Расчет!F78="",Расчет!F78=0),0,Расчет!F78)</f>
        <v>0</v>
      </c>
      <c r="F73" s="113">
        <f>IF(Расчет!H78=1,1,0)*COUNT(Расчет!$J$7:J78)</f>
        <v>0</v>
      </c>
      <c r="G73" s="114">
        <f>1000*(Расчет!E78+IF(config!$D$9=2,'Расчет стоимости'!$E$16,'Расчет стоимости'!$E$12))</f>
        <v>1371.55</v>
      </c>
      <c r="H73" s="113">
        <f>Расчет!D78/1000</f>
        <v>1.052</v>
      </c>
    </row>
    <row r="74" spans="1:8" x14ac:dyDescent="0.25">
      <c r="A74" s="113">
        <f t="shared" si="1"/>
        <v>73</v>
      </c>
      <c r="B74" s="115">
        <f>Расчет!A79</f>
        <v>43438</v>
      </c>
      <c r="C74" s="113">
        <f>Расчет!B79</f>
        <v>1</v>
      </c>
      <c r="D74" s="115" t="str">
        <f>Расчет!C79</f>
        <v>раб</v>
      </c>
      <c r="E74" s="113">
        <f>IF(OR(Расчет!F79="",Расчет!F79=0),0,Расчет!F79)</f>
        <v>0</v>
      </c>
      <c r="F74" s="113">
        <f>IF(Расчет!H79=1,1,0)*COUNT(Расчет!$J$7:J79)</f>
        <v>0</v>
      </c>
      <c r="G74" s="114">
        <f>1000*(Расчет!E79+IF(config!$D$9=2,'Расчет стоимости'!$E$16,'Расчет стоимости'!$E$12))</f>
        <v>1302.9199999999998</v>
      </c>
      <c r="H74" s="113">
        <f>Расчет!D79/1000</f>
        <v>1.044</v>
      </c>
    </row>
    <row r="75" spans="1:8" x14ac:dyDescent="0.25">
      <c r="A75" s="113">
        <f t="shared" si="1"/>
        <v>74</v>
      </c>
      <c r="B75" s="115">
        <f>Расчет!A80</f>
        <v>43438</v>
      </c>
      <c r="C75" s="113">
        <f>Расчет!B80</f>
        <v>2</v>
      </c>
      <c r="D75" s="115" t="str">
        <f>Расчет!C80</f>
        <v>раб</v>
      </c>
      <c r="E75" s="113">
        <f>IF(OR(Расчет!F80="",Расчет!F80=0),0,Расчет!F80)</f>
        <v>0</v>
      </c>
      <c r="F75" s="113">
        <f>IF(Расчет!H80=1,1,0)*COUNT(Расчет!$J$7:J80)</f>
        <v>0</v>
      </c>
      <c r="G75" s="114">
        <f>1000*(Расчет!E80+IF(config!$D$9=2,'Расчет стоимости'!$E$16,'Расчет стоимости'!$E$12))</f>
        <v>1234.8699999999999</v>
      </c>
      <c r="H75" s="113">
        <f>Расчет!D80/1000</f>
        <v>1.0409999999999999</v>
      </c>
    </row>
    <row r="76" spans="1:8" x14ac:dyDescent="0.25">
      <c r="A76" s="113">
        <f t="shared" si="1"/>
        <v>75</v>
      </c>
      <c r="B76" s="115">
        <f>Расчет!A81</f>
        <v>43438</v>
      </c>
      <c r="C76" s="113">
        <f>Расчет!B81</f>
        <v>3</v>
      </c>
      <c r="D76" s="115" t="str">
        <f>Расчет!C81</f>
        <v>раб</v>
      </c>
      <c r="E76" s="113">
        <f>IF(OR(Расчет!F81="",Расчет!F81=0),0,Расчет!F81)</f>
        <v>0</v>
      </c>
      <c r="F76" s="113">
        <f>IF(Расчет!H81=1,1,0)*COUNT(Расчет!$J$7:J81)</f>
        <v>0</v>
      </c>
      <c r="G76" s="114">
        <f>1000*(Расчет!E81+IF(config!$D$9=2,'Расчет стоимости'!$E$16,'Расчет стоимости'!$E$12))</f>
        <v>1185.5899999999999</v>
      </c>
      <c r="H76" s="113">
        <f>Расчет!D81/1000</f>
        <v>1.034</v>
      </c>
    </row>
    <row r="77" spans="1:8" x14ac:dyDescent="0.25">
      <c r="A77" s="113">
        <f t="shared" si="1"/>
        <v>76</v>
      </c>
      <c r="B77" s="115">
        <f>Расчет!A82</f>
        <v>43438</v>
      </c>
      <c r="C77" s="113">
        <f>Расчет!B82</f>
        <v>4</v>
      </c>
      <c r="D77" s="115" t="str">
        <f>Расчет!C82</f>
        <v>раб</v>
      </c>
      <c r="E77" s="113">
        <f>IF(OR(Расчет!F82="",Расчет!F82=0),0,Расчет!F82)</f>
        <v>0</v>
      </c>
      <c r="F77" s="113">
        <f>IF(Расчет!H82=1,1,0)*COUNT(Расчет!$J$7:J82)</f>
        <v>0</v>
      </c>
      <c r="G77" s="114">
        <f>1000*(Расчет!E82+IF(config!$D$9=2,'Расчет стоимости'!$E$16,'Расчет стоимости'!$E$12))</f>
        <v>1163.2500000000002</v>
      </c>
      <c r="H77" s="113">
        <f>Расчет!D82/1000</f>
        <v>1.032</v>
      </c>
    </row>
    <row r="78" spans="1:8" x14ac:dyDescent="0.25">
      <c r="A78" s="113">
        <f t="shared" si="1"/>
        <v>77</v>
      </c>
      <c r="B78" s="115">
        <f>Расчет!A83</f>
        <v>43438</v>
      </c>
      <c r="C78" s="113">
        <f>Расчет!B83</f>
        <v>5</v>
      </c>
      <c r="D78" s="115" t="str">
        <f>Расчет!C83</f>
        <v>раб</v>
      </c>
      <c r="E78" s="113">
        <f>IF(OR(Расчет!F83="",Расчет!F83=0),0,Расчет!F83)</f>
        <v>0</v>
      </c>
      <c r="F78" s="113">
        <f>IF(Расчет!H83=1,1,0)*COUNT(Расчет!$J$7:J83)</f>
        <v>0</v>
      </c>
      <c r="G78" s="114">
        <f>1000*(Расчет!E83+IF(config!$D$9=2,'Расчет стоимости'!$E$16,'Расчет стоимости'!$E$12))</f>
        <v>1246.56</v>
      </c>
      <c r="H78" s="113">
        <f>Расчет!D83/1000</f>
        <v>1.0309999999999999</v>
      </c>
    </row>
    <row r="79" spans="1:8" x14ac:dyDescent="0.25">
      <c r="A79" s="113">
        <f t="shared" si="1"/>
        <v>78</v>
      </c>
      <c r="B79" s="115">
        <f>Расчет!A84</f>
        <v>43438</v>
      </c>
      <c r="C79" s="113">
        <f>Расчет!B84</f>
        <v>6</v>
      </c>
      <c r="D79" s="115" t="str">
        <f>Расчет!C84</f>
        <v>раб</v>
      </c>
      <c r="E79" s="113">
        <f>IF(OR(Расчет!F84="",Расчет!F84=0),0,Расчет!F84)</f>
        <v>0</v>
      </c>
      <c r="F79" s="113">
        <f>IF(Расчет!H84=1,1,0)*COUNT(Расчет!$J$7:J84)</f>
        <v>0</v>
      </c>
      <c r="G79" s="114">
        <f>1000*(Расчет!E84+IF(config!$D$9=2,'Расчет стоимости'!$E$16,'Расчет стоимости'!$E$12))</f>
        <v>1343.98</v>
      </c>
      <c r="H79" s="113">
        <f>Расчет!D84/1000</f>
        <v>1.0369999999999999</v>
      </c>
    </row>
    <row r="80" spans="1:8" x14ac:dyDescent="0.25">
      <c r="A80" s="113">
        <f t="shared" si="1"/>
        <v>79</v>
      </c>
      <c r="B80" s="115">
        <f>Расчет!A85</f>
        <v>43438</v>
      </c>
      <c r="C80" s="113">
        <f>Расчет!B85</f>
        <v>7</v>
      </c>
      <c r="D80" s="115" t="str">
        <f>Расчет!C85</f>
        <v>раб</v>
      </c>
      <c r="E80" s="113">
        <f>IF(OR(Расчет!F85="",Расчет!F85=0),0,Расчет!F85)</f>
        <v>0</v>
      </c>
      <c r="F80" s="113">
        <f>IF(Расчет!H85=1,1,0)*COUNT(Расчет!$J$7:J85)</f>
        <v>0</v>
      </c>
      <c r="G80" s="114">
        <f>1000*(Расчет!E85+IF(config!$D$9=2,'Расчет стоимости'!$E$16,'Расчет стоимости'!$E$12))</f>
        <v>1426.5400000000002</v>
      </c>
      <c r="H80" s="113">
        <f>Расчет!D85/1000</f>
        <v>1.099</v>
      </c>
    </row>
    <row r="81" spans="1:8" x14ac:dyDescent="0.25">
      <c r="A81" s="113">
        <f t="shared" si="1"/>
        <v>80</v>
      </c>
      <c r="B81" s="115">
        <f>Расчет!A86</f>
        <v>43438</v>
      </c>
      <c r="C81" s="113">
        <f>Расчет!B86</f>
        <v>8</v>
      </c>
      <c r="D81" s="115" t="str">
        <f>Расчет!C86</f>
        <v>раб</v>
      </c>
      <c r="E81" s="113">
        <f>IF(OR(Расчет!F86="",Расчет!F86=0),0,Расчет!F86)</f>
        <v>0</v>
      </c>
      <c r="F81" s="113">
        <f>IF(Расчет!H86=1,1,0)*COUNT(Расчет!$J$7:J86)</f>
        <v>2</v>
      </c>
      <c r="G81" s="114">
        <f>1000*(Расчет!E86+IF(config!$D$9=2,'Расчет стоимости'!$E$16,'Расчет стоимости'!$E$12))</f>
        <v>1687.8999999999999</v>
      </c>
      <c r="H81" s="113">
        <f>Расчет!D86/1000</f>
        <v>1.3580000000000001</v>
      </c>
    </row>
    <row r="82" spans="1:8" x14ac:dyDescent="0.25">
      <c r="A82" s="113">
        <f t="shared" si="1"/>
        <v>81</v>
      </c>
      <c r="B82" s="115">
        <f>Расчет!A87</f>
        <v>43438</v>
      </c>
      <c r="C82" s="113">
        <f>Расчет!B87</f>
        <v>9</v>
      </c>
      <c r="D82" s="115" t="str">
        <f>Расчет!C87</f>
        <v>раб</v>
      </c>
      <c r="E82" s="113">
        <f>IF(OR(Расчет!F87="",Расчет!F87=0),0,Расчет!F87)</f>
        <v>0</v>
      </c>
      <c r="F82" s="113">
        <f>IF(Расчет!H87=1,1,0)*COUNT(Расчет!$J$7:J87)</f>
        <v>2</v>
      </c>
      <c r="G82" s="114">
        <f>1000*(Расчет!E87+IF(config!$D$9=2,'Расчет стоимости'!$E$16,'Расчет стоимости'!$E$12))</f>
        <v>1811.95</v>
      </c>
      <c r="H82" s="113">
        <f>Расчет!D87/1000</f>
        <v>1.8360000000000001</v>
      </c>
    </row>
    <row r="83" spans="1:8" x14ac:dyDescent="0.25">
      <c r="A83" s="113">
        <f t="shared" si="1"/>
        <v>82</v>
      </c>
      <c r="B83" s="115">
        <f>Расчет!A88</f>
        <v>43438</v>
      </c>
      <c r="C83" s="113">
        <f>Расчет!B88</f>
        <v>10</v>
      </c>
      <c r="D83" s="115" t="str">
        <f>Расчет!C88</f>
        <v>раб</v>
      </c>
      <c r="E83" s="113">
        <f>IF(OR(Расчет!F88="",Расчет!F88=0),0,Расчет!F88)</f>
        <v>0</v>
      </c>
      <c r="F83" s="113">
        <f>IF(Расчет!H88=1,1,0)*COUNT(Расчет!$J$7:J88)</f>
        <v>2</v>
      </c>
      <c r="G83" s="114">
        <f>1000*(Расчет!E88+IF(config!$D$9=2,'Расчет стоимости'!$E$16,'Расчет стоимости'!$E$12))</f>
        <v>1840.29</v>
      </c>
      <c r="H83" s="113">
        <f>Расчет!D88/1000</f>
        <v>2.13</v>
      </c>
    </row>
    <row r="84" spans="1:8" x14ac:dyDescent="0.25">
      <c r="A84" s="113">
        <f t="shared" si="1"/>
        <v>83</v>
      </c>
      <c r="B84" s="115">
        <f>Расчет!A89</f>
        <v>43438</v>
      </c>
      <c r="C84" s="113">
        <f>Расчет!B89</f>
        <v>11</v>
      </c>
      <c r="D84" s="115" t="str">
        <f>Расчет!C89</f>
        <v>раб</v>
      </c>
      <c r="E84" s="113">
        <f>IF(OR(Расчет!F89="",Расчет!F89=0),0,Расчет!F89)</f>
        <v>0</v>
      </c>
      <c r="F84" s="113">
        <f>IF(Расчет!H89=1,1,0)*COUNT(Расчет!$J$7:J89)</f>
        <v>2</v>
      </c>
      <c r="G84" s="114">
        <f>1000*(Расчет!E89+IF(config!$D$9=2,'Расчет стоимости'!$E$16,'Расчет стоимости'!$E$12))</f>
        <v>1866.11</v>
      </c>
      <c r="H84" s="113">
        <f>Расчет!D89/1000</f>
        <v>2.2719999999999998</v>
      </c>
    </row>
    <row r="85" spans="1:8" x14ac:dyDescent="0.25">
      <c r="A85" s="113">
        <f t="shared" si="1"/>
        <v>84</v>
      </c>
      <c r="B85" s="115">
        <f>Расчет!A90</f>
        <v>43438</v>
      </c>
      <c r="C85" s="113">
        <f>Расчет!B90</f>
        <v>12</v>
      </c>
      <c r="D85" s="115" t="str">
        <f>Расчет!C90</f>
        <v>раб</v>
      </c>
      <c r="E85" s="113">
        <f>IF(OR(Расчет!F90="",Расчет!F90=0),0,Расчет!F90)</f>
        <v>0</v>
      </c>
      <c r="F85" s="113">
        <f>IF(Расчет!H90=1,1,0)*COUNT(Расчет!$J$7:J90)</f>
        <v>2</v>
      </c>
      <c r="G85" s="114">
        <f>1000*(Расчет!E90+IF(config!$D$9=2,'Расчет стоимости'!$E$16,'Расчет стоимости'!$E$12))</f>
        <v>1877.8999999999999</v>
      </c>
      <c r="H85" s="113">
        <f>Расчет!D90/1000</f>
        <v>2.2429999999999999</v>
      </c>
    </row>
    <row r="86" spans="1:8" x14ac:dyDescent="0.25">
      <c r="A86" s="113">
        <f t="shared" si="1"/>
        <v>85</v>
      </c>
      <c r="B86" s="115">
        <f>Расчет!A91</f>
        <v>43438</v>
      </c>
      <c r="C86" s="113">
        <f>Расчет!B91</f>
        <v>13</v>
      </c>
      <c r="D86" s="115" t="str">
        <f>Расчет!C91</f>
        <v>раб</v>
      </c>
      <c r="E86" s="113">
        <f>IF(OR(Расчет!F91="",Расчет!F91=0),0,Расчет!F91)</f>
        <v>0</v>
      </c>
      <c r="F86" s="113">
        <f>IF(Расчет!H91=1,1,0)*COUNT(Расчет!$J$7:J91)</f>
        <v>0</v>
      </c>
      <c r="G86" s="114">
        <f>1000*(Расчет!E91+IF(config!$D$9=2,'Расчет стоимости'!$E$16,'Расчет стоимости'!$E$12))</f>
        <v>1878.6199999999997</v>
      </c>
      <c r="H86" s="113">
        <f>Расчет!D91/1000</f>
        <v>2.1800000000000002</v>
      </c>
    </row>
    <row r="87" spans="1:8" x14ac:dyDescent="0.25">
      <c r="A87" s="113">
        <f t="shared" si="1"/>
        <v>86</v>
      </c>
      <c r="B87" s="115">
        <f>Расчет!A92</f>
        <v>43438</v>
      </c>
      <c r="C87" s="113">
        <f>Расчет!B92</f>
        <v>14</v>
      </c>
      <c r="D87" s="115" t="str">
        <f>Расчет!C92</f>
        <v>раб</v>
      </c>
      <c r="E87" s="113">
        <f>IF(OR(Расчет!F92="",Расчет!F92=0),0,Расчет!F92)</f>
        <v>0</v>
      </c>
      <c r="F87" s="113">
        <f>IF(Расчет!H92=1,1,0)*COUNT(Расчет!$J$7:J92)</f>
        <v>0</v>
      </c>
      <c r="G87" s="114">
        <f>1000*(Расчет!E92+IF(config!$D$9=2,'Расчет стоимости'!$E$16,'Расчет стоимости'!$E$12))</f>
        <v>1879.34</v>
      </c>
      <c r="H87" s="113">
        <f>Расчет!D92/1000</f>
        <v>2.1869999999999998</v>
      </c>
    </row>
    <row r="88" spans="1:8" x14ac:dyDescent="0.25">
      <c r="A88" s="113">
        <f t="shared" si="1"/>
        <v>87</v>
      </c>
      <c r="B88" s="115">
        <f>Расчет!A93</f>
        <v>43438</v>
      </c>
      <c r="C88" s="113">
        <f>Расчет!B93</f>
        <v>15</v>
      </c>
      <c r="D88" s="115" t="str">
        <f>Расчет!C93</f>
        <v>раб</v>
      </c>
      <c r="E88" s="113">
        <f>IF(OR(Расчет!F93="",Расчет!F93=0),0,Расчет!F93)</f>
        <v>0</v>
      </c>
      <c r="F88" s="113">
        <f>IF(Расчет!H93=1,1,0)*COUNT(Расчет!$J$7:J93)</f>
        <v>2</v>
      </c>
      <c r="G88" s="114">
        <f>1000*(Расчет!E93+IF(config!$D$9=2,'Расчет стоимости'!$E$16,'Расчет стоимости'!$E$12))</f>
        <v>1865.66</v>
      </c>
      <c r="H88" s="113">
        <f>Расчет!D93/1000</f>
        <v>2.0950000000000002</v>
      </c>
    </row>
    <row r="89" spans="1:8" x14ac:dyDescent="0.25">
      <c r="A89" s="113">
        <f t="shared" si="1"/>
        <v>88</v>
      </c>
      <c r="B89" s="115">
        <f>Расчет!A94</f>
        <v>43438</v>
      </c>
      <c r="C89" s="113">
        <f>Расчет!B94</f>
        <v>16</v>
      </c>
      <c r="D89" s="115" t="str">
        <f>Расчет!C94</f>
        <v>раб</v>
      </c>
      <c r="E89" s="113">
        <f>IF(OR(Расчет!F94="",Расчет!F94=0),0,Расчет!F94)</f>
        <v>0</v>
      </c>
      <c r="F89" s="113">
        <f>IF(Расчет!H94=1,1,0)*COUNT(Расчет!$J$7:J94)</f>
        <v>2</v>
      </c>
      <c r="G89" s="114">
        <f>1000*(Расчет!E94+IF(config!$D$9=2,'Расчет стоимости'!$E$16,'Расчет стоимости'!$E$12))</f>
        <v>1852.29</v>
      </c>
      <c r="H89" s="113">
        <f>Расчет!D94/1000</f>
        <v>1.972</v>
      </c>
    </row>
    <row r="90" spans="1:8" x14ac:dyDescent="0.25">
      <c r="A90" s="113">
        <f t="shared" si="1"/>
        <v>89</v>
      </c>
      <c r="B90" s="115">
        <f>Расчет!A95</f>
        <v>43438</v>
      </c>
      <c r="C90" s="113">
        <f>Расчет!B95</f>
        <v>17</v>
      </c>
      <c r="D90" s="115" t="str">
        <f>Расчет!C95</f>
        <v>раб</v>
      </c>
      <c r="E90" s="113">
        <f>IF(OR(Расчет!F95="",Расчет!F95=0),0,Расчет!F95)</f>
        <v>0</v>
      </c>
      <c r="F90" s="113">
        <f>IF(Расчет!H95=1,1,0)*COUNT(Расчет!$J$7:J95)</f>
        <v>2</v>
      </c>
      <c r="G90" s="114">
        <f>1000*(Расчет!E95+IF(config!$D$9=2,'Расчет стоимости'!$E$16,'Расчет стоимости'!$E$12))</f>
        <v>1844.3199999999997</v>
      </c>
      <c r="H90" s="113">
        <f>Расчет!D95/1000</f>
        <v>1.601</v>
      </c>
    </row>
    <row r="91" spans="1:8" x14ac:dyDescent="0.25">
      <c r="A91" s="113">
        <f t="shared" si="1"/>
        <v>90</v>
      </c>
      <c r="B91" s="115">
        <f>Расчет!A96</f>
        <v>43438</v>
      </c>
      <c r="C91" s="113">
        <f>Расчет!B96</f>
        <v>18</v>
      </c>
      <c r="D91" s="115" t="str">
        <f>Расчет!C96</f>
        <v>раб</v>
      </c>
      <c r="E91" s="113">
        <f>IF(OR(Расчет!F96="",Расчет!F96=0),0,Расчет!F96)</f>
        <v>1</v>
      </c>
      <c r="F91" s="113">
        <f>IF(Расчет!H96=1,1,0)*COUNT(Расчет!$J$7:J96)</f>
        <v>2</v>
      </c>
      <c r="G91" s="114">
        <f>1000*(Расчет!E96+IF(config!$D$9=2,'Расчет стоимости'!$E$16,'Расчет стоимости'!$E$12))</f>
        <v>1876.82</v>
      </c>
      <c r="H91" s="113">
        <f>Расчет!D96/1000</f>
        <v>1.266</v>
      </c>
    </row>
    <row r="92" spans="1:8" x14ac:dyDescent="0.25">
      <c r="A92" s="113">
        <f t="shared" si="1"/>
        <v>91</v>
      </c>
      <c r="B92" s="115">
        <f>Расчет!A97</f>
        <v>43438</v>
      </c>
      <c r="C92" s="113">
        <f>Расчет!B97</f>
        <v>19</v>
      </c>
      <c r="D92" s="115" t="str">
        <f>Расчет!C97</f>
        <v>раб</v>
      </c>
      <c r="E92" s="113">
        <f>IF(OR(Расчет!F97="",Расчет!F97=0),0,Расчет!F97)</f>
        <v>0</v>
      </c>
      <c r="F92" s="113">
        <f>IF(Расчет!H97=1,1,0)*COUNT(Расчет!$J$7:J97)</f>
        <v>2</v>
      </c>
      <c r="G92" s="114">
        <f>1000*(Расчет!E97+IF(config!$D$9=2,'Расчет стоимости'!$E$16,'Расчет стоимости'!$E$12))</f>
        <v>1888.12</v>
      </c>
      <c r="H92" s="113">
        <f>Расчет!D97/1000</f>
        <v>1.1419999999999999</v>
      </c>
    </row>
    <row r="93" spans="1:8" x14ac:dyDescent="0.25">
      <c r="A93" s="113">
        <f t="shared" si="1"/>
        <v>92</v>
      </c>
      <c r="B93" s="115">
        <f>Расчет!A98</f>
        <v>43438</v>
      </c>
      <c r="C93" s="113">
        <f>Расчет!B98</f>
        <v>20</v>
      </c>
      <c r="D93" s="115" t="str">
        <f>Расчет!C98</f>
        <v>раб</v>
      </c>
      <c r="E93" s="113">
        <f>IF(OR(Расчет!F98="",Расчет!F98=0),0,Расчет!F98)</f>
        <v>0</v>
      </c>
      <c r="F93" s="113">
        <f>IF(Расчет!H98=1,1,0)*COUNT(Расчет!$J$7:J98)</f>
        <v>2</v>
      </c>
      <c r="G93" s="114">
        <f>1000*(Расчет!E98+IF(config!$D$9=2,'Расчет стоимости'!$E$16,'Расчет стоимости'!$E$12))</f>
        <v>1877.3200000000002</v>
      </c>
      <c r="H93" s="113">
        <f>Расчет!D98/1000</f>
        <v>1.071</v>
      </c>
    </row>
    <row r="94" spans="1:8" x14ac:dyDescent="0.25">
      <c r="A94" s="113">
        <f t="shared" si="1"/>
        <v>93</v>
      </c>
      <c r="B94" s="115">
        <f>Расчет!A99</f>
        <v>43438</v>
      </c>
      <c r="C94" s="113">
        <f>Расчет!B99</f>
        <v>21</v>
      </c>
      <c r="D94" s="115" t="str">
        <f>Расчет!C99</f>
        <v>раб</v>
      </c>
      <c r="E94" s="113">
        <f>IF(OR(Расчет!F99="",Расчет!F99=0),0,Расчет!F99)</f>
        <v>0</v>
      </c>
      <c r="F94" s="113">
        <f>IF(Расчет!H99=1,1,0)*COUNT(Расчет!$J$7:J99)</f>
        <v>2</v>
      </c>
      <c r="G94" s="114">
        <f>1000*(Расчет!E99+IF(config!$D$9=2,'Расчет стоимости'!$E$16,'Расчет стоимости'!$E$12))</f>
        <v>1849.8600000000001</v>
      </c>
      <c r="H94" s="113">
        <f>Расчет!D99/1000</f>
        <v>1.05</v>
      </c>
    </row>
    <row r="95" spans="1:8" x14ac:dyDescent="0.25">
      <c r="A95" s="113">
        <f t="shared" si="1"/>
        <v>94</v>
      </c>
      <c r="B95" s="115">
        <f>Расчет!A100</f>
        <v>43438</v>
      </c>
      <c r="C95" s="113">
        <f>Расчет!B100</f>
        <v>22</v>
      </c>
      <c r="D95" s="115" t="str">
        <f>Расчет!C100</f>
        <v>раб</v>
      </c>
      <c r="E95" s="113">
        <f>IF(OR(Расчет!F100="",Расчет!F100=0),0,Расчет!F100)</f>
        <v>0</v>
      </c>
      <c r="F95" s="113">
        <f>IF(Расчет!H100=1,1,0)*COUNT(Расчет!$J$7:J100)</f>
        <v>0</v>
      </c>
      <c r="G95" s="114">
        <f>1000*(Расчет!E100+IF(config!$D$9=2,'Расчет стоимости'!$E$16,'Расчет стоимости'!$E$12))</f>
        <v>1829.93</v>
      </c>
      <c r="H95" s="113">
        <f>Расчет!D100/1000</f>
        <v>1.0409999999999999</v>
      </c>
    </row>
    <row r="96" spans="1:8" x14ac:dyDescent="0.25">
      <c r="A96" s="113">
        <f t="shared" si="1"/>
        <v>95</v>
      </c>
      <c r="B96" s="115">
        <f>Расчет!A101</f>
        <v>43438</v>
      </c>
      <c r="C96" s="113">
        <f>Расчет!B101</f>
        <v>23</v>
      </c>
      <c r="D96" s="115" t="str">
        <f>Расчет!C101</f>
        <v>раб</v>
      </c>
      <c r="E96" s="113">
        <f>IF(OR(Расчет!F101="",Расчет!F101=0),0,Расчет!F101)</f>
        <v>0</v>
      </c>
      <c r="F96" s="113">
        <f>IF(Расчет!H101=1,1,0)*COUNT(Расчет!$J$7:J101)</f>
        <v>0</v>
      </c>
      <c r="G96" s="114">
        <f>1000*(Расчет!E101+IF(config!$D$9=2,'Расчет стоимости'!$E$16,'Расчет стоимости'!$E$12))</f>
        <v>1749.47</v>
      </c>
      <c r="H96" s="113">
        <f>Расчет!D101/1000</f>
        <v>1.036</v>
      </c>
    </row>
    <row r="97" spans="1:8" x14ac:dyDescent="0.25">
      <c r="A97" s="113">
        <f t="shared" si="1"/>
        <v>96</v>
      </c>
      <c r="B97" s="115">
        <f>Расчет!A102</f>
        <v>43438</v>
      </c>
      <c r="C97" s="113">
        <f>Расчет!B102</f>
        <v>24</v>
      </c>
      <c r="D97" s="115" t="str">
        <f>Расчет!C102</f>
        <v>раб</v>
      </c>
      <c r="E97" s="113">
        <f>IF(OR(Расчет!F102="",Расчет!F102=0),0,Расчет!F102)</f>
        <v>0</v>
      </c>
      <c r="F97" s="113">
        <f>IF(Расчет!H102=1,1,0)*COUNT(Расчет!$J$7:J102)</f>
        <v>0</v>
      </c>
      <c r="G97" s="114">
        <f>1000*(Расчет!E102+IF(config!$D$9=2,'Расчет стоимости'!$E$16,'Расчет стоимости'!$E$12))</f>
        <v>1429.22</v>
      </c>
      <c r="H97" s="113">
        <f>Расчет!D102/1000</f>
        <v>1.0349999999999999</v>
      </c>
    </row>
    <row r="98" spans="1:8" x14ac:dyDescent="0.25">
      <c r="A98" s="113">
        <f t="shared" si="1"/>
        <v>97</v>
      </c>
      <c r="B98" s="115">
        <f>Расчет!A103</f>
        <v>43439</v>
      </c>
      <c r="C98" s="113">
        <f>Расчет!B103</f>
        <v>1</v>
      </c>
      <c r="D98" s="115" t="str">
        <f>Расчет!C103</f>
        <v>раб</v>
      </c>
      <c r="E98" s="113">
        <f>IF(OR(Расчет!F103="",Расчет!F103=0),0,Расчет!F103)</f>
        <v>0</v>
      </c>
      <c r="F98" s="113">
        <f>IF(Расчет!H103=1,1,0)*COUNT(Расчет!$J$7:J103)</f>
        <v>0</v>
      </c>
      <c r="G98" s="114">
        <f>1000*(Расчет!E103+IF(config!$D$9=2,'Расчет стоимости'!$E$16,'Расчет стоимости'!$E$12))</f>
        <v>1348.16</v>
      </c>
      <c r="H98" s="113">
        <f>Расчет!D103/1000</f>
        <v>1.0329999999999999</v>
      </c>
    </row>
    <row r="99" spans="1:8" x14ac:dyDescent="0.25">
      <c r="A99" s="113">
        <f t="shared" si="1"/>
        <v>98</v>
      </c>
      <c r="B99" s="115">
        <f>Расчет!A104</f>
        <v>43439</v>
      </c>
      <c r="C99" s="113">
        <f>Расчет!B104</f>
        <v>2</v>
      </c>
      <c r="D99" s="115" t="str">
        <f>Расчет!C104</f>
        <v>раб</v>
      </c>
      <c r="E99" s="113">
        <f>IF(OR(Расчет!F104="",Расчет!F104=0),0,Расчет!F104)</f>
        <v>0</v>
      </c>
      <c r="F99" s="113">
        <f>IF(Расчет!H104=1,1,0)*COUNT(Расчет!$J$7:J104)</f>
        <v>0</v>
      </c>
      <c r="G99" s="114">
        <f>1000*(Расчет!E104+IF(config!$D$9=2,'Расчет стоимости'!$E$16,'Расчет стоимости'!$E$12))</f>
        <v>1292.92</v>
      </c>
      <c r="H99" s="113">
        <f>Расчет!D104/1000</f>
        <v>1.036</v>
      </c>
    </row>
    <row r="100" spans="1:8" x14ac:dyDescent="0.25">
      <c r="A100" s="113">
        <f t="shared" si="1"/>
        <v>99</v>
      </c>
      <c r="B100" s="115">
        <f>Расчет!A105</f>
        <v>43439</v>
      </c>
      <c r="C100" s="113">
        <f>Расчет!B105</f>
        <v>3</v>
      </c>
      <c r="D100" s="115" t="str">
        <f>Расчет!C105</f>
        <v>раб</v>
      </c>
      <c r="E100" s="113">
        <f>IF(OR(Расчет!F105="",Расчет!F105=0),0,Расчет!F105)</f>
        <v>0</v>
      </c>
      <c r="F100" s="113">
        <f>IF(Расчет!H105=1,1,0)*COUNT(Расчет!$J$7:J105)</f>
        <v>0</v>
      </c>
      <c r="G100" s="114">
        <f>1000*(Расчет!E105+IF(config!$D$9=2,'Расчет стоимости'!$E$16,'Расчет стоимости'!$E$12))</f>
        <v>1245.26</v>
      </c>
      <c r="H100" s="113">
        <f>Расчет!D105/1000</f>
        <v>1.0349999999999999</v>
      </c>
    </row>
    <row r="101" spans="1:8" x14ac:dyDescent="0.25">
      <c r="A101" s="113">
        <f t="shared" si="1"/>
        <v>100</v>
      </c>
      <c r="B101" s="115">
        <f>Расчет!A106</f>
        <v>43439</v>
      </c>
      <c r="C101" s="113">
        <f>Расчет!B106</f>
        <v>4</v>
      </c>
      <c r="D101" s="115" t="str">
        <f>Расчет!C106</f>
        <v>раб</v>
      </c>
      <c r="E101" s="113">
        <f>IF(OR(Расчет!F106="",Расчет!F106=0),0,Расчет!F106)</f>
        <v>0</v>
      </c>
      <c r="F101" s="113">
        <f>IF(Расчет!H106=1,1,0)*COUNT(Расчет!$J$7:J106)</f>
        <v>0</v>
      </c>
      <c r="G101" s="114">
        <f>1000*(Расчет!E106+IF(config!$D$9=2,'Расчет стоимости'!$E$16,'Расчет стоимости'!$E$12))</f>
        <v>1243.5800000000002</v>
      </c>
      <c r="H101" s="113">
        <f>Расчет!D106/1000</f>
        <v>1.034</v>
      </c>
    </row>
    <row r="102" spans="1:8" x14ac:dyDescent="0.25">
      <c r="A102" s="113">
        <f t="shared" si="1"/>
        <v>101</v>
      </c>
      <c r="B102" s="115">
        <f>Расчет!A107</f>
        <v>43439</v>
      </c>
      <c r="C102" s="113">
        <f>Расчет!B107</f>
        <v>5</v>
      </c>
      <c r="D102" s="115" t="str">
        <f>Расчет!C107</f>
        <v>раб</v>
      </c>
      <c r="E102" s="113">
        <f>IF(OR(Расчет!F107="",Расчет!F107=0),0,Расчет!F107)</f>
        <v>0</v>
      </c>
      <c r="F102" s="113">
        <f>IF(Расчет!H107=1,1,0)*COUNT(Расчет!$J$7:J107)</f>
        <v>0</v>
      </c>
      <c r="G102" s="114">
        <f>1000*(Расчет!E107+IF(config!$D$9=2,'Расчет стоимости'!$E$16,'Расчет стоимости'!$E$12))</f>
        <v>1287.07</v>
      </c>
      <c r="H102" s="113">
        <f>Расчет!D107/1000</f>
        <v>1.034</v>
      </c>
    </row>
    <row r="103" spans="1:8" x14ac:dyDescent="0.25">
      <c r="A103" s="113">
        <f t="shared" si="1"/>
        <v>102</v>
      </c>
      <c r="B103" s="115">
        <f>Расчет!A108</f>
        <v>43439</v>
      </c>
      <c r="C103" s="113">
        <f>Расчет!B108</f>
        <v>6</v>
      </c>
      <c r="D103" s="115" t="str">
        <f>Расчет!C108</f>
        <v>раб</v>
      </c>
      <c r="E103" s="113">
        <f>IF(OR(Расчет!F108="",Расчет!F108=0),0,Расчет!F108)</f>
        <v>0</v>
      </c>
      <c r="F103" s="113">
        <f>IF(Расчет!H108=1,1,0)*COUNT(Расчет!$J$7:J108)</f>
        <v>0</v>
      </c>
      <c r="G103" s="114">
        <f>1000*(Расчет!E108+IF(config!$D$9=2,'Расчет стоимости'!$E$16,'Расчет стоимости'!$E$12))</f>
        <v>1368.6799999999998</v>
      </c>
      <c r="H103" s="113">
        <f>Расчет!D108/1000</f>
        <v>1.038</v>
      </c>
    </row>
    <row r="104" spans="1:8" x14ac:dyDescent="0.25">
      <c r="A104" s="113">
        <f t="shared" si="1"/>
        <v>103</v>
      </c>
      <c r="B104" s="115">
        <f>Расчет!A109</f>
        <v>43439</v>
      </c>
      <c r="C104" s="113">
        <f>Расчет!B109</f>
        <v>7</v>
      </c>
      <c r="D104" s="115" t="str">
        <f>Расчет!C109</f>
        <v>раб</v>
      </c>
      <c r="E104" s="113">
        <f>IF(OR(Расчет!F109="",Расчет!F109=0),0,Расчет!F109)</f>
        <v>0</v>
      </c>
      <c r="F104" s="113">
        <f>IF(Расчет!H109=1,1,0)*COUNT(Расчет!$J$7:J109)</f>
        <v>0</v>
      </c>
      <c r="G104" s="114">
        <f>1000*(Расчет!E109+IF(config!$D$9=2,'Расчет стоимости'!$E$16,'Расчет стоимости'!$E$12))</f>
        <v>1480.69</v>
      </c>
      <c r="H104" s="113">
        <f>Расчет!D109/1000</f>
        <v>1.0960000000000001</v>
      </c>
    </row>
    <row r="105" spans="1:8" x14ac:dyDescent="0.25">
      <c r="A105" s="113">
        <f t="shared" si="1"/>
        <v>104</v>
      </c>
      <c r="B105" s="115">
        <f>Расчет!A110</f>
        <v>43439</v>
      </c>
      <c r="C105" s="113">
        <f>Расчет!B110</f>
        <v>8</v>
      </c>
      <c r="D105" s="115" t="str">
        <f>Расчет!C110</f>
        <v>раб</v>
      </c>
      <c r="E105" s="113">
        <f>IF(OR(Расчет!F110="",Расчет!F110=0),0,Расчет!F110)</f>
        <v>0</v>
      </c>
      <c r="F105" s="113">
        <f>IF(Расчет!H110=1,1,0)*COUNT(Расчет!$J$7:J110)</f>
        <v>3</v>
      </c>
      <c r="G105" s="114">
        <f>1000*(Расчет!E110+IF(config!$D$9=2,'Расчет стоимости'!$E$16,'Расчет стоимости'!$E$12))</f>
        <v>1752.9599999999998</v>
      </c>
      <c r="H105" s="113">
        <f>Расчет!D110/1000</f>
        <v>1.2430000000000001</v>
      </c>
    </row>
    <row r="106" spans="1:8" x14ac:dyDescent="0.25">
      <c r="A106" s="113">
        <f t="shared" si="1"/>
        <v>105</v>
      </c>
      <c r="B106" s="115">
        <f>Расчет!A111</f>
        <v>43439</v>
      </c>
      <c r="C106" s="113">
        <f>Расчет!B111</f>
        <v>9</v>
      </c>
      <c r="D106" s="115" t="str">
        <f>Расчет!C111</f>
        <v>раб</v>
      </c>
      <c r="E106" s="113">
        <f>IF(OR(Расчет!F111="",Расчет!F111=0),0,Расчет!F111)</f>
        <v>0</v>
      </c>
      <c r="F106" s="113">
        <f>IF(Расчет!H111=1,1,0)*COUNT(Расчет!$J$7:J111)</f>
        <v>3</v>
      </c>
      <c r="G106" s="114">
        <f>1000*(Расчет!E111+IF(config!$D$9=2,'Расчет стоимости'!$E$16,'Расчет стоимости'!$E$12))</f>
        <v>1845.45</v>
      </c>
      <c r="H106" s="113">
        <f>Расчет!D111/1000</f>
        <v>1.708</v>
      </c>
    </row>
    <row r="107" spans="1:8" x14ac:dyDescent="0.25">
      <c r="A107" s="113">
        <f t="shared" si="1"/>
        <v>106</v>
      </c>
      <c r="B107" s="115">
        <f>Расчет!A112</f>
        <v>43439</v>
      </c>
      <c r="C107" s="113">
        <f>Расчет!B112</f>
        <v>10</v>
      </c>
      <c r="D107" s="115" t="str">
        <f>Расчет!C112</f>
        <v>раб</v>
      </c>
      <c r="E107" s="113">
        <f>IF(OR(Расчет!F112="",Расчет!F112=0),0,Расчет!F112)</f>
        <v>0</v>
      </c>
      <c r="F107" s="113">
        <f>IF(Расчет!H112=1,1,0)*COUNT(Расчет!$J$7:J112)</f>
        <v>3</v>
      </c>
      <c r="G107" s="114">
        <f>1000*(Расчет!E112+IF(config!$D$9=2,'Расчет стоимости'!$E$16,'Расчет стоимости'!$E$12))</f>
        <v>1904.16</v>
      </c>
      <c r="H107" s="113">
        <f>Расчет!D112/1000</f>
        <v>1.99</v>
      </c>
    </row>
    <row r="108" spans="1:8" x14ac:dyDescent="0.25">
      <c r="A108" s="113">
        <f t="shared" si="1"/>
        <v>107</v>
      </c>
      <c r="B108" s="115">
        <f>Расчет!A113</f>
        <v>43439</v>
      </c>
      <c r="C108" s="113">
        <f>Расчет!B113</f>
        <v>11</v>
      </c>
      <c r="D108" s="115" t="str">
        <f>Расчет!C113</f>
        <v>раб</v>
      </c>
      <c r="E108" s="113">
        <f>IF(OR(Расчет!F113="",Расчет!F113=0),0,Расчет!F113)</f>
        <v>0</v>
      </c>
      <c r="F108" s="113">
        <f>IF(Расчет!H113=1,1,0)*COUNT(Расчет!$J$7:J113)</f>
        <v>3</v>
      </c>
      <c r="G108" s="114">
        <f>1000*(Расчет!E113+IF(config!$D$9=2,'Расчет стоимости'!$E$16,'Расчет стоимости'!$E$12))</f>
        <v>1921.4199999999998</v>
      </c>
      <c r="H108" s="113">
        <f>Расчет!D113/1000</f>
        <v>2.137</v>
      </c>
    </row>
    <row r="109" spans="1:8" x14ac:dyDescent="0.25">
      <c r="A109" s="113">
        <f t="shared" si="1"/>
        <v>108</v>
      </c>
      <c r="B109" s="115">
        <f>Расчет!A114</f>
        <v>43439</v>
      </c>
      <c r="C109" s="113">
        <f>Расчет!B114</f>
        <v>12</v>
      </c>
      <c r="D109" s="115" t="str">
        <f>Расчет!C114</f>
        <v>раб</v>
      </c>
      <c r="E109" s="113">
        <f>IF(OR(Расчет!F114="",Расчет!F114=0),0,Расчет!F114)</f>
        <v>0</v>
      </c>
      <c r="F109" s="113">
        <f>IF(Расчет!H114=1,1,0)*COUNT(Расчет!$J$7:J114)</f>
        <v>3</v>
      </c>
      <c r="G109" s="114">
        <f>1000*(Расчет!E114+IF(config!$D$9=2,'Расчет стоимости'!$E$16,'Расчет стоимости'!$E$12))</f>
        <v>1941.0499999999997</v>
      </c>
      <c r="H109" s="113">
        <f>Расчет!D114/1000</f>
        <v>2.1579999999999999</v>
      </c>
    </row>
    <row r="110" spans="1:8" x14ac:dyDescent="0.25">
      <c r="A110" s="113">
        <f t="shared" si="1"/>
        <v>109</v>
      </c>
      <c r="B110" s="115">
        <f>Расчет!A115</f>
        <v>43439</v>
      </c>
      <c r="C110" s="113">
        <f>Расчет!B115</f>
        <v>13</v>
      </c>
      <c r="D110" s="115" t="str">
        <f>Расчет!C115</f>
        <v>раб</v>
      </c>
      <c r="E110" s="113">
        <f>IF(OR(Расчет!F115="",Расчет!F115=0),0,Расчет!F115)</f>
        <v>0</v>
      </c>
      <c r="F110" s="113">
        <f>IF(Расчет!H115=1,1,0)*COUNT(Расчет!$J$7:J115)</f>
        <v>0</v>
      </c>
      <c r="G110" s="114">
        <f>1000*(Расчет!E115+IF(config!$D$9=2,'Расчет стоимости'!$E$16,'Расчет стоимости'!$E$12))</f>
        <v>1951.85</v>
      </c>
      <c r="H110" s="113">
        <f>Расчет!D115/1000</f>
        <v>2.1120000000000001</v>
      </c>
    </row>
    <row r="111" spans="1:8" x14ac:dyDescent="0.25">
      <c r="A111" s="113">
        <f t="shared" si="1"/>
        <v>110</v>
      </c>
      <c r="B111" s="115">
        <f>Расчет!A116</f>
        <v>43439</v>
      </c>
      <c r="C111" s="113">
        <f>Расчет!B116</f>
        <v>14</v>
      </c>
      <c r="D111" s="115" t="str">
        <f>Расчет!C116</f>
        <v>раб</v>
      </c>
      <c r="E111" s="113">
        <f>IF(OR(Расчет!F116="",Расчет!F116=0),0,Расчет!F116)</f>
        <v>0</v>
      </c>
      <c r="F111" s="113">
        <f>IF(Расчет!H116=1,1,0)*COUNT(Расчет!$J$7:J116)</f>
        <v>0</v>
      </c>
      <c r="G111" s="114">
        <f>1000*(Расчет!E116+IF(config!$D$9=2,'Расчет стоимости'!$E$16,'Расчет стоимости'!$E$12))</f>
        <v>1988.2399999999998</v>
      </c>
      <c r="H111" s="113">
        <f>Расчет!D116/1000</f>
        <v>2.101</v>
      </c>
    </row>
    <row r="112" spans="1:8" x14ac:dyDescent="0.25">
      <c r="A112" s="113">
        <f t="shared" si="1"/>
        <v>111</v>
      </c>
      <c r="B112" s="115">
        <f>Расчет!A117</f>
        <v>43439</v>
      </c>
      <c r="C112" s="113">
        <f>Расчет!B117</f>
        <v>15</v>
      </c>
      <c r="D112" s="115" t="str">
        <f>Расчет!C117</f>
        <v>раб</v>
      </c>
      <c r="E112" s="113">
        <f>IF(OR(Расчет!F117="",Расчет!F117=0),0,Расчет!F117)</f>
        <v>0</v>
      </c>
      <c r="F112" s="113">
        <f>IF(Расчет!H117=1,1,0)*COUNT(Расчет!$J$7:J117)</f>
        <v>3</v>
      </c>
      <c r="G112" s="114">
        <f>1000*(Расчет!E117+IF(config!$D$9=2,'Расчет стоимости'!$E$16,'Расчет стоимости'!$E$12))</f>
        <v>1929.65</v>
      </c>
      <c r="H112" s="113">
        <f>Расчет!D117/1000</f>
        <v>2.0920000000000001</v>
      </c>
    </row>
    <row r="113" spans="1:8" x14ac:dyDescent="0.25">
      <c r="A113" s="113">
        <f t="shared" si="1"/>
        <v>112</v>
      </c>
      <c r="B113" s="115">
        <f>Расчет!A118</f>
        <v>43439</v>
      </c>
      <c r="C113" s="113">
        <f>Расчет!B118</f>
        <v>16</v>
      </c>
      <c r="D113" s="115" t="str">
        <f>Расчет!C118</f>
        <v>раб</v>
      </c>
      <c r="E113" s="113">
        <f>IF(OR(Расчет!F118="",Расчет!F118=0),0,Расчет!F118)</f>
        <v>0</v>
      </c>
      <c r="F113" s="113">
        <f>IF(Расчет!H118=1,1,0)*COUNT(Расчет!$J$7:J118)</f>
        <v>3</v>
      </c>
      <c r="G113" s="114">
        <f>1000*(Расчет!E118+IF(config!$D$9=2,'Расчет стоимости'!$E$16,'Расчет стоимости'!$E$12))</f>
        <v>1912.48</v>
      </c>
      <c r="H113" s="113">
        <f>Расчет!D118/1000</f>
        <v>1.944</v>
      </c>
    </row>
    <row r="114" spans="1:8" x14ac:dyDescent="0.25">
      <c r="A114" s="113">
        <f t="shared" si="1"/>
        <v>113</v>
      </c>
      <c r="B114" s="115">
        <f>Расчет!A119</f>
        <v>43439</v>
      </c>
      <c r="C114" s="113">
        <f>Расчет!B119</f>
        <v>17</v>
      </c>
      <c r="D114" s="115" t="str">
        <f>Расчет!C119</f>
        <v>раб</v>
      </c>
      <c r="E114" s="113">
        <f>IF(OR(Расчет!F119="",Расчет!F119=0),0,Расчет!F119)</f>
        <v>1</v>
      </c>
      <c r="F114" s="113">
        <f>IF(Расчет!H119=1,1,0)*COUNT(Расчет!$J$7:J119)</f>
        <v>3</v>
      </c>
      <c r="G114" s="114">
        <f>1000*(Расчет!E119+IF(config!$D$9=2,'Расчет стоимости'!$E$16,'Расчет стоимости'!$E$12))</f>
        <v>1901.3</v>
      </c>
      <c r="H114" s="113">
        <f>Расчет!D119/1000</f>
        <v>1.56</v>
      </c>
    </row>
    <row r="115" spans="1:8" x14ac:dyDescent="0.25">
      <c r="A115" s="113">
        <f t="shared" si="1"/>
        <v>114</v>
      </c>
      <c r="B115" s="115">
        <f>Расчет!A120</f>
        <v>43439</v>
      </c>
      <c r="C115" s="113">
        <f>Расчет!B120</f>
        <v>18</v>
      </c>
      <c r="D115" s="115" t="str">
        <f>Расчет!C120</f>
        <v>раб</v>
      </c>
      <c r="E115" s="113">
        <f>IF(OR(Расчет!F120="",Расчет!F120=0),0,Расчет!F120)</f>
        <v>0</v>
      </c>
      <c r="F115" s="113">
        <f>IF(Расчет!H120=1,1,0)*COUNT(Расчет!$J$7:J120)</f>
        <v>3</v>
      </c>
      <c r="G115" s="114">
        <f>1000*(Расчет!E120+IF(config!$D$9=2,'Расчет стоимости'!$E$16,'Расчет стоимости'!$E$12))</f>
        <v>1931.8299999999997</v>
      </c>
      <c r="H115" s="113">
        <f>Расчет!D120/1000</f>
        <v>1.2629999999999999</v>
      </c>
    </row>
    <row r="116" spans="1:8" x14ac:dyDescent="0.25">
      <c r="A116" s="113">
        <f t="shared" si="1"/>
        <v>115</v>
      </c>
      <c r="B116" s="115">
        <f>Расчет!A121</f>
        <v>43439</v>
      </c>
      <c r="C116" s="113">
        <f>Расчет!B121</f>
        <v>19</v>
      </c>
      <c r="D116" s="115" t="str">
        <f>Расчет!C121</f>
        <v>раб</v>
      </c>
      <c r="E116" s="113">
        <f>IF(OR(Расчет!F121="",Расчет!F121=0),0,Расчет!F121)</f>
        <v>0</v>
      </c>
      <c r="F116" s="113">
        <f>IF(Расчет!H121=1,1,0)*COUNT(Расчет!$J$7:J121)</f>
        <v>3</v>
      </c>
      <c r="G116" s="114">
        <f>1000*(Расчет!E121+IF(config!$D$9=2,'Расчет стоимости'!$E$16,'Расчет стоимости'!$E$12))</f>
        <v>1928.07</v>
      </c>
      <c r="H116" s="113">
        <f>Расчет!D121/1000</f>
        <v>1.143</v>
      </c>
    </row>
    <row r="117" spans="1:8" x14ac:dyDescent="0.25">
      <c r="A117" s="113">
        <f t="shared" si="1"/>
        <v>116</v>
      </c>
      <c r="B117" s="115">
        <f>Расчет!A122</f>
        <v>43439</v>
      </c>
      <c r="C117" s="113">
        <f>Расчет!B122</f>
        <v>20</v>
      </c>
      <c r="D117" s="115" t="str">
        <f>Расчет!C122</f>
        <v>раб</v>
      </c>
      <c r="E117" s="113">
        <f>IF(OR(Расчет!F122="",Расчет!F122=0),0,Расчет!F122)</f>
        <v>0</v>
      </c>
      <c r="F117" s="113">
        <f>IF(Расчет!H122=1,1,0)*COUNT(Расчет!$J$7:J122)</f>
        <v>3</v>
      </c>
      <c r="G117" s="114">
        <f>1000*(Расчет!E122+IF(config!$D$9=2,'Расчет стоимости'!$E$16,'Расчет стоимости'!$E$12))</f>
        <v>1924.92</v>
      </c>
      <c r="H117" s="113">
        <f>Расчет!D122/1000</f>
        <v>1.087</v>
      </c>
    </row>
    <row r="118" spans="1:8" x14ac:dyDescent="0.25">
      <c r="A118" s="113">
        <f t="shared" si="1"/>
        <v>117</v>
      </c>
      <c r="B118" s="115">
        <f>Расчет!A123</f>
        <v>43439</v>
      </c>
      <c r="C118" s="113">
        <f>Расчет!B123</f>
        <v>21</v>
      </c>
      <c r="D118" s="115" t="str">
        <f>Расчет!C123</f>
        <v>раб</v>
      </c>
      <c r="E118" s="113">
        <f>IF(OR(Расчет!F123="",Расчет!F123=0),0,Расчет!F123)</f>
        <v>0</v>
      </c>
      <c r="F118" s="113">
        <f>IF(Расчет!H123=1,1,0)*COUNT(Расчет!$J$7:J123)</f>
        <v>3</v>
      </c>
      <c r="G118" s="114">
        <f>1000*(Расчет!E123+IF(config!$D$9=2,'Расчет стоимости'!$E$16,'Расчет стоимости'!$E$12))</f>
        <v>1884.3000000000002</v>
      </c>
      <c r="H118" s="113">
        <f>Расчет!D123/1000</f>
        <v>1.0569999999999999</v>
      </c>
    </row>
    <row r="119" spans="1:8" x14ac:dyDescent="0.25">
      <c r="A119" s="113">
        <f t="shared" si="1"/>
        <v>118</v>
      </c>
      <c r="B119" s="115">
        <f>Расчет!A124</f>
        <v>43439</v>
      </c>
      <c r="C119" s="113">
        <f>Расчет!B124</f>
        <v>22</v>
      </c>
      <c r="D119" s="115" t="str">
        <f>Расчет!C124</f>
        <v>раб</v>
      </c>
      <c r="E119" s="113">
        <f>IF(OR(Расчет!F124="",Расчет!F124=0),0,Расчет!F124)</f>
        <v>0</v>
      </c>
      <c r="F119" s="113">
        <f>IF(Расчет!H124=1,1,0)*COUNT(Расчет!$J$7:J124)</f>
        <v>0</v>
      </c>
      <c r="G119" s="114">
        <f>1000*(Расчет!E124+IF(config!$D$9=2,'Расчет стоимости'!$E$16,'Расчет стоимости'!$E$12))</f>
        <v>1809.32</v>
      </c>
      <c r="H119" s="113">
        <f>Расчет!D124/1000</f>
        <v>1.0549999999999999</v>
      </c>
    </row>
    <row r="120" spans="1:8" x14ac:dyDescent="0.25">
      <c r="A120" s="113">
        <f t="shared" si="1"/>
        <v>119</v>
      </c>
      <c r="B120" s="115">
        <f>Расчет!A125</f>
        <v>43439</v>
      </c>
      <c r="C120" s="113">
        <f>Расчет!B125</f>
        <v>23</v>
      </c>
      <c r="D120" s="115" t="str">
        <f>Расчет!C125</f>
        <v>раб</v>
      </c>
      <c r="E120" s="113">
        <f>IF(OR(Расчет!F125="",Расчет!F125=0),0,Расчет!F125)</f>
        <v>0</v>
      </c>
      <c r="F120" s="113">
        <f>IF(Расчет!H125=1,1,0)*COUNT(Расчет!$J$7:J125)</f>
        <v>0</v>
      </c>
      <c r="G120" s="114">
        <f>1000*(Расчет!E125+IF(config!$D$9=2,'Расчет стоимости'!$E$16,'Расчет стоимости'!$E$12))</f>
        <v>1544.19</v>
      </c>
      <c r="H120" s="113">
        <f>Расчет!D125/1000</f>
        <v>1.05</v>
      </c>
    </row>
    <row r="121" spans="1:8" x14ac:dyDescent="0.25">
      <c r="A121" s="113">
        <f t="shared" si="1"/>
        <v>120</v>
      </c>
      <c r="B121" s="115">
        <f>Расчет!A126</f>
        <v>43439</v>
      </c>
      <c r="C121" s="113">
        <f>Расчет!B126</f>
        <v>24</v>
      </c>
      <c r="D121" s="115" t="str">
        <f>Расчет!C126</f>
        <v>раб</v>
      </c>
      <c r="E121" s="113">
        <f>IF(OR(Расчет!F126="",Расчет!F126=0),0,Расчет!F126)</f>
        <v>0</v>
      </c>
      <c r="F121" s="113">
        <f>IF(Расчет!H126=1,1,0)*COUNT(Расчет!$J$7:J126)</f>
        <v>0</v>
      </c>
      <c r="G121" s="114">
        <f>1000*(Расчет!E126+IF(config!$D$9=2,'Расчет стоимости'!$E$16,'Расчет стоимости'!$E$12))</f>
        <v>1428.8</v>
      </c>
      <c r="H121" s="113">
        <f>Расчет!D126/1000</f>
        <v>1.0449999999999999</v>
      </c>
    </row>
    <row r="122" spans="1:8" x14ac:dyDescent="0.25">
      <c r="A122" s="113">
        <f t="shared" si="1"/>
        <v>121</v>
      </c>
      <c r="B122" s="115">
        <f>Расчет!A127</f>
        <v>43440</v>
      </c>
      <c r="C122" s="113">
        <f>Расчет!B127</f>
        <v>1</v>
      </c>
      <c r="D122" s="115" t="str">
        <f>Расчет!C127</f>
        <v>раб</v>
      </c>
      <c r="E122" s="113">
        <f>IF(OR(Расчет!F127="",Расчет!F127=0),0,Расчет!F127)</f>
        <v>0</v>
      </c>
      <c r="F122" s="113">
        <f>IF(Расчет!H127=1,1,0)*COUNT(Расчет!$J$7:J127)</f>
        <v>0</v>
      </c>
      <c r="G122" s="114">
        <f>1000*(Расчет!E127+IF(config!$D$9=2,'Расчет стоимости'!$E$16,'Расчет стоимости'!$E$12))</f>
        <v>1345.3999999999999</v>
      </c>
      <c r="H122" s="113">
        <f>Расчет!D127/1000</f>
        <v>1.046</v>
      </c>
    </row>
    <row r="123" spans="1:8" x14ac:dyDescent="0.25">
      <c r="A123" s="113">
        <f t="shared" si="1"/>
        <v>122</v>
      </c>
      <c r="B123" s="115">
        <f>Расчет!A128</f>
        <v>43440</v>
      </c>
      <c r="C123" s="113">
        <f>Расчет!B128</f>
        <v>2</v>
      </c>
      <c r="D123" s="115" t="str">
        <f>Расчет!C128</f>
        <v>раб</v>
      </c>
      <c r="E123" s="113">
        <f>IF(OR(Расчет!F128="",Расчет!F128=0),0,Расчет!F128)</f>
        <v>0</v>
      </c>
      <c r="F123" s="113">
        <f>IF(Расчет!H128=1,1,0)*COUNT(Расчет!$J$7:J128)</f>
        <v>0</v>
      </c>
      <c r="G123" s="114">
        <f>1000*(Расчет!E128+IF(config!$D$9=2,'Расчет стоимости'!$E$16,'Расчет стоимости'!$E$12))</f>
        <v>1270.0800000000002</v>
      </c>
      <c r="H123" s="113">
        <f>Расчет!D128/1000</f>
        <v>1.044</v>
      </c>
    </row>
    <row r="124" spans="1:8" x14ac:dyDescent="0.25">
      <c r="A124" s="113">
        <f t="shared" si="1"/>
        <v>123</v>
      </c>
      <c r="B124" s="115">
        <f>Расчет!A129</f>
        <v>43440</v>
      </c>
      <c r="C124" s="113">
        <f>Расчет!B129</f>
        <v>3</v>
      </c>
      <c r="D124" s="115" t="str">
        <f>Расчет!C129</f>
        <v>раб</v>
      </c>
      <c r="E124" s="113">
        <f>IF(OR(Расчет!F129="",Расчет!F129=0),0,Расчет!F129)</f>
        <v>0</v>
      </c>
      <c r="F124" s="113">
        <f>IF(Расчет!H129=1,1,0)*COUNT(Расчет!$J$7:J129)</f>
        <v>0</v>
      </c>
      <c r="G124" s="114">
        <f>1000*(Расчет!E129+IF(config!$D$9=2,'Расчет стоимости'!$E$16,'Расчет стоимости'!$E$12))</f>
        <v>1236.6500000000001</v>
      </c>
      <c r="H124" s="113">
        <f>Расчет!D129/1000</f>
        <v>1.04</v>
      </c>
    </row>
    <row r="125" spans="1:8" x14ac:dyDescent="0.25">
      <c r="A125" s="113">
        <f t="shared" si="1"/>
        <v>124</v>
      </c>
      <c r="B125" s="115">
        <f>Расчет!A130</f>
        <v>43440</v>
      </c>
      <c r="C125" s="113">
        <f>Расчет!B130</f>
        <v>4</v>
      </c>
      <c r="D125" s="115" t="str">
        <f>Расчет!C130</f>
        <v>раб</v>
      </c>
      <c r="E125" s="113">
        <f>IF(OR(Расчет!F130="",Расчет!F130=0),0,Расчет!F130)</f>
        <v>0</v>
      </c>
      <c r="F125" s="113">
        <f>IF(Расчет!H130=1,1,0)*COUNT(Расчет!$J$7:J130)</f>
        <v>0</v>
      </c>
      <c r="G125" s="114">
        <f>1000*(Расчет!E130+IF(config!$D$9=2,'Расчет стоимости'!$E$16,'Расчет стоимости'!$E$12))</f>
        <v>1242.5</v>
      </c>
      <c r="H125" s="113">
        <f>Расчет!D130/1000</f>
        <v>1.0369999999999999</v>
      </c>
    </row>
    <row r="126" spans="1:8" x14ac:dyDescent="0.25">
      <c r="A126" s="113">
        <f t="shared" si="1"/>
        <v>125</v>
      </c>
      <c r="B126" s="115">
        <f>Расчет!A131</f>
        <v>43440</v>
      </c>
      <c r="C126" s="113">
        <f>Расчет!B131</f>
        <v>5</v>
      </c>
      <c r="D126" s="115" t="str">
        <f>Расчет!C131</f>
        <v>раб</v>
      </c>
      <c r="E126" s="113">
        <f>IF(OR(Расчет!F131="",Расчет!F131=0),0,Расчет!F131)</f>
        <v>0</v>
      </c>
      <c r="F126" s="113">
        <f>IF(Расчет!H131=1,1,0)*COUNT(Расчет!$J$7:J131)</f>
        <v>0</v>
      </c>
      <c r="G126" s="114">
        <f>1000*(Расчет!E131+IF(config!$D$9=2,'Расчет стоимости'!$E$16,'Расчет стоимости'!$E$12))</f>
        <v>1275.0499999999997</v>
      </c>
      <c r="H126" s="113">
        <f>Расчет!D131/1000</f>
        <v>1.0389999999999999</v>
      </c>
    </row>
    <row r="127" spans="1:8" x14ac:dyDescent="0.25">
      <c r="A127" s="113">
        <f t="shared" si="1"/>
        <v>126</v>
      </c>
      <c r="B127" s="115">
        <f>Расчет!A132</f>
        <v>43440</v>
      </c>
      <c r="C127" s="113">
        <f>Расчет!B132</f>
        <v>6</v>
      </c>
      <c r="D127" s="115" t="str">
        <f>Расчет!C132</f>
        <v>раб</v>
      </c>
      <c r="E127" s="113">
        <f>IF(OR(Расчет!F132="",Расчет!F132=0),0,Расчет!F132)</f>
        <v>0</v>
      </c>
      <c r="F127" s="113">
        <f>IF(Расчет!H132=1,1,0)*COUNT(Расчет!$J$7:J132)</f>
        <v>0</v>
      </c>
      <c r="G127" s="114">
        <f>1000*(Расчет!E132+IF(config!$D$9=2,'Расчет стоимости'!$E$16,'Расчет стоимости'!$E$12))</f>
        <v>1349.2600000000002</v>
      </c>
      <c r="H127" s="113">
        <f>Расчет!D132/1000</f>
        <v>1.04</v>
      </c>
    </row>
    <row r="128" spans="1:8" x14ac:dyDescent="0.25">
      <c r="A128" s="113">
        <f t="shared" si="1"/>
        <v>127</v>
      </c>
      <c r="B128" s="115">
        <f>Расчет!A133</f>
        <v>43440</v>
      </c>
      <c r="C128" s="113">
        <f>Расчет!B133</f>
        <v>7</v>
      </c>
      <c r="D128" s="115" t="str">
        <f>Расчет!C133</f>
        <v>раб</v>
      </c>
      <c r="E128" s="113">
        <f>IF(OR(Расчет!F133="",Расчет!F133=0),0,Расчет!F133)</f>
        <v>0</v>
      </c>
      <c r="F128" s="113">
        <f>IF(Расчет!H133=1,1,0)*COUNT(Расчет!$J$7:J133)</f>
        <v>0</v>
      </c>
      <c r="G128" s="114">
        <f>1000*(Расчет!E133+IF(config!$D$9=2,'Расчет стоимости'!$E$16,'Расчет стоимости'!$E$12))</f>
        <v>1493.92</v>
      </c>
      <c r="H128" s="113">
        <f>Расчет!D133/1000</f>
        <v>1.1040000000000001</v>
      </c>
    </row>
    <row r="129" spans="1:8" x14ac:dyDescent="0.25">
      <c r="A129" s="113">
        <f t="shared" si="1"/>
        <v>128</v>
      </c>
      <c r="B129" s="115">
        <f>Расчет!A134</f>
        <v>43440</v>
      </c>
      <c r="C129" s="113">
        <f>Расчет!B134</f>
        <v>8</v>
      </c>
      <c r="D129" s="115" t="str">
        <f>Расчет!C134</f>
        <v>раб</v>
      </c>
      <c r="E129" s="113">
        <f>IF(OR(Расчет!F134="",Расчет!F134=0),0,Расчет!F134)</f>
        <v>0</v>
      </c>
      <c r="F129" s="113">
        <f>IF(Расчет!H134=1,1,0)*COUNT(Расчет!$J$7:J134)</f>
        <v>4</v>
      </c>
      <c r="G129" s="114">
        <f>1000*(Расчет!E134+IF(config!$D$9=2,'Расчет стоимости'!$E$16,'Расчет стоимости'!$E$12))</f>
        <v>1756.1100000000001</v>
      </c>
      <c r="H129" s="113">
        <f>Расчет!D134/1000</f>
        <v>1.224</v>
      </c>
    </row>
    <row r="130" spans="1:8" x14ac:dyDescent="0.25">
      <c r="A130" s="113">
        <f t="shared" si="1"/>
        <v>129</v>
      </c>
      <c r="B130" s="115">
        <f>Расчет!A135</f>
        <v>43440</v>
      </c>
      <c r="C130" s="113">
        <f>Расчет!B135</f>
        <v>9</v>
      </c>
      <c r="D130" s="115" t="str">
        <f>Расчет!C135</f>
        <v>раб</v>
      </c>
      <c r="E130" s="113">
        <f>IF(OR(Расчет!F135="",Расчет!F135=0),0,Расчет!F135)</f>
        <v>0</v>
      </c>
      <c r="F130" s="113">
        <f>IF(Расчет!H135=1,1,0)*COUNT(Расчет!$J$7:J135)</f>
        <v>4</v>
      </c>
      <c r="G130" s="114">
        <f>1000*(Расчет!E135+IF(config!$D$9=2,'Расчет стоимости'!$E$16,'Расчет стоимости'!$E$12))</f>
        <v>1802.37</v>
      </c>
      <c r="H130" s="113">
        <f>Расчет!D135/1000</f>
        <v>1.7589999999999999</v>
      </c>
    </row>
    <row r="131" spans="1:8" x14ac:dyDescent="0.25">
      <c r="A131" s="113">
        <f t="shared" si="1"/>
        <v>130</v>
      </c>
      <c r="B131" s="115">
        <f>Расчет!A136</f>
        <v>43440</v>
      </c>
      <c r="C131" s="113">
        <f>Расчет!B136</f>
        <v>10</v>
      </c>
      <c r="D131" s="115" t="str">
        <f>Расчет!C136</f>
        <v>раб</v>
      </c>
      <c r="E131" s="113">
        <f>IF(OR(Расчет!F136="",Расчет!F136=0),0,Расчет!F136)</f>
        <v>0</v>
      </c>
      <c r="F131" s="113">
        <f>IF(Расчет!H136=1,1,0)*COUNT(Расчет!$J$7:J136)</f>
        <v>4</v>
      </c>
      <c r="G131" s="114">
        <f>1000*(Расчет!E136+IF(config!$D$9=2,'Расчет стоимости'!$E$16,'Расчет стоимости'!$E$12))</f>
        <v>1833.3299999999997</v>
      </c>
      <c r="H131" s="113">
        <f>Расчет!D136/1000</f>
        <v>2.0169999999999999</v>
      </c>
    </row>
    <row r="132" spans="1:8" x14ac:dyDescent="0.25">
      <c r="A132" s="113">
        <f t="shared" si="1"/>
        <v>131</v>
      </c>
      <c r="B132" s="115">
        <f>Расчет!A137</f>
        <v>43440</v>
      </c>
      <c r="C132" s="113">
        <f>Расчет!B137</f>
        <v>11</v>
      </c>
      <c r="D132" s="115" t="str">
        <f>Расчет!C137</f>
        <v>раб</v>
      </c>
      <c r="E132" s="113">
        <f>IF(OR(Расчет!F137="",Расчет!F137=0),0,Расчет!F137)</f>
        <v>0</v>
      </c>
      <c r="F132" s="113">
        <f>IF(Расчет!H137=1,1,0)*COUNT(Расчет!$J$7:J137)</f>
        <v>4</v>
      </c>
      <c r="G132" s="114">
        <f>1000*(Расчет!E137+IF(config!$D$9=2,'Расчет стоимости'!$E$16,'Расчет стоимости'!$E$12))</f>
        <v>1851.2999999999997</v>
      </c>
      <c r="H132" s="113">
        <f>Расчет!D137/1000</f>
        <v>2.1949999999999998</v>
      </c>
    </row>
    <row r="133" spans="1:8" x14ac:dyDescent="0.25">
      <c r="A133" s="113">
        <f t="shared" ref="A133:A196" si="2">1+A132</f>
        <v>132</v>
      </c>
      <c r="B133" s="115">
        <f>Расчет!A138</f>
        <v>43440</v>
      </c>
      <c r="C133" s="113">
        <f>Расчет!B138</f>
        <v>12</v>
      </c>
      <c r="D133" s="115" t="str">
        <f>Расчет!C138</f>
        <v>раб</v>
      </c>
      <c r="E133" s="113">
        <f>IF(OR(Расчет!F138="",Расчет!F138=0),0,Расчет!F138)</f>
        <v>0</v>
      </c>
      <c r="F133" s="113">
        <f>IF(Расчет!H138=1,1,0)*COUNT(Расчет!$J$7:J138)</f>
        <v>4</v>
      </c>
      <c r="G133" s="114">
        <f>1000*(Расчет!E138+IF(config!$D$9=2,'Расчет стоимости'!$E$16,'Расчет стоимости'!$E$12))</f>
        <v>1854.78</v>
      </c>
      <c r="H133" s="113">
        <f>Расчет!D138/1000</f>
        <v>2.2429999999999999</v>
      </c>
    </row>
    <row r="134" spans="1:8" x14ac:dyDescent="0.25">
      <c r="A134" s="113">
        <f t="shared" si="2"/>
        <v>133</v>
      </c>
      <c r="B134" s="115">
        <f>Расчет!A139</f>
        <v>43440</v>
      </c>
      <c r="C134" s="113">
        <f>Расчет!B139</f>
        <v>13</v>
      </c>
      <c r="D134" s="115" t="str">
        <f>Расчет!C139</f>
        <v>раб</v>
      </c>
      <c r="E134" s="113">
        <f>IF(OR(Расчет!F139="",Расчет!F139=0),0,Расчет!F139)</f>
        <v>0</v>
      </c>
      <c r="F134" s="113">
        <f>IF(Расчет!H139=1,1,0)*COUNT(Расчет!$J$7:J139)</f>
        <v>0</v>
      </c>
      <c r="G134" s="114">
        <f>1000*(Расчет!E139+IF(config!$D$9=2,'Расчет стоимости'!$E$16,'Расчет стоимости'!$E$12))</f>
        <v>1857.09</v>
      </c>
      <c r="H134" s="113">
        <f>Расчет!D139/1000</f>
        <v>2.1179999999999999</v>
      </c>
    </row>
    <row r="135" spans="1:8" x14ac:dyDescent="0.25">
      <c r="A135" s="113">
        <f t="shared" si="2"/>
        <v>134</v>
      </c>
      <c r="B135" s="115">
        <f>Расчет!A140</f>
        <v>43440</v>
      </c>
      <c r="C135" s="113">
        <f>Расчет!B140</f>
        <v>14</v>
      </c>
      <c r="D135" s="115" t="str">
        <f>Расчет!C140</f>
        <v>раб</v>
      </c>
      <c r="E135" s="113">
        <f>IF(OR(Расчет!F140="",Расчет!F140=0),0,Расчет!F140)</f>
        <v>0</v>
      </c>
      <c r="F135" s="113">
        <f>IF(Расчет!H140=1,1,0)*COUNT(Расчет!$J$7:J140)</f>
        <v>0</v>
      </c>
      <c r="G135" s="114">
        <f>1000*(Расчет!E140+IF(config!$D$9=2,'Расчет стоимости'!$E$16,'Расчет стоимости'!$E$12))</f>
        <v>1863.5699999999997</v>
      </c>
      <c r="H135" s="113">
        <f>Расчет!D140/1000</f>
        <v>2.0950000000000002</v>
      </c>
    </row>
    <row r="136" spans="1:8" x14ac:dyDescent="0.25">
      <c r="A136" s="113">
        <f t="shared" si="2"/>
        <v>135</v>
      </c>
      <c r="B136" s="115">
        <f>Расчет!A141</f>
        <v>43440</v>
      </c>
      <c r="C136" s="113">
        <f>Расчет!B141</f>
        <v>15</v>
      </c>
      <c r="D136" s="115" t="str">
        <f>Расчет!C141</f>
        <v>раб</v>
      </c>
      <c r="E136" s="113">
        <f>IF(OR(Расчет!F141="",Расчет!F141=0),0,Расчет!F141)</f>
        <v>0</v>
      </c>
      <c r="F136" s="113">
        <f>IF(Расчет!H141=1,1,0)*COUNT(Расчет!$J$7:J141)</f>
        <v>4</v>
      </c>
      <c r="G136" s="114">
        <f>1000*(Расчет!E141+IF(config!$D$9=2,'Расчет стоимости'!$E$16,'Расчет стоимости'!$E$12))</f>
        <v>1849.4199999999998</v>
      </c>
      <c r="H136" s="113">
        <f>Расчет!D141/1000</f>
        <v>2.0579999999999998</v>
      </c>
    </row>
    <row r="137" spans="1:8" x14ac:dyDescent="0.25">
      <c r="A137" s="113">
        <f t="shared" si="2"/>
        <v>136</v>
      </c>
      <c r="B137" s="115">
        <f>Расчет!A142</f>
        <v>43440</v>
      </c>
      <c r="C137" s="113">
        <f>Расчет!B142</f>
        <v>16</v>
      </c>
      <c r="D137" s="115" t="str">
        <f>Расчет!C142</f>
        <v>раб</v>
      </c>
      <c r="E137" s="113">
        <f>IF(OR(Расчет!F142="",Расчет!F142=0),0,Расчет!F142)</f>
        <v>0</v>
      </c>
      <c r="F137" s="113">
        <f>IF(Расчет!H142=1,1,0)*COUNT(Расчет!$J$7:J142)</f>
        <v>4</v>
      </c>
      <c r="G137" s="114">
        <f>1000*(Расчет!E142+IF(config!$D$9=2,'Расчет стоимости'!$E$16,'Расчет стоимости'!$E$12))</f>
        <v>1845.9500000000003</v>
      </c>
      <c r="H137" s="113">
        <f>Расчет!D142/1000</f>
        <v>1.9159999999999999</v>
      </c>
    </row>
    <row r="138" spans="1:8" x14ac:dyDescent="0.25">
      <c r="A138" s="113">
        <f t="shared" si="2"/>
        <v>137</v>
      </c>
      <c r="B138" s="115">
        <f>Расчет!A143</f>
        <v>43440</v>
      </c>
      <c r="C138" s="113">
        <f>Расчет!B143</f>
        <v>17</v>
      </c>
      <c r="D138" s="115" t="str">
        <f>Расчет!C143</f>
        <v>раб</v>
      </c>
      <c r="E138" s="113">
        <f>IF(OR(Расчет!F143="",Расчет!F143=0),0,Расчет!F143)</f>
        <v>1</v>
      </c>
      <c r="F138" s="113">
        <f>IF(Расчет!H143=1,1,0)*COUNT(Расчет!$J$7:J143)</f>
        <v>4</v>
      </c>
      <c r="G138" s="114">
        <f>1000*(Расчет!E143+IF(config!$D$9=2,'Расчет стоимости'!$E$16,'Расчет стоимости'!$E$12))</f>
        <v>1846.42</v>
      </c>
      <c r="H138" s="113">
        <f>Расчет!D143/1000</f>
        <v>1.5249999999999999</v>
      </c>
    </row>
    <row r="139" spans="1:8" x14ac:dyDescent="0.25">
      <c r="A139" s="113">
        <f t="shared" si="2"/>
        <v>138</v>
      </c>
      <c r="B139" s="115">
        <f>Расчет!A144</f>
        <v>43440</v>
      </c>
      <c r="C139" s="113">
        <f>Расчет!B144</f>
        <v>18</v>
      </c>
      <c r="D139" s="115" t="str">
        <f>Расчет!C144</f>
        <v>раб</v>
      </c>
      <c r="E139" s="113">
        <f>IF(OR(Расчет!F144="",Расчет!F144=0),0,Расчет!F144)</f>
        <v>0</v>
      </c>
      <c r="F139" s="113">
        <f>IF(Расчет!H144=1,1,0)*COUNT(Расчет!$J$7:J144)</f>
        <v>4</v>
      </c>
      <c r="G139" s="114">
        <f>1000*(Расчет!E144+IF(config!$D$9=2,'Расчет стоимости'!$E$16,'Расчет стоимости'!$E$12))</f>
        <v>1845.2199999999998</v>
      </c>
      <c r="H139" s="113">
        <f>Расчет!D144/1000</f>
        <v>1.258</v>
      </c>
    </row>
    <row r="140" spans="1:8" x14ac:dyDescent="0.25">
      <c r="A140" s="113">
        <f t="shared" si="2"/>
        <v>139</v>
      </c>
      <c r="B140" s="115">
        <f>Расчет!A145</f>
        <v>43440</v>
      </c>
      <c r="C140" s="113">
        <f>Расчет!B145</f>
        <v>19</v>
      </c>
      <c r="D140" s="115" t="str">
        <f>Расчет!C145</f>
        <v>раб</v>
      </c>
      <c r="E140" s="113">
        <f>IF(OR(Расчет!F145="",Расчет!F145=0),0,Расчет!F145)</f>
        <v>0</v>
      </c>
      <c r="F140" s="113">
        <f>IF(Расчет!H145=1,1,0)*COUNT(Расчет!$J$7:J145)</f>
        <v>4</v>
      </c>
      <c r="G140" s="114">
        <f>1000*(Расчет!E145+IF(config!$D$9=2,'Расчет стоимости'!$E$16,'Расчет стоимости'!$E$12))</f>
        <v>1858.6999999999998</v>
      </c>
      <c r="H140" s="113">
        <f>Расчет!D145/1000</f>
        <v>1.159</v>
      </c>
    </row>
    <row r="141" spans="1:8" x14ac:dyDescent="0.25">
      <c r="A141" s="113">
        <f t="shared" si="2"/>
        <v>140</v>
      </c>
      <c r="B141" s="115">
        <f>Расчет!A146</f>
        <v>43440</v>
      </c>
      <c r="C141" s="113">
        <f>Расчет!B146</f>
        <v>20</v>
      </c>
      <c r="D141" s="115" t="str">
        <f>Расчет!C146</f>
        <v>раб</v>
      </c>
      <c r="E141" s="113">
        <f>IF(OR(Расчет!F146="",Расчет!F146=0),0,Расчет!F146)</f>
        <v>0</v>
      </c>
      <c r="F141" s="113">
        <f>IF(Расчет!H146=1,1,0)*COUNT(Расчет!$J$7:J146)</f>
        <v>4</v>
      </c>
      <c r="G141" s="114">
        <f>1000*(Расчет!E146+IF(config!$D$9=2,'Расчет стоимости'!$E$16,'Расчет стоимости'!$E$12))</f>
        <v>1854.59</v>
      </c>
      <c r="H141" s="113">
        <f>Расчет!D146/1000</f>
        <v>1.099</v>
      </c>
    </row>
    <row r="142" spans="1:8" x14ac:dyDescent="0.25">
      <c r="A142" s="113">
        <f t="shared" si="2"/>
        <v>141</v>
      </c>
      <c r="B142" s="115">
        <f>Расчет!A147</f>
        <v>43440</v>
      </c>
      <c r="C142" s="113">
        <f>Расчет!B147</f>
        <v>21</v>
      </c>
      <c r="D142" s="115" t="str">
        <f>Расчет!C147</f>
        <v>раб</v>
      </c>
      <c r="E142" s="113">
        <f>IF(OR(Расчет!F147="",Расчет!F147=0),0,Расчет!F147)</f>
        <v>0</v>
      </c>
      <c r="F142" s="113">
        <f>IF(Расчет!H147=1,1,0)*COUNT(Расчет!$J$7:J147)</f>
        <v>4</v>
      </c>
      <c r="G142" s="114">
        <f>1000*(Расчет!E147+IF(config!$D$9=2,'Расчет стоимости'!$E$16,'Расчет стоимости'!$E$12))</f>
        <v>1824.9499999999998</v>
      </c>
      <c r="H142" s="113">
        <f>Расчет!D147/1000</f>
        <v>1.0609999999999999</v>
      </c>
    </row>
    <row r="143" spans="1:8" x14ac:dyDescent="0.25">
      <c r="A143" s="113">
        <f t="shared" si="2"/>
        <v>142</v>
      </c>
      <c r="B143" s="115">
        <f>Расчет!A148</f>
        <v>43440</v>
      </c>
      <c r="C143" s="113">
        <f>Расчет!B148</f>
        <v>22</v>
      </c>
      <c r="D143" s="115" t="str">
        <f>Расчет!C148</f>
        <v>раб</v>
      </c>
      <c r="E143" s="113">
        <f>IF(OR(Расчет!F148="",Расчет!F148=0),0,Расчет!F148)</f>
        <v>0</v>
      </c>
      <c r="F143" s="113">
        <f>IF(Расчет!H148=1,1,0)*COUNT(Расчет!$J$7:J148)</f>
        <v>0</v>
      </c>
      <c r="G143" s="114">
        <f>1000*(Расчет!E148+IF(config!$D$9=2,'Расчет стоимости'!$E$16,'Расчет стоимости'!$E$12))</f>
        <v>1813.3399999999997</v>
      </c>
      <c r="H143" s="113">
        <f>Расчет!D148/1000</f>
        <v>1.0469999999999999</v>
      </c>
    </row>
    <row r="144" spans="1:8" x14ac:dyDescent="0.25">
      <c r="A144" s="113">
        <f t="shared" si="2"/>
        <v>143</v>
      </c>
      <c r="B144" s="115">
        <f>Расчет!A149</f>
        <v>43440</v>
      </c>
      <c r="C144" s="113">
        <f>Расчет!B149</f>
        <v>23</v>
      </c>
      <c r="D144" s="115" t="str">
        <f>Расчет!C149</f>
        <v>раб</v>
      </c>
      <c r="E144" s="113">
        <f>IF(OR(Расчет!F149="",Расчет!F149=0),0,Расчет!F149)</f>
        <v>0</v>
      </c>
      <c r="F144" s="113">
        <f>IF(Расчет!H149=1,1,0)*COUNT(Расчет!$J$7:J149)</f>
        <v>0</v>
      </c>
      <c r="G144" s="114">
        <f>1000*(Расчет!E149+IF(config!$D$9=2,'Расчет стоимости'!$E$16,'Расчет стоимости'!$E$12))</f>
        <v>1534.1599999999999</v>
      </c>
      <c r="H144" s="113">
        <f>Расчет!D149/1000</f>
        <v>1.0389999999999999</v>
      </c>
    </row>
    <row r="145" spans="1:8" x14ac:dyDescent="0.25">
      <c r="A145" s="113">
        <f t="shared" si="2"/>
        <v>144</v>
      </c>
      <c r="B145" s="115">
        <f>Расчет!A150</f>
        <v>43440</v>
      </c>
      <c r="C145" s="113">
        <f>Расчет!B150</f>
        <v>24</v>
      </c>
      <c r="D145" s="115" t="str">
        <f>Расчет!C150</f>
        <v>раб</v>
      </c>
      <c r="E145" s="113">
        <f>IF(OR(Расчет!F150="",Расчет!F150=0),0,Расчет!F150)</f>
        <v>0</v>
      </c>
      <c r="F145" s="113">
        <f>IF(Расчет!H150=1,1,0)*COUNT(Расчет!$J$7:J150)</f>
        <v>0</v>
      </c>
      <c r="G145" s="114">
        <f>1000*(Расчет!E150+IF(config!$D$9=2,'Расчет стоимости'!$E$16,'Расчет стоимости'!$E$12))</f>
        <v>1414.86</v>
      </c>
      <c r="H145" s="113">
        <f>Расчет!D150/1000</f>
        <v>1.0309999999999999</v>
      </c>
    </row>
    <row r="146" spans="1:8" x14ac:dyDescent="0.25">
      <c r="A146" s="113">
        <f t="shared" si="2"/>
        <v>145</v>
      </c>
      <c r="B146" s="115">
        <f>Расчет!A151</f>
        <v>43441</v>
      </c>
      <c r="C146" s="113">
        <f>Расчет!B151</f>
        <v>1</v>
      </c>
      <c r="D146" s="115" t="str">
        <f>Расчет!C151</f>
        <v>раб</v>
      </c>
      <c r="E146" s="113">
        <f>IF(OR(Расчет!F151="",Расчет!F151=0),0,Расчет!F151)</f>
        <v>0</v>
      </c>
      <c r="F146" s="113">
        <f>IF(Расчет!H151=1,1,0)*COUNT(Расчет!$J$7:J151)</f>
        <v>0</v>
      </c>
      <c r="G146" s="114">
        <f>1000*(Расчет!E151+IF(config!$D$9=2,'Расчет стоимости'!$E$16,'Расчет стоимости'!$E$12))</f>
        <v>1343.7299999999998</v>
      </c>
      <c r="H146" s="113">
        <f>Расчет!D151/1000</f>
        <v>1.0309999999999999</v>
      </c>
    </row>
    <row r="147" spans="1:8" x14ac:dyDescent="0.25">
      <c r="A147" s="113">
        <f t="shared" si="2"/>
        <v>146</v>
      </c>
      <c r="B147" s="115">
        <f>Расчет!A152</f>
        <v>43441</v>
      </c>
      <c r="C147" s="113">
        <f>Расчет!B152</f>
        <v>2</v>
      </c>
      <c r="D147" s="115" t="str">
        <f>Расчет!C152</f>
        <v>раб</v>
      </c>
      <c r="E147" s="113">
        <f>IF(OR(Расчет!F152="",Расчет!F152=0),0,Расчет!F152)</f>
        <v>0</v>
      </c>
      <c r="F147" s="113">
        <f>IF(Расчет!H152=1,1,0)*COUNT(Расчет!$J$7:J152)</f>
        <v>0</v>
      </c>
      <c r="G147" s="114">
        <f>1000*(Расчет!E152+IF(config!$D$9=2,'Расчет стоимости'!$E$16,'Расчет стоимости'!$E$12))</f>
        <v>1281.79</v>
      </c>
      <c r="H147" s="113">
        <f>Расчет!D152/1000</f>
        <v>1.0289999999999999</v>
      </c>
    </row>
    <row r="148" spans="1:8" x14ac:dyDescent="0.25">
      <c r="A148" s="113">
        <f t="shared" si="2"/>
        <v>147</v>
      </c>
      <c r="B148" s="115">
        <f>Расчет!A153</f>
        <v>43441</v>
      </c>
      <c r="C148" s="113">
        <f>Расчет!B153</f>
        <v>3</v>
      </c>
      <c r="D148" s="115" t="str">
        <f>Расчет!C153</f>
        <v>раб</v>
      </c>
      <c r="E148" s="113">
        <f>IF(OR(Расчет!F153="",Расчет!F153=0),0,Расчет!F153)</f>
        <v>0</v>
      </c>
      <c r="F148" s="113">
        <f>IF(Расчет!H153=1,1,0)*COUNT(Расчет!$J$7:J153)</f>
        <v>0</v>
      </c>
      <c r="G148" s="114">
        <f>1000*(Расчет!E153+IF(config!$D$9=2,'Расчет стоимости'!$E$16,'Расчет стоимости'!$E$12))</f>
        <v>1256.78</v>
      </c>
      <c r="H148" s="113">
        <f>Расчет!D153/1000</f>
        <v>1.0309999999999999</v>
      </c>
    </row>
    <row r="149" spans="1:8" x14ac:dyDescent="0.25">
      <c r="A149" s="113">
        <f t="shared" si="2"/>
        <v>148</v>
      </c>
      <c r="B149" s="115">
        <f>Расчет!A154</f>
        <v>43441</v>
      </c>
      <c r="C149" s="113">
        <f>Расчет!B154</f>
        <v>4</v>
      </c>
      <c r="D149" s="115" t="str">
        <f>Расчет!C154</f>
        <v>раб</v>
      </c>
      <c r="E149" s="113">
        <f>IF(OR(Расчет!F154="",Расчет!F154=0),0,Расчет!F154)</f>
        <v>0</v>
      </c>
      <c r="F149" s="113">
        <f>IF(Расчет!H154=1,1,0)*COUNT(Расчет!$J$7:J154)</f>
        <v>0</v>
      </c>
      <c r="G149" s="114">
        <f>1000*(Расчет!E154+IF(config!$D$9=2,'Расчет стоимости'!$E$16,'Расчет стоимости'!$E$12))</f>
        <v>1253.6399999999999</v>
      </c>
      <c r="H149" s="113">
        <f>Расчет!D154/1000</f>
        <v>1.032</v>
      </c>
    </row>
    <row r="150" spans="1:8" x14ac:dyDescent="0.25">
      <c r="A150" s="113">
        <f t="shared" si="2"/>
        <v>149</v>
      </c>
      <c r="B150" s="115">
        <f>Расчет!A155</f>
        <v>43441</v>
      </c>
      <c r="C150" s="113">
        <f>Расчет!B155</f>
        <v>5</v>
      </c>
      <c r="D150" s="115" t="str">
        <f>Расчет!C155</f>
        <v>раб</v>
      </c>
      <c r="E150" s="113">
        <f>IF(OR(Расчет!F155="",Расчет!F155=0),0,Расчет!F155)</f>
        <v>0</v>
      </c>
      <c r="F150" s="113">
        <f>IF(Расчет!H155=1,1,0)*COUNT(Расчет!$J$7:J155)</f>
        <v>0</v>
      </c>
      <c r="G150" s="114">
        <f>1000*(Расчет!E155+IF(config!$D$9=2,'Расчет стоимости'!$E$16,'Расчет стоимости'!$E$12))</f>
        <v>1279.99</v>
      </c>
      <c r="H150" s="113">
        <f>Расчет!D155/1000</f>
        <v>1.032</v>
      </c>
    </row>
    <row r="151" spans="1:8" x14ac:dyDescent="0.25">
      <c r="A151" s="113">
        <f t="shared" si="2"/>
        <v>150</v>
      </c>
      <c r="B151" s="115">
        <f>Расчет!A156</f>
        <v>43441</v>
      </c>
      <c r="C151" s="113">
        <f>Расчет!B156</f>
        <v>6</v>
      </c>
      <c r="D151" s="115" t="str">
        <f>Расчет!C156</f>
        <v>раб</v>
      </c>
      <c r="E151" s="113">
        <f>IF(OR(Расчет!F156="",Расчет!F156=0),0,Расчет!F156)</f>
        <v>0</v>
      </c>
      <c r="F151" s="113">
        <f>IF(Расчет!H156=1,1,0)*COUNT(Расчет!$J$7:J156)</f>
        <v>0</v>
      </c>
      <c r="G151" s="114">
        <f>1000*(Расчет!E156+IF(config!$D$9=2,'Расчет стоимости'!$E$16,'Расчет стоимости'!$E$12))</f>
        <v>1343.54</v>
      </c>
      <c r="H151" s="113">
        <f>Расчет!D156/1000</f>
        <v>1.036</v>
      </c>
    </row>
    <row r="152" spans="1:8" x14ac:dyDescent="0.25">
      <c r="A152" s="113">
        <f t="shared" si="2"/>
        <v>151</v>
      </c>
      <c r="B152" s="115">
        <f>Расчет!A157</f>
        <v>43441</v>
      </c>
      <c r="C152" s="113">
        <f>Расчет!B157</f>
        <v>7</v>
      </c>
      <c r="D152" s="115" t="str">
        <f>Расчет!C157</f>
        <v>раб</v>
      </c>
      <c r="E152" s="113">
        <f>IF(OR(Расчет!F157="",Расчет!F157=0),0,Расчет!F157)</f>
        <v>0</v>
      </c>
      <c r="F152" s="113">
        <f>IF(Расчет!H157=1,1,0)*COUNT(Расчет!$J$7:J157)</f>
        <v>0</v>
      </c>
      <c r="G152" s="114">
        <f>1000*(Расчет!E157+IF(config!$D$9=2,'Расчет стоимости'!$E$16,'Расчет стоимости'!$E$12))</f>
        <v>1477.5200000000002</v>
      </c>
      <c r="H152" s="113">
        <f>Расчет!D157/1000</f>
        <v>1.08</v>
      </c>
    </row>
    <row r="153" spans="1:8" x14ac:dyDescent="0.25">
      <c r="A153" s="113">
        <f t="shared" si="2"/>
        <v>152</v>
      </c>
      <c r="B153" s="115">
        <f>Расчет!A158</f>
        <v>43441</v>
      </c>
      <c r="C153" s="113">
        <f>Расчет!B158</f>
        <v>8</v>
      </c>
      <c r="D153" s="115" t="str">
        <f>Расчет!C158</f>
        <v>раб</v>
      </c>
      <c r="E153" s="113">
        <f>IF(OR(Расчет!F158="",Расчет!F158=0),0,Расчет!F158)</f>
        <v>0</v>
      </c>
      <c r="F153" s="113">
        <f>IF(Расчет!H158=1,1,0)*COUNT(Расчет!$J$7:J158)</f>
        <v>5</v>
      </c>
      <c r="G153" s="114">
        <f>1000*(Расчет!E158+IF(config!$D$9=2,'Расчет стоимости'!$E$16,'Расчет стоимости'!$E$12))</f>
        <v>1772.8799999999999</v>
      </c>
      <c r="H153" s="113">
        <f>Расчет!D158/1000</f>
        <v>1.2290000000000001</v>
      </c>
    </row>
    <row r="154" spans="1:8" x14ac:dyDescent="0.25">
      <c r="A154" s="113">
        <f t="shared" si="2"/>
        <v>153</v>
      </c>
      <c r="B154" s="115">
        <f>Расчет!A159</f>
        <v>43441</v>
      </c>
      <c r="C154" s="113">
        <f>Расчет!B159</f>
        <v>9</v>
      </c>
      <c r="D154" s="115" t="str">
        <f>Расчет!C159</f>
        <v>раб</v>
      </c>
      <c r="E154" s="113">
        <f>IF(OR(Расчет!F159="",Расчет!F159=0),0,Расчет!F159)</f>
        <v>0</v>
      </c>
      <c r="F154" s="113">
        <f>IF(Расчет!H159=1,1,0)*COUNT(Расчет!$J$7:J159)</f>
        <v>5</v>
      </c>
      <c r="G154" s="114">
        <f>1000*(Расчет!E159+IF(config!$D$9=2,'Расчет стоимости'!$E$16,'Расчет стоимости'!$E$12))</f>
        <v>1836.96</v>
      </c>
      <c r="H154" s="113">
        <f>Расчет!D159/1000</f>
        <v>1.7330000000000001</v>
      </c>
    </row>
    <row r="155" spans="1:8" x14ac:dyDescent="0.25">
      <c r="A155" s="113">
        <f t="shared" si="2"/>
        <v>154</v>
      </c>
      <c r="B155" s="115">
        <f>Расчет!A160</f>
        <v>43441</v>
      </c>
      <c r="C155" s="113">
        <f>Расчет!B160</f>
        <v>10</v>
      </c>
      <c r="D155" s="115" t="str">
        <f>Расчет!C160</f>
        <v>раб</v>
      </c>
      <c r="E155" s="113">
        <f>IF(OR(Расчет!F160="",Расчет!F160=0),0,Расчет!F160)</f>
        <v>0</v>
      </c>
      <c r="F155" s="113">
        <f>IF(Расчет!H160=1,1,0)*COUNT(Расчет!$J$7:J160)</f>
        <v>5</v>
      </c>
      <c r="G155" s="114">
        <f>1000*(Расчет!E160+IF(config!$D$9=2,'Расчет стоимости'!$E$16,'Расчет стоимости'!$E$12))</f>
        <v>1895.79</v>
      </c>
      <c r="H155" s="113">
        <f>Расчет!D160/1000</f>
        <v>1.9810000000000001</v>
      </c>
    </row>
    <row r="156" spans="1:8" x14ac:dyDescent="0.25">
      <c r="A156" s="113">
        <f t="shared" si="2"/>
        <v>155</v>
      </c>
      <c r="B156" s="115">
        <f>Расчет!A161</f>
        <v>43441</v>
      </c>
      <c r="C156" s="113">
        <f>Расчет!B161</f>
        <v>11</v>
      </c>
      <c r="D156" s="115" t="str">
        <f>Расчет!C161</f>
        <v>раб</v>
      </c>
      <c r="E156" s="113">
        <f>IF(OR(Расчет!F161="",Расчет!F161=0),0,Расчет!F161)</f>
        <v>0</v>
      </c>
      <c r="F156" s="113">
        <f>IF(Расчет!H161=1,1,0)*COUNT(Расчет!$J$7:J161)</f>
        <v>5</v>
      </c>
      <c r="G156" s="114">
        <f>1000*(Расчет!E161+IF(config!$D$9=2,'Расчет стоимости'!$E$16,'Расчет стоимости'!$E$12))</f>
        <v>1911.67</v>
      </c>
      <c r="H156" s="113">
        <f>Расчет!D161/1000</f>
        <v>2.1539999999999999</v>
      </c>
    </row>
    <row r="157" spans="1:8" x14ac:dyDescent="0.25">
      <c r="A157" s="113">
        <f t="shared" si="2"/>
        <v>156</v>
      </c>
      <c r="B157" s="115">
        <f>Расчет!A162</f>
        <v>43441</v>
      </c>
      <c r="C157" s="113">
        <f>Расчет!B162</f>
        <v>12</v>
      </c>
      <c r="D157" s="115" t="str">
        <f>Расчет!C162</f>
        <v>раб</v>
      </c>
      <c r="E157" s="113">
        <f>IF(OR(Расчет!F162="",Расчет!F162=0),0,Расчет!F162)</f>
        <v>0</v>
      </c>
      <c r="F157" s="113">
        <f>IF(Расчет!H162=1,1,0)*COUNT(Расчет!$J$7:J162)</f>
        <v>5</v>
      </c>
      <c r="G157" s="114">
        <f>1000*(Расчет!E162+IF(config!$D$9=2,'Расчет стоимости'!$E$16,'Расчет стоимости'!$E$12))</f>
        <v>1927.33</v>
      </c>
      <c r="H157" s="113">
        <f>Расчет!D162/1000</f>
        <v>2.2519999999999998</v>
      </c>
    </row>
    <row r="158" spans="1:8" x14ac:dyDescent="0.25">
      <c r="A158" s="113">
        <f t="shared" si="2"/>
        <v>157</v>
      </c>
      <c r="B158" s="115">
        <f>Расчет!A163</f>
        <v>43441</v>
      </c>
      <c r="C158" s="113">
        <f>Расчет!B163</f>
        <v>13</v>
      </c>
      <c r="D158" s="115" t="str">
        <f>Расчет!C163</f>
        <v>раб</v>
      </c>
      <c r="E158" s="113">
        <f>IF(OR(Расчет!F163="",Расчет!F163=0),0,Расчет!F163)</f>
        <v>0</v>
      </c>
      <c r="F158" s="113">
        <f>IF(Расчет!H163=1,1,0)*COUNT(Расчет!$J$7:J163)</f>
        <v>0</v>
      </c>
      <c r="G158" s="114">
        <f>1000*(Расчет!E163+IF(config!$D$9=2,'Расчет стоимости'!$E$16,'Расчет стоимости'!$E$12))</f>
        <v>1929.3299999999997</v>
      </c>
      <c r="H158" s="113">
        <f>Расчет!D163/1000</f>
        <v>2.1019999999999999</v>
      </c>
    </row>
    <row r="159" spans="1:8" x14ac:dyDescent="0.25">
      <c r="A159" s="113">
        <f t="shared" si="2"/>
        <v>158</v>
      </c>
      <c r="B159" s="115">
        <f>Расчет!A164</f>
        <v>43441</v>
      </c>
      <c r="C159" s="113">
        <f>Расчет!B164</f>
        <v>14</v>
      </c>
      <c r="D159" s="115" t="str">
        <f>Расчет!C164</f>
        <v>раб</v>
      </c>
      <c r="E159" s="113">
        <f>IF(OR(Расчет!F164="",Расчет!F164=0),0,Расчет!F164)</f>
        <v>0</v>
      </c>
      <c r="F159" s="113">
        <f>IF(Расчет!H164=1,1,0)*COUNT(Расчет!$J$7:J164)</f>
        <v>0</v>
      </c>
      <c r="G159" s="114">
        <f>1000*(Расчет!E164+IF(config!$D$9=2,'Расчет стоимости'!$E$16,'Расчет стоимости'!$E$12))</f>
        <v>1941.78</v>
      </c>
      <c r="H159" s="113">
        <f>Расчет!D164/1000</f>
        <v>2.0259999999999998</v>
      </c>
    </row>
    <row r="160" spans="1:8" x14ac:dyDescent="0.25">
      <c r="A160" s="113">
        <f t="shared" si="2"/>
        <v>159</v>
      </c>
      <c r="B160" s="115">
        <f>Расчет!A165</f>
        <v>43441</v>
      </c>
      <c r="C160" s="113">
        <f>Расчет!B165</f>
        <v>15</v>
      </c>
      <c r="D160" s="115" t="str">
        <f>Расчет!C165</f>
        <v>раб</v>
      </c>
      <c r="E160" s="113">
        <f>IF(OR(Расчет!F165="",Расчет!F165=0),0,Расчет!F165)</f>
        <v>0</v>
      </c>
      <c r="F160" s="113">
        <f>IF(Расчет!H165=1,1,0)*COUNT(Расчет!$J$7:J165)</f>
        <v>5</v>
      </c>
      <c r="G160" s="114">
        <f>1000*(Расчет!E165+IF(config!$D$9=2,'Расчет стоимости'!$E$16,'Расчет стоимости'!$E$12))</f>
        <v>1912.69</v>
      </c>
      <c r="H160" s="113">
        <f>Расчет!D165/1000</f>
        <v>1.911</v>
      </c>
    </row>
    <row r="161" spans="1:8" x14ac:dyDescent="0.25">
      <c r="A161" s="113">
        <f t="shared" si="2"/>
        <v>160</v>
      </c>
      <c r="B161" s="115">
        <f>Расчет!A166</f>
        <v>43441</v>
      </c>
      <c r="C161" s="113">
        <f>Расчет!B166</f>
        <v>16</v>
      </c>
      <c r="D161" s="115" t="str">
        <f>Расчет!C166</f>
        <v>раб</v>
      </c>
      <c r="E161" s="113">
        <f>IF(OR(Расчет!F166="",Расчет!F166=0),0,Расчет!F166)</f>
        <v>0</v>
      </c>
      <c r="F161" s="113">
        <f>IF(Расчет!H166=1,1,0)*COUNT(Расчет!$J$7:J166)</f>
        <v>5</v>
      </c>
      <c r="G161" s="114">
        <f>1000*(Расчет!E166+IF(config!$D$9=2,'Расчет стоимости'!$E$16,'Расчет стоимости'!$E$12))</f>
        <v>1901.4700000000003</v>
      </c>
      <c r="H161" s="113">
        <f>Расчет!D166/1000</f>
        <v>1.6679999999999999</v>
      </c>
    </row>
    <row r="162" spans="1:8" x14ac:dyDescent="0.25">
      <c r="A162" s="113">
        <f t="shared" si="2"/>
        <v>161</v>
      </c>
      <c r="B162" s="115">
        <f>Расчет!A167</f>
        <v>43441</v>
      </c>
      <c r="C162" s="113">
        <f>Расчет!B167</f>
        <v>17</v>
      </c>
      <c r="D162" s="115" t="str">
        <f>Расчет!C167</f>
        <v>раб</v>
      </c>
      <c r="E162" s="113">
        <f>IF(OR(Расчет!F167="",Расчет!F167=0),0,Расчет!F167)</f>
        <v>1</v>
      </c>
      <c r="F162" s="113">
        <f>IF(Расчет!H167=1,1,0)*COUNT(Расчет!$J$7:J167)</f>
        <v>5</v>
      </c>
      <c r="G162" s="114">
        <f>1000*(Расчет!E167+IF(config!$D$9=2,'Расчет стоимости'!$E$16,'Расчет стоимости'!$E$12))</f>
        <v>1910.2199999999998</v>
      </c>
      <c r="H162" s="113">
        <f>Расчет!D167/1000</f>
        <v>1.3</v>
      </c>
    </row>
    <row r="163" spans="1:8" x14ac:dyDescent="0.25">
      <c r="A163" s="113">
        <f t="shared" si="2"/>
        <v>162</v>
      </c>
      <c r="B163" s="115">
        <f>Расчет!A168</f>
        <v>43441</v>
      </c>
      <c r="C163" s="113">
        <f>Расчет!B168</f>
        <v>18</v>
      </c>
      <c r="D163" s="115" t="str">
        <f>Расчет!C168</f>
        <v>раб</v>
      </c>
      <c r="E163" s="113">
        <f>IF(OR(Расчет!F168="",Расчет!F168=0),0,Расчет!F168)</f>
        <v>0</v>
      </c>
      <c r="F163" s="113">
        <f>IF(Расчет!H168=1,1,0)*COUNT(Расчет!$J$7:J168)</f>
        <v>5</v>
      </c>
      <c r="G163" s="114">
        <f>1000*(Расчет!E168+IF(config!$D$9=2,'Расчет стоимости'!$E$16,'Расчет стоимости'!$E$12))</f>
        <v>1895.73</v>
      </c>
      <c r="H163" s="113">
        <f>Расчет!D168/1000</f>
        <v>1.1359999999999999</v>
      </c>
    </row>
    <row r="164" spans="1:8" x14ac:dyDescent="0.25">
      <c r="A164" s="113">
        <f t="shared" si="2"/>
        <v>163</v>
      </c>
      <c r="B164" s="115">
        <f>Расчет!A169</f>
        <v>43441</v>
      </c>
      <c r="C164" s="113">
        <f>Расчет!B169</f>
        <v>19</v>
      </c>
      <c r="D164" s="115" t="str">
        <f>Расчет!C169</f>
        <v>раб</v>
      </c>
      <c r="E164" s="113">
        <f>IF(OR(Расчет!F169="",Расчет!F169=0),0,Расчет!F169)</f>
        <v>0</v>
      </c>
      <c r="F164" s="113">
        <f>IF(Расчет!H169=1,1,0)*COUNT(Расчет!$J$7:J169)</f>
        <v>5</v>
      </c>
      <c r="G164" s="114">
        <f>1000*(Расчет!E169+IF(config!$D$9=2,'Расчет стоимости'!$E$16,'Расчет стоимости'!$E$12))</f>
        <v>1891.5099999999998</v>
      </c>
      <c r="H164" s="113">
        <f>Расчет!D169/1000</f>
        <v>1.085</v>
      </c>
    </row>
    <row r="165" spans="1:8" x14ac:dyDescent="0.25">
      <c r="A165" s="113">
        <f t="shared" si="2"/>
        <v>164</v>
      </c>
      <c r="B165" s="115">
        <f>Расчет!A170</f>
        <v>43441</v>
      </c>
      <c r="C165" s="113">
        <f>Расчет!B170</f>
        <v>20</v>
      </c>
      <c r="D165" s="115" t="str">
        <f>Расчет!C170</f>
        <v>раб</v>
      </c>
      <c r="E165" s="113">
        <f>IF(OR(Расчет!F170="",Расчет!F170=0),0,Расчет!F170)</f>
        <v>0</v>
      </c>
      <c r="F165" s="113">
        <f>IF(Расчет!H170=1,1,0)*COUNT(Расчет!$J$7:J170)</f>
        <v>5</v>
      </c>
      <c r="G165" s="114">
        <f>1000*(Расчет!E170+IF(config!$D$9=2,'Расчет стоимости'!$E$16,'Расчет стоимости'!$E$12))</f>
        <v>1889.71</v>
      </c>
      <c r="H165" s="113">
        <f>Расчет!D170/1000</f>
        <v>1.04</v>
      </c>
    </row>
    <row r="166" spans="1:8" x14ac:dyDescent="0.25">
      <c r="A166" s="113">
        <f t="shared" si="2"/>
        <v>165</v>
      </c>
      <c r="B166" s="115">
        <f>Расчет!A171</f>
        <v>43441</v>
      </c>
      <c r="C166" s="113">
        <f>Расчет!B171</f>
        <v>21</v>
      </c>
      <c r="D166" s="115" t="str">
        <f>Расчет!C171</f>
        <v>раб</v>
      </c>
      <c r="E166" s="113">
        <f>IF(OR(Расчет!F171="",Расчет!F171=0),0,Расчет!F171)</f>
        <v>0</v>
      </c>
      <c r="F166" s="113">
        <f>IF(Расчет!H171=1,1,0)*COUNT(Расчет!$J$7:J171)</f>
        <v>5</v>
      </c>
      <c r="G166" s="114">
        <f>1000*(Расчет!E171+IF(config!$D$9=2,'Расчет стоимости'!$E$16,'Расчет стоимости'!$E$12))</f>
        <v>1854</v>
      </c>
      <c r="H166" s="113">
        <f>Расчет!D171/1000</f>
        <v>1.026</v>
      </c>
    </row>
    <row r="167" spans="1:8" x14ac:dyDescent="0.25">
      <c r="A167" s="113">
        <f t="shared" si="2"/>
        <v>166</v>
      </c>
      <c r="B167" s="115">
        <f>Расчет!A172</f>
        <v>43441</v>
      </c>
      <c r="C167" s="113">
        <f>Расчет!B172</f>
        <v>22</v>
      </c>
      <c r="D167" s="115" t="str">
        <f>Расчет!C172</f>
        <v>раб</v>
      </c>
      <c r="E167" s="113">
        <f>IF(OR(Расчет!F172="",Расчет!F172=0),0,Расчет!F172)</f>
        <v>0</v>
      </c>
      <c r="F167" s="113">
        <f>IF(Расчет!H172=1,1,0)*COUNT(Расчет!$J$7:J172)</f>
        <v>0</v>
      </c>
      <c r="G167" s="114">
        <f>1000*(Расчет!E172+IF(config!$D$9=2,'Расчет стоимости'!$E$16,'Расчет стоимости'!$E$12))</f>
        <v>1838.3499999999997</v>
      </c>
      <c r="H167" s="113">
        <f>Расчет!D172/1000</f>
        <v>1.018</v>
      </c>
    </row>
    <row r="168" spans="1:8" x14ac:dyDescent="0.25">
      <c r="A168" s="113">
        <f t="shared" si="2"/>
        <v>167</v>
      </c>
      <c r="B168" s="115">
        <f>Расчет!A173</f>
        <v>43441</v>
      </c>
      <c r="C168" s="113">
        <f>Расчет!B173</f>
        <v>23</v>
      </c>
      <c r="D168" s="115" t="str">
        <f>Расчет!C173</f>
        <v>раб</v>
      </c>
      <c r="E168" s="113">
        <f>IF(OR(Расчет!F173="",Расчет!F173=0),0,Расчет!F173)</f>
        <v>0</v>
      </c>
      <c r="F168" s="113">
        <f>IF(Расчет!H173=1,1,0)*COUNT(Расчет!$J$7:J173)</f>
        <v>0</v>
      </c>
      <c r="G168" s="114">
        <f>1000*(Расчет!E173+IF(config!$D$9=2,'Расчет стоимости'!$E$16,'Расчет стоимости'!$E$12))</f>
        <v>1624.3399999999997</v>
      </c>
      <c r="H168" s="113">
        <f>Расчет!D173/1000</f>
        <v>1.016</v>
      </c>
    </row>
    <row r="169" spans="1:8" x14ac:dyDescent="0.25">
      <c r="A169" s="113">
        <f t="shared" si="2"/>
        <v>168</v>
      </c>
      <c r="B169" s="115">
        <f>Расчет!A174</f>
        <v>43441</v>
      </c>
      <c r="C169" s="113">
        <f>Расчет!B174</f>
        <v>24</v>
      </c>
      <c r="D169" s="115" t="str">
        <f>Расчет!C174</f>
        <v>раб</v>
      </c>
      <c r="E169" s="113">
        <f>IF(OR(Расчет!F174="",Расчет!F174=0),0,Расчет!F174)</f>
        <v>0</v>
      </c>
      <c r="F169" s="113">
        <f>IF(Расчет!H174=1,1,0)*COUNT(Расчет!$J$7:J174)</f>
        <v>0</v>
      </c>
      <c r="G169" s="114">
        <f>1000*(Расчет!E174+IF(config!$D$9=2,'Расчет стоимости'!$E$16,'Расчет стоимости'!$E$12))</f>
        <v>1471.2200000000003</v>
      </c>
      <c r="H169" s="113">
        <f>Расчет!D174/1000</f>
        <v>1.0049999999999999</v>
      </c>
    </row>
    <row r="170" spans="1:8" x14ac:dyDescent="0.25">
      <c r="A170" s="113">
        <f t="shared" si="2"/>
        <v>169</v>
      </c>
      <c r="B170" s="115">
        <f>Расчет!A175</f>
        <v>43442</v>
      </c>
      <c r="C170" s="113">
        <f>Расчет!B175</f>
        <v>1</v>
      </c>
      <c r="D170" s="115" t="str">
        <f>Расчет!C175</f>
        <v>вых</v>
      </c>
      <c r="E170" s="113">
        <f>IF(OR(Расчет!F175="",Расчет!F175=0),0,Расчет!F175)</f>
        <v>0</v>
      </c>
      <c r="F170" s="113">
        <f>IF(Расчет!H175=1,1,0)*COUNT(Расчет!$J$7:J175)</f>
        <v>0</v>
      </c>
      <c r="G170" s="114">
        <f>1000*(Расчет!E175+IF(config!$D$9=2,'Расчет стоимости'!$E$16,'Расчет стоимости'!$E$12))</f>
        <v>1440.74</v>
      </c>
      <c r="H170" s="113">
        <f>Расчет!D175/1000</f>
        <v>1.0069999999999999</v>
      </c>
    </row>
    <row r="171" spans="1:8" x14ac:dyDescent="0.25">
      <c r="A171" s="113">
        <f t="shared" si="2"/>
        <v>170</v>
      </c>
      <c r="B171" s="115">
        <f>Расчет!A176</f>
        <v>43442</v>
      </c>
      <c r="C171" s="113">
        <f>Расчет!B176</f>
        <v>2</v>
      </c>
      <c r="D171" s="115" t="str">
        <f>Расчет!C176</f>
        <v>вых</v>
      </c>
      <c r="E171" s="113">
        <f>IF(OR(Расчет!F176="",Расчет!F176=0),0,Расчет!F176)</f>
        <v>0</v>
      </c>
      <c r="F171" s="113">
        <f>IF(Расчет!H176=1,1,0)*COUNT(Расчет!$J$7:J176)</f>
        <v>0</v>
      </c>
      <c r="G171" s="114">
        <f>1000*(Расчет!E176+IF(config!$D$9=2,'Расчет стоимости'!$E$16,'Расчет стоимости'!$E$12))</f>
        <v>1370.88</v>
      </c>
      <c r="H171" s="113">
        <f>Расчет!D176/1000</f>
        <v>1.008</v>
      </c>
    </row>
    <row r="172" spans="1:8" x14ac:dyDescent="0.25">
      <c r="A172" s="113">
        <f t="shared" si="2"/>
        <v>171</v>
      </c>
      <c r="B172" s="115">
        <f>Расчет!A177</f>
        <v>43442</v>
      </c>
      <c r="C172" s="113">
        <f>Расчет!B177</f>
        <v>3</v>
      </c>
      <c r="D172" s="115" t="str">
        <f>Расчет!C177</f>
        <v>вых</v>
      </c>
      <c r="E172" s="113">
        <f>IF(OR(Расчет!F177="",Расчет!F177=0),0,Расчет!F177)</f>
        <v>0</v>
      </c>
      <c r="F172" s="113">
        <f>IF(Расчет!H177=1,1,0)*COUNT(Расчет!$J$7:J177)</f>
        <v>0</v>
      </c>
      <c r="G172" s="114">
        <f>1000*(Расчет!E177+IF(config!$D$9=2,'Расчет стоимости'!$E$16,'Расчет стоимости'!$E$12))</f>
        <v>1346.3500000000001</v>
      </c>
      <c r="H172" s="113">
        <f>Расчет!D177/1000</f>
        <v>1.01</v>
      </c>
    </row>
    <row r="173" spans="1:8" x14ac:dyDescent="0.25">
      <c r="A173" s="113">
        <f t="shared" si="2"/>
        <v>172</v>
      </c>
      <c r="B173" s="115">
        <f>Расчет!A178</f>
        <v>43442</v>
      </c>
      <c r="C173" s="113">
        <f>Расчет!B178</f>
        <v>4</v>
      </c>
      <c r="D173" s="115" t="str">
        <f>Расчет!C178</f>
        <v>вых</v>
      </c>
      <c r="E173" s="113">
        <f>IF(OR(Расчет!F178="",Расчет!F178=0),0,Расчет!F178)</f>
        <v>0</v>
      </c>
      <c r="F173" s="113">
        <f>IF(Расчет!H178=1,1,0)*COUNT(Расчет!$J$7:J178)</f>
        <v>0</v>
      </c>
      <c r="G173" s="114">
        <f>1000*(Расчет!E178+IF(config!$D$9=2,'Расчет стоимости'!$E$16,'Расчет стоимости'!$E$12))</f>
        <v>1345.71</v>
      </c>
      <c r="H173" s="113">
        <f>Расчет!D178/1000</f>
        <v>1.008</v>
      </c>
    </row>
    <row r="174" spans="1:8" x14ac:dyDescent="0.25">
      <c r="A174" s="113">
        <f t="shared" si="2"/>
        <v>173</v>
      </c>
      <c r="B174" s="115">
        <f>Расчет!A179</f>
        <v>43442</v>
      </c>
      <c r="C174" s="113">
        <f>Расчет!B179</f>
        <v>5</v>
      </c>
      <c r="D174" s="115" t="str">
        <f>Расчет!C179</f>
        <v>вых</v>
      </c>
      <c r="E174" s="113">
        <f>IF(OR(Расчет!F179="",Расчет!F179=0),0,Расчет!F179)</f>
        <v>0</v>
      </c>
      <c r="F174" s="113">
        <f>IF(Расчет!H179=1,1,0)*COUNT(Расчет!$J$7:J179)</f>
        <v>0</v>
      </c>
      <c r="G174" s="114">
        <f>1000*(Расчет!E179+IF(config!$D$9=2,'Расчет стоимости'!$E$16,'Расчет стоимости'!$E$12))</f>
        <v>1360.4500000000003</v>
      </c>
      <c r="H174" s="113">
        <f>Расчет!D179/1000</f>
        <v>1.0089999999999999</v>
      </c>
    </row>
    <row r="175" spans="1:8" x14ac:dyDescent="0.25">
      <c r="A175" s="113">
        <f t="shared" si="2"/>
        <v>174</v>
      </c>
      <c r="B175" s="115">
        <f>Расчет!A180</f>
        <v>43442</v>
      </c>
      <c r="C175" s="113">
        <f>Расчет!B180</f>
        <v>6</v>
      </c>
      <c r="D175" s="115" t="str">
        <f>Расчет!C180</f>
        <v>вых</v>
      </c>
      <c r="E175" s="113">
        <f>IF(OR(Расчет!F180="",Расчет!F180=0),0,Расчет!F180)</f>
        <v>0</v>
      </c>
      <c r="F175" s="113">
        <f>IF(Расчет!H180=1,1,0)*COUNT(Расчет!$J$7:J180)</f>
        <v>0</v>
      </c>
      <c r="G175" s="114">
        <f>1000*(Расчет!E180+IF(config!$D$9=2,'Расчет стоимости'!$E$16,'Расчет стоимости'!$E$12))</f>
        <v>1405.45</v>
      </c>
      <c r="H175" s="113">
        <f>Расчет!D180/1000</f>
        <v>1.008</v>
      </c>
    </row>
    <row r="176" spans="1:8" x14ac:dyDescent="0.25">
      <c r="A176" s="113">
        <f t="shared" si="2"/>
        <v>175</v>
      </c>
      <c r="B176" s="115">
        <f>Расчет!A181</f>
        <v>43442</v>
      </c>
      <c r="C176" s="113">
        <f>Расчет!B181</f>
        <v>7</v>
      </c>
      <c r="D176" s="115" t="str">
        <f>Расчет!C181</f>
        <v>вых</v>
      </c>
      <c r="E176" s="113">
        <f>IF(OR(Расчет!F181="",Расчет!F181=0),0,Расчет!F181)</f>
        <v>0</v>
      </c>
      <c r="F176" s="113">
        <f>IF(Расчет!H181=1,1,0)*COUNT(Расчет!$J$7:J181)</f>
        <v>0</v>
      </c>
      <c r="G176" s="114">
        <f>1000*(Расчет!E181+IF(config!$D$9=2,'Расчет стоимости'!$E$16,'Расчет стоимости'!$E$12))</f>
        <v>1442.77</v>
      </c>
      <c r="H176" s="113">
        <f>Расчет!D181/1000</f>
        <v>1.006</v>
      </c>
    </row>
    <row r="177" spans="1:8" x14ac:dyDescent="0.25">
      <c r="A177" s="113">
        <f t="shared" si="2"/>
        <v>176</v>
      </c>
      <c r="B177" s="115">
        <f>Расчет!A182</f>
        <v>43442</v>
      </c>
      <c r="C177" s="113">
        <f>Расчет!B182</f>
        <v>8</v>
      </c>
      <c r="D177" s="115" t="str">
        <f>Расчет!C182</f>
        <v>вых</v>
      </c>
      <c r="E177" s="113">
        <f>IF(OR(Расчет!F182="",Расчет!F182=0),0,Расчет!F182)</f>
        <v>0</v>
      </c>
      <c r="F177" s="113">
        <f>IF(Расчет!H182=1,1,0)*COUNT(Расчет!$J$7:J182)</f>
        <v>0</v>
      </c>
      <c r="G177" s="114">
        <f>1000*(Расчет!E182+IF(config!$D$9=2,'Расчет стоимости'!$E$16,'Расчет стоимости'!$E$12))</f>
        <v>1689.85</v>
      </c>
      <c r="H177" s="113">
        <f>Расчет!D182/1000</f>
        <v>0.998</v>
      </c>
    </row>
    <row r="178" spans="1:8" x14ac:dyDescent="0.25">
      <c r="A178" s="113">
        <f t="shared" si="2"/>
        <v>177</v>
      </c>
      <c r="B178" s="115">
        <f>Расчет!A183</f>
        <v>43442</v>
      </c>
      <c r="C178" s="113">
        <f>Расчет!B183</f>
        <v>9</v>
      </c>
      <c r="D178" s="115" t="str">
        <f>Расчет!C183</f>
        <v>вых</v>
      </c>
      <c r="E178" s="113">
        <f>IF(OR(Расчет!F183="",Расчет!F183=0),0,Расчет!F183)</f>
        <v>0</v>
      </c>
      <c r="F178" s="113">
        <f>IF(Расчет!H183=1,1,0)*COUNT(Расчет!$J$7:J183)</f>
        <v>0</v>
      </c>
      <c r="G178" s="114">
        <f>1000*(Расчет!E183+IF(config!$D$9=2,'Расчет стоимости'!$E$16,'Расчет стоимости'!$E$12))</f>
        <v>1866.19</v>
      </c>
      <c r="H178" s="113">
        <f>Расчет!D183/1000</f>
        <v>1.0029999999999999</v>
      </c>
    </row>
    <row r="179" spans="1:8" x14ac:dyDescent="0.25">
      <c r="A179" s="113">
        <f t="shared" si="2"/>
        <v>178</v>
      </c>
      <c r="B179" s="115">
        <f>Расчет!A184</f>
        <v>43442</v>
      </c>
      <c r="C179" s="113">
        <f>Расчет!B184</f>
        <v>10</v>
      </c>
      <c r="D179" s="115" t="str">
        <f>Расчет!C184</f>
        <v>вых</v>
      </c>
      <c r="E179" s="113">
        <f>IF(OR(Расчет!F184="",Расчет!F184=0),0,Расчет!F184)</f>
        <v>0</v>
      </c>
      <c r="F179" s="113">
        <f>IF(Расчет!H184=1,1,0)*COUNT(Расчет!$J$7:J184)</f>
        <v>0</v>
      </c>
      <c r="G179" s="114">
        <f>1000*(Расчет!E184+IF(config!$D$9=2,'Расчет стоимости'!$E$16,'Расчет стоимости'!$E$12))</f>
        <v>1967.6100000000001</v>
      </c>
      <c r="H179" s="113">
        <f>Расчет!D184/1000</f>
        <v>0.99199999999999999</v>
      </c>
    </row>
    <row r="180" spans="1:8" x14ac:dyDescent="0.25">
      <c r="A180" s="113">
        <f t="shared" si="2"/>
        <v>179</v>
      </c>
      <c r="B180" s="115">
        <f>Расчет!A185</f>
        <v>43442</v>
      </c>
      <c r="C180" s="113">
        <f>Расчет!B185</f>
        <v>11</v>
      </c>
      <c r="D180" s="115" t="str">
        <f>Расчет!C185</f>
        <v>вых</v>
      </c>
      <c r="E180" s="113">
        <f>IF(OR(Расчет!F185="",Расчет!F185=0),0,Расчет!F185)</f>
        <v>0</v>
      </c>
      <c r="F180" s="113">
        <f>IF(Расчет!H185=1,1,0)*COUNT(Расчет!$J$7:J185)</f>
        <v>0</v>
      </c>
      <c r="G180" s="114">
        <f>1000*(Расчет!E185+IF(config!$D$9=2,'Расчет стоимости'!$E$16,'Расчет стоимости'!$E$12))</f>
        <v>2000.3899999999999</v>
      </c>
      <c r="H180" s="113">
        <f>Расчет!D185/1000</f>
        <v>0.98799999999999999</v>
      </c>
    </row>
    <row r="181" spans="1:8" x14ac:dyDescent="0.25">
      <c r="A181" s="113">
        <f t="shared" si="2"/>
        <v>180</v>
      </c>
      <c r="B181" s="115">
        <f>Расчет!A186</f>
        <v>43442</v>
      </c>
      <c r="C181" s="113">
        <f>Расчет!B186</f>
        <v>12</v>
      </c>
      <c r="D181" s="115" t="str">
        <f>Расчет!C186</f>
        <v>вых</v>
      </c>
      <c r="E181" s="113">
        <f>IF(OR(Расчет!F186="",Расчет!F186=0),0,Расчет!F186)</f>
        <v>0</v>
      </c>
      <c r="F181" s="113">
        <f>IF(Расчет!H186=1,1,0)*COUNT(Расчет!$J$7:J186)</f>
        <v>0</v>
      </c>
      <c r="G181" s="114">
        <f>1000*(Расчет!E186+IF(config!$D$9=2,'Расчет стоимости'!$E$16,'Расчет стоимости'!$E$12))</f>
        <v>2004.0399999999997</v>
      </c>
      <c r="H181" s="113">
        <f>Расчет!D186/1000</f>
        <v>0.98399999999999999</v>
      </c>
    </row>
    <row r="182" spans="1:8" x14ac:dyDescent="0.25">
      <c r="A182" s="113">
        <f t="shared" si="2"/>
        <v>181</v>
      </c>
      <c r="B182" s="115">
        <f>Расчет!A187</f>
        <v>43442</v>
      </c>
      <c r="C182" s="113">
        <f>Расчет!B187</f>
        <v>13</v>
      </c>
      <c r="D182" s="115" t="str">
        <f>Расчет!C187</f>
        <v>вых</v>
      </c>
      <c r="E182" s="113">
        <f>IF(OR(Расчет!F187="",Расчет!F187=0),0,Расчет!F187)</f>
        <v>0</v>
      </c>
      <c r="F182" s="113">
        <f>IF(Расчет!H187=1,1,0)*COUNT(Расчет!$J$7:J187)</f>
        <v>0</v>
      </c>
      <c r="G182" s="114">
        <f>1000*(Расчет!E187+IF(config!$D$9=2,'Расчет стоимости'!$E$16,'Расчет стоимости'!$E$12))</f>
        <v>2002.2799999999997</v>
      </c>
      <c r="H182" s="113">
        <f>Расчет!D187/1000</f>
        <v>0.98399999999999999</v>
      </c>
    </row>
    <row r="183" spans="1:8" x14ac:dyDescent="0.25">
      <c r="A183" s="113">
        <f t="shared" si="2"/>
        <v>182</v>
      </c>
      <c r="B183" s="115">
        <f>Расчет!A188</f>
        <v>43442</v>
      </c>
      <c r="C183" s="113">
        <f>Расчет!B188</f>
        <v>14</v>
      </c>
      <c r="D183" s="115" t="str">
        <f>Расчет!C188</f>
        <v>вых</v>
      </c>
      <c r="E183" s="113">
        <f>IF(OR(Расчет!F188="",Расчет!F188=0),0,Расчет!F188)</f>
        <v>0</v>
      </c>
      <c r="F183" s="113">
        <f>IF(Расчет!H188=1,1,0)*COUNT(Расчет!$J$7:J188)</f>
        <v>0</v>
      </c>
      <c r="G183" s="114">
        <f>1000*(Расчет!E188+IF(config!$D$9=2,'Расчет стоимости'!$E$16,'Расчет стоимости'!$E$12))</f>
        <v>2000.7799999999997</v>
      </c>
      <c r="H183" s="113">
        <f>Расчет!D188/1000</f>
        <v>0.98199999999999998</v>
      </c>
    </row>
    <row r="184" spans="1:8" x14ac:dyDescent="0.25">
      <c r="A184" s="113">
        <f t="shared" si="2"/>
        <v>183</v>
      </c>
      <c r="B184" s="115">
        <f>Расчет!A189</f>
        <v>43442</v>
      </c>
      <c r="C184" s="113">
        <f>Расчет!B189</f>
        <v>15</v>
      </c>
      <c r="D184" s="115" t="str">
        <f>Расчет!C189</f>
        <v>вых</v>
      </c>
      <c r="E184" s="113">
        <f>IF(OR(Расчет!F189="",Расчет!F189=0),0,Расчет!F189)</f>
        <v>0</v>
      </c>
      <c r="F184" s="113">
        <f>IF(Расчет!H189=1,1,0)*COUNT(Расчет!$J$7:J189)</f>
        <v>0</v>
      </c>
      <c r="G184" s="114">
        <f>1000*(Расчет!E189+IF(config!$D$9=2,'Расчет стоимости'!$E$16,'Расчет стоимости'!$E$12))</f>
        <v>1992.3899999999999</v>
      </c>
      <c r="H184" s="113">
        <f>Расчет!D189/1000</f>
        <v>0.98</v>
      </c>
    </row>
    <row r="185" spans="1:8" x14ac:dyDescent="0.25">
      <c r="A185" s="113">
        <f t="shared" si="2"/>
        <v>184</v>
      </c>
      <c r="B185" s="115">
        <f>Расчет!A190</f>
        <v>43442</v>
      </c>
      <c r="C185" s="113">
        <f>Расчет!B190</f>
        <v>16</v>
      </c>
      <c r="D185" s="115" t="str">
        <f>Расчет!C190</f>
        <v>вых</v>
      </c>
      <c r="E185" s="113">
        <f>IF(OR(Расчет!F190="",Расчет!F190=0),0,Расчет!F190)</f>
        <v>0</v>
      </c>
      <c r="F185" s="113">
        <f>IF(Расчет!H190=1,1,0)*COUNT(Расчет!$J$7:J190)</f>
        <v>0</v>
      </c>
      <c r="G185" s="114">
        <f>1000*(Расчет!E190+IF(config!$D$9=2,'Расчет стоимости'!$E$16,'Расчет стоимости'!$E$12))</f>
        <v>1965.24</v>
      </c>
      <c r="H185" s="113">
        <f>Расчет!D190/1000</f>
        <v>0.97099999999999997</v>
      </c>
    </row>
    <row r="186" spans="1:8" x14ac:dyDescent="0.25">
      <c r="A186" s="113">
        <f t="shared" si="2"/>
        <v>185</v>
      </c>
      <c r="B186" s="115">
        <f>Расчет!A191</f>
        <v>43442</v>
      </c>
      <c r="C186" s="113">
        <f>Расчет!B191</f>
        <v>17</v>
      </c>
      <c r="D186" s="115" t="str">
        <f>Расчет!C191</f>
        <v>вых</v>
      </c>
      <c r="E186" s="113">
        <f>IF(OR(Расчет!F191="",Расчет!F191=0),0,Расчет!F191)</f>
        <v>0</v>
      </c>
      <c r="F186" s="113">
        <f>IF(Расчет!H191=1,1,0)*COUNT(Расчет!$J$7:J191)</f>
        <v>0</v>
      </c>
      <c r="G186" s="114">
        <f>1000*(Расчет!E191+IF(config!$D$9=2,'Расчет стоимости'!$E$16,'Расчет стоимости'!$E$12))</f>
        <v>2001.3600000000001</v>
      </c>
      <c r="H186" s="113">
        <f>Расчет!D191/1000</f>
        <v>0.97399999999999998</v>
      </c>
    </row>
    <row r="187" spans="1:8" x14ac:dyDescent="0.25">
      <c r="A187" s="113">
        <f t="shared" si="2"/>
        <v>186</v>
      </c>
      <c r="B187" s="115">
        <f>Расчет!A192</f>
        <v>43442</v>
      </c>
      <c r="C187" s="113">
        <f>Расчет!B192</f>
        <v>18</v>
      </c>
      <c r="D187" s="115" t="str">
        <f>Расчет!C192</f>
        <v>вых</v>
      </c>
      <c r="E187" s="113">
        <f>IF(OR(Расчет!F192="",Расчет!F192=0),0,Расчет!F192)</f>
        <v>0</v>
      </c>
      <c r="F187" s="113">
        <f>IF(Расчет!H192=1,1,0)*COUNT(Расчет!$J$7:J192)</f>
        <v>0</v>
      </c>
      <c r="G187" s="114">
        <f>1000*(Расчет!E192+IF(config!$D$9=2,'Расчет стоимости'!$E$16,'Расчет стоимости'!$E$12))</f>
        <v>2035.68</v>
      </c>
      <c r="H187" s="113">
        <f>Расчет!D192/1000</f>
        <v>0.99</v>
      </c>
    </row>
    <row r="188" spans="1:8" x14ac:dyDescent="0.25">
      <c r="A188" s="113">
        <f t="shared" si="2"/>
        <v>187</v>
      </c>
      <c r="B188" s="115">
        <f>Расчет!A193</f>
        <v>43442</v>
      </c>
      <c r="C188" s="113">
        <f>Расчет!B193</f>
        <v>19</v>
      </c>
      <c r="D188" s="115" t="str">
        <f>Расчет!C193</f>
        <v>вых</v>
      </c>
      <c r="E188" s="113">
        <f>IF(OR(Расчет!F193="",Расчет!F193=0),0,Расчет!F193)</f>
        <v>0</v>
      </c>
      <c r="F188" s="113">
        <f>IF(Расчет!H193=1,1,0)*COUNT(Расчет!$J$7:J193)</f>
        <v>0</v>
      </c>
      <c r="G188" s="114">
        <f>1000*(Расчет!E193+IF(config!$D$9=2,'Расчет стоимости'!$E$16,'Расчет стоимости'!$E$12))</f>
        <v>2024.2300000000002</v>
      </c>
      <c r="H188" s="113">
        <f>Расчет!D193/1000</f>
        <v>0.98799999999999999</v>
      </c>
    </row>
    <row r="189" spans="1:8" x14ac:dyDescent="0.25">
      <c r="A189" s="113">
        <f t="shared" si="2"/>
        <v>188</v>
      </c>
      <c r="B189" s="115">
        <f>Расчет!A194</f>
        <v>43442</v>
      </c>
      <c r="C189" s="113">
        <f>Расчет!B194</f>
        <v>20</v>
      </c>
      <c r="D189" s="115" t="str">
        <f>Расчет!C194</f>
        <v>вых</v>
      </c>
      <c r="E189" s="113">
        <f>IF(OR(Расчет!F194="",Расчет!F194=0),0,Расчет!F194)</f>
        <v>0</v>
      </c>
      <c r="F189" s="113">
        <f>IF(Расчет!H194=1,1,0)*COUNT(Расчет!$J$7:J194)</f>
        <v>0</v>
      </c>
      <c r="G189" s="114">
        <f>1000*(Расчет!E194+IF(config!$D$9=2,'Расчет стоимости'!$E$16,'Расчет стоимости'!$E$12))</f>
        <v>1999.2200000000003</v>
      </c>
      <c r="H189" s="113">
        <f>Расчет!D194/1000</f>
        <v>0.99299999999999999</v>
      </c>
    </row>
    <row r="190" spans="1:8" x14ac:dyDescent="0.25">
      <c r="A190" s="113">
        <f t="shared" si="2"/>
        <v>189</v>
      </c>
      <c r="B190" s="115">
        <f>Расчет!A195</f>
        <v>43442</v>
      </c>
      <c r="C190" s="113">
        <f>Расчет!B195</f>
        <v>21</v>
      </c>
      <c r="D190" s="115" t="str">
        <f>Расчет!C195</f>
        <v>вых</v>
      </c>
      <c r="E190" s="113">
        <f>IF(OR(Расчет!F195="",Расчет!F195=0),0,Расчет!F195)</f>
        <v>0</v>
      </c>
      <c r="F190" s="113">
        <f>IF(Расчет!H195=1,1,0)*COUNT(Расчет!$J$7:J195)</f>
        <v>0</v>
      </c>
      <c r="G190" s="114">
        <f>1000*(Расчет!E195+IF(config!$D$9=2,'Расчет стоимости'!$E$16,'Расчет стоимости'!$E$12))</f>
        <v>2006.1199999999997</v>
      </c>
      <c r="H190" s="113">
        <f>Расчет!D195/1000</f>
        <v>0.99299999999999999</v>
      </c>
    </row>
    <row r="191" spans="1:8" x14ac:dyDescent="0.25">
      <c r="A191" s="113">
        <f t="shared" si="2"/>
        <v>190</v>
      </c>
      <c r="B191" s="115">
        <f>Расчет!A196</f>
        <v>43442</v>
      </c>
      <c r="C191" s="113">
        <f>Расчет!B196</f>
        <v>22</v>
      </c>
      <c r="D191" s="115" t="str">
        <f>Расчет!C196</f>
        <v>вых</v>
      </c>
      <c r="E191" s="113">
        <f>IF(OR(Расчет!F196="",Расчет!F196=0),0,Расчет!F196)</f>
        <v>0</v>
      </c>
      <c r="F191" s="113">
        <f>IF(Расчет!H196=1,1,0)*COUNT(Расчет!$J$7:J196)</f>
        <v>0</v>
      </c>
      <c r="G191" s="114">
        <f>1000*(Расчет!E196+IF(config!$D$9=2,'Расчет стоимости'!$E$16,'Расчет стоимости'!$E$12))</f>
        <v>1901.9400000000003</v>
      </c>
      <c r="H191" s="113">
        <f>Расчет!D196/1000</f>
        <v>0.98899999999999999</v>
      </c>
    </row>
    <row r="192" spans="1:8" x14ac:dyDescent="0.25">
      <c r="A192" s="113">
        <f t="shared" si="2"/>
        <v>191</v>
      </c>
      <c r="B192" s="115">
        <f>Расчет!A197</f>
        <v>43442</v>
      </c>
      <c r="C192" s="113">
        <f>Расчет!B197</f>
        <v>23</v>
      </c>
      <c r="D192" s="115" t="str">
        <f>Расчет!C197</f>
        <v>вых</v>
      </c>
      <c r="E192" s="113">
        <f>IF(OR(Расчет!F197="",Расчет!F197=0),0,Расчет!F197)</f>
        <v>0</v>
      </c>
      <c r="F192" s="113">
        <f>IF(Расчет!H197=1,1,0)*COUNT(Расчет!$J$7:J197)</f>
        <v>0</v>
      </c>
      <c r="G192" s="114">
        <f>1000*(Расчет!E197+IF(config!$D$9=2,'Расчет стоимости'!$E$16,'Расчет стоимости'!$E$12))</f>
        <v>1715.7900000000002</v>
      </c>
      <c r="H192" s="113">
        <f>Расчет!D197/1000</f>
        <v>0.99</v>
      </c>
    </row>
    <row r="193" spans="1:8" x14ac:dyDescent="0.25">
      <c r="A193" s="113">
        <f t="shared" si="2"/>
        <v>192</v>
      </c>
      <c r="B193" s="115">
        <f>Расчет!A198</f>
        <v>43442</v>
      </c>
      <c r="C193" s="113">
        <f>Расчет!B198</f>
        <v>24</v>
      </c>
      <c r="D193" s="115" t="str">
        <f>Расчет!C198</f>
        <v>вых</v>
      </c>
      <c r="E193" s="113">
        <f>IF(OR(Расчет!F198="",Расчет!F198=0),0,Расчет!F198)</f>
        <v>0</v>
      </c>
      <c r="F193" s="113">
        <f>IF(Расчет!H198=1,1,0)*COUNT(Расчет!$J$7:J198)</f>
        <v>0</v>
      </c>
      <c r="G193" s="114">
        <f>1000*(Расчет!E198+IF(config!$D$9=2,'Расчет стоимости'!$E$16,'Расчет стоимости'!$E$12))</f>
        <v>1479.66</v>
      </c>
      <c r="H193" s="113">
        <f>Расчет!D198/1000</f>
        <v>0.99099999999999999</v>
      </c>
    </row>
    <row r="194" spans="1:8" x14ac:dyDescent="0.25">
      <c r="A194" s="113">
        <f t="shared" si="2"/>
        <v>193</v>
      </c>
      <c r="B194" s="115">
        <f>Расчет!A199</f>
        <v>43443</v>
      </c>
      <c r="C194" s="113">
        <f>Расчет!B199</f>
        <v>1</v>
      </c>
      <c r="D194" s="115" t="str">
        <f>Расчет!C199</f>
        <v>вых</v>
      </c>
      <c r="E194" s="113">
        <f>IF(OR(Расчет!F199="",Расчет!F199=0),0,Расчет!F199)</f>
        <v>0</v>
      </c>
      <c r="F194" s="113">
        <f>IF(Расчет!H199=1,1,0)*COUNT(Расчет!$J$7:J199)</f>
        <v>0</v>
      </c>
      <c r="G194" s="114">
        <f>1000*(Расчет!E199+IF(config!$D$9=2,'Расчет стоимости'!$E$16,'Расчет стоимости'!$E$12))</f>
        <v>1422.5400000000002</v>
      </c>
      <c r="H194" s="113">
        <f>Расчет!D199/1000</f>
        <v>0.99</v>
      </c>
    </row>
    <row r="195" spans="1:8" x14ac:dyDescent="0.25">
      <c r="A195" s="113">
        <f t="shared" si="2"/>
        <v>194</v>
      </c>
      <c r="B195" s="115">
        <f>Расчет!A200</f>
        <v>43443</v>
      </c>
      <c r="C195" s="113">
        <f>Расчет!B200</f>
        <v>2</v>
      </c>
      <c r="D195" s="115" t="str">
        <f>Расчет!C200</f>
        <v>вых</v>
      </c>
      <c r="E195" s="113">
        <f>IF(OR(Расчет!F200="",Расчет!F200=0),0,Расчет!F200)</f>
        <v>0</v>
      </c>
      <c r="F195" s="113">
        <f>IF(Расчет!H200=1,1,0)*COUNT(Расчет!$J$7:J200)</f>
        <v>0</v>
      </c>
      <c r="G195" s="114">
        <f>1000*(Расчет!E200+IF(config!$D$9=2,'Расчет стоимости'!$E$16,'Расчет стоимости'!$E$12))</f>
        <v>1344.46</v>
      </c>
      <c r="H195" s="113">
        <f>Расчет!D200/1000</f>
        <v>0.99199999999999999</v>
      </c>
    </row>
    <row r="196" spans="1:8" x14ac:dyDescent="0.25">
      <c r="A196" s="113">
        <f t="shared" si="2"/>
        <v>195</v>
      </c>
      <c r="B196" s="115">
        <f>Расчет!A201</f>
        <v>43443</v>
      </c>
      <c r="C196" s="113">
        <f>Расчет!B201</f>
        <v>3</v>
      </c>
      <c r="D196" s="115" t="str">
        <f>Расчет!C201</f>
        <v>вых</v>
      </c>
      <c r="E196" s="113">
        <f>IF(OR(Расчет!F201="",Расчет!F201=0),0,Расчет!F201)</f>
        <v>0</v>
      </c>
      <c r="F196" s="113">
        <f>IF(Расчет!H201=1,1,0)*COUNT(Расчет!$J$7:J201)</f>
        <v>0</v>
      </c>
      <c r="G196" s="114">
        <f>1000*(Расчет!E201+IF(config!$D$9=2,'Расчет стоимости'!$E$16,'Расчет стоимости'!$E$12))</f>
        <v>1346.82</v>
      </c>
      <c r="H196" s="113">
        <f>Расчет!D201/1000</f>
        <v>0.996</v>
      </c>
    </row>
    <row r="197" spans="1:8" x14ac:dyDescent="0.25">
      <c r="A197" s="113">
        <f t="shared" ref="A197:A260" si="3">1+A196</f>
        <v>196</v>
      </c>
      <c r="B197" s="115">
        <f>Расчет!A202</f>
        <v>43443</v>
      </c>
      <c r="C197" s="113">
        <f>Расчет!B202</f>
        <v>4</v>
      </c>
      <c r="D197" s="115" t="str">
        <f>Расчет!C202</f>
        <v>вых</v>
      </c>
      <c r="E197" s="113">
        <f>IF(OR(Расчет!F202="",Расчет!F202=0),0,Расчет!F202)</f>
        <v>0</v>
      </c>
      <c r="F197" s="113">
        <f>IF(Расчет!H202=1,1,0)*COUNT(Расчет!$J$7:J202)</f>
        <v>0</v>
      </c>
      <c r="G197" s="114">
        <f>1000*(Расчет!E202+IF(config!$D$9=2,'Расчет стоимости'!$E$16,'Расчет стоимости'!$E$12))</f>
        <v>1343.71</v>
      </c>
      <c r="H197" s="113">
        <f>Расчет!D202/1000</f>
        <v>0.99399999999999999</v>
      </c>
    </row>
    <row r="198" spans="1:8" x14ac:dyDescent="0.25">
      <c r="A198" s="113">
        <f t="shared" si="3"/>
        <v>197</v>
      </c>
      <c r="B198" s="115">
        <f>Расчет!A203</f>
        <v>43443</v>
      </c>
      <c r="C198" s="113">
        <f>Расчет!B203</f>
        <v>5</v>
      </c>
      <c r="D198" s="115" t="str">
        <f>Расчет!C203</f>
        <v>вых</v>
      </c>
      <c r="E198" s="113">
        <f>IF(OR(Расчет!F203="",Расчет!F203=0),0,Расчет!F203)</f>
        <v>0</v>
      </c>
      <c r="F198" s="113">
        <f>IF(Расчет!H203=1,1,0)*COUNT(Расчет!$J$7:J203)</f>
        <v>0</v>
      </c>
      <c r="G198" s="114">
        <f>1000*(Расчет!E203+IF(config!$D$9=2,'Расчет стоимости'!$E$16,'Расчет стоимости'!$E$12))</f>
        <v>1343.0200000000002</v>
      </c>
      <c r="H198" s="113">
        <f>Расчет!D203/1000</f>
        <v>0.996</v>
      </c>
    </row>
    <row r="199" spans="1:8" x14ac:dyDescent="0.25">
      <c r="A199" s="113">
        <f t="shared" si="3"/>
        <v>198</v>
      </c>
      <c r="B199" s="115">
        <f>Расчет!A204</f>
        <v>43443</v>
      </c>
      <c r="C199" s="113">
        <f>Расчет!B204</f>
        <v>6</v>
      </c>
      <c r="D199" s="115" t="str">
        <f>Расчет!C204</f>
        <v>вых</v>
      </c>
      <c r="E199" s="113">
        <f>IF(OR(Расчет!F204="",Расчет!F204=0),0,Расчет!F204)</f>
        <v>0</v>
      </c>
      <c r="F199" s="113">
        <f>IF(Расчет!H204=1,1,0)*COUNT(Расчет!$J$7:J204)</f>
        <v>0</v>
      </c>
      <c r="G199" s="114">
        <f>1000*(Расчет!E204+IF(config!$D$9=2,'Расчет стоимости'!$E$16,'Расчет стоимости'!$E$12))</f>
        <v>1359.32</v>
      </c>
      <c r="H199" s="113">
        <f>Расчет!D204/1000</f>
        <v>0.99199999999999999</v>
      </c>
    </row>
    <row r="200" spans="1:8" x14ac:dyDescent="0.25">
      <c r="A200" s="113">
        <f t="shared" si="3"/>
        <v>199</v>
      </c>
      <c r="B200" s="115">
        <f>Расчет!A205</f>
        <v>43443</v>
      </c>
      <c r="C200" s="113">
        <f>Расчет!B205</f>
        <v>7</v>
      </c>
      <c r="D200" s="115" t="str">
        <f>Расчет!C205</f>
        <v>вых</v>
      </c>
      <c r="E200" s="113">
        <f>IF(OR(Расчет!F205="",Расчет!F205=0),0,Расчет!F205)</f>
        <v>0</v>
      </c>
      <c r="F200" s="113">
        <f>IF(Расчет!H205=1,1,0)*COUNT(Расчет!$J$7:J205)</f>
        <v>0</v>
      </c>
      <c r="G200" s="114">
        <f>1000*(Расчет!E205+IF(config!$D$9=2,'Расчет стоимости'!$E$16,'Расчет стоимости'!$E$12))</f>
        <v>1449.8699999999997</v>
      </c>
      <c r="H200" s="113">
        <f>Расчет!D205/1000</f>
        <v>0.99299999999999999</v>
      </c>
    </row>
    <row r="201" spans="1:8" x14ac:dyDescent="0.25">
      <c r="A201" s="113">
        <f t="shared" si="3"/>
        <v>200</v>
      </c>
      <c r="B201" s="115">
        <f>Расчет!A206</f>
        <v>43443</v>
      </c>
      <c r="C201" s="113">
        <f>Расчет!B206</f>
        <v>8</v>
      </c>
      <c r="D201" s="115" t="str">
        <f>Расчет!C206</f>
        <v>вых</v>
      </c>
      <c r="E201" s="113">
        <f>IF(OR(Расчет!F206="",Расчет!F206=0),0,Расчет!F206)</f>
        <v>0</v>
      </c>
      <c r="F201" s="113">
        <f>IF(Расчет!H206=1,1,0)*COUNT(Расчет!$J$7:J206)</f>
        <v>0</v>
      </c>
      <c r="G201" s="114">
        <f>1000*(Расчет!E206+IF(config!$D$9=2,'Расчет стоимости'!$E$16,'Расчет стоимости'!$E$12))</f>
        <v>1470.92</v>
      </c>
      <c r="H201" s="113">
        <f>Расчет!D206/1000</f>
        <v>0.996</v>
      </c>
    </row>
    <row r="202" spans="1:8" x14ac:dyDescent="0.25">
      <c r="A202" s="113">
        <f t="shared" si="3"/>
        <v>201</v>
      </c>
      <c r="B202" s="115">
        <f>Расчет!A207</f>
        <v>43443</v>
      </c>
      <c r="C202" s="113">
        <f>Расчет!B207</f>
        <v>9</v>
      </c>
      <c r="D202" s="115" t="str">
        <f>Расчет!C207</f>
        <v>вых</v>
      </c>
      <c r="E202" s="113">
        <f>IF(OR(Расчет!F207="",Расчет!F207=0),0,Расчет!F207)</f>
        <v>0</v>
      </c>
      <c r="F202" s="113">
        <f>IF(Расчет!H207=1,1,0)*COUNT(Расчет!$J$7:J207)</f>
        <v>0</v>
      </c>
      <c r="G202" s="114">
        <f>1000*(Расчет!E207+IF(config!$D$9=2,'Расчет стоимости'!$E$16,'Расчет стоимости'!$E$12))</f>
        <v>1695.5200000000002</v>
      </c>
      <c r="H202" s="113">
        <f>Расчет!D207/1000</f>
        <v>0.99</v>
      </c>
    </row>
    <row r="203" spans="1:8" x14ac:dyDescent="0.25">
      <c r="A203" s="113">
        <f t="shared" si="3"/>
        <v>202</v>
      </c>
      <c r="B203" s="115">
        <f>Расчет!A208</f>
        <v>43443</v>
      </c>
      <c r="C203" s="113">
        <f>Расчет!B208</f>
        <v>10</v>
      </c>
      <c r="D203" s="115" t="str">
        <f>Расчет!C208</f>
        <v>вых</v>
      </c>
      <c r="E203" s="113">
        <f>IF(OR(Расчет!F208="",Расчет!F208=0),0,Расчет!F208)</f>
        <v>0</v>
      </c>
      <c r="F203" s="113">
        <f>IF(Расчет!H208=1,1,0)*COUNT(Расчет!$J$7:J208)</f>
        <v>0</v>
      </c>
      <c r="G203" s="114">
        <f>1000*(Расчет!E208+IF(config!$D$9=2,'Расчет стоимости'!$E$16,'Расчет стоимости'!$E$12))</f>
        <v>1785.14</v>
      </c>
      <c r="H203" s="113">
        <f>Расчет!D208/1000</f>
        <v>0.98199999999999998</v>
      </c>
    </row>
    <row r="204" spans="1:8" x14ac:dyDescent="0.25">
      <c r="A204" s="113">
        <f t="shared" si="3"/>
        <v>203</v>
      </c>
      <c r="B204" s="115">
        <f>Расчет!A209</f>
        <v>43443</v>
      </c>
      <c r="C204" s="113">
        <f>Расчет!B209</f>
        <v>11</v>
      </c>
      <c r="D204" s="115" t="str">
        <f>Расчет!C209</f>
        <v>вых</v>
      </c>
      <c r="E204" s="113">
        <f>IF(OR(Расчет!F209="",Расчет!F209=0),0,Расчет!F209)</f>
        <v>0</v>
      </c>
      <c r="F204" s="113">
        <f>IF(Расчет!H209=1,1,0)*COUNT(Расчет!$J$7:J209)</f>
        <v>0</v>
      </c>
      <c r="G204" s="114">
        <f>1000*(Расчет!E209+IF(config!$D$9=2,'Расчет стоимости'!$E$16,'Расчет стоимости'!$E$12))</f>
        <v>1909.56</v>
      </c>
      <c r="H204" s="113">
        <f>Расчет!D209/1000</f>
        <v>0.98799999999999999</v>
      </c>
    </row>
    <row r="205" spans="1:8" x14ac:dyDescent="0.25">
      <c r="A205" s="113">
        <f t="shared" si="3"/>
        <v>204</v>
      </c>
      <c r="B205" s="115">
        <f>Расчет!A210</f>
        <v>43443</v>
      </c>
      <c r="C205" s="113">
        <f>Расчет!B210</f>
        <v>12</v>
      </c>
      <c r="D205" s="115" t="str">
        <f>Расчет!C210</f>
        <v>вых</v>
      </c>
      <c r="E205" s="113">
        <f>IF(OR(Расчет!F210="",Расчет!F210=0),0,Расчет!F210)</f>
        <v>0</v>
      </c>
      <c r="F205" s="113">
        <f>IF(Расчет!H210=1,1,0)*COUNT(Расчет!$J$7:J210)</f>
        <v>0</v>
      </c>
      <c r="G205" s="114">
        <f>1000*(Расчет!E210+IF(config!$D$9=2,'Расчет стоимости'!$E$16,'Расчет стоимости'!$E$12))</f>
        <v>1928.7299999999998</v>
      </c>
      <c r="H205" s="113">
        <f>Расчет!D210/1000</f>
        <v>0.99099999999999999</v>
      </c>
    </row>
    <row r="206" spans="1:8" x14ac:dyDescent="0.25">
      <c r="A206" s="113">
        <f t="shared" si="3"/>
        <v>205</v>
      </c>
      <c r="B206" s="115">
        <f>Расчет!A211</f>
        <v>43443</v>
      </c>
      <c r="C206" s="113">
        <f>Расчет!B211</f>
        <v>13</v>
      </c>
      <c r="D206" s="115" t="str">
        <f>Расчет!C211</f>
        <v>вых</v>
      </c>
      <c r="E206" s="113">
        <f>IF(OR(Расчет!F211="",Расчет!F211=0),0,Расчет!F211)</f>
        <v>0</v>
      </c>
      <c r="F206" s="113">
        <f>IF(Расчет!H211=1,1,0)*COUNT(Расчет!$J$7:J211)</f>
        <v>0</v>
      </c>
      <c r="G206" s="114">
        <f>1000*(Расчет!E211+IF(config!$D$9=2,'Расчет стоимости'!$E$16,'Расчет стоимости'!$E$12))</f>
        <v>1919.2899999999997</v>
      </c>
      <c r="H206" s="113">
        <f>Расчет!D211/1000</f>
        <v>0.99099999999999999</v>
      </c>
    </row>
    <row r="207" spans="1:8" x14ac:dyDescent="0.25">
      <c r="A207" s="113">
        <f t="shared" si="3"/>
        <v>206</v>
      </c>
      <c r="B207" s="115">
        <f>Расчет!A212</f>
        <v>43443</v>
      </c>
      <c r="C207" s="113">
        <f>Расчет!B212</f>
        <v>14</v>
      </c>
      <c r="D207" s="115" t="str">
        <f>Расчет!C212</f>
        <v>вых</v>
      </c>
      <c r="E207" s="113">
        <f>IF(OR(Расчет!F212="",Расчет!F212=0),0,Расчет!F212)</f>
        <v>0</v>
      </c>
      <c r="F207" s="113">
        <f>IF(Расчет!H212=1,1,0)*COUNT(Расчет!$J$7:J212)</f>
        <v>0</v>
      </c>
      <c r="G207" s="114">
        <f>1000*(Расчет!E212+IF(config!$D$9=2,'Расчет стоимости'!$E$16,'Расчет стоимости'!$E$12))</f>
        <v>1922.1699999999998</v>
      </c>
      <c r="H207" s="113">
        <f>Расчет!D212/1000</f>
        <v>0.98299999999999998</v>
      </c>
    </row>
    <row r="208" spans="1:8" x14ac:dyDescent="0.25">
      <c r="A208" s="113">
        <f t="shared" si="3"/>
        <v>207</v>
      </c>
      <c r="B208" s="115">
        <f>Расчет!A213</f>
        <v>43443</v>
      </c>
      <c r="C208" s="113">
        <f>Расчет!B213</f>
        <v>15</v>
      </c>
      <c r="D208" s="115" t="str">
        <f>Расчет!C213</f>
        <v>вых</v>
      </c>
      <c r="E208" s="113">
        <f>IF(OR(Расчет!F213="",Расчет!F213=0),0,Расчет!F213)</f>
        <v>0</v>
      </c>
      <c r="F208" s="113">
        <f>IF(Расчет!H213=1,1,0)*COUNT(Расчет!$J$7:J213)</f>
        <v>0</v>
      </c>
      <c r="G208" s="114">
        <f>1000*(Расчет!E213+IF(config!$D$9=2,'Расчет стоимости'!$E$16,'Расчет стоимости'!$E$12))</f>
        <v>1926.85</v>
      </c>
      <c r="H208" s="113">
        <f>Расчет!D213/1000</f>
        <v>0.97</v>
      </c>
    </row>
    <row r="209" spans="1:8" x14ac:dyDescent="0.25">
      <c r="A209" s="113">
        <f t="shared" si="3"/>
        <v>208</v>
      </c>
      <c r="B209" s="115">
        <f>Расчет!A214</f>
        <v>43443</v>
      </c>
      <c r="C209" s="113">
        <f>Расчет!B214</f>
        <v>16</v>
      </c>
      <c r="D209" s="115" t="str">
        <f>Расчет!C214</f>
        <v>вых</v>
      </c>
      <c r="E209" s="113">
        <f>IF(OR(Расчет!F214="",Расчет!F214=0),0,Расчет!F214)</f>
        <v>0</v>
      </c>
      <c r="F209" s="113">
        <f>IF(Расчет!H214=1,1,0)*COUNT(Расчет!$J$7:J214)</f>
        <v>0</v>
      </c>
      <c r="G209" s="114">
        <f>1000*(Расчет!E214+IF(config!$D$9=2,'Расчет стоимости'!$E$16,'Расчет стоимости'!$E$12))</f>
        <v>1915.87</v>
      </c>
      <c r="H209" s="113">
        <f>Расчет!D214/1000</f>
        <v>0.97199999999999998</v>
      </c>
    </row>
    <row r="210" spans="1:8" x14ac:dyDescent="0.25">
      <c r="A210" s="113">
        <f t="shared" si="3"/>
        <v>209</v>
      </c>
      <c r="B210" s="115">
        <f>Расчет!A215</f>
        <v>43443</v>
      </c>
      <c r="C210" s="113">
        <f>Расчет!B215</f>
        <v>17</v>
      </c>
      <c r="D210" s="115" t="str">
        <f>Расчет!C215</f>
        <v>вых</v>
      </c>
      <c r="E210" s="113">
        <f>IF(OR(Расчет!F215="",Расчет!F215=0),0,Расчет!F215)</f>
        <v>0</v>
      </c>
      <c r="F210" s="113">
        <f>IF(Расчет!H215=1,1,0)*COUNT(Расчет!$J$7:J215)</f>
        <v>0</v>
      </c>
      <c r="G210" s="114">
        <f>1000*(Расчет!E215+IF(config!$D$9=2,'Расчет стоимости'!$E$16,'Расчет стоимости'!$E$12))</f>
        <v>1965.96</v>
      </c>
      <c r="H210" s="113">
        <f>Расчет!D215/1000</f>
        <v>0.98399999999999999</v>
      </c>
    </row>
    <row r="211" spans="1:8" x14ac:dyDescent="0.25">
      <c r="A211" s="113">
        <f t="shared" si="3"/>
        <v>210</v>
      </c>
      <c r="B211" s="115">
        <f>Расчет!A216</f>
        <v>43443</v>
      </c>
      <c r="C211" s="113">
        <f>Расчет!B216</f>
        <v>18</v>
      </c>
      <c r="D211" s="115" t="str">
        <f>Расчет!C216</f>
        <v>вых</v>
      </c>
      <c r="E211" s="113">
        <f>IF(OR(Расчет!F216="",Расчет!F216=0),0,Расчет!F216)</f>
        <v>0</v>
      </c>
      <c r="F211" s="113">
        <f>IF(Расчет!H216=1,1,0)*COUNT(Расчет!$J$7:J216)</f>
        <v>0</v>
      </c>
      <c r="G211" s="114">
        <f>1000*(Расчет!E216+IF(config!$D$9=2,'Расчет стоимости'!$E$16,'Расчет стоимости'!$E$12))</f>
        <v>1999.9000000000003</v>
      </c>
      <c r="H211" s="113">
        <f>Расчет!D216/1000</f>
        <v>0.99299999999999999</v>
      </c>
    </row>
    <row r="212" spans="1:8" x14ac:dyDescent="0.25">
      <c r="A212" s="113">
        <f t="shared" si="3"/>
        <v>211</v>
      </c>
      <c r="B212" s="115">
        <f>Расчет!A217</f>
        <v>43443</v>
      </c>
      <c r="C212" s="113">
        <f>Расчет!B217</f>
        <v>19</v>
      </c>
      <c r="D212" s="115" t="str">
        <f>Расчет!C217</f>
        <v>вых</v>
      </c>
      <c r="E212" s="113">
        <f>IF(OR(Расчет!F217="",Расчет!F217=0),0,Расчет!F217)</f>
        <v>0</v>
      </c>
      <c r="F212" s="113">
        <f>IF(Расчет!H217=1,1,0)*COUNT(Расчет!$J$7:J217)</f>
        <v>0</v>
      </c>
      <c r="G212" s="114">
        <f>1000*(Расчет!E217+IF(config!$D$9=2,'Расчет стоимости'!$E$16,'Расчет стоимости'!$E$12))</f>
        <v>1998.2000000000003</v>
      </c>
      <c r="H212" s="113">
        <f>Расчет!D217/1000</f>
        <v>0.99299999999999999</v>
      </c>
    </row>
    <row r="213" spans="1:8" x14ac:dyDescent="0.25">
      <c r="A213" s="113">
        <f t="shared" si="3"/>
        <v>212</v>
      </c>
      <c r="B213" s="115">
        <f>Расчет!A218</f>
        <v>43443</v>
      </c>
      <c r="C213" s="113">
        <f>Расчет!B218</f>
        <v>20</v>
      </c>
      <c r="D213" s="115" t="str">
        <f>Расчет!C218</f>
        <v>вых</v>
      </c>
      <c r="E213" s="113">
        <f>IF(OR(Расчет!F218="",Расчет!F218=0),0,Расчет!F218)</f>
        <v>0</v>
      </c>
      <c r="F213" s="113">
        <f>IF(Расчет!H218=1,1,0)*COUNT(Расчет!$J$7:J218)</f>
        <v>0</v>
      </c>
      <c r="G213" s="114">
        <f>1000*(Расчет!E218+IF(config!$D$9=2,'Расчет стоимости'!$E$16,'Расчет стоимости'!$E$12))</f>
        <v>1974.1599999999999</v>
      </c>
      <c r="H213" s="113">
        <f>Расчет!D218/1000</f>
        <v>1.002</v>
      </c>
    </row>
    <row r="214" spans="1:8" x14ac:dyDescent="0.25">
      <c r="A214" s="113">
        <f t="shared" si="3"/>
        <v>213</v>
      </c>
      <c r="B214" s="115">
        <f>Расчет!A219</f>
        <v>43443</v>
      </c>
      <c r="C214" s="113">
        <f>Расчет!B219</f>
        <v>21</v>
      </c>
      <c r="D214" s="115" t="str">
        <f>Расчет!C219</f>
        <v>вых</v>
      </c>
      <c r="E214" s="113">
        <f>IF(OR(Расчет!F219="",Расчет!F219=0),0,Расчет!F219)</f>
        <v>0</v>
      </c>
      <c r="F214" s="113">
        <f>IF(Расчет!H219=1,1,0)*COUNT(Расчет!$J$7:J219)</f>
        <v>0</v>
      </c>
      <c r="G214" s="114">
        <f>1000*(Расчет!E219+IF(config!$D$9=2,'Расчет стоимости'!$E$16,'Расчет стоимости'!$E$12))</f>
        <v>1973.07</v>
      </c>
      <c r="H214" s="113">
        <f>Расчет!D219/1000</f>
        <v>0.99399999999999999</v>
      </c>
    </row>
    <row r="215" spans="1:8" x14ac:dyDescent="0.25">
      <c r="A215" s="113">
        <f t="shared" si="3"/>
        <v>214</v>
      </c>
      <c r="B215" s="115">
        <f>Расчет!A220</f>
        <v>43443</v>
      </c>
      <c r="C215" s="113">
        <f>Расчет!B220</f>
        <v>22</v>
      </c>
      <c r="D215" s="115" t="str">
        <f>Расчет!C220</f>
        <v>вых</v>
      </c>
      <c r="E215" s="113">
        <f>IF(OR(Расчет!F220="",Расчет!F220=0),0,Расчет!F220)</f>
        <v>0</v>
      </c>
      <c r="F215" s="113">
        <f>IF(Расчет!H220=1,1,0)*COUNT(Расчет!$J$7:J220)</f>
        <v>0</v>
      </c>
      <c r="G215" s="114">
        <f>1000*(Расчет!E220+IF(config!$D$9=2,'Расчет стоимости'!$E$16,'Расчет стоимости'!$E$12))</f>
        <v>1918.7699999999998</v>
      </c>
      <c r="H215" s="113">
        <f>Расчет!D220/1000</f>
        <v>0.98799999999999999</v>
      </c>
    </row>
    <row r="216" spans="1:8" x14ac:dyDescent="0.25">
      <c r="A216" s="113">
        <f t="shared" si="3"/>
        <v>215</v>
      </c>
      <c r="B216" s="115">
        <f>Расчет!A221</f>
        <v>43443</v>
      </c>
      <c r="C216" s="113">
        <f>Расчет!B221</f>
        <v>23</v>
      </c>
      <c r="D216" s="115" t="str">
        <f>Расчет!C221</f>
        <v>вых</v>
      </c>
      <c r="E216" s="113">
        <f>IF(OR(Расчет!F221="",Расчет!F221=0),0,Расчет!F221)</f>
        <v>0</v>
      </c>
      <c r="F216" s="113">
        <f>IF(Расчет!H221=1,1,0)*COUNT(Расчет!$J$7:J221)</f>
        <v>0</v>
      </c>
      <c r="G216" s="114">
        <f>1000*(Расчет!E221+IF(config!$D$9=2,'Расчет стоимости'!$E$16,'Расчет стоимости'!$E$12))</f>
        <v>1726.0999999999997</v>
      </c>
      <c r="H216" s="113">
        <f>Расчет!D221/1000</f>
        <v>0.97599999999999998</v>
      </c>
    </row>
    <row r="217" spans="1:8" x14ac:dyDescent="0.25">
      <c r="A217" s="113">
        <f t="shared" si="3"/>
        <v>216</v>
      </c>
      <c r="B217" s="115">
        <f>Расчет!A222</f>
        <v>43443</v>
      </c>
      <c r="C217" s="113">
        <f>Расчет!B222</f>
        <v>24</v>
      </c>
      <c r="D217" s="115" t="str">
        <f>Расчет!C222</f>
        <v>вых</v>
      </c>
      <c r="E217" s="113">
        <f>IF(OR(Расчет!F222="",Расчет!F222=0),0,Расчет!F222)</f>
        <v>0</v>
      </c>
      <c r="F217" s="113">
        <f>IF(Расчет!H222=1,1,0)*COUNT(Расчет!$J$7:J222)</f>
        <v>0</v>
      </c>
      <c r="G217" s="114">
        <f>1000*(Расчет!E222+IF(config!$D$9=2,'Расчет стоимости'!$E$16,'Расчет стоимости'!$E$12))</f>
        <v>1479.2200000000003</v>
      </c>
      <c r="H217" s="113">
        <f>Расчет!D222/1000</f>
        <v>0.97199999999999998</v>
      </c>
    </row>
    <row r="218" spans="1:8" x14ac:dyDescent="0.25">
      <c r="A218" s="113">
        <f t="shared" si="3"/>
        <v>217</v>
      </c>
      <c r="B218" s="115">
        <f>Расчет!A223</f>
        <v>43444</v>
      </c>
      <c r="C218" s="113">
        <f>Расчет!B223</f>
        <v>1</v>
      </c>
      <c r="D218" s="115" t="str">
        <f>Расчет!C223</f>
        <v>раб</v>
      </c>
      <c r="E218" s="113">
        <f>IF(OR(Расчет!F223="",Расчет!F223=0),0,Расчет!F223)</f>
        <v>0</v>
      </c>
      <c r="F218" s="113">
        <f>IF(Расчет!H223=1,1,0)*COUNT(Расчет!$J$7:J223)</f>
        <v>0</v>
      </c>
      <c r="G218" s="114">
        <f>1000*(Расчет!E223+IF(config!$D$9=2,'Расчет стоимости'!$E$16,'Расчет стоимости'!$E$12))</f>
        <v>1395.9899999999998</v>
      </c>
      <c r="H218" s="113">
        <f>Расчет!D223/1000</f>
        <v>0.97799999999999998</v>
      </c>
    </row>
    <row r="219" spans="1:8" x14ac:dyDescent="0.25">
      <c r="A219" s="113">
        <f t="shared" si="3"/>
        <v>218</v>
      </c>
      <c r="B219" s="115">
        <f>Расчет!A224</f>
        <v>43444</v>
      </c>
      <c r="C219" s="113">
        <f>Расчет!B224</f>
        <v>2</v>
      </c>
      <c r="D219" s="115" t="str">
        <f>Расчет!C224</f>
        <v>раб</v>
      </c>
      <c r="E219" s="113">
        <f>IF(OR(Расчет!F224="",Расчет!F224=0),0,Расчет!F224)</f>
        <v>0</v>
      </c>
      <c r="F219" s="113">
        <f>IF(Расчет!H224=1,1,0)*COUNT(Расчет!$J$7:J224)</f>
        <v>0</v>
      </c>
      <c r="G219" s="114">
        <f>1000*(Расчет!E224+IF(config!$D$9=2,'Расчет стоимости'!$E$16,'Расчет стоимости'!$E$12))</f>
        <v>1351.9999999999998</v>
      </c>
      <c r="H219" s="113">
        <f>Расчет!D224/1000</f>
        <v>0.97799999999999998</v>
      </c>
    </row>
    <row r="220" spans="1:8" x14ac:dyDescent="0.25">
      <c r="A220" s="113">
        <f t="shared" si="3"/>
        <v>219</v>
      </c>
      <c r="B220" s="115">
        <f>Расчет!A225</f>
        <v>43444</v>
      </c>
      <c r="C220" s="113">
        <f>Расчет!B225</f>
        <v>3</v>
      </c>
      <c r="D220" s="115" t="str">
        <f>Расчет!C225</f>
        <v>раб</v>
      </c>
      <c r="E220" s="113">
        <f>IF(OR(Расчет!F225="",Расчет!F225=0),0,Расчет!F225)</f>
        <v>0</v>
      </c>
      <c r="F220" s="113">
        <f>IF(Расчет!H225=1,1,0)*COUNT(Расчет!$J$7:J225)</f>
        <v>0</v>
      </c>
      <c r="G220" s="114">
        <f>1000*(Расчет!E225+IF(config!$D$9=2,'Расчет стоимости'!$E$16,'Расчет стоимости'!$E$12))</f>
        <v>1334.33</v>
      </c>
      <c r="H220" s="113">
        <f>Расчет!D225/1000</f>
        <v>0.98299999999999998</v>
      </c>
    </row>
    <row r="221" spans="1:8" x14ac:dyDescent="0.25">
      <c r="A221" s="113">
        <f t="shared" si="3"/>
        <v>220</v>
      </c>
      <c r="B221" s="115">
        <f>Расчет!A226</f>
        <v>43444</v>
      </c>
      <c r="C221" s="113">
        <f>Расчет!B226</f>
        <v>4</v>
      </c>
      <c r="D221" s="115" t="str">
        <f>Расчет!C226</f>
        <v>раб</v>
      </c>
      <c r="E221" s="113">
        <f>IF(OR(Расчет!F226="",Расчет!F226=0),0,Расчет!F226)</f>
        <v>0</v>
      </c>
      <c r="F221" s="113">
        <f>IF(Расчет!H226=1,1,0)*COUNT(Расчет!$J$7:J226)</f>
        <v>0</v>
      </c>
      <c r="G221" s="114">
        <f>1000*(Расчет!E226+IF(config!$D$9=2,'Расчет стоимости'!$E$16,'Расчет стоимости'!$E$12))</f>
        <v>1329.61</v>
      </c>
      <c r="H221" s="113">
        <f>Расчет!D226/1000</f>
        <v>0.97799999999999998</v>
      </c>
    </row>
    <row r="222" spans="1:8" x14ac:dyDescent="0.25">
      <c r="A222" s="113">
        <f t="shared" si="3"/>
        <v>221</v>
      </c>
      <c r="B222" s="115">
        <f>Расчет!A227</f>
        <v>43444</v>
      </c>
      <c r="C222" s="113">
        <f>Расчет!B227</f>
        <v>5</v>
      </c>
      <c r="D222" s="115" t="str">
        <f>Расчет!C227</f>
        <v>раб</v>
      </c>
      <c r="E222" s="113">
        <f>IF(OR(Расчет!F227="",Расчет!F227=0),0,Расчет!F227)</f>
        <v>0</v>
      </c>
      <c r="F222" s="113">
        <f>IF(Расчет!H227=1,1,0)*COUNT(Расчет!$J$7:J227)</f>
        <v>0</v>
      </c>
      <c r="G222" s="114">
        <f>1000*(Расчет!E227+IF(config!$D$9=2,'Расчет стоимости'!$E$16,'Расчет стоимости'!$E$12))</f>
        <v>1358.0700000000002</v>
      </c>
      <c r="H222" s="113">
        <f>Расчет!D227/1000</f>
        <v>0.97899999999999998</v>
      </c>
    </row>
    <row r="223" spans="1:8" x14ac:dyDescent="0.25">
      <c r="A223" s="113">
        <f t="shared" si="3"/>
        <v>222</v>
      </c>
      <c r="B223" s="115">
        <f>Расчет!A228</f>
        <v>43444</v>
      </c>
      <c r="C223" s="113">
        <f>Расчет!B228</f>
        <v>6</v>
      </c>
      <c r="D223" s="115" t="str">
        <f>Расчет!C228</f>
        <v>раб</v>
      </c>
      <c r="E223" s="113">
        <f>IF(OR(Расчет!F228="",Расчет!F228=0),0,Расчет!F228)</f>
        <v>0</v>
      </c>
      <c r="F223" s="113">
        <f>IF(Расчет!H228=1,1,0)*COUNT(Расчет!$J$7:J228)</f>
        <v>0</v>
      </c>
      <c r="G223" s="114">
        <f>1000*(Расчет!E228+IF(config!$D$9=2,'Расчет стоимости'!$E$16,'Расчет стоимости'!$E$12))</f>
        <v>1414.8299999999997</v>
      </c>
      <c r="H223" s="113">
        <f>Расчет!D228/1000</f>
        <v>0.98</v>
      </c>
    </row>
    <row r="224" spans="1:8" x14ac:dyDescent="0.25">
      <c r="A224" s="113">
        <f t="shared" si="3"/>
        <v>223</v>
      </c>
      <c r="B224" s="115">
        <f>Расчет!A229</f>
        <v>43444</v>
      </c>
      <c r="C224" s="113">
        <f>Расчет!B229</f>
        <v>7</v>
      </c>
      <c r="D224" s="115" t="str">
        <f>Расчет!C229</f>
        <v>раб</v>
      </c>
      <c r="E224" s="113">
        <f>IF(OR(Расчет!F229="",Расчет!F229=0),0,Расчет!F229)</f>
        <v>0</v>
      </c>
      <c r="F224" s="113">
        <f>IF(Расчет!H229=1,1,0)*COUNT(Расчет!$J$7:J229)</f>
        <v>0</v>
      </c>
      <c r="G224" s="114">
        <f>1000*(Расчет!E229+IF(config!$D$9=2,'Расчет стоимости'!$E$16,'Расчет стоимости'!$E$12))</f>
        <v>1654.7399999999998</v>
      </c>
      <c r="H224" s="113">
        <f>Расчет!D229/1000</f>
        <v>1.0109999999999999</v>
      </c>
    </row>
    <row r="225" spans="1:8" x14ac:dyDescent="0.25">
      <c r="A225" s="113">
        <f t="shared" si="3"/>
        <v>224</v>
      </c>
      <c r="B225" s="115">
        <f>Расчет!A230</f>
        <v>43444</v>
      </c>
      <c r="C225" s="113">
        <f>Расчет!B230</f>
        <v>8</v>
      </c>
      <c r="D225" s="115" t="str">
        <f>Расчет!C230</f>
        <v>раб</v>
      </c>
      <c r="E225" s="113">
        <f>IF(OR(Расчет!F230="",Расчет!F230=0),0,Расчет!F230)</f>
        <v>0</v>
      </c>
      <c r="F225" s="113">
        <f>IF(Расчет!H230=1,1,0)*COUNT(Расчет!$J$7:J230)</f>
        <v>6</v>
      </c>
      <c r="G225" s="114">
        <f>1000*(Расчет!E230+IF(config!$D$9=2,'Расчет стоимости'!$E$16,'Расчет стоимости'!$E$12))</f>
        <v>1801.0199999999998</v>
      </c>
      <c r="H225" s="113">
        <f>Расчет!D230/1000</f>
        <v>1.1519999999999999</v>
      </c>
    </row>
    <row r="226" spans="1:8" x14ac:dyDescent="0.25">
      <c r="A226" s="113">
        <f t="shared" si="3"/>
        <v>225</v>
      </c>
      <c r="B226" s="115">
        <f>Расчет!A231</f>
        <v>43444</v>
      </c>
      <c r="C226" s="113">
        <f>Расчет!B231</f>
        <v>9</v>
      </c>
      <c r="D226" s="115" t="str">
        <f>Расчет!C231</f>
        <v>раб</v>
      </c>
      <c r="E226" s="113">
        <f>IF(OR(Расчет!F231="",Расчет!F231=0),0,Расчет!F231)</f>
        <v>0</v>
      </c>
      <c r="F226" s="113">
        <f>IF(Расчет!H231=1,1,0)*COUNT(Расчет!$J$7:J231)</f>
        <v>6</v>
      </c>
      <c r="G226" s="114">
        <f>1000*(Расчет!E231+IF(config!$D$9=2,'Расчет стоимости'!$E$16,'Расчет стоимости'!$E$12))</f>
        <v>1863.9999999999998</v>
      </c>
      <c r="H226" s="113">
        <f>Расчет!D231/1000</f>
        <v>1.6819999999999999</v>
      </c>
    </row>
    <row r="227" spans="1:8" x14ac:dyDescent="0.25">
      <c r="A227" s="113">
        <f t="shared" si="3"/>
        <v>226</v>
      </c>
      <c r="B227" s="115">
        <f>Расчет!A232</f>
        <v>43444</v>
      </c>
      <c r="C227" s="113">
        <f>Расчет!B232</f>
        <v>10</v>
      </c>
      <c r="D227" s="115" t="str">
        <f>Расчет!C232</f>
        <v>раб</v>
      </c>
      <c r="E227" s="113">
        <f>IF(OR(Расчет!F232="",Расчет!F232=0),0,Расчет!F232)</f>
        <v>0</v>
      </c>
      <c r="F227" s="113">
        <f>IF(Расчет!H232=1,1,0)*COUNT(Расчет!$J$7:J232)</f>
        <v>6</v>
      </c>
      <c r="G227" s="114">
        <f>1000*(Расчет!E232+IF(config!$D$9=2,'Расчет стоимости'!$E$16,'Расчет стоимости'!$E$12))</f>
        <v>1895.47</v>
      </c>
      <c r="H227" s="113">
        <f>Расчет!D232/1000</f>
        <v>2.0379999999999998</v>
      </c>
    </row>
    <row r="228" spans="1:8" x14ac:dyDescent="0.25">
      <c r="A228" s="113">
        <f t="shared" si="3"/>
        <v>227</v>
      </c>
      <c r="B228" s="115">
        <f>Расчет!A233</f>
        <v>43444</v>
      </c>
      <c r="C228" s="113">
        <f>Расчет!B233</f>
        <v>11</v>
      </c>
      <c r="D228" s="115" t="str">
        <f>Расчет!C233</f>
        <v>раб</v>
      </c>
      <c r="E228" s="113">
        <f>IF(OR(Расчет!F233="",Расчет!F233=0),0,Расчет!F233)</f>
        <v>0</v>
      </c>
      <c r="F228" s="113">
        <f>IF(Расчет!H233=1,1,0)*COUNT(Расчет!$J$7:J233)</f>
        <v>6</v>
      </c>
      <c r="G228" s="114">
        <f>1000*(Расчет!E233+IF(config!$D$9=2,'Расчет стоимости'!$E$16,'Расчет стоимости'!$E$12))</f>
        <v>1915.59</v>
      </c>
      <c r="H228" s="113">
        <f>Расчет!D233/1000</f>
        <v>2.1989999999999998</v>
      </c>
    </row>
    <row r="229" spans="1:8" x14ac:dyDescent="0.25">
      <c r="A229" s="113">
        <f t="shared" si="3"/>
        <v>228</v>
      </c>
      <c r="B229" s="115">
        <f>Расчет!A234</f>
        <v>43444</v>
      </c>
      <c r="C229" s="113">
        <f>Расчет!B234</f>
        <v>12</v>
      </c>
      <c r="D229" s="115" t="str">
        <f>Расчет!C234</f>
        <v>раб</v>
      </c>
      <c r="E229" s="113">
        <f>IF(OR(Расчет!F234="",Расчет!F234=0),0,Расчет!F234)</f>
        <v>0</v>
      </c>
      <c r="F229" s="113">
        <f>IF(Расчет!H234=1,1,0)*COUNT(Расчет!$J$7:J234)</f>
        <v>6</v>
      </c>
      <c r="G229" s="114">
        <f>1000*(Расчет!E234+IF(config!$D$9=2,'Расчет стоимости'!$E$16,'Расчет стоимости'!$E$12))</f>
        <v>1922.0699999999997</v>
      </c>
      <c r="H229" s="113">
        <f>Расчет!D234/1000</f>
        <v>2.1709999999999998</v>
      </c>
    </row>
    <row r="230" spans="1:8" x14ac:dyDescent="0.25">
      <c r="A230" s="113">
        <f t="shared" si="3"/>
        <v>229</v>
      </c>
      <c r="B230" s="115">
        <f>Расчет!A235</f>
        <v>43444</v>
      </c>
      <c r="C230" s="113">
        <f>Расчет!B235</f>
        <v>13</v>
      </c>
      <c r="D230" s="115" t="str">
        <f>Расчет!C235</f>
        <v>раб</v>
      </c>
      <c r="E230" s="113">
        <f>IF(OR(Расчет!F235="",Расчет!F235=0),0,Расчет!F235)</f>
        <v>0</v>
      </c>
      <c r="F230" s="113">
        <f>IF(Расчет!H235=1,1,0)*COUNT(Расчет!$J$7:J235)</f>
        <v>0</v>
      </c>
      <c r="G230" s="114">
        <f>1000*(Расчет!E235+IF(config!$D$9=2,'Расчет стоимости'!$E$16,'Расчет стоимости'!$E$12))</f>
        <v>1936.1099999999997</v>
      </c>
      <c r="H230" s="113">
        <f>Расчет!D235/1000</f>
        <v>2.15</v>
      </c>
    </row>
    <row r="231" spans="1:8" x14ac:dyDescent="0.25">
      <c r="A231" s="113">
        <f t="shared" si="3"/>
        <v>230</v>
      </c>
      <c r="B231" s="115">
        <f>Расчет!A236</f>
        <v>43444</v>
      </c>
      <c r="C231" s="113">
        <f>Расчет!B236</f>
        <v>14</v>
      </c>
      <c r="D231" s="115" t="str">
        <f>Расчет!C236</f>
        <v>раб</v>
      </c>
      <c r="E231" s="113">
        <f>IF(OR(Расчет!F236="",Расчет!F236=0),0,Расчет!F236)</f>
        <v>0</v>
      </c>
      <c r="F231" s="113">
        <f>IF(Расчет!H236=1,1,0)*COUNT(Расчет!$J$7:J236)</f>
        <v>0</v>
      </c>
      <c r="G231" s="114">
        <f>1000*(Расчет!E236+IF(config!$D$9=2,'Расчет стоимости'!$E$16,'Расчет стоимости'!$E$12))</f>
        <v>1937.5999999999997</v>
      </c>
      <c r="H231" s="113">
        <f>Расчет!D236/1000</f>
        <v>2.149</v>
      </c>
    </row>
    <row r="232" spans="1:8" x14ac:dyDescent="0.25">
      <c r="A232" s="113">
        <f t="shared" si="3"/>
        <v>231</v>
      </c>
      <c r="B232" s="115">
        <f>Расчет!A237</f>
        <v>43444</v>
      </c>
      <c r="C232" s="113">
        <f>Расчет!B237</f>
        <v>15</v>
      </c>
      <c r="D232" s="115" t="str">
        <f>Расчет!C237</f>
        <v>раб</v>
      </c>
      <c r="E232" s="113">
        <f>IF(OR(Расчет!F237="",Расчет!F237=0),0,Расчет!F237)</f>
        <v>0</v>
      </c>
      <c r="F232" s="113">
        <f>IF(Расчет!H237=1,1,0)*COUNT(Расчет!$J$7:J237)</f>
        <v>6</v>
      </c>
      <c r="G232" s="114">
        <f>1000*(Расчет!E237+IF(config!$D$9=2,'Расчет стоимости'!$E$16,'Расчет стоимости'!$E$12))</f>
        <v>1902.6099999999997</v>
      </c>
      <c r="H232" s="113">
        <f>Расчет!D237/1000</f>
        <v>2.117</v>
      </c>
    </row>
    <row r="233" spans="1:8" x14ac:dyDescent="0.25">
      <c r="A233" s="113">
        <f t="shared" si="3"/>
        <v>232</v>
      </c>
      <c r="B233" s="115">
        <f>Расчет!A238</f>
        <v>43444</v>
      </c>
      <c r="C233" s="113">
        <f>Расчет!B238</f>
        <v>16</v>
      </c>
      <c r="D233" s="115" t="str">
        <f>Расчет!C238</f>
        <v>раб</v>
      </c>
      <c r="E233" s="113">
        <f>IF(OR(Расчет!F238="",Расчет!F238=0),0,Расчет!F238)</f>
        <v>0</v>
      </c>
      <c r="F233" s="113">
        <f>IF(Расчет!H238=1,1,0)*COUNT(Расчет!$J$7:J238)</f>
        <v>6</v>
      </c>
      <c r="G233" s="114">
        <f>1000*(Расчет!E238+IF(config!$D$9=2,'Расчет стоимости'!$E$16,'Расчет стоимости'!$E$12))</f>
        <v>1903.75</v>
      </c>
      <c r="H233" s="113">
        <f>Расчет!D238/1000</f>
        <v>1.954</v>
      </c>
    </row>
    <row r="234" spans="1:8" x14ac:dyDescent="0.25">
      <c r="A234" s="113">
        <f t="shared" si="3"/>
        <v>233</v>
      </c>
      <c r="B234" s="115">
        <f>Расчет!A239</f>
        <v>43444</v>
      </c>
      <c r="C234" s="113">
        <f>Расчет!B239</f>
        <v>17</v>
      </c>
      <c r="D234" s="115" t="str">
        <f>Расчет!C239</f>
        <v>раб</v>
      </c>
      <c r="E234" s="113">
        <f>IF(OR(Расчет!F239="",Расчет!F239=0),0,Расчет!F239)</f>
        <v>1</v>
      </c>
      <c r="F234" s="113">
        <f>IF(Расчет!H239=1,1,0)*COUNT(Расчет!$J$7:J239)</f>
        <v>6</v>
      </c>
      <c r="G234" s="114">
        <f>1000*(Расчет!E239+IF(config!$D$9=2,'Расчет стоимости'!$E$16,'Расчет стоимости'!$E$12))</f>
        <v>1922.2100000000003</v>
      </c>
      <c r="H234" s="113">
        <f>Расчет!D239/1000</f>
        <v>1.5680000000000001</v>
      </c>
    </row>
    <row r="235" spans="1:8" x14ac:dyDescent="0.25">
      <c r="A235" s="113">
        <f t="shared" si="3"/>
        <v>234</v>
      </c>
      <c r="B235" s="115">
        <f>Расчет!A240</f>
        <v>43444</v>
      </c>
      <c r="C235" s="113">
        <f>Расчет!B240</f>
        <v>18</v>
      </c>
      <c r="D235" s="115" t="str">
        <f>Расчет!C240</f>
        <v>раб</v>
      </c>
      <c r="E235" s="113">
        <f>IF(OR(Расчет!F240="",Расчет!F240=0),0,Расчет!F240)</f>
        <v>0</v>
      </c>
      <c r="F235" s="113">
        <f>IF(Расчет!H240=1,1,0)*COUNT(Расчет!$J$7:J240)</f>
        <v>6</v>
      </c>
      <c r="G235" s="114">
        <f>1000*(Расчет!E240+IF(config!$D$9=2,'Расчет стоимости'!$E$16,'Расчет стоимости'!$E$12))</f>
        <v>1919.8299999999997</v>
      </c>
      <c r="H235" s="113">
        <f>Расчет!D240/1000</f>
        <v>1.26</v>
      </c>
    </row>
    <row r="236" spans="1:8" x14ac:dyDescent="0.25">
      <c r="A236" s="113">
        <f t="shared" si="3"/>
        <v>235</v>
      </c>
      <c r="B236" s="115">
        <f>Расчет!A241</f>
        <v>43444</v>
      </c>
      <c r="C236" s="113">
        <f>Расчет!B241</f>
        <v>19</v>
      </c>
      <c r="D236" s="115" t="str">
        <f>Расчет!C241</f>
        <v>раб</v>
      </c>
      <c r="E236" s="113">
        <f>IF(OR(Расчет!F241="",Расчет!F241=0),0,Расчет!F241)</f>
        <v>0</v>
      </c>
      <c r="F236" s="113">
        <f>IF(Расчет!H241=1,1,0)*COUNT(Расчет!$J$7:J241)</f>
        <v>6</v>
      </c>
      <c r="G236" s="114">
        <f>1000*(Расчет!E241+IF(config!$D$9=2,'Расчет стоимости'!$E$16,'Расчет стоимости'!$E$12))</f>
        <v>1910.9699999999998</v>
      </c>
      <c r="H236" s="113">
        <f>Расчет!D241/1000</f>
        <v>1.157</v>
      </c>
    </row>
    <row r="237" spans="1:8" x14ac:dyDescent="0.25">
      <c r="A237" s="113">
        <f t="shared" si="3"/>
        <v>236</v>
      </c>
      <c r="B237" s="115">
        <f>Расчет!A242</f>
        <v>43444</v>
      </c>
      <c r="C237" s="113">
        <f>Расчет!B242</f>
        <v>20</v>
      </c>
      <c r="D237" s="115" t="str">
        <f>Расчет!C242</f>
        <v>раб</v>
      </c>
      <c r="E237" s="113">
        <f>IF(OR(Расчет!F242="",Расчет!F242=0),0,Расчет!F242)</f>
        <v>0</v>
      </c>
      <c r="F237" s="113">
        <f>IF(Расчет!H242=1,1,0)*COUNT(Расчет!$J$7:J242)</f>
        <v>6</v>
      </c>
      <c r="G237" s="114">
        <f>1000*(Расчет!E242+IF(config!$D$9=2,'Расчет стоимости'!$E$16,'Расчет стоимости'!$E$12))</f>
        <v>1909.7999999999997</v>
      </c>
      <c r="H237" s="113">
        <f>Расчет!D242/1000</f>
        <v>1.101</v>
      </c>
    </row>
    <row r="238" spans="1:8" x14ac:dyDescent="0.25">
      <c r="A238" s="113">
        <f t="shared" si="3"/>
        <v>237</v>
      </c>
      <c r="B238" s="115">
        <f>Расчет!A243</f>
        <v>43444</v>
      </c>
      <c r="C238" s="113">
        <f>Расчет!B243</f>
        <v>21</v>
      </c>
      <c r="D238" s="115" t="str">
        <f>Расчет!C243</f>
        <v>раб</v>
      </c>
      <c r="E238" s="113">
        <f>IF(OR(Расчет!F243="",Расчет!F243=0),0,Расчет!F243)</f>
        <v>0</v>
      </c>
      <c r="F238" s="113">
        <f>IF(Расчет!H243=1,1,0)*COUNT(Расчет!$J$7:J243)</f>
        <v>6</v>
      </c>
      <c r="G238" s="114">
        <f>1000*(Расчет!E243+IF(config!$D$9=2,'Расчет стоимости'!$E$16,'Расчет стоимости'!$E$12))</f>
        <v>1881.5300000000002</v>
      </c>
      <c r="H238" s="113">
        <f>Расчет!D243/1000</f>
        <v>1.0629999999999999</v>
      </c>
    </row>
    <row r="239" spans="1:8" x14ac:dyDescent="0.25">
      <c r="A239" s="113">
        <f t="shared" si="3"/>
        <v>238</v>
      </c>
      <c r="B239" s="115">
        <f>Расчет!A244</f>
        <v>43444</v>
      </c>
      <c r="C239" s="113">
        <f>Расчет!B244</f>
        <v>22</v>
      </c>
      <c r="D239" s="115" t="str">
        <f>Расчет!C244</f>
        <v>раб</v>
      </c>
      <c r="E239" s="113">
        <f>IF(OR(Расчет!F244="",Расчет!F244=0),0,Расчет!F244)</f>
        <v>0</v>
      </c>
      <c r="F239" s="113">
        <f>IF(Расчет!H244=1,1,0)*COUNT(Расчет!$J$7:J244)</f>
        <v>0</v>
      </c>
      <c r="G239" s="114">
        <f>1000*(Расчет!E244+IF(config!$D$9=2,'Расчет стоимости'!$E$16,'Расчет стоимости'!$E$12))</f>
        <v>1832.1000000000001</v>
      </c>
      <c r="H239" s="113">
        <f>Расчет!D244/1000</f>
        <v>1.0529999999999999</v>
      </c>
    </row>
    <row r="240" spans="1:8" x14ac:dyDescent="0.25">
      <c r="A240" s="113">
        <f t="shared" si="3"/>
        <v>239</v>
      </c>
      <c r="B240" s="115">
        <f>Расчет!A245</f>
        <v>43444</v>
      </c>
      <c r="C240" s="113">
        <f>Расчет!B245</f>
        <v>23</v>
      </c>
      <c r="D240" s="115" t="str">
        <f>Расчет!C245</f>
        <v>раб</v>
      </c>
      <c r="E240" s="113">
        <f>IF(OR(Расчет!F245="",Расчет!F245=0),0,Расчет!F245)</f>
        <v>0</v>
      </c>
      <c r="F240" s="113">
        <f>IF(Расчет!H245=1,1,0)*COUNT(Расчет!$J$7:J245)</f>
        <v>0</v>
      </c>
      <c r="G240" s="114">
        <f>1000*(Расчет!E245+IF(config!$D$9=2,'Расчет стоимости'!$E$16,'Расчет стоимости'!$E$12))</f>
        <v>1646.97</v>
      </c>
      <c r="H240" s="113">
        <f>Расчет!D245/1000</f>
        <v>1.0509999999999999</v>
      </c>
    </row>
    <row r="241" spans="1:8" x14ac:dyDescent="0.25">
      <c r="A241" s="113">
        <f t="shared" si="3"/>
        <v>240</v>
      </c>
      <c r="B241" s="115">
        <f>Расчет!A246</f>
        <v>43444</v>
      </c>
      <c r="C241" s="113">
        <f>Расчет!B246</f>
        <v>24</v>
      </c>
      <c r="D241" s="115" t="str">
        <f>Расчет!C246</f>
        <v>раб</v>
      </c>
      <c r="E241" s="113">
        <f>IF(OR(Расчет!F246="",Расчет!F246=0),0,Расчет!F246)</f>
        <v>0</v>
      </c>
      <c r="F241" s="113">
        <f>IF(Расчет!H246=1,1,0)*COUNT(Расчет!$J$7:J246)</f>
        <v>0</v>
      </c>
      <c r="G241" s="114">
        <f>1000*(Расчет!E246+IF(config!$D$9=2,'Расчет стоимости'!$E$16,'Расчет стоимости'!$E$12))</f>
        <v>1484.97</v>
      </c>
      <c r="H241" s="113">
        <f>Расчет!D246/1000</f>
        <v>1.054</v>
      </c>
    </row>
    <row r="242" spans="1:8" x14ac:dyDescent="0.25">
      <c r="A242" s="113">
        <f t="shared" si="3"/>
        <v>241</v>
      </c>
      <c r="B242" s="115">
        <f>Расчет!A247</f>
        <v>43445</v>
      </c>
      <c r="C242" s="113">
        <f>Расчет!B247</f>
        <v>1</v>
      </c>
      <c r="D242" s="115" t="str">
        <f>Расчет!C247</f>
        <v>раб</v>
      </c>
      <c r="E242" s="113">
        <f>IF(OR(Расчет!F247="",Расчет!F247=0),0,Расчет!F247)</f>
        <v>0</v>
      </c>
      <c r="F242" s="113">
        <f>IF(Расчет!H247=1,1,0)*COUNT(Расчет!$J$7:J247)</f>
        <v>0</v>
      </c>
      <c r="G242" s="114">
        <f>1000*(Расчет!E247+IF(config!$D$9=2,'Расчет стоимости'!$E$16,'Расчет стоимости'!$E$12))</f>
        <v>1414.9699999999998</v>
      </c>
      <c r="H242" s="113">
        <f>Расчет!D247/1000</f>
        <v>1.046</v>
      </c>
    </row>
    <row r="243" spans="1:8" x14ac:dyDescent="0.25">
      <c r="A243" s="113">
        <f t="shared" si="3"/>
        <v>242</v>
      </c>
      <c r="B243" s="115">
        <f>Расчет!A248</f>
        <v>43445</v>
      </c>
      <c r="C243" s="113">
        <f>Расчет!B248</f>
        <v>2</v>
      </c>
      <c r="D243" s="115" t="str">
        <f>Расчет!C248</f>
        <v>раб</v>
      </c>
      <c r="E243" s="113">
        <f>IF(OR(Расчет!F248="",Расчет!F248=0),0,Расчет!F248)</f>
        <v>0</v>
      </c>
      <c r="F243" s="113">
        <f>IF(Расчет!H248=1,1,0)*COUNT(Расчет!$J$7:J248)</f>
        <v>0</v>
      </c>
      <c r="G243" s="114">
        <f>1000*(Расчет!E248+IF(config!$D$9=2,'Расчет стоимости'!$E$16,'Расчет стоимости'!$E$12))</f>
        <v>1359.05</v>
      </c>
      <c r="H243" s="113">
        <f>Расчет!D248/1000</f>
        <v>1.0369999999999999</v>
      </c>
    </row>
    <row r="244" spans="1:8" x14ac:dyDescent="0.25">
      <c r="A244" s="113">
        <f t="shared" si="3"/>
        <v>243</v>
      </c>
      <c r="B244" s="115">
        <f>Расчет!A249</f>
        <v>43445</v>
      </c>
      <c r="C244" s="113">
        <f>Расчет!B249</f>
        <v>3</v>
      </c>
      <c r="D244" s="115" t="str">
        <f>Расчет!C249</f>
        <v>раб</v>
      </c>
      <c r="E244" s="113">
        <f>IF(OR(Расчет!F249="",Расчет!F249=0),0,Расчет!F249)</f>
        <v>0</v>
      </c>
      <c r="F244" s="113">
        <f>IF(Расчет!H249=1,1,0)*COUNT(Расчет!$J$7:J249)</f>
        <v>0</v>
      </c>
      <c r="G244" s="114">
        <f>1000*(Расчет!E249+IF(config!$D$9=2,'Расчет стоимости'!$E$16,'Расчет стоимости'!$E$12))</f>
        <v>1347.56</v>
      </c>
      <c r="H244" s="113">
        <f>Расчет!D249/1000</f>
        <v>1.0409999999999999</v>
      </c>
    </row>
    <row r="245" spans="1:8" x14ac:dyDescent="0.25">
      <c r="A245" s="113">
        <f t="shared" si="3"/>
        <v>244</v>
      </c>
      <c r="B245" s="115">
        <f>Расчет!A250</f>
        <v>43445</v>
      </c>
      <c r="C245" s="113">
        <f>Расчет!B250</f>
        <v>4</v>
      </c>
      <c r="D245" s="115" t="str">
        <f>Расчет!C250</f>
        <v>раб</v>
      </c>
      <c r="E245" s="113">
        <f>IF(OR(Расчет!F250="",Расчет!F250=0),0,Расчет!F250)</f>
        <v>0</v>
      </c>
      <c r="F245" s="113">
        <f>IF(Расчет!H250=1,1,0)*COUNT(Расчет!$J$7:J250)</f>
        <v>0</v>
      </c>
      <c r="G245" s="114">
        <f>1000*(Расчет!E250+IF(config!$D$9=2,'Расчет стоимости'!$E$16,'Расчет стоимости'!$E$12))</f>
        <v>1321.21</v>
      </c>
      <c r="H245" s="113">
        <f>Расчет!D250/1000</f>
        <v>1.04</v>
      </c>
    </row>
    <row r="246" spans="1:8" x14ac:dyDescent="0.25">
      <c r="A246" s="113">
        <f t="shared" si="3"/>
        <v>245</v>
      </c>
      <c r="B246" s="115">
        <f>Расчет!A251</f>
        <v>43445</v>
      </c>
      <c r="C246" s="113">
        <f>Расчет!B251</f>
        <v>5</v>
      </c>
      <c r="D246" s="115" t="str">
        <f>Расчет!C251</f>
        <v>раб</v>
      </c>
      <c r="E246" s="113">
        <f>IF(OR(Расчет!F251="",Расчет!F251=0),0,Расчет!F251)</f>
        <v>0</v>
      </c>
      <c r="F246" s="113">
        <f>IF(Расчет!H251=1,1,0)*COUNT(Расчет!$J$7:J251)</f>
        <v>0</v>
      </c>
      <c r="G246" s="114">
        <f>1000*(Расчет!E251+IF(config!$D$9=2,'Расчет стоимости'!$E$16,'Расчет стоимости'!$E$12))</f>
        <v>1357.4299999999998</v>
      </c>
      <c r="H246" s="113">
        <f>Расчет!D251/1000</f>
        <v>1.0389999999999999</v>
      </c>
    </row>
    <row r="247" spans="1:8" x14ac:dyDescent="0.25">
      <c r="A247" s="113">
        <f t="shared" si="3"/>
        <v>246</v>
      </c>
      <c r="B247" s="115">
        <f>Расчет!A252</f>
        <v>43445</v>
      </c>
      <c r="C247" s="113">
        <f>Расчет!B252</f>
        <v>6</v>
      </c>
      <c r="D247" s="115" t="str">
        <f>Расчет!C252</f>
        <v>раб</v>
      </c>
      <c r="E247" s="113">
        <f>IF(OR(Расчет!F252="",Расчет!F252=0),0,Расчет!F252)</f>
        <v>0</v>
      </c>
      <c r="F247" s="113">
        <f>IF(Расчет!H252=1,1,0)*COUNT(Расчет!$J$7:J252)</f>
        <v>0</v>
      </c>
      <c r="G247" s="114">
        <f>1000*(Расчет!E252+IF(config!$D$9=2,'Расчет стоимости'!$E$16,'Расчет стоимости'!$E$12))</f>
        <v>1448.7100000000003</v>
      </c>
      <c r="H247" s="113">
        <f>Расчет!D252/1000</f>
        <v>1.0409999999999999</v>
      </c>
    </row>
    <row r="248" spans="1:8" x14ac:dyDescent="0.25">
      <c r="A248" s="113">
        <f t="shared" si="3"/>
        <v>247</v>
      </c>
      <c r="B248" s="115">
        <f>Расчет!A253</f>
        <v>43445</v>
      </c>
      <c r="C248" s="113">
        <f>Расчет!B253</f>
        <v>7</v>
      </c>
      <c r="D248" s="115" t="str">
        <f>Расчет!C253</f>
        <v>раб</v>
      </c>
      <c r="E248" s="113">
        <f>IF(OR(Расчет!F253="",Расчет!F253=0),0,Расчет!F253)</f>
        <v>0</v>
      </c>
      <c r="F248" s="113">
        <f>IF(Расчет!H253=1,1,0)*COUNT(Расчет!$J$7:J253)</f>
        <v>0</v>
      </c>
      <c r="G248" s="114">
        <f>1000*(Расчет!E253+IF(config!$D$9=2,'Расчет стоимости'!$E$16,'Расчет стоимости'!$E$12))</f>
        <v>1696.0099999999998</v>
      </c>
      <c r="H248" s="113">
        <f>Расчет!D253/1000</f>
        <v>1.093</v>
      </c>
    </row>
    <row r="249" spans="1:8" x14ac:dyDescent="0.25">
      <c r="A249" s="113">
        <f t="shared" si="3"/>
        <v>248</v>
      </c>
      <c r="B249" s="115">
        <f>Расчет!A254</f>
        <v>43445</v>
      </c>
      <c r="C249" s="113">
        <f>Расчет!B254</f>
        <v>8</v>
      </c>
      <c r="D249" s="115" t="str">
        <f>Расчет!C254</f>
        <v>раб</v>
      </c>
      <c r="E249" s="113">
        <f>IF(OR(Расчет!F254="",Расчет!F254=0),0,Расчет!F254)</f>
        <v>0</v>
      </c>
      <c r="F249" s="113">
        <f>IF(Расчет!H254=1,1,0)*COUNT(Расчет!$J$7:J254)</f>
        <v>7</v>
      </c>
      <c r="G249" s="114">
        <f>1000*(Расчет!E254+IF(config!$D$9=2,'Расчет стоимости'!$E$16,'Расчет стоимости'!$E$12))</f>
        <v>1838.42</v>
      </c>
      <c r="H249" s="113">
        <f>Расчет!D254/1000</f>
        <v>1.2330000000000001</v>
      </c>
    </row>
    <row r="250" spans="1:8" x14ac:dyDescent="0.25">
      <c r="A250" s="113">
        <f t="shared" si="3"/>
        <v>249</v>
      </c>
      <c r="B250" s="115">
        <f>Расчет!A255</f>
        <v>43445</v>
      </c>
      <c r="C250" s="113">
        <f>Расчет!B255</f>
        <v>9</v>
      </c>
      <c r="D250" s="115" t="str">
        <f>Расчет!C255</f>
        <v>раб</v>
      </c>
      <c r="E250" s="113">
        <f>IF(OR(Расчет!F255="",Расчет!F255=0),0,Расчет!F255)</f>
        <v>0</v>
      </c>
      <c r="F250" s="113">
        <f>IF(Расчет!H255=1,1,0)*COUNT(Расчет!$J$7:J255)</f>
        <v>7</v>
      </c>
      <c r="G250" s="114">
        <f>1000*(Расчет!E255+IF(config!$D$9=2,'Расчет стоимости'!$E$16,'Расчет стоимости'!$E$12))</f>
        <v>1910.6099999999997</v>
      </c>
      <c r="H250" s="113">
        <f>Расчет!D255/1000</f>
        <v>1.7210000000000001</v>
      </c>
    </row>
    <row r="251" spans="1:8" x14ac:dyDescent="0.25">
      <c r="A251" s="113">
        <f t="shared" si="3"/>
        <v>250</v>
      </c>
      <c r="B251" s="115">
        <f>Расчет!A256</f>
        <v>43445</v>
      </c>
      <c r="C251" s="113">
        <f>Расчет!B256</f>
        <v>10</v>
      </c>
      <c r="D251" s="115" t="str">
        <f>Расчет!C256</f>
        <v>раб</v>
      </c>
      <c r="E251" s="113">
        <f>IF(OR(Расчет!F256="",Расчет!F256=0),0,Расчет!F256)</f>
        <v>0</v>
      </c>
      <c r="F251" s="113">
        <f>IF(Расчет!H256=1,1,0)*COUNT(Расчет!$J$7:J256)</f>
        <v>7</v>
      </c>
      <c r="G251" s="114">
        <f>1000*(Расчет!E256+IF(config!$D$9=2,'Расчет стоимости'!$E$16,'Расчет стоимости'!$E$12))</f>
        <v>1964.4499999999998</v>
      </c>
      <c r="H251" s="113">
        <f>Расчет!D256/1000</f>
        <v>1.9870000000000001</v>
      </c>
    </row>
    <row r="252" spans="1:8" x14ac:dyDescent="0.25">
      <c r="A252" s="113">
        <f t="shared" si="3"/>
        <v>251</v>
      </c>
      <c r="B252" s="115">
        <f>Расчет!A257</f>
        <v>43445</v>
      </c>
      <c r="C252" s="113">
        <f>Расчет!B257</f>
        <v>11</v>
      </c>
      <c r="D252" s="115" t="str">
        <f>Расчет!C257</f>
        <v>раб</v>
      </c>
      <c r="E252" s="113">
        <f>IF(OR(Расчет!F257="",Расчет!F257=0),0,Расчет!F257)</f>
        <v>0</v>
      </c>
      <c r="F252" s="113">
        <f>IF(Расчет!H257=1,1,0)*COUNT(Расчет!$J$7:J257)</f>
        <v>7</v>
      </c>
      <c r="G252" s="114">
        <f>1000*(Расчет!E257+IF(config!$D$9=2,'Расчет стоимости'!$E$16,'Расчет стоимости'!$E$12))</f>
        <v>1980.95</v>
      </c>
      <c r="H252" s="113">
        <f>Расчет!D257/1000</f>
        <v>2.1669999999999998</v>
      </c>
    </row>
    <row r="253" spans="1:8" x14ac:dyDescent="0.25">
      <c r="A253" s="113">
        <f t="shared" si="3"/>
        <v>252</v>
      </c>
      <c r="B253" s="115">
        <f>Расчет!A258</f>
        <v>43445</v>
      </c>
      <c r="C253" s="113">
        <f>Расчет!B258</f>
        <v>12</v>
      </c>
      <c r="D253" s="115" t="str">
        <f>Расчет!C258</f>
        <v>раб</v>
      </c>
      <c r="E253" s="113">
        <f>IF(OR(Расчет!F258="",Расчет!F258=0),0,Расчет!F258)</f>
        <v>0</v>
      </c>
      <c r="F253" s="113">
        <f>IF(Расчет!H258=1,1,0)*COUNT(Расчет!$J$7:J258)</f>
        <v>7</v>
      </c>
      <c r="G253" s="114">
        <f>1000*(Расчет!E258+IF(config!$D$9=2,'Расчет стоимости'!$E$16,'Расчет стоимости'!$E$12))</f>
        <v>1998.5999999999997</v>
      </c>
      <c r="H253" s="113">
        <f>Расчет!D258/1000</f>
        <v>2.1890000000000001</v>
      </c>
    </row>
    <row r="254" spans="1:8" x14ac:dyDescent="0.25">
      <c r="A254" s="113">
        <f t="shared" si="3"/>
        <v>253</v>
      </c>
      <c r="B254" s="115">
        <f>Расчет!A259</f>
        <v>43445</v>
      </c>
      <c r="C254" s="113">
        <f>Расчет!B259</f>
        <v>13</v>
      </c>
      <c r="D254" s="115" t="str">
        <f>Расчет!C259</f>
        <v>раб</v>
      </c>
      <c r="E254" s="113">
        <f>IF(OR(Расчет!F259="",Расчет!F259=0),0,Расчет!F259)</f>
        <v>0</v>
      </c>
      <c r="F254" s="113">
        <f>IF(Расчет!H259=1,1,0)*COUNT(Расчет!$J$7:J259)</f>
        <v>0</v>
      </c>
      <c r="G254" s="114">
        <f>1000*(Расчет!E259+IF(config!$D$9=2,'Расчет стоимости'!$E$16,'Расчет стоимости'!$E$12))</f>
        <v>2016.11</v>
      </c>
      <c r="H254" s="113">
        <f>Расчет!D259/1000</f>
        <v>2.14</v>
      </c>
    </row>
    <row r="255" spans="1:8" x14ac:dyDescent="0.25">
      <c r="A255" s="113">
        <f t="shared" si="3"/>
        <v>254</v>
      </c>
      <c r="B255" s="115">
        <f>Расчет!A260</f>
        <v>43445</v>
      </c>
      <c r="C255" s="113">
        <f>Расчет!B260</f>
        <v>14</v>
      </c>
      <c r="D255" s="115" t="str">
        <f>Расчет!C260</f>
        <v>раб</v>
      </c>
      <c r="E255" s="113">
        <f>IF(OR(Расчет!F260="",Расчет!F260=0),0,Расчет!F260)</f>
        <v>0</v>
      </c>
      <c r="F255" s="113">
        <f>IF(Расчет!H260=1,1,0)*COUNT(Расчет!$J$7:J260)</f>
        <v>0</v>
      </c>
      <c r="G255" s="114">
        <f>1000*(Расчет!E260+IF(config!$D$9=2,'Расчет стоимости'!$E$16,'Расчет стоимости'!$E$12))</f>
        <v>2024.1299999999999</v>
      </c>
      <c r="H255" s="113">
        <f>Расчет!D260/1000</f>
        <v>2.1309999999999998</v>
      </c>
    </row>
    <row r="256" spans="1:8" x14ac:dyDescent="0.25">
      <c r="A256" s="113">
        <f t="shared" si="3"/>
        <v>255</v>
      </c>
      <c r="B256" s="115">
        <f>Расчет!A261</f>
        <v>43445</v>
      </c>
      <c r="C256" s="113">
        <f>Расчет!B261</f>
        <v>15</v>
      </c>
      <c r="D256" s="115" t="str">
        <f>Расчет!C261</f>
        <v>раб</v>
      </c>
      <c r="E256" s="113">
        <f>IF(OR(Расчет!F261="",Расчет!F261=0),0,Расчет!F261)</f>
        <v>0</v>
      </c>
      <c r="F256" s="113">
        <f>IF(Расчет!H261=1,1,0)*COUNT(Расчет!$J$7:J261)</f>
        <v>7</v>
      </c>
      <c r="G256" s="114">
        <f>1000*(Расчет!E261+IF(config!$D$9=2,'Расчет стоимости'!$E$16,'Расчет стоимости'!$E$12))</f>
        <v>1976.28</v>
      </c>
      <c r="H256" s="113">
        <f>Расчет!D261/1000</f>
        <v>2.1</v>
      </c>
    </row>
    <row r="257" spans="1:8" x14ac:dyDescent="0.25">
      <c r="A257" s="113">
        <f t="shared" si="3"/>
        <v>256</v>
      </c>
      <c r="B257" s="115">
        <f>Расчет!A262</f>
        <v>43445</v>
      </c>
      <c r="C257" s="113">
        <f>Расчет!B262</f>
        <v>16</v>
      </c>
      <c r="D257" s="115" t="str">
        <f>Расчет!C262</f>
        <v>раб</v>
      </c>
      <c r="E257" s="113">
        <f>IF(OR(Расчет!F262="",Расчет!F262=0),0,Расчет!F262)</f>
        <v>0</v>
      </c>
      <c r="F257" s="113">
        <f>IF(Расчет!H262=1,1,0)*COUNT(Расчет!$J$7:J262)</f>
        <v>7</v>
      </c>
      <c r="G257" s="114">
        <f>1000*(Расчет!E262+IF(config!$D$9=2,'Расчет стоимости'!$E$16,'Расчет стоимости'!$E$12))</f>
        <v>1962.1299999999997</v>
      </c>
      <c r="H257" s="113">
        <f>Расчет!D262/1000</f>
        <v>1.9470000000000001</v>
      </c>
    </row>
    <row r="258" spans="1:8" x14ac:dyDescent="0.25">
      <c r="A258" s="113">
        <f t="shared" si="3"/>
        <v>257</v>
      </c>
      <c r="B258" s="115">
        <f>Расчет!A263</f>
        <v>43445</v>
      </c>
      <c r="C258" s="113">
        <f>Расчет!B263</f>
        <v>17</v>
      </c>
      <c r="D258" s="115" t="str">
        <f>Расчет!C263</f>
        <v>раб</v>
      </c>
      <c r="E258" s="113">
        <f>IF(OR(Расчет!F263="",Расчет!F263=0),0,Расчет!F263)</f>
        <v>1</v>
      </c>
      <c r="F258" s="113">
        <f>IF(Расчет!H263=1,1,0)*COUNT(Расчет!$J$7:J263)</f>
        <v>7</v>
      </c>
      <c r="G258" s="114">
        <f>1000*(Расчет!E263+IF(config!$D$9=2,'Расчет стоимости'!$E$16,'Расчет стоимости'!$E$12))</f>
        <v>1966.1599999999999</v>
      </c>
      <c r="H258" s="113">
        <f>Расчет!D263/1000</f>
        <v>1.5660000000000001</v>
      </c>
    </row>
    <row r="259" spans="1:8" x14ac:dyDescent="0.25">
      <c r="A259" s="113">
        <f t="shared" si="3"/>
        <v>258</v>
      </c>
      <c r="B259" s="115">
        <f>Расчет!A264</f>
        <v>43445</v>
      </c>
      <c r="C259" s="113">
        <f>Расчет!B264</f>
        <v>18</v>
      </c>
      <c r="D259" s="115" t="str">
        <f>Расчет!C264</f>
        <v>раб</v>
      </c>
      <c r="E259" s="113">
        <f>IF(OR(Расчет!F264="",Расчет!F264=0),0,Расчет!F264)</f>
        <v>0</v>
      </c>
      <c r="F259" s="113">
        <f>IF(Расчет!H264=1,1,0)*COUNT(Расчет!$J$7:J264)</f>
        <v>7</v>
      </c>
      <c r="G259" s="114">
        <f>1000*(Расчет!E264+IF(config!$D$9=2,'Расчет стоимости'!$E$16,'Расчет стоимости'!$E$12))</f>
        <v>1969.7</v>
      </c>
      <c r="H259" s="113">
        <f>Расчет!D264/1000</f>
        <v>1.252</v>
      </c>
    </row>
    <row r="260" spans="1:8" x14ac:dyDescent="0.25">
      <c r="A260" s="113">
        <f t="shared" si="3"/>
        <v>259</v>
      </c>
      <c r="B260" s="115">
        <f>Расчет!A265</f>
        <v>43445</v>
      </c>
      <c r="C260" s="113">
        <f>Расчет!B265</f>
        <v>19</v>
      </c>
      <c r="D260" s="115" t="str">
        <f>Расчет!C265</f>
        <v>раб</v>
      </c>
      <c r="E260" s="113">
        <f>IF(OR(Расчет!F265="",Расчет!F265=0),0,Расчет!F265)</f>
        <v>0</v>
      </c>
      <c r="F260" s="113">
        <f>IF(Расчет!H265=1,1,0)*COUNT(Расчет!$J$7:J265)</f>
        <v>7</v>
      </c>
      <c r="G260" s="114">
        <f>1000*(Расчет!E265+IF(config!$D$9=2,'Расчет стоимости'!$E$16,'Расчет стоимости'!$E$12))</f>
        <v>1975.7099999999998</v>
      </c>
      <c r="H260" s="113">
        <f>Расчет!D265/1000</f>
        <v>1.1459999999999999</v>
      </c>
    </row>
    <row r="261" spans="1:8" x14ac:dyDescent="0.25">
      <c r="A261" s="113">
        <f t="shared" ref="A261:A324" si="4">1+A260</f>
        <v>260</v>
      </c>
      <c r="B261" s="115">
        <f>Расчет!A266</f>
        <v>43445</v>
      </c>
      <c r="C261" s="113">
        <f>Расчет!B266</f>
        <v>20</v>
      </c>
      <c r="D261" s="115" t="str">
        <f>Расчет!C266</f>
        <v>раб</v>
      </c>
      <c r="E261" s="113">
        <f>IF(OR(Расчет!F266="",Расчет!F266=0),0,Расчет!F266)</f>
        <v>0</v>
      </c>
      <c r="F261" s="113">
        <f>IF(Расчет!H266=1,1,0)*COUNT(Расчет!$J$7:J266)</f>
        <v>7</v>
      </c>
      <c r="G261" s="114">
        <f>1000*(Расчет!E266+IF(config!$D$9=2,'Расчет стоимости'!$E$16,'Расчет стоимости'!$E$12))</f>
        <v>1976.5099999999998</v>
      </c>
      <c r="H261" s="113">
        <f>Расчет!D266/1000</f>
        <v>1.0920000000000001</v>
      </c>
    </row>
    <row r="262" spans="1:8" x14ac:dyDescent="0.25">
      <c r="A262" s="113">
        <f t="shared" si="4"/>
        <v>261</v>
      </c>
      <c r="B262" s="115">
        <f>Расчет!A267</f>
        <v>43445</v>
      </c>
      <c r="C262" s="113">
        <f>Расчет!B267</f>
        <v>21</v>
      </c>
      <c r="D262" s="115" t="str">
        <f>Расчет!C267</f>
        <v>раб</v>
      </c>
      <c r="E262" s="113">
        <f>IF(OR(Расчет!F267="",Расчет!F267=0),0,Расчет!F267)</f>
        <v>0</v>
      </c>
      <c r="F262" s="113">
        <f>IF(Расчет!H267=1,1,0)*COUNT(Расчет!$J$7:J267)</f>
        <v>7</v>
      </c>
      <c r="G262" s="114">
        <f>1000*(Расчет!E267+IF(config!$D$9=2,'Расчет стоимости'!$E$16,'Расчет стоимости'!$E$12))</f>
        <v>1934.24</v>
      </c>
      <c r="H262" s="113">
        <f>Расчет!D267/1000</f>
        <v>1.0629999999999999</v>
      </c>
    </row>
    <row r="263" spans="1:8" x14ac:dyDescent="0.25">
      <c r="A263" s="113">
        <f t="shared" si="4"/>
        <v>262</v>
      </c>
      <c r="B263" s="115">
        <f>Расчет!A268</f>
        <v>43445</v>
      </c>
      <c r="C263" s="113">
        <f>Расчет!B268</f>
        <v>22</v>
      </c>
      <c r="D263" s="115" t="str">
        <f>Расчет!C268</f>
        <v>раб</v>
      </c>
      <c r="E263" s="113">
        <f>IF(OR(Расчет!F268="",Расчет!F268=0),0,Расчет!F268)</f>
        <v>0</v>
      </c>
      <c r="F263" s="113">
        <f>IF(Расчет!H268=1,1,0)*COUNT(Расчет!$J$7:J268)</f>
        <v>0</v>
      </c>
      <c r="G263" s="114">
        <f>1000*(Расчет!E268+IF(config!$D$9=2,'Расчет стоимости'!$E$16,'Расчет стоимости'!$E$12))</f>
        <v>1882.85</v>
      </c>
      <c r="H263" s="113">
        <f>Расчет!D268/1000</f>
        <v>1.0580000000000001</v>
      </c>
    </row>
    <row r="264" spans="1:8" x14ac:dyDescent="0.25">
      <c r="A264" s="113">
        <f t="shared" si="4"/>
        <v>263</v>
      </c>
      <c r="B264" s="115">
        <f>Расчет!A269</f>
        <v>43445</v>
      </c>
      <c r="C264" s="113">
        <f>Расчет!B269</f>
        <v>23</v>
      </c>
      <c r="D264" s="115" t="str">
        <f>Расчет!C269</f>
        <v>раб</v>
      </c>
      <c r="E264" s="113">
        <f>IF(OR(Расчет!F269="",Расчет!F269=0),0,Расчет!F269)</f>
        <v>0</v>
      </c>
      <c r="F264" s="113">
        <f>IF(Расчет!H269=1,1,0)*COUNT(Расчет!$J$7:J269)</f>
        <v>0</v>
      </c>
      <c r="G264" s="114">
        <f>1000*(Расчет!E269+IF(config!$D$9=2,'Расчет стоимости'!$E$16,'Расчет стоимости'!$E$12))</f>
        <v>1667.55</v>
      </c>
      <c r="H264" s="113">
        <f>Расчет!D269/1000</f>
        <v>1.0569999999999999</v>
      </c>
    </row>
    <row r="265" spans="1:8" x14ac:dyDescent="0.25">
      <c r="A265" s="113">
        <f t="shared" si="4"/>
        <v>264</v>
      </c>
      <c r="B265" s="115">
        <f>Расчет!A270</f>
        <v>43445</v>
      </c>
      <c r="C265" s="113">
        <f>Расчет!B270</f>
        <v>24</v>
      </c>
      <c r="D265" s="115" t="str">
        <f>Расчет!C270</f>
        <v>раб</v>
      </c>
      <c r="E265" s="113">
        <f>IF(OR(Расчет!F270="",Расчет!F270=0),0,Расчет!F270)</f>
        <v>0</v>
      </c>
      <c r="F265" s="113">
        <f>IF(Расчет!H270=1,1,0)*COUNT(Расчет!$J$7:J270)</f>
        <v>0</v>
      </c>
      <c r="G265" s="114">
        <f>1000*(Расчет!E270+IF(config!$D$9=2,'Расчет стоимости'!$E$16,'Расчет стоимости'!$E$12))</f>
        <v>1490.5300000000002</v>
      </c>
      <c r="H265" s="113">
        <f>Расчет!D270/1000</f>
        <v>1.06</v>
      </c>
    </row>
    <row r="266" spans="1:8" x14ac:dyDescent="0.25">
      <c r="A266" s="113">
        <f t="shared" si="4"/>
        <v>265</v>
      </c>
      <c r="B266" s="115">
        <f>Расчет!A271</f>
        <v>43446</v>
      </c>
      <c r="C266" s="113">
        <f>Расчет!B271</f>
        <v>1</v>
      </c>
      <c r="D266" s="115" t="str">
        <f>Расчет!C271</f>
        <v>раб</v>
      </c>
      <c r="E266" s="113">
        <f>IF(OR(Расчет!F271="",Расчет!F271=0),0,Расчет!F271)</f>
        <v>0</v>
      </c>
      <c r="F266" s="113">
        <f>IF(Расчет!H271=1,1,0)*COUNT(Расчет!$J$7:J271)</f>
        <v>0</v>
      </c>
      <c r="G266" s="114">
        <f>1000*(Расчет!E271+IF(config!$D$9=2,'Расчет стоимости'!$E$16,'Расчет стоимости'!$E$12))</f>
        <v>1398.03</v>
      </c>
      <c r="H266" s="113">
        <f>Расчет!D271/1000</f>
        <v>1.056</v>
      </c>
    </row>
    <row r="267" spans="1:8" x14ac:dyDescent="0.25">
      <c r="A267" s="113">
        <f t="shared" si="4"/>
        <v>266</v>
      </c>
      <c r="B267" s="115">
        <f>Расчет!A272</f>
        <v>43446</v>
      </c>
      <c r="C267" s="113">
        <f>Расчет!B272</f>
        <v>2</v>
      </c>
      <c r="D267" s="115" t="str">
        <f>Расчет!C272</f>
        <v>раб</v>
      </c>
      <c r="E267" s="113">
        <f>IF(OR(Расчет!F272="",Расчет!F272=0),0,Расчет!F272)</f>
        <v>0</v>
      </c>
      <c r="F267" s="113">
        <f>IF(Расчет!H272=1,1,0)*COUNT(Расчет!$J$7:J272)</f>
        <v>0</v>
      </c>
      <c r="G267" s="114">
        <f>1000*(Расчет!E272+IF(config!$D$9=2,'Расчет стоимости'!$E$16,'Расчет стоимости'!$E$12))</f>
        <v>1356.9299999999998</v>
      </c>
      <c r="H267" s="113">
        <f>Расчет!D272/1000</f>
        <v>1.0609999999999999</v>
      </c>
    </row>
    <row r="268" spans="1:8" x14ac:dyDescent="0.25">
      <c r="A268" s="113">
        <f t="shared" si="4"/>
        <v>267</v>
      </c>
      <c r="B268" s="115">
        <f>Расчет!A273</f>
        <v>43446</v>
      </c>
      <c r="C268" s="113">
        <f>Расчет!B273</f>
        <v>3</v>
      </c>
      <c r="D268" s="115" t="str">
        <f>Расчет!C273</f>
        <v>раб</v>
      </c>
      <c r="E268" s="113">
        <f>IF(OR(Расчет!F273="",Расчет!F273=0),0,Расчет!F273)</f>
        <v>0</v>
      </c>
      <c r="F268" s="113">
        <f>IF(Расчет!H273=1,1,0)*COUNT(Расчет!$J$7:J273)</f>
        <v>0</v>
      </c>
      <c r="G268" s="114">
        <f>1000*(Расчет!E273+IF(config!$D$9=2,'Расчет стоимости'!$E$16,'Расчет стоимости'!$E$12))</f>
        <v>1311.5900000000001</v>
      </c>
      <c r="H268" s="113">
        <f>Расчет!D273/1000</f>
        <v>1.0629999999999999</v>
      </c>
    </row>
    <row r="269" spans="1:8" x14ac:dyDescent="0.25">
      <c r="A269" s="113">
        <f t="shared" si="4"/>
        <v>268</v>
      </c>
      <c r="B269" s="115">
        <f>Расчет!A274</f>
        <v>43446</v>
      </c>
      <c r="C269" s="113">
        <f>Расчет!B274</f>
        <v>4</v>
      </c>
      <c r="D269" s="115" t="str">
        <f>Расчет!C274</f>
        <v>раб</v>
      </c>
      <c r="E269" s="113">
        <f>IF(OR(Расчет!F274="",Расчет!F274=0),0,Расчет!F274)</f>
        <v>0</v>
      </c>
      <c r="F269" s="113">
        <f>IF(Расчет!H274=1,1,0)*COUNT(Расчет!$J$7:J274)</f>
        <v>0</v>
      </c>
      <c r="G269" s="114">
        <f>1000*(Расчет!E274+IF(config!$D$9=2,'Расчет стоимости'!$E$16,'Расчет стоимости'!$E$12))</f>
        <v>1295.98</v>
      </c>
      <c r="H269" s="113">
        <f>Расчет!D274/1000</f>
        <v>1.0649999999999999</v>
      </c>
    </row>
    <row r="270" spans="1:8" x14ac:dyDescent="0.25">
      <c r="A270" s="113">
        <f t="shared" si="4"/>
        <v>269</v>
      </c>
      <c r="B270" s="115">
        <f>Расчет!A275</f>
        <v>43446</v>
      </c>
      <c r="C270" s="113">
        <f>Расчет!B275</f>
        <v>5</v>
      </c>
      <c r="D270" s="115" t="str">
        <f>Расчет!C275</f>
        <v>раб</v>
      </c>
      <c r="E270" s="113">
        <f>IF(OR(Расчет!F275="",Расчет!F275=0),0,Расчет!F275)</f>
        <v>0</v>
      </c>
      <c r="F270" s="113">
        <f>IF(Расчет!H275=1,1,0)*COUNT(Расчет!$J$7:J275)</f>
        <v>0</v>
      </c>
      <c r="G270" s="114">
        <f>1000*(Расчет!E275+IF(config!$D$9=2,'Расчет стоимости'!$E$16,'Расчет стоимости'!$E$12))</f>
        <v>1355.95</v>
      </c>
      <c r="H270" s="113">
        <f>Расчет!D275/1000</f>
        <v>1.0669999999999999</v>
      </c>
    </row>
    <row r="271" spans="1:8" x14ac:dyDescent="0.25">
      <c r="A271" s="113">
        <f t="shared" si="4"/>
        <v>270</v>
      </c>
      <c r="B271" s="115">
        <f>Расчет!A276</f>
        <v>43446</v>
      </c>
      <c r="C271" s="113">
        <f>Расчет!B276</f>
        <v>6</v>
      </c>
      <c r="D271" s="115" t="str">
        <f>Расчет!C276</f>
        <v>раб</v>
      </c>
      <c r="E271" s="113">
        <f>IF(OR(Расчет!F276="",Расчет!F276=0),0,Расчет!F276)</f>
        <v>0</v>
      </c>
      <c r="F271" s="113">
        <f>IF(Расчет!H276=1,1,0)*COUNT(Расчет!$J$7:J276)</f>
        <v>0</v>
      </c>
      <c r="G271" s="114">
        <f>1000*(Расчет!E276+IF(config!$D$9=2,'Расчет стоимости'!$E$16,'Расчет стоимости'!$E$12))</f>
        <v>1407.54</v>
      </c>
      <c r="H271" s="113">
        <f>Расчет!D276/1000</f>
        <v>1.0660000000000001</v>
      </c>
    </row>
    <row r="272" spans="1:8" x14ac:dyDescent="0.25">
      <c r="A272" s="113">
        <f t="shared" si="4"/>
        <v>271</v>
      </c>
      <c r="B272" s="115">
        <f>Расчет!A277</f>
        <v>43446</v>
      </c>
      <c r="C272" s="113">
        <f>Расчет!B277</f>
        <v>7</v>
      </c>
      <c r="D272" s="115" t="str">
        <f>Расчет!C277</f>
        <v>раб</v>
      </c>
      <c r="E272" s="113">
        <f>IF(OR(Расчет!F277="",Расчет!F277=0),0,Расчет!F277)</f>
        <v>0</v>
      </c>
      <c r="F272" s="113">
        <f>IF(Расчет!H277=1,1,0)*COUNT(Расчет!$J$7:J277)</f>
        <v>0</v>
      </c>
      <c r="G272" s="114">
        <f>1000*(Расчет!E277+IF(config!$D$9=2,'Расчет стоимости'!$E$16,'Расчет стоимости'!$E$12))</f>
        <v>1497.56</v>
      </c>
      <c r="H272" s="113">
        <f>Расчет!D277/1000</f>
        <v>1.0920000000000001</v>
      </c>
    </row>
    <row r="273" spans="1:8" x14ac:dyDescent="0.25">
      <c r="A273" s="113">
        <f t="shared" si="4"/>
        <v>272</v>
      </c>
      <c r="B273" s="115">
        <f>Расчет!A278</f>
        <v>43446</v>
      </c>
      <c r="C273" s="113">
        <f>Расчет!B278</f>
        <v>8</v>
      </c>
      <c r="D273" s="115" t="str">
        <f>Расчет!C278</f>
        <v>раб</v>
      </c>
      <c r="E273" s="113">
        <f>IF(OR(Расчет!F278="",Расчет!F278=0),0,Расчет!F278)</f>
        <v>0</v>
      </c>
      <c r="F273" s="113">
        <f>IF(Расчет!H278=1,1,0)*COUNT(Расчет!$J$7:J278)</f>
        <v>8</v>
      </c>
      <c r="G273" s="114">
        <f>1000*(Расчет!E278+IF(config!$D$9=2,'Расчет стоимости'!$E$16,'Расчет стоимости'!$E$12))</f>
        <v>1777.19</v>
      </c>
      <c r="H273" s="113">
        <f>Расчет!D278/1000</f>
        <v>1.2230000000000001</v>
      </c>
    </row>
    <row r="274" spans="1:8" x14ac:dyDescent="0.25">
      <c r="A274" s="113">
        <f t="shared" si="4"/>
        <v>273</v>
      </c>
      <c r="B274" s="115">
        <f>Расчет!A279</f>
        <v>43446</v>
      </c>
      <c r="C274" s="113">
        <f>Расчет!B279</f>
        <v>9</v>
      </c>
      <c r="D274" s="115" t="str">
        <f>Расчет!C279</f>
        <v>раб</v>
      </c>
      <c r="E274" s="113">
        <f>IF(OR(Расчет!F279="",Расчет!F279=0),0,Расчет!F279)</f>
        <v>0</v>
      </c>
      <c r="F274" s="113">
        <f>IF(Расчет!H279=1,1,0)*COUNT(Расчет!$J$7:J279)</f>
        <v>8</v>
      </c>
      <c r="G274" s="114">
        <f>1000*(Расчет!E279+IF(config!$D$9=2,'Расчет стоимости'!$E$16,'Расчет стоимости'!$E$12))</f>
        <v>1877.98</v>
      </c>
      <c r="H274" s="113">
        <f>Расчет!D279/1000</f>
        <v>1.7010000000000001</v>
      </c>
    </row>
    <row r="275" spans="1:8" x14ac:dyDescent="0.25">
      <c r="A275" s="113">
        <f t="shared" si="4"/>
        <v>274</v>
      </c>
      <c r="B275" s="115">
        <f>Расчет!A280</f>
        <v>43446</v>
      </c>
      <c r="C275" s="113">
        <f>Расчет!B280</f>
        <v>10</v>
      </c>
      <c r="D275" s="115" t="str">
        <f>Расчет!C280</f>
        <v>раб</v>
      </c>
      <c r="E275" s="113">
        <f>IF(OR(Расчет!F280="",Расчет!F280=0),0,Расчет!F280)</f>
        <v>0</v>
      </c>
      <c r="F275" s="113">
        <f>IF(Расчет!H280=1,1,0)*COUNT(Расчет!$J$7:J280)</f>
        <v>8</v>
      </c>
      <c r="G275" s="114">
        <f>1000*(Расчет!E280+IF(config!$D$9=2,'Расчет стоимости'!$E$16,'Расчет стоимости'!$E$12))</f>
        <v>1915.2899999999997</v>
      </c>
      <c r="H275" s="113">
        <f>Расчет!D280/1000</f>
        <v>1.9970000000000001</v>
      </c>
    </row>
    <row r="276" spans="1:8" x14ac:dyDescent="0.25">
      <c r="A276" s="113">
        <f t="shared" si="4"/>
        <v>275</v>
      </c>
      <c r="B276" s="115">
        <f>Расчет!A281</f>
        <v>43446</v>
      </c>
      <c r="C276" s="113">
        <f>Расчет!B281</f>
        <v>11</v>
      </c>
      <c r="D276" s="115" t="str">
        <f>Расчет!C281</f>
        <v>раб</v>
      </c>
      <c r="E276" s="113">
        <f>IF(OR(Расчет!F281="",Расчет!F281=0),0,Расчет!F281)</f>
        <v>0</v>
      </c>
      <c r="F276" s="113">
        <f>IF(Расчет!H281=1,1,0)*COUNT(Расчет!$J$7:J281)</f>
        <v>8</v>
      </c>
      <c r="G276" s="114">
        <f>1000*(Расчет!E281+IF(config!$D$9=2,'Расчет стоимости'!$E$16,'Расчет стоимости'!$E$12))</f>
        <v>1938.72</v>
      </c>
      <c r="H276" s="113">
        <f>Расчет!D281/1000</f>
        <v>2.0920000000000001</v>
      </c>
    </row>
    <row r="277" spans="1:8" x14ac:dyDescent="0.25">
      <c r="A277" s="113">
        <f t="shared" si="4"/>
        <v>276</v>
      </c>
      <c r="B277" s="115">
        <f>Расчет!A282</f>
        <v>43446</v>
      </c>
      <c r="C277" s="113">
        <f>Расчет!B282</f>
        <v>12</v>
      </c>
      <c r="D277" s="115" t="str">
        <f>Расчет!C282</f>
        <v>раб</v>
      </c>
      <c r="E277" s="113">
        <f>IF(OR(Расчет!F282="",Расчет!F282=0),0,Расчет!F282)</f>
        <v>0</v>
      </c>
      <c r="F277" s="113">
        <f>IF(Расчет!H282=1,1,0)*COUNT(Расчет!$J$7:J282)</f>
        <v>8</v>
      </c>
      <c r="G277" s="114">
        <f>1000*(Расчет!E282+IF(config!$D$9=2,'Расчет стоимости'!$E$16,'Расчет стоимости'!$E$12))</f>
        <v>1954.83</v>
      </c>
      <c r="H277" s="113">
        <f>Расчет!D282/1000</f>
        <v>2.1240000000000001</v>
      </c>
    </row>
    <row r="278" spans="1:8" x14ac:dyDescent="0.25">
      <c r="A278" s="113">
        <f t="shared" si="4"/>
        <v>277</v>
      </c>
      <c r="B278" s="115">
        <f>Расчет!A283</f>
        <v>43446</v>
      </c>
      <c r="C278" s="113">
        <f>Расчет!B283</f>
        <v>13</v>
      </c>
      <c r="D278" s="115" t="str">
        <f>Расчет!C283</f>
        <v>раб</v>
      </c>
      <c r="E278" s="113">
        <f>IF(OR(Расчет!F283="",Расчет!F283=0),0,Расчет!F283)</f>
        <v>0</v>
      </c>
      <c r="F278" s="113">
        <f>IF(Расчет!H283=1,1,0)*COUNT(Расчет!$J$7:J283)</f>
        <v>0</v>
      </c>
      <c r="G278" s="114">
        <f>1000*(Расчет!E283+IF(config!$D$9=2,'Расчет стоимости'!$E$16,'Расчет стоимости'!$E$12))</f>
        <v>1966.2699999999998</v>
      </c>
      <c r="H278" s="113">
        <f>Расчет!D283/1000</f>
        <v>2.109</v>
      </c>
    </row>
    <row r="279" spans="1:8" x14ac:dyDescent="0.25">
      <c r="A279" s="113">
        <f t="shared" si="4"/>
        <v>278</v>
      </c>
      <c r="B279" s="115">
        <f>Расчет!A284</f>
        <v>43446</v>
      </c>
      <c r="C279" s="113">
        <f>Расчет!B284</f>
        <v>14</v>
      </c>
      <c r="D279" s="115" t="str">
        <f>Расчет!C284</f>
        <v>раб</v>
      </c>
      <c r="E279" s="113">
        <f>IF(OR(Расчет!F284="",Расчет!F284=0),0,Расчет!F284)</f>
        <v>0</v>
      </c>
      <c r="F279" s="113">
        <f>IF(Расчет!H284=1,1,0)*COUNT(Расчет!$J$7:J284)</f>
        <v>0</v>
      </c>
      <c r="G279" s="114">
        <f>1000*(Расчет!E284+IF(config!$D$9=2,'Расчет стоимости'!$E$16,'Расчет стоимости'!$E$12))</f>
        <v>1993.9399999999998</v>
      </c>
      <c r="H279" s="113">
        <f>Расчет!D284/1000</f>
        <v>2.133</v>
      </c>
    </row>
    <row r="280" spans="1:8" x14ac:dyDescent="0.25">
      <c r="A280" s="113">
        <f t="shared" si="4"/>
        <v>279</v>
      </c>
      <c r="B280" s="115">
        <f>Расчет!A285</f>
        <v>43446</v>
      </c>
      <c r="C280" s="113">
        <f>Расчет!B285</f>
        <v>15</v>
      </c>
      <c r="D280" s="115" t="str">
        <f>Расчет!C285</f>
        <v>раб</v>
      </c>
      <c r="E280" s="113">
        <f>IF(OR(Расчет!F285="",Расчет!F285=0),0,Расчет!F285)</f>
        <v>0</v>
      </c>
      <c r="F280" s="113">
        <f>IF(Расчет!H285=1,1,0)*COUNT(Расчет!$J$7:J285)</f>
        <v>8</v>
      </c>
      <c r="G280" s="114">
        <f>1000*(Расчет!E285+IF(config!$D$9=2,'Расчет стоимости'!$E$16,'Расчет стоимости'!$E$12))</f>
        <v>1945.3199999999997</v>
      </c>
      <c r="H280" s="113">
        <f>Расчет!D285/1000</f>
        <v>2.0920000000000001</v>
      </c>
    </row>
    <row r="281" spans="1:8" x14ac:dyDescent="0.25">
      <c r="A281" s="113">
        <f t="shared" si="4"/>
        <v>280</v>
      </c>
      <c r="B281" s="115">
        <f>Расчет!A286</f>
        <v>43446</v>
      </c>
      <c r="C281" s="113">
        <f>Расчет!B286</f>
        <v>16</v>
      </c>
      <c r="D281" s="115" t="str">
        <f>Расчет!C286</f>
        <v>раб</v>
      </c>
      <c r="E281" s="113">
        <f>IF(OR(Расчет!F286="",Расчет!F286=0),0,Расчет!F286)</f>
        <v>0</v>
      </c>
      <c r="F281" s="113">
        <f>IF(Расчет!H286=1,1,0)*COUNT(Расчет!$J$7:J286)</f>
        <v>8</v>
      </c>
      <c r="G281" s="114">
        <f>1000*(Расчет!E286+IF(config!$D$9=2,'Расчет стоимости'!$E$16,'Расчет стоимости'!$E$12))</f>
        <v>1932.9200000000003</v>
      </c>
      <c r="H281" s="113">
        <f>Расчет!D286/1000</f>
        <v>1.9330000000000001</v>
      </c>
    </row>
    <row r="282" spans="1:8" x14ac:dyDescent="0.25">
      <c r="A282" s="113">
        <f t="shared" si="4"/>
        <v>281</v>
      </c>
      <c r="B282" s="115">
        <f>Расчет!A287</f>
        <v>43446</v>
      </c>
      <c r="C282" s="113">
        <f>Расчет!B287</f>
        <v>17</v>
      </c>
      <c r="D282" s="115" t="str">
        <f>Расчет!C287</f>
        <v>раб</v>
      </c>
      <c r="E282" s="113">
        <f>IF(OR(Расчет!F287="",Расчет!F287=0),0,Расчет!F287)</f>
        <v>1</v>
      </c>
      <c r="F282" s="113">
        <f>IF(Расчет!H287=1,1,0)*COUNT(Расчет!$J$7:J287)</f>
        <v>8</v>
      </c>
      <c r="G282" s="114">
        <f>1000*(Расчет!E287+IF(config!$D$9=2,'Расчет стоимости'!$E$16,'Расчет стоимости'!$E$12))</f>
        <v>1931.2</v>
      </c>
      <c r="H282" s="113">
        <f>Расчет!D287/1000</f>
        <v>1.569</v>
      </c>
    </row>
    <row r="283" spans="1:8" x14ac:dyDescent="0.25">
      <c r="A283" s="113">
        <f t="shared" si="4"/>
        <v>282</v>
      </c>
      <c r="B283" s="115">
        <f>Расчет!A288</f>
        <v>43446</v>
      </c>
      <c r="C283" s="113">
        <f>Расчет!B288</f>
        <v>18</v>
      </c>
      <c r="D283" s="115" t="str">
        <f>Расчет!C288</f>
        <v>раб</v>
      </c>
      <c r="E283" s="113">
        <f>IF(OR(Расчет!F288="",Расчет!F288=0),0,Расчет!F288)</f>
        <v>0</v>
      </c>
      <c r="F283" s="113">
        <f>IF(Расчет!H288=1,1,0)*COUNT(Расчет!$J$7:J288)</f>
        <v>8</v>
      </c>
      <c r="G283" s="114">
        <f>1000*(Расчет!E288+IF(config!$D$9=2,'Расчет стоимости'!$E$16,'Расчет стоимости'!$E$12))</f>
        <v>1940.6299999999997</v>
      </c>
      <c r="H283" s="113">
        <f>Расчет!D288/1000</f>
        <v>1.248</v>
      </c>
    </row>
    <row r="284" spans="1:8" x14ac:dyDescent="0.25">
      <c r="A284" s="113">
        <f t="shared" si="4"/>
        <v>283</v>
      </c>
      <c r="B284" s="115">
        <f>Расчет!A289</f>
        <v>43446</v>
      </c>
      <c r="C284" s="113">
        <f>Расчет!B289</f>
        <v>19</v>
      </c>
      <c r="D284" s="115" t="str">
        <f>Расчет!C289</f>
        <v>раб</v>
      </c>
      <c r="E284" s="113">
        <f>IF(OR(Расчет!F289="",Расчет!F289=0),0,Расчет!F289)</f>
        <v>0</v>
      </c>
      <c r="F284" s="113">
        <f>IF(Расчет!H289=1,1,0)*COUNT(Расчет!$J$7:J289)</f>
        <v>8</v>
      </c>
      <c r="G284" s="114">
        <f>1000*(Расчет!E289+IF(config!$D$9=2,'Расчет стоимости'!$E$16,'Расчет стоимости'!$E$12))</f>
        <v>1942.6899999999998</v>
      </c>
      <c r="H284" s="113">
        <f>Расчет!D289/1000</f>
        <v>1.1359999999999999</v>
      </c>
    </row>
    <row r="285" spans="1:8" x14ac:dyDescent="0.25">
      <c r="A285" s="113">
        <f t="shared" si="4"/>
        <v>284</v>
      </c>
      <c r="B285" s="115">
        <f>Расчет!A290</f>
        <v>43446</v>
      </c>
      <c r="C285" s="113">
        <f>Расчет!B290</f>
        <v>20</v>
      </c>
      <c r="D285" s="115" t="str">
        <f>Расчет!C290</f>
        <v>раб</v>
      </c>
      <c r="E285" s="113">
        <f>IF(OR(Расчет!F290="",Расчет!F290=0),0,Расчет!F290)</f>
        <v>0</v>
      </c>
      <c r="F285" s="113">
        <f>IF(Расчет!H290=1,1,0)*COUNT(Расчет!$J$7:J290)</f>
        <v>8</v>
      </c>
      <c r="G285" s="114">
        <f>1000*(Расчет!E290+IF(config!$D$9=2,'Расчет стоимости'!$E$16,'Расчет стоимости'!$E$12))</f>
        <v>1950.67</v>
      </c>
      <c r="H285" s="113">
        <f>Расчет!D290/1000</f>
        <v>1.089</v>
      </c>
    </row>
    <row r="286" spans="1:8" x14ac:dyDescent="0.25">
      <c r="A286" s="113">
        <f t="shared" si="4"/>
        <v>285</v>
      </c>
      <c r="B286" s="115">
        <f>Расчет!A291</f>
        <v>43446</v>
      </c>
      <c r="C286" s="113">
        <f>Расчет!B291</f>
        <v>21</v>
      </c>
      <c r="D286" s="115" t="str">
        <f>Расчет!C291</f>
        <v>раб</v>
      </c>
      <c r="E286" s="113">
        <f>IF(OR(Расчет!F291="",Расчет!F291=0),0,Расчет!F291)</f>
        <v>0</v>
      </c>
      <c r="F286" s="113">
        <f>IF(Расчет!H291=1,1,0)*COUNT(Расчет!$J$7:J291)</f>
        <v>8</v>
      </c>
      <c r="G286" s="114">
        <f>1000*(Расчет!E291+IF(config!$D$9=2,'Расчет стоимости'!$E$16,'Расчет стоимости'!$E$12))</f>
        <v>1909.7499999999998</v>
      </c>
      <c r="H286" s="113">
        <f>Расчет!D291/1000</f>
        <v>1.0649999999999999</v>
      </c>
    </row>
    <row r="287" spans="1:8" x14ac:dyDescent="0.25">
      <c r="A287" s="113">
        <f t="shared" si="4"/>
        <v>286</v>
      </c>
      <c r="B287" s="115">
        <f>Расчет!A292</f>
        <v>43446</v>
      </c>
      <c r="C287" s="113">
        <f>Расчет!B292</f>
        <v>22</v>
      </c>
      <c r="D287" s="115" t="str">
        <f>Расчет!C292</f>
        <v>раб</v>
      </c>
      <c r="E287" s="113">
        <f>IF(OR(Расчет!F292="",Расчет!F292=0),0,Расчет!F292)</f>
        <v>0</v>
      </c>
      <c r="F287" s="113">
        <f>IF(Расчет!H292=1,1,0)*COUNT(Расчет!$J$7:J292)</f>
        <v>0</v>
      </c>
      <c r="G287" s="114">
        <f>1000*(Расчет!E292+IF(config!$D$9=2,'Расчет стоимости'!$E$16,'Расчет стоимости'!$E$12))</f>
        <v>1877.1599999999999</v>
      </c>
      <c r="H287" s="113">
        <f>Расчет!D292/1000</f>
        <v>1.0609999999999999</v>
      </c>
    </row>
    <row r="288" spans="1:8" x14ac:dyDescent="0.25">
      <c r="A288" s="113">
        <f t="shared" si="4"/>
        <v>287</v>
      </c>
      <c r="B288" s="115">
        <f>Расчет!A293</f>
        <v>43446</v>
      </c>
      <c r="C288" s="113">
        <f>Расчет!B293</f>
        <v>23</v>
      </c>
      <c r="D288" s="115" t="str">
        <f>Расчет!C293</f>
        <v>раб</v>
      </c>
      <c r="E288" s="113">
        <f>IF(OR(Расчет!F293="",Расчет!F293=0),0,Расчет!F293)</f>
        <v>0</v>
      </c>
      <c r="F288" s="113">
        <f>IF(Расчет!H293=1,1,0)*COUNT(Расчет!$J$7:J293)</f>
        <v>0</v>
      </c>
      <c r="G288" s="114">
        <f>1000*(Расчет!E293+IF(config!$D$9=2,'Расчет стоимости'!$E$16,'Расчет стоимости'!$E$12))</f>
        <v>1697.3499999999997</v>
      </c>
      <c r="H288" s="113">
        <f>Расчет!D293/1000</f>
        <v>1.0589999999999999</v>
      </c>
    </row>
    <row r="289" spans="1:8" x14ac:dyDescent="0.25">
      <c r="A289" s="113">
        <f t="shared" si="4"/>
        <v>288</v>
      </c>
      <c r="B289" s="115">
        <f>Расчет!A294</f>
        <v>43446</v>
      </c>
      <c r="C289" s="113">
        <f>Расчет!B294</f>
        <v>24</v>
      </c>
      <c r="D289" s="115" t="str">
        <f>Расчет!C294</f>
        <v>раб</v>
      </c>
      <c r="E289" s="113">
        <f>IF(OR(Расчет!F294="",Расчет!F294=0),0,Расчет!F294)</f>
        <v>0</v>
      </c>
      <c r="F289" s="113">
        <f>IF(Расчет!H294=1,1,0)*COUNT(Расчет!$J$7:J294)</f>
        <v>0</v>
      </c>
      <c r="G289" s="114">
        <f>1000*(Расчет!E294+IF(config!$D$9=2,'Расчет стоимости'!$E$16,'Расчет стоимости'!$E$12))</f>
        <v>1491.9699999999998</v>
      </c>
      <c r="H289" s="113">
        <f>Расчет!D294/1000</f>
        <v>0.996</v>
      </c>
    </row>
    <row r="290" spans="1:8" x14ac:dyDescent="0.25">
      <c r="A290" s="113">
        <f t="shared" si="4"/>
        <v>289</v>
      </c>
      <c r="B290" s="115">
        <f>Расчет!A295</f>
        <v>43447</v>
      </c>
      <c r="C290" s="113">
        <f>Расчет!B295</f>
        <v>1</v>
      </c>
      <c r="D290" s="115" t="str">
        <f>Расчет!C295</f>
        <v>раб</v>
      </c>
      <c r="E290" s="113">
        <f>IF(OR(Расчет!F295="",Расчет!F295=0),0,Расчет!F295)</f>
        <v>0</v>
      </c>
      <c r="F290" s="113">
        <f>IF(Расчет!H295=1,1,0)*COUNT(Расчет!$J$7:J295)</f>
        <v>0</v>
      </c>
      <c r="G290" s="114">
        <f>1000*(Расчет!E295+IF(config!$D$9=2,'Расчет стоимости'!$E$16,'Расчет стоимости'!$E$12))</f>
        <v>1397.5</v>
      </c>
      <c r="H290" s="113">
        <f>Расчет!D295/1000</f>
        <v>0.94699999999999995</v>
      </c>
    </row>
    <row r="291" spans="1:8" x14ac:dyDescent="0.25">
      <c r="A291" s="113">
        <f t="shared" si="4"/>
        <v>290</v>
      </c>
      <c r="B291" s="115">
        <f>Расчет!A296</f>
        <v>43447</v>
      </c>
      <c r="C291" s="113">
        <f>Расчет!B296</f>
        <v>2</v>
      </c>
      <c r="D291" s="115" t="str">
        <f>Расчет!C296</f>
        <v>раб</v>
      </c>
      <c r="E291" s="113">
        <f>IF(OR(Расчет!F296="",Расчет!F296=0),0,Расчет!F296)</f>
        <v>0</v>
      </c>
      <c r="F291" s="113">
        <f>IF(Расчет!H296=1,1,0)*COUNT(Расчет!$J$7:J296)</f>
        <v>0</v>
      </c>
      <c r="G291" s="114">
        <f>1000*(Расчет!E296+IF(config!$D$9=2,'Расчет стоимости'!$E$16,'Расчет стоимости'!$E$12))</f>
        <v>1354.6100000000001</v>
      </c>
      <c r="H291" s="113">
        <f>Расчет!D296/1000</f>
        <v>0.94699999999999995</v>
      </c>
    </row>
    <row r="292" spans="1:8" x14ac:dyDescent="0.25">
      <c r="A292" s="113">
        <f t="shared" si="4"/>
        <v>291</v>
      </c>
      <c r="B292" s="115">
        <f>Расчет!A297</f>
        <v>43447</v>
      </c>
      <c r="C292" s="113">
        <f>Расчет!B297</f>
        <v>3</v>
      </c>
      <c r="D292" s="115" t="str">
        <f>Расчет!C297</f>
        <v>раб</v>
      </c>
      <c r="E292" s="113">
        <f>IF(OR(Расчет!F297="",Расчет!F297=0),0,Расчет!F297)</f>
        <v>0</v>
      </c>
      <c r="F292" s="113">
        <f>IF(Расчет!H297=1,1,0)*COUNT(Расчет!$J$7:J297)</f>
        <v>0</v>
      </c>
      <c r="G292" s="114">
        <f>1000*(Расчет!E297+IF(config!$D$9=2,'Расчет стоимости'!$E$16,'Расчет стоимости'!$E$12))</f>
        <v>1299.3799999999999</v>
      </c>
      <c r="H292" s="113">
        <f>Расчет!D297/1000</f>
        <v>0.95099999999999996</v>
      </c>
    </row>
    <row r="293" spans="1:8" x14ac:dyDescent="0.25">
      <c r="A293" s="113">
        <f t="shared" si="4"/>
        <v>292</v>
      </c>
      <c r="B293" s="115">
        <f>Расчет!A298</f>
        <v>43447</v>
      </c>
      <c r="C293" s="113">
        <f>Расчет!B298</f>
        <v>4</v>
      </c>
      <c r="D293" s="115" t="str">
        <f>Расчет!C298</f>
        <v>раб</v>
      </c>
      <c r="E293" s="113">
        <f>IF(OR(Расчет!F298="",Расчет!F298=0),0,Расчет!F298)</f>
        <v>0</v>
      </c>
      <c r="F293" s="113">
        <f>IF(Расчет!H298=1,1,0)*COUNT(Расчет!$J$7:J298)</f>
        <v>0</v>
      </c>
      <c r="G293" s="114">
        <f>1000*(Расчет!E298+IF(config!$D$9=2,'Расчет стоимости'!$E$16,'Расчет стоимости'!$E$12))</f>
        <v>1296.9599999999998</v>
      </c>
      <c r="H293" s="113">
        <f>Расчет!D298/1000</f>
        <v>0.95599999999999996</v>
      </c>
    </row>
    <row r="294" spans="1:8" x14ac:dyDescent="0.25">
      <c r="A294" s="113">
        <f t="shared" si="4"/>
        <v>293</v>
      </c>
      <c r="B294" s="115">
        <f>Расчет!A299</f>
        <v>43447</v>
      </c>
      <c r="C294" s="113">
        <f>Расчет!B299</f>
        <v>5</v>
      </c>
      <c r="D294" s="115" t="str">
        <f>Расчет!C299</f>
        <v>раб</v>
      </c>
      <c r="E294" s="113">
        <f>IF(OR(Расчет!F299="",Расчет!F299=0),0,Расчет!F299)</f>
        <v>0</v>
      </c>
      <c r="F294" s="113">
        <f>IF(Расчет!H299=1,1,0)*COUNT(Расчет!$J$7:J299)</f>
        <v>0</v>
      </c>
      <c r="G294" s="114">
        <f>1000*(Расчет!E299+IF(config!$D$9=2,'Расчет стоимости'!$E$16,'Расчет стоимости'!$E$12))</f>
        <v>1351.9299999999998</v>
      </c>
      <c r="H294" s="113">
        <f>Расчет!D299/1000</f>
        <v>0.95399999999999996</v>
      </c>
    </row>
    <row r="295" spans="1:8" x14ac:dyDescent="0.25">
      <c r="A295" s="113">
        <f t="shared" si="4"/>
        <v>294</v>
      </c>
      <c r="B295" s="115">
        <f>Расчет!A300</f>
        <v>43447</v>
      </c>
      <c r="C295" s="113">
        <f>Расчет!B300</f>
        <v>6</v>
      </c>
      <c r="D295" s="115" t="str">
        <f>Расчет!C300</f>
        <v>раб</v>
      </c>
      <c r="E295" s="113">
        <f>IF(OR(Расчет!F300="",Расчет!F300=0),0,Расчет!F300)</f>
        <v>0</v>
      </c>
      <c r="F295" s="113">
        <f>IF(Расчет!H300=1,1,0)*COUNT(Расчет!$J$7:J300)</f>
        <v>0</v>
      </c>
      <c r="G295" s="114">
        <f>1000*(Расчет!E300+IF(config!$D$9=2,'Расчет стоимости'!$E$16,'Расчет стоимости'!$E$12))</f>
        <v>1404.9399999999998</v>
      </c>
      <c r="H295" s="113">
        <f>Расчет!D300/1000</f>
        <v>0.98299999999999998</v>
      </c>
    </row>
    <row r="296" spans="1:8" x14ac:dyDescent="0.25">
      <c r="A296" s="113">
        <f t="shared" si="4"/>
        <v>295</v>
      </c>
      <c r="B296" s="115">
        <f>Расчет!A301</f>
        <v>43447</v>
      </c>
      <c r="C296" s="113">
        <f>Расчет!B301</f>
        <v>7</v>
      </c>
      <c r="D296" s="115" t="str">
        <f>Расчет!C301</f>
        <v>раб</v>
      </c>
      <c r="E296" s="113">
        <f>IF(OR(Расчет!F301="",Расчет!F301=0),0,Расчет!F301)</f>
        <v>0</v>
      </c>
      <c r="F296" s="113">
        <f>IF(Расчет!H301=1,1,0)*COUNT(Расчет!$J$7:J301)</f>
        <v>0</v>
      </c>
      <c r="G296" s="114">
        <f>1000*(Расчет!E301+IF(config!$D$9=2,'Расчет стоимости'!$E$16,'Расчет стоимости'!$E$12))</f>
        <v>1586.93</v>
      </c>
      <c r="H296" s="113">
        <f>Расчет!D301/1000</f>
        <v>1.1220000000000001</v>
      </c>
    </row>
    <row r="297" spans="1:8" x14ac:dyDescent="0.25">
      <c r="A297" s="113">
        <f t="shared" si="4"/>
        <v>296</v>
      </c>
      <c r="B297" s="115">
        <f>Расчет!A302</f>
        <v>43447</v>
      </c>
      <c r="C297" s="113">
        <f>Расчет!B302</f>
        <v>8</v>
      </c>
      <c r="D297" s="115" t="str">
        <f>Расчет!C302</f>
        <v>раб</v>
      </c>
      <c r="E297" s="113">
        <f>IF(OR(Расчет!F302="",Расчет!F302=0),0,Расчет!F302)</f>
        <v>0</v>
      </c>
      <c r="F297" s="113">
        <f>IF(Расчет!H302=1,1,0)*COUNT(Расчет!$J$7:J302)</f>
        <v>9</v>
      </c>
      <c r="G297" s="114">
        <f>1000*(Расчет!E302+IF(config!$D$9=2,'Расчет стоимости'!$E$16,'Расчет стоимости'!$E$12))</f>
        <v>1787.3099999999997</v>
      </c>
      <c r="H297" s="113">
        <f>Расчет!D302/1000</f>
        <v>1.278</v>
      </c>
    </row>
    <row r="298" spans="1:8" x14ac:dyDescent="0.25">
      <c r="A298" s="113">
        <f t="shared" si="4"/>
        <v>297</v>
      </c>
      <c r="B298" s="115">
        <f>Расчет!A303</f>
        <v>43447</v>
      </c>
      <c r="C298" s="113">
        <f>Расчет!B303</f>
        <v>9</v>
      </c>
      <c r="D298" s="115" t="str">
        <f>Расчет!C303</f>
        <v>раб</v>
      </c>
      <c r="E298" s="113">
        <f>IF(OR(Расчет!F303="",Расчет!F303=0),0,Расчет!F303)</f>
        <v>0</v>
      </c>
      <c r="F298" s="113">
        <f>IF(Расчет!H303=1,1,0)*COUNT(Расчет!$J$7:J303)</f>
        <v>9</v>
      </c>
      <c r="G298" s="114">
        <f>1000*(Расчет!E303+IF(config!$D$9=2,'Расчет стоимости'!$E$16,'Расчет стоимости'!$E$12))</f>
        <v>1882.67</v>
      </c>
      <c r="H298" s="113">
        <f>Расчет!D303/1000</f>
        <v>1.77</v>
      </c>
    </row>
    <row r="299" spans="1:8" x14ac:dyDescent="0.25">
      <c r="A299" s="113">
        <f t="shared" si="4"/>
        <v>298</v>
      </c>
      <c r="B299" s="115">
        <f>Расчет!A304</f>
        <v>43447</v>
      </c>
      <c r="C299" s="113">
        <f>Расчет!B304</f>
        <v>10</v>
      </c>
      <c r="D299" s="115" t="str">
        <f>Расчет!C304</f>
        <v>раб</v>
      </c>
      <c r="E299" s="113">
        <f>IF(OR(Расчет!F304="",Расчет!F304=0),0,Расчет!F304)</f>
        <v>0</v>
      </c>
      <c r="F299" s="113">
        <f>IF(Расчет!H304=1,1,0)*COUNT(Расчет!$J$7:J304)</f>
        <v>9</v>
      </c>
      <c r="G299" s="114">
        <f>1000*(Расчет!E304+IF(config!$D$9=2,'Расчет стоимости'!$E$16,'Расчет стоимости'!$E$12))</f>
        <v>1927.4</v>
      </c>
      <c r="H299" s="113">
        <f>Расчет!D304/1000</f>
        <v>2.1030000000000002</v>
      </c>
    </row>
    <row r="300" spans="1:8" x14ac:dyDescent="0.25">
      <c r="A300" s="113">
        <f t="shared" si="4"/>
        <v>299</v>
      </c>
      <c r="B300" s="115">
        <f>Расчет!A305</f>
        <v>43447</v>
      </c>
      <c r="C300" s="113">
        <f>Расчет!B305</f>
        <v>11</v>
      </c>
      <c r="D300" s="115" t="str">
        <f>Расчет!C305</f>
        <v>раб</v>
      </c>
      <c r="E300" s="113">
        <f>IF(OR(Расчет!F305="",Расчет!F305=0),0,Расчет!F305)</f>
        <v>0</v>
      </c>
      <c r="F300" s="113">
        <f>IF(Расчет!H305=1,1,0)*COUNT(Расчет!$J$7:J305)</f>
        <v>9</v>
      </c>
      <c r="G300" s="114">
        <f>1000*(Расчет!E305+IF(config!$D$9=2,'Расчет стоимости'!$E$16,'Расчет стоимости'!$E$12))</f>
        <v>1957.6299999999999</v>
      </c>
      <c r="H300" s="113">
        <f>Расчет!D305/1000</f>
        <v>2.3180000000000001</v>
      </c>
    </row>
    <row r="301" spans="1:8" x14ac:dyDescent="0.25">
      <c r="A301" s="113">
        <f t="shared" si="4"/>
        <v>300</v>
      </c>
      <c r="B301" s="115">
        <f>Расчет!A306</f>
        <v>43447</v>
      </c>
      <c r="C301" s="113">
        <f>Расчет!B306</f>
        <v>12</v>
      </c>
      <c r="D301" s="115" t="str">
        <f>Расчет!C306</f>
        <v>раб</v>
      </c>
      <c r="E301" s="113">
        <f>IF(OR(Расчет!F306="",Расчет!F306=0),0,Расчет!F306)</f>
        <v>0</v>
      </c>
      <c r="F301" s="113">
        <f>IF(Расчет!H306=1,1,0)*COUNT(Расчет!$J$7:J306)</f>
        <v>9</v>
      </c>
      <c r="G301" s="114">
        <f>1000*(Расчет!E306+IF(config!$D$9=2,'Расчет стоимости'!$E$16,'Расчет стоимости'!$E$12))</f>
        <v>1967.6199999999997</v>
      </c>
      <c r="H301" s="113">
        <f>Расчет!D306/1000</f>
        <v>2.3010000000000002</v>
      </c>
    </row>
    <row r="302" spans="1:8" x14ac:dyDescent="0.25">
      <c r="A302" s="113">
        <f t="shared" si="4"/>
        <v>301</v>
      </c>
      <c r="B302" s="115">
        <f>Расчет!A307</f>
        <v>43447</v>
      </c>
      <c r="C302" s="113">
        <f>Расчет!B307</f>
        <v>13</v>
      </c>
      <c r="D302" s="115" t="str">
        <f>Расчет!C307</f>
        <v>раб</v>
      </c>
      <c r="E302" s="113">
        <f>IF(OR(Расчет!F307="",Расчет!F307=0),0,Расчет!F307)</f>
        <v>0</v>
      </c>
      <c r="F302" s="113">
        <f>IF(Расчет!H307=1,1,0)*COUNT(Расчет!$J$7:J307)</f>
        <v>0</v>
      </c>
      <c r="G302" s="114">
        <f>1000*(Расчет!E307+IF(config!$D$9=2,'Расчет стоимости'!$E$16,'Расчет стоимости'!$E$12))</f>
        <v>2019.37</v>
      </c>
      <c r="H302" s="113">
        <f>Расчет!D307/1000</f>
        <v>2.1970000000000001</v>
      </c>
    </row>
    <row r="303" spans="1:8" x14ac:dyDescent="0.25">
      <c r="A303" s="113">
        <f t="shared" si="4"/>
        <v>302</v>
      </c>
      <c r="B303" s="115">
        <f>Расчет!A308</f>
        <v>43447</v>
      </c>
      <c r="C303" s="113">
        <f>Расчет!B308</f>
        <v>14</v>
      </c>
      <c r="D303" s="115" t="str">
        <f>Расчет!C308</f>
        <v>раб</v>
      </c>
      <c r="E303" s="113">
        <f>IF(OR(Расчет!F308="",Расчет!F308=0),0,Расчет!F308)</f>
        <v>0</v>
      </c>
      <c r="F303" s="113">
        <f>IF(Расчет!H308=1,1,0)*COUNT(Расчет!$J$7:J308)</f>
        <v>0</v>
      </c>
      <c r="G303" s="114">
        <f>1000*(Расчет!E308+IF(config!$D$9=2,'Расчет стоимости'!$E$16,'Расчет стоимости'!$E$12))</f>
        <v>2019.6000000000001</v>
      </c>
      <c r="H303" s="113">
        <f>Расчет!D308/1000</f>
        <v>2.145</v>
      </c>
    </row>
    <row r="304" spans="1:8" x14ac:dyDescent="0.25">
      <c r="A304" s="113">
        <f t="shared" si="4"/>
        <v>303</v>
      </c>
      <c r="B304" s="115">
        <f>Расчет!A309</f>
        <v>43447</v>
      </c>
      <c r="C304" s="113">
        <f>Расчет!B309</f>
        <v>15</v>
      </c>
      <c r="D304" s="115" t="str">
        <f>Расчет!C309</f>
        <v>раб</v>
      </c>
      <c r="E304" s="113">
        <f>IF(OR(Расчет!F309="",Расчет!F309=0),0,Расчет!F309)</f>
        <v>0</v>
      </c>
      <c r="F304" s="113">
        <f>IF(Расчет!H309=1,1,0)*COUNT(Расчет!$J$7:J309)</f>
        <v>9</v>
      </c>
      <c r="G304" s="114">
        <f>1000*(Расчет!E309+IF(config!$D$9=2,'Расчет стоимости'!$E$16,'Расчет стоимости'!$E$12))</f>
        <v>1976.5699999999997</v>
      </c>
      <c r="H304" s="113">
        <f>Расчет!D309/1000</f>
        <v>2.0990000000000002</v>
      </c>
    </row>
    <row r="305" spans="1:8" x14ac:dyDescent="0.25">
      <c r="A305" s="113">
        <f t="shared" si="4"/>
        <v>304</v>
      </c>
      <c r="B305" s="115">
        <f>Расчет!A310</f>
        <v>43447</v>
      </c>
      <c r="C305" s="113">
        <f>Расчет!B310</f>
        <v>16</v>
      </c>
      <c r="D305" s="115" t="str">
        <f>Расчет!C310</f>
        <v>раб</v>
      </c>
      <c r="E305" s="113">
        <f>IF(OR(Расчет!F310="",Расчет!F310=0),0,Расчет!F310)</f>
        <v>0</v>
      </c>
      <c r="F305" s="113">
        <f>IF(Расчет!H310=1,1,0)*COUNT(Расчет!$J$7:J310)</f>
        <v>9</v>
      </c>
      <c r="G305" s="114">
        <f>1000*(Расчет!E310+IF(config!$D$9=2,'Расчет стоимости'!$E$16,'Расчет стоимости'!$E$12))</f>
        <v>1945.3799999999997</v>
      </c>
      <c r="H305" s="113">
        <f>Расчет!D310/1000</f>
        <v>1.9730000000000001</v>
      </c>
    </row>
    <row r="306" spans="1:8" x14ac:dyDescent="0.25">
      <c r="A306" s="113">
        <f t="shared" si="4"/>
        <v>305</v>
      </c>
      <c r="B306" s="115">
        <f>Расчет!A311</f>
        <v>43447</v>
      </c>
      <c r="C306" s="113">
        <f>Расчет!B311</f>
        <v>17</v>
      </c>
      <c r="D306" s="115" t="str">
        <f>Расчет!C311</f>
        <v>раб</v>
      </c>
      <c r="E306" s="113">
        <f>IF(OR(Расчет!F311="",Расчет!F311=0),0,Расчет!F311)</f>
        <v>1</v>
      </c>
      <c r="F306" s="113">
        <f>IF(Расчет!H311=1,1,0)*COUNT(Расчет!$J$7:J311)</f>
        <v>9</v>
      </c>
      <c r="G306" s="114">
        <f>1000*(Расчет!E311+IF(config!$D$9=2,'Расчет стоимости'!$E$16,'Расчет стоимости'!$E$12))</f>
        <v>1946.72</v>
      </c>
      <c r="H306" s="113">
        <f>Расчет!D311/1000</f>
        <v>1.609</v>
      </c>
    </row>
    <row r="307" spans="1:8" x14ac:dyDescent="0.25">
      <c r="A307" s="113">
        <f t="shared" si="4"/>
        <v>306</v>
      </c>
      <c r="B307" s="115">
        <f>Расчет!A312</f>
        <v>43447</v>
      </c>
      <c r="C307" s="113">
        <f>Расчет!B312</f>
        <v>18</v>
      </c>
      <c r="D307" s="115" t="str">
        <f>Расчет!C312</f>
        <v>раб</v>
      </c>
      <c r="E307" s="113">
        <f>IF(OR(Расчет!F312="",Расчет!F312=0),0,Расчет!F312)</f>
        <v>0</v>
      </c>
      <c r="F307" s="113">
        <f>IF(Расчет!H312=1,1,0)*COUNT(Расчет!$J$7:J312)</f>
        <v>9</v>
      </c>
      <c r="G307" s="114">
        <f>1000*(Расчет!E312+IF(config!$D$9=2,'Расчет стоимости'!$E$16,'Расчет стоимости'!$E$12))</f>
        <v>1950.78</v>
      </c>
      <c r="H307" s="113">
        <f>Расчет!D312/1000</f>
        <v>1.2969999999999999</v>
      </c>
    </row>
    <row r="308" spans="1:8" x14ac:dyDescent="0.25">
      <c r="A308" s="113">
        <f t="shared" si="4"/>
        <v>307</v>
      </c>
      <c r="B308" s="115">
        <f>Расчет!A313</f>
        <v>43447</v>
      </c>
      <c r="C308" s="113">
        <f>Расчет!B313</f>
        <v>19</v>
      </c>
      <c r="D308" s="115" t="str">
        <f>Расчет!C313</f>
        <v>раб</v>
      </c>
      <c r="E308" s="113">
        <f>IF(OR(Расчет!F313="",Расчет!F313=0),0,Расчет!F313)</f>
        <v>0</v>
      </c>
      <c r="F308" s="113">
        <f>IF(Расчет!H313=1,1,0)*COUNT(Расчет!$J$7:J313)</f>
        <v>9</v>
      </c>
      <c r="G308" s="114">
        <f>1000*(Расчет!E313+IF(config!$D$9=2,'Расчет стоимости'!$E$16,'Расчет стоимости'!$E$12))</f>
        <v>1953.01</v>
      </c>
      <c r="H308" s="113">
        <f>Расчет!D313/1000</f>
        <v>1.1970000000000001</v>
      </c>
    </row>
    <row r="309" spans="1:8" x14ac:dyDescent="0.25">
      <c r="A309" s="113">
        <f t="shared" si="4"/>
        <v>308</v>
      </c>
      <c r="B309" s="115">
        <f>Расчет!A314</f>
        <v>43447</v>
      </c>
      <c r="C309" s="113">
        <f>Расчет!B314</f>
        <v>20</v>
      </c>
      <c r="D309" s="115" t="str">
        <f>Расчет!C314</f>
        <v>раб</v>
      </c>
      <c r="E309" s="113">
        <f>IF(OR(Расчет!F314="",Расчет!F314=0),0,Расчет!F314)</f>
        <v>0</v>
      </c>
      <c r="F309" s="113">
        <f>IF(Расчет!H314=1,1,0)*COUNT(Расчет!$J$7:J314)</f>
        <v>9</v>
      </c>
      <c r="G309" s="114">
        <f>1000*(Расчет!E314+IF(config!$D$9=2,'Расчет стоимости'!$E$16,'Расчет стоимости'!$E$12))</f>
        <v>1962.0000000000002</v>
      </c>
      <c r="H309" s="113">
        <f>Расчет!D314/1000</f>
        <v>1.1419999999999999</v>
      </c>
    </row>
    <row r="310" spans="1:8" x14ac:dyDescent="0.25">
      <c r="A310" s="113">
        <f t="shared" si="4"/>
        <v>309</v>
      </c>
      <c r="B310" s="115">
        <f>Расчет!A315</f>
        <v>43447</v>
      </c>
      <c r="C310" s="113">
        <f>Расчет!B315</f>
        <v>21</v>
      </c>
      <c r="D310" s="115" t="str">
        <f>Расчет!C315</f>
        <v>раб</v>
      </c>
      <c r="E310" s="113">
        <f>IF(OR(Расчет!F315="",Расчет!F315=0),0,Расчет!F315)</f>
        <v>0</v>
      </c>
      <c r="F310" s="113">
        <f>IF(Расчет!H315=1,1,0)*COUNT(Расчет!$J$7:J315)</f>
        <v>9</v>
      </c>
      <c r="G310" s="114">
        <f>1000*(Расчет!E315+IF(config!$D$9=2,'Расчет стоимости'!$E$16,'Расчет стоимости'!$E$12))</f>
        <v>1928.8400000000001</v>
      </c>
      <c r="H310" s="113">
        <f>Расчет!D315/1000</f>
        <v>1.111</v>
      </c>
    </row>
    <row r="311" spans="1:8" x14ac:dyDescent="0.25">
      <c r="A311" s="113">
        <f t="shared" si="4"/>
        <v>310</v>
      </c>
      <c r="B311" s="115">
        <f>Расчет!A316</f>
        <v>43447</v>
      </c>
      <c r="C311" s="113">
        <f>Расчет!B316</f>
        <v>22</v>
      </c>
      <c r="D311" s="115" t="str">
        <f>Расчет!C316</f>
        <v>раб</v>
      </c>
      <c r="E311" s="113">
        <f>IF(OR(Расчет!F316="",Расчет!F316=0),0,Расчет!F316)</f>
        <v>0</v>
      </c>
      <c r="F311" s="113">
        <f>IF(Расчет!H316=1,1,0)*COUNT(Расчет!$J$7:J316)</f>
        <v>0</v>
      </c>
      <c r="G311" s="114">
        <f>1000*(Расчет!E316+IF(config!$D$9=2,'Расчет стоимости'!$E$16,'Расчет стоимости'!$E$12))</f>
        <v>1876.69</v>
      </c>
      <c r="H311" s="113">
        <f>Расчет!D316/1000</f>
        <v>1.1000000000000001</v>
      </c>
    </row>
    <row r="312" spans="1:8" x14ac:dyDescent="0.25">
      <c r="A312" s="113">
        <f t="shared" si="4"/>
        <v>311</v>
      </c>
      <c r="B312" s="115">
        <f>Расчет!A317</f>
        <v>43447</v>
      </c>
      <c r="C312" s="113">
        <f>Расчет!B317</f>
        <v>23</v>
      </c>
      <c r="D312" s="115" t="str">
        <f>Расчет!C317</f>
        <v>раб</v>
      </c>
      <c r="E312" s="113">
        <f>IF(OR(Расчет!F317="",Расчет!F317=0),0,Расчет!F317)</f>
        <v>0</v>
      </c>
      <c r="F312" s="113">
        <f>IF(Расчет!H317=1,1,0)*COUNT(Расчет!$J$7:J317)</f>
        <v>0</v>
      </c>
      <c r="G312" s="114">
        <f>1000*(Расчет!E317+IF(config!$D$9=2,'Расчет стоимости'!$E$16,'Расчет стоимости'!$E$12))</f>
        <v>1694.8399999999997</v>
      </c>
      <c r="H312" s="113">
        <f>Расчет!D317/1000</f>
        <v>1.0980000000000001</v>
      </c>
    </row>
    <row r="313" spans="1:8" x14ac:dyDescent="0.25">
      <c r="A313" s="113">
        <f t="shared" si="4"/>
        <v>312</v>
      </c>
      <c r="B313" s="115">
        <f>Расчет!A318</f>
        <v>43447</v>
      </c>
      <c r="C313" s="113">
        <f>Расчет!B318</f>
        <v>24</v>
      </c>
      <c r="D313" s="115" t="str">
        <f>Расчет!C318</f>
        <v>раб</v>
      </c>
      <c r="E313" s="113">
        <f>IF(OR(Расчет!F318="",Расчет!F318=0),0,Расчет!F318)</f>
        <v>0</v>
      </c>
      <c r="F313" s="113">
        <f>IF(Расчет!H318=1,1,0)*COUNT(Расчет!$J$7:J318)</f>
        <v>0</v>
      </c>
      <c r="G313" s="114">
        <f>1000*(Расчет!E318+IF(config!$D$9=2,'Расчет стоимости'!$E$16,'Расчет стоимости'!$E$12))</f>
        <v>1456.16</v>
      </c>
      <c r="H313" s="113">
        <f>Расчет!D318/1000</f>
        <v>1.097</v>
      </c>
    </row>
    <row r="314" spans="1:8" x14ac:dyDescent="0.25">
      <c r="A314" s="113">
        <f t="shared" si="4"/>
        <v>313</v>
      </c>
      <c r="B314" s="115">
        <f>Расчет!A319</f>
        <v>43448</v>
      </c>
      <c r="C314" s="113">
        <f>Расчет!B319</f>
        <v>1</v>
      </c>
      <c r="D314" s="115" t="str">
        <f>Расчет!C319</f>
        <v>раб</v>
      </c>
      <c r="E314" s="113">
        <f>IF(OR(Расчет!F319="",Расчет!F319=0),0,Расчет!F319)</f>
        <v>0</v>
      </c>
      <c r="F314" s="113">
        <f>IF(Расчет!H319=1,1,0)*COUNT(Расчет!$J$7:J319)</f>
        <v>0</v>
      </c>
      <c r="G314" s="114">
        <f>1000*(Расчет!E319+IF(config!$D$9=2,'Расчет стоимости'!$E$16,'Расчет стоимости'!$E$12))</f>
        <v>1396.44</v>
      </c>
      <c r="H314" s="113">
        <f>Расчет!D319/1000</f>
        <v>1.1000000000000001</v>
      </c>
    </row>
    <row r="315" spans="1:8" x14ac:dyDescent="0.25">
      <c r="A315" s="113">
        <f t="shared" si="4"/>
        <v>314</v>
      </c>
      <c r="B315" s="115">
        <f>Расчет!A320</f>
        <v>43448</v>
      </c>
      <c r="C315" s="113">
        <f>Расчет!B320</f>
        <v>2</v>
      </c>
      <c r="D315" s="115" t="str">
        <f>Расчет!C320</f>
        <v>раб</v>
      </c>
      <c r="E315" s="113">
        <f>IF(OR(Расчет!F320="",Расчет!F320=0),0,Расчет!F320)</f>
        <v>0</v>
      </c>
      <c r="F315" s="113">
        <f>IF(Расчет!H320=1,1,0)*COUNT(Расчет!$J$7:J320)</f>
        <v>0</v>
      </c>
      <c r="G315" s="114">
        <f>1000*(Расчет!E320+IF(config!$D$9=2,'Расчет стоимости'!$E$16,'Расчет стоимости'!$E$12))</f>
        <v>1333.93</v>
      </c>
      <c r="H315" s="113">
        <f>Расчет!D320/1000</f>
        <v>1.097</v>
      </c>
    </row>
    <row r="316" spans="1:8" x14ac:dyDescent="0.25">
      <c r="A316" s="113">
        <f t="shared" si="4"/>
        <v>315</v>
      </c>
      <c r="B316" s="115">
        <f>Расчет!A321</f>
        <v>43448</v>
      </c>
      <c r="C316" s="113">
        <f>Расчет!B321</f>
        <v>3</v>
      </c>
      <c r="D316" s="115" t="str">
        <f>Расчет!C321</f>
        <v>раб</v>
      </c>
      <c r="E316" s="113">
        <f>IF(OR(Расчет!F321="",Расчет!F321=0),0,Расчет!F321)</f>
        <v>0</v>
      </c>
      <c r="F316" s="113">
        <f>IF(Расчет!H321=1,1,0)*COUNT(Расчет!$J$7:J321)</f>
        <v>0</v>
      </c>
      <c r="G316" s="114">
        <f>1000*(Расчет!E321+IF(config!$D$9=2,'Расчет стоимости'!$E$16,'Расчет стоимости'!$E$12))</f>
        <v>1287.9499999999998</v>
      </c>
      <c r="H316" s="113">
        <f>Расчет!D321/1000</f>
        <v>1.099</v>
      </c>
    </row>
    <row r="317" spans="1:8" x14ac:dyDescent="0.25">
      <c r="A317" s="113">
        <f t="shared" si="4"/>
        <v>316</v>
      </c>
      <c r="B317" s="115">
        <f>Расчет!A322</f>
        <v>43448</v>
      </c>
      <c r="C317" s="113">
        <f>Расчет!B322</f>
        <v>4</v>
      </c>
      <c r="D317" s="115" t="str">
        <f>Расчет!C322</f>
        <v>раб</v>
      </c>
      <c r="E317" s="113">
        <f>IF(OR(Расчет!F322="",Расчет!F322=0),0,Расчет!F322)</f>
        <v>0</v>
      </c>
      <c r="F317" s="113">
        <f>IF(Расчет!H322=1,1,0)*COUNT(Расчет!$J$7:J322)</f>
        <v>0</v>
      </c>
      <c r="G317" s="114">
        <f>1000*(Расчет!E322+IF(config!$D$9=2,'Расчет стоимости'!$E$16,'Расчет стоимости'!$E$12))</f>
        <v>1278.6100000000001</v>
      </c>
      <c r="H317" s="113">
        <f>Расчет!D322/1000</f>
        <v>1.099</v>
      </c>
    </row>
    <row r="318" spans="1:8" x14ac:dyDescent="0.25">
      <c r="A318" s="113">
        <f t="shared" si="4"/>
        <v>317</v>
      </c>
      <c r="B318" s="115">
        <f>Расчет!A323</f>
        <v>43448</v>
      </c>
      <c r="C318" s="113">
        <f>Расчет!B323</f>
        <v>5</v>
      </c>
      <c r="D318" s="115" t="str">
        <f>Расчет!C323</f>
        <v>раб</v>
      </c>
      <c r="E318" s="113">
        <f>IF(OR(Расчет!F323="",Расчет!F323=0),0,Расчет!F323)</f>
        <v>0</v>
      </c>
      <c r="F318" s="113">
        <f>IF(Расчет!H323=1,1,0)*COUNT(Расчет!$J$7:J323)</f>
        <v>0</v>
      </c>
      <c r="G318" s="114">
        <f>1000*(Расчет!E323+IF(config!$D$9=2,'Расчет стоимости'!$E$16,'Расчет стоимости'!$E$12))</f>
        <v>1311.78</v>
      </c>
      <c r="H318" s="113">
        <f>Расчет!D323/1000</f>
        <v>1.097</v>
      </c>
    </row>
    <row r="319" spans="1:8" x14ac:dyDescent="0.25">
      <c r="A319" s="113">
        <f t="shared" si="4"/>
        <v>318</v>
      </c>
      <c r="B319" s="115">
        <f>Расчет!A324</f>
        <v>43448</v>
      </c>
      <c r="C319" s="113">
        <f>Расчет!B324</f>
        <v>6</v>
      </c>
      <c r="D319" s="115" t="str">
        <f>Расчет!C324</f>
        <v>раб</v>
      </c>
      <c r="E319" s="113">
        <f>IF(OR(Расчет!F324="",Расчет!F324=0),0,Расчет!F324)</f>
        <v>0</v>
      </c>
      <c r="F319" s="113">
        <f>IF(Расчет!H324=1,1,0)*COUNT(Расчет!$J$7:J324)</f>
        <v>0</v>
      </c>
      <c r="G319" s="114">
        <f>1000*(Расчет!E324+IF(config!$D$9=2,'Расчет стоимости'!$E$16,'Расчет стоимости'!$E$12))</f>
        <v>1395.9899999999998</v>
      </c>
      <c r="H319" s="113">
        <f>Расчет!D324/1000</f>
        <v>1.1060000000000001</v>
      </c>
    </row>
    <row r="320" spans="1:8" x14ac:dyDescent="0.25">
      <c r="A320" s="113">
        <f t="shared" si="4"/>
        <v>319</v>
      </c>
      <c r="B320" s="115">
        <f>Расчет!A325</f>
        <v>43448</v>
      </c>
      <c r="C320" s="113">
        <f>Расчет!B325</f>
        <v>7</v>
      </c>
      <c r="D320" s="115" t="str">
        <f>Расчет!C325</f>
        <v>раб</v>
      </c>
      <c r="E320" s="113">
        <f>IF(OR(Расчет!F325="",Расчет!F325=0),0,Расчет!F325)</f>
        <v>0</v>
      </c>
      <c r="F320" s="113">
        <f>IF(Расчет!H325=1,1,0)*COUNT(Расчет!$J$7:J325)</f>
        <v>0</v>
      </c>
      <c r="G320" s="114">
        <f>1000*(Расчет!E325+IF(config!$D$9=2,'Расчет стоимости'!$E$16,'Расчет стоимости'!$E$12))</f>
        <v>1508.0800000000002</v>
      </c>
      <c r="H320" s="113">
        <f>Расчет!D325/1000</f>
        <v>1.1379999999999999</v>
      </c>
    </row>
    <row r="321" spans="1:8" x14ac:dyDescent="0.25">
      <c r="A321" s="113">
        <f t="shared" si="4"/>
        <v>320</v>
      </c>
      <c r="B321" s="115">
        <f>Расчет!A326</f>
        <v>43448</v>
      </c>
      <c r="C321" s="113">
        <f>Расчет!B326</f>
        <v>8</v>
      </c>
      <c r="D321" s="115" t="str">
        <f>Расчет!C326</f>
        <v>раб</v>
      </c>
      <c r="E321" s="113">
        <f>IF(OR(Расчет!F326="",Расчет!F326=0),0,Расчет!F326)</f>
        <v>0</v>
      </c>
      <c r="F321" s="113">
        <f>IF(Расчет!H326=1,1,0)*COUNT(Расчет!$J$7:J326)</f>
        <v>10</v>
      </c>
      <c r="G321" s="114">
        <f>1000*(Расчет!E326+IF(config!$D$9=2,'Расчет стоимости'!$E$16,'Расчет стоимости'!$E$12))</f>
        <v>1778.89</v>
      </c>
      <c r="H321" s="113">
        <f>Расчет!D326/1000</f>
        <v>1.3149999999999999</v>
      </c>
    </row>
    <row r="322" spans="1:8" x14ac:dyDescent="0.25">
      <c r="A322" s="113">
        <f t="shared" si="4"/>
        <v>321</v>
      </c>
      <c r="B322" s="115">
        <f>Расчет!A327</f>
        <v>43448</v>
      </c>
      <c r="C322" s="113">
        <f>Расчет!B327</f>
        <v>9</v>
      </c>
      <c r="D322" s="115" t="str">
        <f>Расчет!C327</f>
        <v>раб</v>
      </c>
      <c r="E322" s="113">
        <f>IF(OR(Расчет!F327="",Расчет!F327=0),0,Расчет!F327)</f>
        <v>0</v>
      </c>
      <c r="F322" s="113">
        <f>IF(Расчет!H327=1,1,0)*COUNT(Расчет!$J$7:J327)</f>
        <v>10</v>
      </c>
      <c r="G322" s="114">
        <f>1000*(Расчет!E327+IF(config!$D$9=2,'Расчет стоимости'!$E$16,'Расчет стоимости'!$E$12))</f>
        <v>1851.9800000000002</v>
      </c>
      <c r="H322" s="113">
        <f>Расчет!D327/1000</f>
        <v>1.804</v>
      </c>
    </row>
    <row r="323" spans="1:8" x14ac:dyDescent="0.25">
      <c r="A323" s="113">
        <f t="shared" si="4"/>
        <v>322</v>
      </c>
      <c r="B323" s="115">
        <f>Расчет!A328</f>
        <v>43448</v>
      </c>
      <c r="C323" s="113">
        <f>Расчет!B328</f>
        <v>10</v>
      </c>
      <c r="D323" s="115" t="str">
        <f>Расчет!C328</f>
        <v>раб</v>
      </c>
      <c r="E323" s="113">
        <f>IF(OR(Расчет!F328="",Расчет!F328=0),0,Расчет!F328)</f>
        <v>0</v>
      </c>
      <c r="F323" s="113">
        <f>IF(Расчет!H328=1,1,0)*COUNT(Расчет!$J$7:J328)</f>
        <v>10</v>
      </c>
      <c r="G323" s="114">
        <f>1000*(Расчет!E328+IF(config!$D$9=2,'Расчет стоимости'!$E$16,'Расчет стоимости'!$E$12))</f>
        <v>1886.1599999999999</v>
      </c>
      <c r="H323" s="113">
        <f>Расчет!D328/1000</f>
        <v>2.0550000000000002</v>
      </c>
    </row>
    <row r="324" spans="1:8" x14ac:dyDescent="0.25">
      <c r="A324" s="113">
        <f t="shared" si="4"/>
        <v>323</v>
      </c>
      <c r="B324" s="115">
        <f>Расчет!A329</f>
        <v>43448</v>
      </c>
      <c r="C324" s="113">
        <f>Расчет!B329</f>
        <v>11</v>
      </c>
      <c r="D324" s="115" t="str">
        <f>Расчет!C329</f>
        <v>раб</v>
      </c>
      <c r="E324" s="113">
        <f>IF(OR(Расчет!F329="",Расчет!F329=0),0,Расчет!F329)</f>
        <v>0</v>
      </c>
      <c r="F324" s="113">
        <f>IF(Расчет!H329=1,1,0)*COUNT(Расчет!$J$7:J329)</f>
        <v>10</v>
      </c>
      <c r="G324" s="114">
        <f>1000*(Расчет!E329+IF(config!$D$9=2,'Расчет стоимости'!$E$16,'Расчет стоимости'!$E$12))</f>
        <v>1909.8599999999997</v>
      </c>
      <c r="H324" s="113">
        <f>Расчет!D329/1000</f>
        <v>2.1800000000000002</v>
      </c>
    </row>
    <row r="325" spans="1:8" x14ac:dyDescent="0.25">
      <c r="A325" s="113">
        <f t="shared" ref="A325:A388" si="5">1+A324</f>
        <v>324</v>
      </c>
      <c r="B325" s="115">
        <f>Расчет!A330</f>
        <v>43448</v>
      </c>
      <c r="C325" s="113">
        <f>Расчет!B330</f>
        <v>12</v>
      </c>
      <c r="D325" s="115" t="str">
        <f>Расчет!C330</f>
        <v>раб</v>
      </c>
      <c r="E325" s="113">
        <f>IF(OR(Расчет!F330="",Расчет!F330=0),0,Расчет!F330)</f>
        <v>0</v>
      </c>
      <c r="F325" s="113">
        <f>IF(Расчет!H330=1,1,0)*COUNT(Расчет!$J$7:J330)</f>
        <v>10</v>
      </c>
      <c r="G325" s="114">
        <f>1000*(Расчет!E330+IF(config!$D$9=2,'Расчет стоимости'!$E$16,'Расчет стоимости'!$E$12))</f>
        <v>1923.4999999999998</v>
      </c>
      <c r="H325" s="113">
        <f>Расчет!D330/1000</f>
        <v>2.2120000000000002</v>
      </c>
    </row>
    <row r="326" spans="1:8" x14ac:dyDescent="0.25">
      <c r="A326" s="113">
        <f t="shared" si="5"/>
        <v>325</v>
      </c>
      <c r="B326" s="115">
        <f>Расчет!A331</f>
        <v>43448</v>
      </c>
      <c r="C326" s="113">
        <f>Расчет!B331</f>
        <v>13</v>
      </c>
      <c r="D326" s="115" t="str">
        <f>Расчет!C331</f>
        <v>раб</v>
      </c>
      <c r="E326" s="113">
        <f>IF(OR(Расчет!F331="",Расчет!F331=0),0,Расчет!F331)</f>
        <v>0</v>
      </c>
      <c r="F326" s="113">
        <f>IF(Расчет!H331=1,1,0)*COUNT(Расчет!$J$7:J331)</f>
        <v>0</v>
      </c>
      <c r="G326" s="114">
        <f>1000*(Расчет!E331+IF(config!$D$9=2,'Расчет стоимости'!$E$16,'Расчет стоимости'!$E$12))</f>
        <v>1947.96</v>
      </c>
      <c r="H326" s="113">
        <f>Расчет!D331/1000</f>
        <v>2.1389999999999998</v>
      </c>
    </row>
    <row r="327" spans="1:8" x14ac:dyDescent="0.25">
      <c r="A327" s="113">
        <f t="shared" si="5"/>
        <v>326</v>
      </c>
      <c r="B327" s="115">
        <f>Расчет!A332</f>
        <v>43448</v>
      </c>
      <c r="C327" s="113">
        <f>Расчет!B332</f>
        <v>14</v>
      </c>
      <c r="D327" s="115" t="str">
        <f>Расчет!C332</f>
        <v>раб</v>
      </c>
      <c r="E327" s="113">
        <f>IF(OR(Расчет!F332="",Расчет!F332=0),0,Расчет!F332)</f>
        <v>0</v>
      </c>
      <c r="F327" s="113">
        <f>IF(Расчет!H332=1,1,0)*COUNT(Расчет!$J$7:J332)</f>
        <v>0</v>
      </c>
      <c r="G327" s="114">
        <f>1000*(Расчет!E332+IF(config!$D$9=2,'Расчет стоимости'!$E$16,'Расчет стоимости'!$E$12))</f>
        <v>1972.8499999999997</v>
      </c>
      <c r="H327" s="113">
        <f>Расчет!D332/1000</f>
        <v>2.1469999999999998</v>
      </c>
    </row>
    <row r="328" spans="1:8" x14ac:dyDescent="0.25">
      <c r="A328" s="113">
        <f t="shared" si="5"/>
        <v>327</v>
      </c>
      <c r="B328" s="115">
        <f>Расчет!A333</f>
        <v>43448</v>
      </c>
      <c r="C328" s="113">
        <f>Расчет!B333</f>
        <v>15</v>
      </c>
      <c r="D328" s="115" t="str">
        <f>Расчет!C333</f>
        <v>раб</v>
      </c>
      <c r="E328" s="113">
        <f>IF(OR(Расчет!F333="",Расчет!F333=0),0,Расчет!F333)</f>
        <v>0</v>
      </c>
      <c r="F328" s="113">
        <f>IF(Расчет!H333=1,1,0)*COUNT(Расчет!$J$7:J333)</f>
        <v>10</v>
      </c>
      <c r="G328" s="114">
        <f>1000*(Расчет!E333+IF(config!$D$9=2,'Расчет стоимости'!$E$16,'Расчет стоимости'!$E$12))</f>
        <v>1909.2000000000003</v>
      </c>
      <c r="H328" s="113">
        <f>Расчет!D333/1000</f>
        <v>2.0129999999999999</v>
      </c>
    </row>
    <row r="329" spans="1:8" x14ac:dyDescent="0.25">
      <c r="A329" s="113">
        <f t="shared" si="5"/>
        <v>328</v>
      </c>
      <c r="B329" s="115">
        <f>Расчет!A334</f>
        <v>43448</v>
      </c>
      <c r="C329" s="113">
        <f>Расчет!B334</f>
        <v>16</v>
      </c>
      <c r="D329" s="115" t="str">
        <f>Расчет!C334</f>
        <v>раб</v>
      </c>
      <c r="E329" s="113">
        <f>IF(OR(Расчет!F334="",Расчет!F334=0),0,Расчет!F334)</f>
        <v>0</v>
      </c>
      <c r="F329" s="113">
        <f>IF(Расчет!H334=1,1,0)*COUNT(Расчет!$J$7:J334)</f>
        <v>10</v>
      </c>
      <c r="G329" s="114">
        <f>1000*(Расчет!E334+IF(config!$D$9=2,'Расчет стоимости'!$E$16,'Расчет стоимости'!$E$12))</f>
        <v>1901.2199999999998</v>
      </c>
      <c r="H329" s="113">
        <f>Расчет!D334/1000</f>
        <v>1.7969999999999999</v>
      </c>
    </row>
    <row r="330" spans="1:8" x14ac:dyDescent="0.25">
      <c r="A330" s="113">
        <f t="shared" si="5"/>
        <v>329</v>
      </c>
      <c r="B330" s="115">
        <f>Расчет!A335</f>
        <v>43448</v>
      </c>
      <c r="C330" s="113">
        <f>Расчет!B335</f>
        <v>17</v>
      </c>
      <c r="D330" s="115" t="str">
        <f>Расчет!C335</f>
        <v>раб</v>
      </c>
      <c r="E330" s="113">
        <f>IF(OR(Расчет!F335="",Расчет!F335=0),0,Расчет!F335)</f>
        <v>1</v>
      </c>
      <c r="F330" s="113">
        <f>IF(Расчет!H335=1,1,0)*COUNT(Расчет!$J$7:J335)</f>
        <v>10</v>
      </c>
      <c r="G330" s="114">
        <f>1000*(Расчет!E335+IF(config!$D$9=2,'Расчет стоимости'!$E$16,'Расчет стоимости'!$E$12))</f>
        <v>1925.0599999999997</v>
      </c>
      <c r="H330" s="113">
        <f>Расчет!D335/1000</f>
        <v>1.4810000000000001</v>
      </c>
    </row>
    <row r="331" spans="1:8" x14ac:dyDescent="0.25">
      <c r="A331" s="113">
        <f t="shared" si="5"/>
        <v>330</v>
      </c>
      <c r="B331" s="115">
        <f>Расчет!A336</f>
        <v>43448</v>
      </c>
      <c r="C331" s="113">
        <f>Расчет!B336</f>
        <v>18</v>
      </c>
      <c r="D331" s="115" t="str">
        <f>Расчет!C336</f>
        <v>раб</v>
      </c>
      <c r="E331" s="113">
        <f>IF(OR(Расчет!F336="",Расчет!F336=0),0,Расчет!F336)</f>
        <v>0</v>
      </c>
      <c r="F331" s="113">
        <f>IF(Расчет!H336=1,1,0)*COUNT(Расчет!$J$7:J336)</f>
        <v>10</v>
      </c>
      <c r="G331" s="114">
        <f>1000*(Расчет!E336+IF(config!$D$9=2,'Расчет стоимости'!$E$16,'Расчет стоимости'!$E$12))</f>
        <v>1927.5500000000002</v>
      </c>
      <c r="H331" s="113">
        <f>Расчет!D336/1000</f>
        <v>1.206</v>
      </c>
    </row>
    <row r="332" spans="1:8" x14ac:dyDescent="0.25">
      <c r="A332" s="113">
        <f t="shared" si="5"/>
        <v>331</v>
      </c>
      <c r="B332" s="115">
        <f>Расчет!A337</f>
        <v>43448</v>
      </c>
      <c r="C332" s="113">
        <f>Расчет!B337</f>
        <v>19</v>
      </c>
      <c r="D332" s="115" t="str">
        <f>Расчет!C337</f>
        <v>раб</v>
      </c>
      <c r="E332" s="113">
        <f>IF(OR(Расчет!F337="",Расчет!F337=0),0,Расчет!F337)</f>
        <v>0</v>
      </c>
      <c r="F332" s="113">
        <f>IF(Расчет!H337=1,1,0)*COUNT(Расчет!$J$7:J337)</f>
        <v>10</v>
      </c>
      <c r="G332" s="114">
        <f>1000*(Расчет!E337+IF(config!$D$9=2,'Расчет стоимости'!$E$16,'Расчет стоимости'!$E$12))</f>
        <v>1924.3799999999997</v>
      </c>
      <c r="H332" s="113">
        <f>Расчет!D337/1000</f>
        <v>1.1439999999999999</v>
      </c>
    </row>
    <row r="333" spans="1:8" x14ac:dyDescent="0.25">
      <c r="A333" s="113">
        <f t="shared" si="5"/>
        <v>332</v>
      </c>
      <c r="B333" s="115">
        <f>Расчет!A338</f>
        <v>43448</v>
      </c>
      <c r="C333" s="113">
        <f>Расчет!B338</f>
        <v>20</v>
      </c>
      <c r="D333" s="115" t="str">
        <f>Расчет!C338</f>
        <v>раб</v>
      </c>
      <c r="E333" s="113">
        <f>IF(OR(Расчет!F338="",Расчет!F338=0),0,Расчет!F338)</f>
        <v>0</v>
      </c>
      <c r="F333" s="113">
        <f>IF(Расчет!H338=1,1,0)*COUNT(Расчет!$J$7:J338)</f>
        <v>10</v>
      </c>
      <c r="G333" s="114">
        <f>1000*(Расчет!E338+IF(config!$D$9=2,'Расчет стоимости'!$E$16,'Расчет стоимости'!$E$12))</f>
        <v>1914.1200000000001</v>
      </c>
      <c r="H333" s="113">
        <f>Расчет!D338/1000</f>
        <v>1.109</v>
      </c>
    </row>
    <row r="334" spans="1:8" x14ac:dyDescent="0.25">
      <c r="A334" s="113">
        <f t="shared" si="5"/>
        <v>333</v>
      </c>
      <c r="B334" s="115">
        <f>Расчет!A339</f>
        <v>43448</v>
      </c>
      <c r="C334" s="113">
        <f>Расчет!B339</f>
        <v>21</v>
      </c>
      <c r="D334" s="115" t="str">
        <f>Расчет!C339</f>
        <v>раб</v>
      </c>
      <c r="E334" s="113">
        <f>IF(OR(Расчет!F339="",Расчет!F339=0),0,Расчет!F339)</f>
        <v>0</v>
      </c>
      <c r="F334" s="113">
        <f>IF(Расчет!H339=1,1,0)*COUNT(Расчет!$J$7:J339)</f>
        <v>10</v>
      </c>
      <c r="G334" s="114">
        <f>1000*(Расчет!E339+IF(config!$D$9=2,'Расчет стоимости'!$E$16,'Расчет стоимости'!$E$12))</f>
        <v>1881.1100000000001</v>
      </c>
      <c r="H334" s="113">
        <f>Расчет!D339/1000</f>
        <v>1.081</v>
      </c>
    </row>
    <row r="335" spans="1:8" x14ac:dyDescent="0.25">
      <c r="A335" s="113">
        <f t="shared" si="5"/>
        <v>334</v>
      </c>
      <c r="B335" s="115">
        <f>Расчет!A340</f>
        <v>43448</v>
      </c>
      <c r="C335" s="113">
        <f>Расчет!B340</f>
        <v>22</v>
      </c>
      <c r="D335" s="115" t="str">
        <f>Расчет!C340</f>
        <v>раб</v>
      </c>
      <c r="E335" s="113">
        <f>IF(OR(Расчет!F340="",Расчет!F340=0),0,Расчет!F340)</f>
        <v>0</v>
      </c>
      <c r="F335" s="113">
        <f>IF(Расчет!H340=1,1,0)*COUNT(Расчет!$J$7:J340)</f>
        <v>0</v>
      </c>
      <c r="G335" s="114">
        <f>1000*(Расчет!E340+IF(config!$D$9=2,'Расчет стоимости'!$E$16,'Расчет стоимости'!$E$12))</f>
        <v>1852.0400000000002</v>
      </c>
      <c r="H335" s="113">
        <f>Расчет!D340/1000</f>
        <v>1.0660000000000001</v>
      </c>
    </row>
    <row r="336" spans="1:8" x14ac:dyDescent="0.25">
      <c r="A336" s="113">
        <f t="shared" si="5"/>
        <v>335</v>
      </c>
      <c r="B336" s="115">
        <f>Расчет!A341</f>
        <v>43448</v>
      </c>
      <c r="C336" s="113">
        <f>Расчет!B341</f>
        <v>23</v>
      </c>
      <c r="D336" s="115" t="str">
        <f>Расчет!C341</f>
        <v>раб</v>
      </c>
      <c r="E336" s="113">
        <f>IF(OR(Расчет!F341="",Расчет!F341=0),0,Расчет!F341)</f>
        <v>0</v>
      </c>
      <c r="F336" s="113">
        <f>IF(Расчет!H341=1,1,0)*COUNT(Расчет!$J$7:J341)</f>
        <v>0</v>
      </c>
      <c r="G336" s="114">
        <f>1000*(Расчет!E341+IF(config!$D$9=2,'Расчет стоимости'!$E$16,'Расчет стоимости'!$E$12))</f>
        <v>1658.12</v>
      </c>
      <c r="H336" s="113">
        <f>Расчет!D341/1000</f>
        <v>1.0760000000000001</v>
      </c>
    </row>
    <row r="337" spans="1:8" x14ac:dyDescent="0.25">
      <c r="A337" s="113">
        <f t="shared" si="5"/>
        <v>336</v>
      </c>
      <c r="B337" s="115">
        <f>Расчет!A342</f>
        <v>43448</v>
      </c>
      <c r="C337" s="113">
        <f>Расчет!B342</f>
        <v>24</v>
      </c>
      <c r="D337" s="115" t="str">
        <f>Расчет!C342</f>
        <v>раб</v>
      </c>
      <c r="E337" s="113">
        <f>IF(OR(Расчет!F342="",Расчет!F342=0),0,Расчет!F342)</f>
        <v>0</v>
      </c>
      <c r="F337" s="113">
        <f>IF(Расчет!H342=1,1,0)*COUNT(Расчет!$J$7:J342)</f>
        <v>0</v>
      </c>
      <c r="G337" s="114">
        <f>1000*(Расчет!E342+IF(config!$D$9=2,'Расчет стоимости'!$E$16,'Расчет стоимости'!$E$12))</f>
        <v>1464.7299999999998</v>
      </c>
      <c r="H337" s="113">
        <f>Расчет!D342/1000</f>
        <v>1.069</v>
      </c>
    </row>
    <row r="338" spans="1:8" x14ac:dyDescent="0.25">
      <c r="A338" s="113">
        <f t="shared" si="5"/>
        <v>337</v>
      </c>
      <c r="B338" s="115">
        <f>Расчет!A343</f>
        <v>43449</v>
      </c>
      <c r="C338" s="113">
        <f>Расчет!B343</f>
        <v>1</v>
      </c>
      <c r="D338" s="115" t="str">
        <f>Расчет!C343</f>
        <v>вых</v>
      </c>
      <c r="E338" s="113">
        <f>IF(OR(Расчет!F343="",Расчет!F343=0),0,Расчет!F343)</f>
        <v>0</v>
      </c>
      <c r="F338" s="113">
        <f>IF(Расчет!H343=1,1,0)*COUNT(Расчет!$J$7:J343)</f>
        <v>0</v>
      </c>
      <c r="G338" s="114">
        <f>1000*(Расчет!E343+IF(config!$D$9=2,'Расчет стоимости'!$E$16,'Расчет стоимости'!$E$12))</f>
        <v>1413.3799999999997</v>
      </c>
      <c r="H338" s="113">
        <f>Расчет!D343/1000</f>
        <v>1.0640000000000001</v>
      </c>
    </row>
    <row r="339" spans="1:8" x14ac:dyDescent="0.25">
      <c r="A339" s="113">
        <f t="shared" si="5"/>
        <v>338</v>
      </c>
      <c r="B339" s="115">
        <f>Расчет!A344</f>
        <v>43449</v>
      </c>
      <c r="C339" s="113">
        <f>Расчет!B344</f>
        <v>2</v>
      </c>
      <c r="D339" s="115" t="str">
        <f>Расчет!C344</f>
        <v>вых</v>
      </c>
      <c r="E339" s="113">
        <f>IF(OR(Расчет!F344="",Расчет!F344=0),0,Расчет!F344)</f>
        <v>0</v>
      </c>
      <c r="F339" s="113">
        <f>IF(Расчет!H344=1,1,0)*COUNT(Расчет!$J$7:J344)</f>
        <v>0</v>
      </c>
      <c r="G339" s="114">
        <f>1000*(Расчет!E344+IF(config!$D$9=2,'Расчет стоимости'!$E$16,'Расчет стоимости'!$E$12))</f>
        <v>1355.68</v>
      </c>
      <c r="H339" s="113">
        <f>Расчет!D344/1000</f>
        <v>1.0589999999999999</v>
      </c>
    </row>
    <row r="340" spans="1:8" x14ac:dyDescent="0.25">
      <c r="A340" s="113">
        <f t="shared" si="5"/>
        <v>339</v>
      </c>
      <c r="B340" s="115">
        <f>Расчет!A345</f>
        <v>43449</v>
      </c>
      <c r="C340" s="113">
        <f>Расчет!B345</f>
        <v>3</v>
      </c>
      <c r="D340" s="115" t="str">
        <f>Расчет!C345</f>
        <v>вых</v>
      </c>
      <c r="E340" s="113">
        <f>IF(OR(Расчет!F345="",Расчет!F345=0),0,Расчет!F345)</f>
        <v>0</v>
      </c>
      <c r="F340" s="113">
        <f>IF(Расчет!H345=1,1,0)*COUNT(Расчет!$J$7:J345)</f>
        <v>0</v>
      </c>
      <c r="G340" s="114">
        <f>1000*(Расчет!E345+IF(config!$D$9=2,'Расчет стоимости'!$E$16,'Расчет стоимости'!$E$12))</f>
        <v>1321.92</v>
      </c>
      <c r="H340" s="113">
        <f>Расчет!D345/1000</f>
        <v>1.0569999999999999</v>
      </c>
    </row>
    <row r="341" spans="1:8" x14ac:dyDescent="0.25">
      <c r="A341" s="113">
        <f t="shared" si="5"/>
        <v>340</v>
      </c>
      <c r="B341" s="115">
        <f>Расчет!A346</f>
        <v>43449</v>
      </c>
      <c r="C341" s="113">
        <f>Расчет!B346</f>
        <v>4</v>
      </c>
      <c r="D341" s="115" t="str">
        <f>Расчет!C346</f>
        <v>вых</v>
      </c>
      <c r="E341" s="113">
        <f>IF(OR(Расчет!F346="",Расчет!F346=0),0,Расчет!F346)</f>
        <v>0</v>
      </c>
      <c r="F341" s="113">
        <f>IF(Расчет!H346=1,1,0)*COUNT(Расчет!$J$7:J346)</f>
        <v>0</v>
      </c>
      <c r="G341" s="114">
        <f>1000*(Расчет!E346+IF(config!$D$9=2,'Расчет стоимости'!$E$16,'Расчет стоимости'!$E$12))</f>
        <v>1271.49</v>
      </c>
      <c r="H341" s="113">
        <f>Расчет!D346/1000</f>
        <v>1.0569999999999999</v>
      </c>
    </row>
    <row r="342" spans="1:8" x14ac:dyDescent="0.25">
      <c r="A342" s="113">
        <f t="shared" si="5"/>
        <v>341</v>
      </c>
      <c r="B342" s="115">
        <f>Расчет!A347</f>
        <v>43449</v>
      </c>
      <c r="C342" s="113">
        <f>Расчет!B347</f>
        <v>5</v>
      </c>
      <c r="D342" s="115" t="str">
        <f>Расчет!C347</f>
        <v>вых</v>
      </c>
      <c r="E342" s="113">
        <f>IF(OR(Расчет!F347="",Расчет!F347=0),0,Расчет!F347)</f>
        <v>0</v>
      </c>
      <c r="F342" s="113">
        <f>IF(Расчет!H347=1,1,0)*COUNT(Расчет!$J$7:J347)</f>
        <v>0</v>
      </c>
      <c r="G342" s="114">
        <f>1000*(Расчет!E347+IF(config!$D$9=2,'Расчет стоимости'!$E$16,'Расчет стоимости'!$E$12))</f>
        <v>1305.26</v>
      </c>
      <c r="H342" s="113">
        <f>Расчет!D347/1000</f>
        <v>1.054</v>
      </c>
    </row>
    <row r="343" spans="1:8" x14ac:dyDescent="0.25">
      <c r="A343" s="113">
        <f t="shared" si="5"/>
        <v>342</v>
      </c>
      <c r="B343" s="115">
        <f>Расчет!A348</f>
        <v>43449</v>
      </c>
      <c r="C343" s="113">
        <f>Расчет!B348</f>
        <v>6</v>
      </c>
      <c r="D343" s="115" t="str">
        <f>Расчет!C348</f>
        <v>вых</v>
      </c>
      <c r="E343" s="113">
        <f>IF(OR(Расчет!F348="",Расчет!F348=0),0,Расчет!F348)</f>
        <v>0</v>
      </c>
      <c r="F343" s="113">
        <f>IF(Расчет!H348=1,1,0)*COUNT(Расчет!$J$7:J348)</f>
        <v>0</v>
      </c>
      <c r="G343" s="114">
        <f>1000*(Расчет!E348+IF(config!$D$9=2,'Расчет стоимости'!$E$16,'Расчет стоимости'!$E$12))</f>
        <v>1341</v>
      </c>
      <c r="H343" s="113">
        <f>Расчет!D348/1000</f>
        <v>1.0589999999999999</v>
      </c>
    </row>
    <row r="344" spans="1:8" x14ac:dyDescent="0.25">
      <c r="A344" s="113">
        <f t="shared" si="5"/>
        <v>343</v>
      </c>
      <c r="B344" s="115">
        <f>Расчет!A349</f>
        <v>43449</v>
      </c>
      <c r="C344" s="113">
        <f>Расчет!B349</f>
        <v>7</v>
      </c>
      <c r="D344" s="115" t="str">
        <f>Расчет!C349</f>
        <v>вых</v>
      </c>
      <c r="E344" s="113">
        <f>IF(OR(Расчет!F349="",Расчет!F349=0),0,Расчет!F349)</f>
        <v>0</v>
      </c>
      <c r="F344" s="113">
        <f>IF(Расчет!H349=1,1,0)*COUNT(Расчет!$J$7:J349)</f>
        <v>0</v>
      </c>
      <c r="G344" s="114">
        <f>1000*(Расчет!E349+IF(config!$D$9=2,'Расчет стоимости'!$E$16,'Расчет стоимости'!$E$12))</f>
        <v>1364.08</v>
      </c>
      <c r="H344" s="113">
        <f>Расчет!D349/1000</f>
        <v>1.0649999999999999</v>
      </c>
    </row>
    <row r="345" spans="1:8" x14ac:dyDescent="0.25">
      <c r="A345" s="113">
        <f t="shared" si="5"/>
        <v>344</v>
      </c>
      <c r="B345" s="115">
        <f>Расчет!A350</f>
        <v>43449</v>
      </c>
      <c r="C345" s="113">
        <f>Расчет!B350</f>
        <v>8</v>
      </c>
      <c r="D345" s="115" t="str">
        <f>Расчет!C350</f>
        <v>вых</v>
      </c>
      <c r="E345" s="113">
        <f>IF(OR(Расчет!F350="",Расчет!F350=0),0,Расчет!F350)</f>
        <v>0</v>
      </c>
      <c r="F345" s="113">
        <f>IF(Расчет!H350=1,1,0)*COUNT(Расчет!$J$7:J350)</f>
        <v>0</v>
      </c>
      <c r="G345" s="114">
        <f>1000*(Расчет!E350+IF(config!$D$9=2,'Расчет стоимости'!$E$16,'Расчет стоимости'!$E$12))</f>
        <v>1406.2799999999997</v>
      </c>
      <c r="H345" s="113">
        <f>Расчет!D350/1000</f>
        <v>1.07</v>
      </c>
    </row>
    <row r="346" spans="1:8" x14ac:dyDescent="0.25">
      <c r="A346" s="113">
        <f t="shared" si="5"/>
        <v>345</v>
      </c>
      <c r="B346" s="115">
        <f>Расчет!A351</f>
        <v>43449</v>
      </c>
      <c r="C346" s="113">
        <f>Расчет!B351</f>
        <v>9</v>
      </c>
      <c r="D346" s="115" t="str">
        <f>Расчет!C351</f>
        <v>вых</v>
      </c>
      <c r="E346" s="113">
        <f>IF(OR(Расчет!F351="",Расчет!F351=0),0,Расчет!F351)</f>
        <v>0</v>
      </c>
      <c r="F346" s="113">
        <f>IF(Расчет!H351=1,1,0)*COUNT(Расчет!$J$7:J351)</f>
        <v>0</v>
      </c>
      <c r="G346" s="114">
        <f>1000*(Расчет!E351+IF(config!$D$9=2,'Расчет стоимости'!$E$16,'Расчет стоимости'!$E$12))</f>
        <v>1621.59</v>
      </c>
      <c r="H346" s="113">
        <f>Расчет!D351/1000</f>
        <v>1.0649999999999999</v>
      </c>
    </row>
    <row r="347" spans="1:8" x14ac:dyDescent="0.25">
      <c r="A347" s="113">
        <f t="shared" si="5"/>
        <v>346</v>
      </c>
      <c r="B347" s="115">
        <f>Расчет!A352</f>
        <v>43449</v>
      </c>
      <c r="C347" s="113">
        <f>Расчет!B352</f>
        <v>10</v>
      </c>
      <c r="D347" s="115" t="str">
        <f>Расчет!C352</f>
        <v>вых</v>
      </c>
      <c r="E347" s="113">
        <f>IF(OR(Расчет!F352="",Расчет!F352=0),0,Расчет!F352)</f>
        <v>0</v>
      </c>
      <c r="F347" s="113">
        <f>IF(Расчет!H352=1,1,0)*COUNT(Расчет!$J$7:J352)</f>
        <v>0</v>
      </c>
      <c r="G347" s="114">
        <f>1000*(Расчет!E352+IF(config!$D$9=2,'Расчет стоимости'!$E$16,'Расчет стоимости'!$E$12))</f>
        <v>1806.87</v>
      </c>
      <c r="H347" s="113">
        <f>Расчет!D352/1000</f>
        <v>1.046</v>
      </c>
    </row>
    <row r="348" spans="1:8" x14ac:dyDescent="0.25">
      <c r="A348" s="113">
        <f t="shared" si="5"/>
        <v>347</v>
      </c>
      <c r="B348" s="115">
        <f>Расчет!A353</f>
        <v>43449</v>
      </c>
      <c r="C348" s="113">
        <f>Расчет!B353</f>
        <v>11</v>
      </c>
      <c r="D348" s="115" t="str">
        <f>Расчет!C353</f>
        <v>вых</v>
      </c>
      <c r="E348" s="113">
        <f>IF(OR(Расчет!F353="",Расчет!F353=0),0,Расчет!F353)</f>
        <v>0</v>
      </c>
      <c r="F348" s="113">
        <f>IF(Расчет!H353=1,1,0)*COUNT(Расчет!$J$7:J353)</f>
        <v>0</v>
      </c>
      <c r="G348" s="114">
        <f>1000*(Расчет!E353+IF(config!$D$9=2,'Расчет стоимости'!$E$16,'Расчет стоимости'!$E$12))</f>
        <v>1836.96</v>
      </c>
      <c r="H348" s="113">
        <f>Расчет!D353/1000</f>
        <v>1.052</v>
      </c>
    </row>
    <row r="349" spans="1:8" x14ac:dyDescent="0.25">
      <c r="A349" s="113">
        <f t="shared" si="5"/>
        <v>348</v>
      </c>
      <c r="B349" s="115">
        <f>Расчет!A354</f>
        <v>43449</v>
      </c>
      <c r="C349" s="113">
        <f>Расчет!B354</f>
        <v>12</v>
      </c>
      <c r="D349" s="115" t="str">
        <f>Расчет!C354</f>
        <v>вых</v>
      </c>
      <c r="E349" s="113">
        <f>IF(OR(Расчет!F354="",Расчет!F354=0),0,Расчет!F354)</f>
        <v>0</v>
      </c>
      <c r="F349" s="113">
        <f>IF(Расчет!H354=1,1,0)*COUNT(Расчет!$J$7:J354)</f>
        <v>0</v>
      </c>
      <c r="G349" s="114">
        <f>1000*(Расчет!E354+IF(config!$D$9=2,'Расчет стоимости'!$E$16,'Расчет стоимости'!$E$12))</f>
        <v>1846.4900000000002</v>
      </c>
      <c r="H349" s="113">
        <f>Расчет!D354/1000</f>
        <v>1.0609999999999999</v>
      </c>
    </row>
    <row r="350" spans="1:8" x14ac:dyDescent="0.25">
      <c r="A350" s="113">
        <f t="shared" si="5"/>
        <v>349</v>
      </c>
      <c r="B350" s="115">
        <f>Расчет!A355</f>
        <v>43449</v>
      </c>
      <c r="C350" s="113">
        <f>Расчет!B355</f>
        <v>13</v>
      </c>
      <c r="D350" s="115" t="str">
        <f>Расчет!C355</f>
        <v>вых</v>
      </c>
      <c r="E350" s="113">
        <f>IF(OR(Расчет!F355="",Расчет!F355=0),0,Расчет!F355)</f>
        <v>0</v>
      </c>
      <c r="F350" s="113">
        <f>IF(Расчет!H355=1,1,0)*COUNT(Расчет!$J$7:J355)</f>
        <v>0</v>
      </c>
      <c r="G350" s="114">
        <f>1000*(Расчет!E355+IF(config!$D$9=2,'Расчет стоимости'!$E$16,'Расчет стоимости'!$E$12))</f>
        <v>1834.4</v>
      </c>
      <c r="H350" s="113">
        <f>Расчет!D355/1000</f>
        <v>1.0549999999999999</v>
      </c>
    </row>
    <row r="351" spans="1:8" x14ac:dyDescent="0.25">
      <c r="A351" s="113">
        <f t="shared" si="5"/>
        <v>350</v>
      </c>
      <c r="B351" s="115">
        <f>Расчет!A356</f>
        <v>43449</v>
      </c>
      <c r="C351" s="113">
        <f>Расчет!B356</f>
        <v>14</v>
      </c>
      <c r="D351" s="115" t="str">
        <f>Расчет!C356</f>
        <v>вых</v>
      </c>
      <c r="E351" s="113">
        <f>IF(OR(Расчет!F356="",Расчет!F356=0),0,Расчет!F356)</f>
        <v>0</v>
      </c>
      <c r="F351" s="113">
        <f>IF(Расчет!H356=1,1,0)*COUNT(Расчет!$J$7:J356)</f>
        <v>0</v>
      </c>
      <c r="G351" s="114">
        <f>1000*(Расчет!E356+IF(config!$D$9=2,'Расчет стоимости'!$E$16,'Расчет стоимости'!$E$12))</f>
        <v>1838.3499999999997</v>
      </c>
      <c r="H351" s="113">
        <f>Расчет!D356/1000</f>
        <v>1.0509999999999999</v>
      </c>
    </row>
    <row r="352" spans="1:8" x14ac:dyDescent="0.25">
      <c r="A352" s="113">
        <f t="shared" si="5"/>
        <v>351</v>
      </c>
      <c r="B352" s="115">
        <f>Расчет!A357</f>
        <v>43449</v>
      </c>
      <c r="C352" s="113">
        <f>Расчет!B357</f>
        <v>15</v>
      </c>
      <c r="D352" s="115" t="str">
        <f>Расчет!C357</f>
        <v>вых</v>
      </c>
      <c r="E352" s="113">
        <f>IF(OR(Расчет!F357="",Расчет!F357=0),0,Расчет!F357)</f>
        <v>0</v>
      </c>
      <c r="F352" s="113">
        <f>IF(Расчет!H357=1,1,0)*COUNT(Расчет!$J$7:J357)</f>
        <v>0</v>
      </c>
      <c r="G352" s="114">
        <f>1000*(Расчет!E357+IF(config!$D$9=2,'Расчет стоимости'!$E$16,'Расчет стоимости'!$E$12))</f>
        <v>1837.83</v>
      </c>
      <c r="H352" s="113">
        <f>Расчет!D357/1000</f>
        <v>1.0489999999999999</v>
      </c>
    </row>
    <row r="353" spans="1:8" x14ac:dyDescent="0.25">
      <c r="A353" s="113">
        <f t="shared" si="5"/>
        <v>352</v>
      </c>
      <c r="B353" s="115">
        <f>Расчет!A358</f>
        <v>43449</v>
      </c>
      <c r="C353" s="113">
        <f>Расчет!B358</f>
        <v>16</v>
      </c>
      <c r="D353" s="115" t="str">
        <f>Расчет!C358</f>
        <v>вых</v>
      </c>
      <c r="E353" s="113">
        <f>IF(OR(Расчет!F358="",Расчет!F358=0),0,Расчет!F358)</f>
        <v>0</v>
      </c>
      <c r="F353" s="113">
        <f>IF(Расчет!H358=1,1,0)*COUNT(Расчет!$J$7:J358)</f>
        <v>0</v>
      </c>
      <c r="G353" s="114">
        <f>1000*(Расчет!E358+IF(config!$D$9=2,'Расчет стоимости'!$E$16,'Расчет стоимости'!$E$12))</f>
        <v>1833.44</v>
      </c>
      <c r="H353" s="113">
        <f>Расчет!D358/1000</f>
        <v>1.0469999999999999</v>
      </c>
    </row>
    <row r="354" spans="1:8" x14ac:dyDescent="0.25">
      <c r="A354" s="113">
        <f t="shared" si="5"/>
        <v>353</v>
      </c>
      <c r="B354" s="115">
        <f>Расчет!A359</f>
        <v>43449</v>
      </c>
      <c r="C354" s="113">
        <f>Расчет!B359</f>
        <v>17</v>
      </c>
      <c r="D354" s="115" t="str">
        <f>Расчет!C359</f>
        <v>вых</v>
      </c>
      <c r="E354" s="113">
        <f>IF(OR(Расчет!F359="",Расчет!F359=0),0,Расчет!F359)</f>
        <v>0</v>
      </c>
      <c r="F354" s="113">
        <f>IF(Расчет!H359=1,1,0)*COUNT(Расчет!$J$7:J359)</f>
        <v>0</v>
      </c>
      <c r="G354" s="114">
        <f>1000*(Расчет!E359+IF(config!$D$9=2,'Расчет стоимости'!$E$16,'Расчет стоимости'!$E$12))</f>
        <v>1867.3599999999997</v>
      </c>
      <c r="H354" s="113">
        <f>Расчет!D359/1000</f>
        <v>1.0429999999999999</v>
      </c>
    </row>
    <row r="355" spans="1:8" x14ac:dyDescent="0.25">
      <c r="A355" s="113">
        <f t="shared" si="5"/>
        <v>354</v>
      </c>
      <c r="B355" s="115">
        <f>Расчет!A360</f>
        <v>43449</v>
      </c>
      <c r="C355" s="113">
        <f>Расчет!B360</f>
        <v>18</v>
      </c>
      <c r="D355" s="115" t="str">
        <f>Расчет!C360</f>
        <v>вых</v>
      </c>
      <c r="E355" s="113">
        <f>IF(OR(Расчет!F360="",Расчет!F360=0),0,Расчет!F360)</f>
        <v>0</v>
      </c>
      <c r="F355" s="113">
        <f>IF(Расчет!H360=1,1,0)*COUNT(Расчет!$J$7:J360)</f>
        <v>0</v>
      </c>
      <c r="G355" s="114">
        <f>1000*(Расчет!E360+IF(config!$D$9=2,'Расчет стоимости'!$E$16,'Расчет стоимости'!$E$12))</f>
        <v>1877.2199999999998</v>
      </c>
      <c r="H355" s="113">
        <f>Расчет!D360/1000</f>
        <v>1.0740000000000001</v>
      </c>
    </row>
    <row r="356" spans="1:8" x14ac:dyDescent="0.25">
      <c r="A356" s="113">
        <f t="shared" si="5"/>
        <v>355</v>
      </c>
      <c r="B356" s="115">
        <f>Расчет!A361</f>
        <v>43449</v>
      </c>
      <c r="C356" s="113">
        <f>Расчет!B361</f>
        <v>19</v>
      </c>
      <c r="D356" s="115" t="str">
        <f>Расчет!C361</f>
        <v>вых</v>
      </c>
      <c r="E356" s="113">
        <f>IF(OR(Расчет!F361="",Расчет!F361=0),0,Расчет!F361)</f>
        <v>0</v>
      </c>
      <c r="F356" s="113">
        <f>IF(Расчет!H361=1,1,0)*COUNT(Расчет!$J$7:J361)</f>
        <v>0</v>
      </c>
      <c r="G356" s="114">
        <f>1000*(Расчет!E361+IF(config!$D$9=2,'Расчет стоимости'!$E$16,'Расчет стоимости'!$E$12))</f>
        <v>1867.33</v>
      </c>
      <c r="H356" s="113">
        <f>Расчет!D361/1000</f>
        <v>1.0820000000000001</v>
      </c>
    </row>
    <row r="357" spans="1:8" x14ac:dyDescent="0.25">
      <c r="A357" s="113">
        <f t="shared" si="5"/>
        <v>356</v>
      </c>
      <c r="B357" s="115">
        <f>Расчет!A362</f>
        <v>43449</v>
      </c>
      <c r="C357" s="113">
        <f>Расчет!B362</f>
        <v>20</v>
      </c>
      <c r="D357" s="115" t="str">
        <f>Расчет!C362</f>
        <v>вых</v>
      </c>
      <c r="E357" s="113">
        <f>IF(OR(Расчет!F362="",Расчет!F362=0),0,Расчет!F362)</f>
        <v>0</v>
      </c>
      <c r="F357" s="113">
        <f>IF(Расчет!H362=1,1,0)*COUNT(Расчет!$J$7:J362)</f>
        <v>0</v>
      </c>
      <c r="G357" s="114">
        <f>1000*(Расчет!E362+IF(config!$D$9=2,'Расчет стоимости'!$E$16,'Расчет стоимости'!$E$12))</f>
        <v>1852.7300000000002</v>
      </c>
      <c r="H357" s="113">
        <f>Расчет!D362/1000</f>
        <v>1.073</v>
      </c>
    </row>
    <row r="358" spans="1:8" x14ac:dyDescent="0.25">
      <c r="A358" s="113">
        <f t="shared" si="5"/>
        <v>357</v>
      </c>
      <c r="B358" s="115">
        <f>Расчет!A363</f>
        <v>43449</v>
      </c>
      <c r="C358" s="113">
        <f>Расчет!B363</f>
        <v>21</v>
      </c>
      <c r="D358" s="115" t="str">
        <f>Расчет!C363</f>
        <v>вых</v>
      </c>
      <c r="E358" s="113">
        <f>IF(OR(Расчет!F363="",Расчет!F363=0),0,Расчет!F363)</f>
        <v>0</v>
      </c>
      <c r="F358" s="113">
        <f>IF(Расчет!H363=1,1,0)*COUNT(Расчет!$J$7:J363)</f>
        <v>0</v>
      </c>
      <c r="G358" s="114">
        <f>1000*(Расчет!E363+IF(config!$D$9=2,'Расчет стоимости'!$E$16,'Расчет стоимости'!$E$12))</f>
        <v>1862.89</v>
      </c>
      <c r="H358" s="113">
        <f>Расчет!D363/1000</f>
        <v>1.0620000000000001</v>
      </c>
    </row>
    <row r="359" spans="1:8" x14ac:dyDescent="0.25">
      <c r="A359" s="113">
        <f t="shared" si="5"/>
        <v>358</v>
      </c>
      <c r="B359" s="115">
        <f>Расчет!A364</f>
        <v>43449</v>
      </c>
      <c r="C359" s="113">
        <f>Расчет!B364</f>
        <v>22</v>
      </c>
      <c r="D359" s="115" t="str">
        <f>Расчет!C364</f>
        <v>вых</v>
      </c>
      <c r="E359" s="113">
        <f>IF(OR(Расчет!F364="",Расчет!F364=0),0,Расчет!F364)</f>
        <v>0</v>
      </c>
      <c r="F359" s="113">
        <f>IF(Расчет!H364=1,1,0)*COUNT(Расчет!$J$7:J364)</f>
        <v>0</v>
      </c>
      <c r="G359" s="114">
        <f>1000*(Расчет!E364+IF(config!$D$9=2,'Расчет стоимости'!$E$16,'Расчет стоимости'!$E$12))</f>
        <v>1832.1399999999999</v>
      </c>
      <c r="H359" s="113">
        <f>Расчет!D364/1000</f>
        <v>1.073</v>
      </c>
    </row>
    <row r="360" spans="1:8" x14ac:dyDescent="0.25">
      <c r="A360" s="113">
        <f t="shared" si="5"/>
        <v>359</v>
      </c>
      <c r="B360" s="115">
        <f>Расчет!A365</f>
        <v>43449</v>
      </c>
      <c r="C360" s="113">
        <f>Расчет!B365</f>
        <v>23</v>
      </c>
      <c r="D360" s="115" t="str">
        <f>Расчет!C365</f>
        <v>вых</v>
      </c>
      <c r="E360" s="113">
        <f>IF(OR(Расчет!F365="",Расчет!F365=0),0,Расчет!F365)</f>
        <v>0</v>
      </c>
      <c r="F360" s="113">
        <f>IF(Расчет!H365=1,1,0)*COUNT(Расчет!$J$7:J365)</f>
        <v>0</v>
      </c>
      <c r="G360" s="114">
        <f>1000*(Расчет!E365+IF(config!$D$9=2,'Расчет стоимости'!$E$16,'Расчет стоимости'!$E$12))</f>
        <v>1538.5</v>
      </c>
      <c r="H360" s="113">
        <f>Расчет!D365/1000</f>
        <v>1.069</v>
      </c>
    </row>
    <row r="361" spans="1:8" x14ac:dyDescent="0.25">
      <c r="A361" s="113">
        <f t="shared" si="5"/>
        <v>360</v>
      </c>
      <c r="B361" s="115">
        <f>Расчет!A366</f>
        <v>43449</v>
      </c>
      <c r="C361" s="113">
        <f>Расчет!B366</f>
        <v>24</v>
      </c>
      <c r="D361" s="115" t="str">
        <f>Расчет!C366</f>
        <v>вых</v>
      </c>
      <c r="E361" s="113">
        <f>IF(OR(Расчет!F366="",Расчет!F366=0),0,Расчет!F366)</f>
        <v>0</v>
      </c>
      <c r="F361" s="113">
        <f>IF(Расчет!H366=1,1,0)*COUNT(Расчет!$J$7:J366)</f>
        <v>0</v>
      </c>
      <c r="G361" s="114">
        <f>1000*(Расчет!E366+IF(config!$D$9=2,'Расчет стоимости'!$E$16,'Расчет стоимости'!$E$12))</f>
        <v>1416.0399999999997</v>
      </c>
      <c r="H361" s="113">
        <f>Расчет!D366/1000</f>
        <v>1.0669999999999999</v>
      </c>
    </row>
    <row r="362" spans="1:8" x14ac:dyDescent="0.25">
      <c r="A362" s="113">
        <f t="shared" si="5"/>
        <v>361</v>
      </c>
      <c r="B362" s="115">
        <f>Расчет!A367</f>
        <v>43450</v>
      </c>
      <c r="C362" s="113">
        <f>Расчет!B367</f>
        <v>1</v>
      </c>
      <c r="D362" s="115" t="str">
        <f>Расчет!C367</f>
        <v>вых</v>
      </c>
      <c r="E362" s="113">
        <f>IF(OR(Расчет!F367="",Расчет!F367=0),0,Расчет!F367)</f>
        <v>0</v>
      </c>
      <c r="F362" s="113">
        <f>IF(Расчет!H367=1,1,0)*COUNT(Расчет!$J$7:J367)</f>
        <v>0</v>
      </c>
      <c r="G362" s="114">
        <f>1000*(Расчет!E367+IF(config!$D$9=2,'Расчет стоимости'!$E$16,'Расчет стоимости'!$E$12))</f>
        <v>1379.34</v>
      </c>
      <c r="H362" s="113">
        <f>Расчет!D367/1000</f>
        <v>1.0629999999999999</v>
      </c>
    </row>
    <row r="363" spans="1:8" x14ac:dyDescent="0.25">
      <c r="A363" s="113">
        <f t="shared" si="5"/>
        <v>362</v>
      </c>
      <c r="B363" s="115">
        <f>Расчет!A368</f>
        <v>43450</v>
      </c>
      <c r="C363" s="113">
        <f>Расчет!B368</f>
        <v>2</v>
      </c>
      <c r="D363" s="115" t="str">
        <f>Расчет!C368</f>
        <v>вых</v>
      </c>
      <c r="E363" s="113">
        <f>IF(OR(Расчет!F368="",Расчет!F368=0),0,Расчет!F368)</f>
        <v>0</v>
      </c>
      <c r="F363" s="113">
        <f>IF(Расчет!H368=1,1,0)*COUNT(Расчет!$J$7:J368)</f>
        <v>0</v>
      </c>
      <c r="G363" s="114">
        <f>1000*(Расчет!E368+IF(config!$D$9=2,'Расчет стоимости'!$E$16,'Расчет стоимости'!$E$12))</f>
        <v>1332.9199999999998</v>
      </c>
      <c r="H363" s="113">
        <f>Расчет!D368/1000</f>
        <v>1.0569999999999999</v>
      </c>
    </row>
    <row r="364" spans="1:8" x14ac:dyDescent="0.25">
      <c r="A364" s="113">
        <f t="shared" si="5"/>
        <v>363</v>
      </c>
      <c r="B364" s="115">
        <f>Расчет!A369</f>
        <v>43450</v>
      </c>
      <c r="C364" s="113">
        <f>Расчет!B369</f>
        <v>3</v>
      </c>
      <c r="D364" s="115" t="str">
        <f>Расчет!C369</f>
        <v>вых</v>
      </c>
      <c r="E364" s="113">
        <f>IF(OR(Расчет!F369="",Расчет!F369=0),0,Расчет!F369)</f>
        <v>0</v>
      </c>
      <c r="F364" s="113">
        <f>IF(Расчет!H369=1,1,0)*COUNT(Расчет!$J$7:J369)</f>
        <v>0</v>
      </c>
      <c r="G364" s="114">
        <f>1000*(Расчет!E369+IF(config!$D$9=2,'Расчет стоимости'!$E$16,'Расчет стоимости'!$E$12))</f>
        <v>1268.6199999999999</v>
      </c>
      <c r="H364" s="113">
        <f>Расчет!D369/1000</f>
        <v>1.0580000000000001</v>
      </c>
    </row>
    <row r="365" spans="1:8" x14ac:dyDescent="0.25">
      <c r="A365" s="113">
        <f t="shared" si="5"/>
        <v>364</v>
      </c>
      <c r="B365" s="115">
        <f>Расчет!A370</f>
        <v>43450</v>
      </c>
      <c r="C365" s="113">
        <f>Расчет!B370</f>
        <v>4</v>
      </c>
      <c r="D365" s="115" t="str">
        <f>Расчет!C370</f>
        <v>вых</v>
      </c>
      <c r="E365" s="113">
        <f>IF(OR(Расчет!F370="",Расчет!F370=0),0,Расчет!F370)</f>
        <v>0</v>
      </c>
      <c r="F365" s="113">
        <f>IF(Расчет!H370=1,1,0)*COUNT(Расчет!$J$7:J370)</f>
        <v>0</v>
      </c>
      <c r="G365" s="114">
        <f>1000*(Расчет!E370+IF(config!$D$9=2,'Расчет стоимости'!$E$16,'Расчет стоимости'!$E$12))</f>
        <v>1233.51</v>
      </c>
      <c r="H365" s="113">
        <f>Расчет!D370/1000</f>
        <v>1.052</v>
      </c>
    </row>
    <row r="366" spans="1:8" x14ac:dyDescent="0.25">
      <c r="A366" s="113">
        <f t="shared" si="5"/>
        <v>365</v>
      </c>
      <c r="B366" s="115">
        <f>Расчет!A371</f>
        <v>43450</v>
      </c>
      <c r="C366" s="113">
        <f>Расчет!B371</f>
        <v>5</v>
      </c>
      <c r="D366" s="115" t="str">
        <f>Расчет!C371</f>
        <v>вых</v>
      </c>
      <c r="E366" s="113">
        <f>IF(OR(Расчет!F371="",Расчет!F371=0),0,Расчет!F371)</f>
        <v>0</v>
      </c>
      <c r="F366" s="113">
        <f>IF(Расчет!H371=1,1,0)*COUNT(Расчет!$J$7:J371)</f>
        <v>0</v>
      </c>
      <c r="G366" s="114">
        <f>1000*(Расчет!E371+IF(config!$D$9=2,'Расчет стоимости'!$E$16,'Расчет стоимости'!$E$12))</f>
        <v>1252.1200000000001</v>
      </c>
      <c r="H366" s="113">
        <f>Расчет!D371/1000</f>
        <v>1.052</v>
      </c>
    </row>
    <row r="367" spans="1:8" x14ac:dyDescent="0.25">
      <c r="A367" s="113">
        <f t="shared" si="5"/>
        <v>366</v>
      </c>
      <c r="B367" s="115">
        <f>Расчет!A372</f>
        <v>43450</v>
      </c>
      <c r="C367" s="113">
        <f>Расчет!B372</f>
        <v>6</v>
      </c>
      <c r="D367" s="115" t="str">
        <f>Расчет!C372</f>
        <v>вых</v>
      </c>
      <c r="E367" s="113">
        <f>IF(OR(Расчет!F372="",Расчет!F372=0),0,Расчет!F372)</f>
        <v>0</v>
      </c>
      <c r="F367" s="113">
        <f>IF(Расчет!H372=1,1,0)*COUNT(Расчет!$J$7:J372)</f>
        <v>0</v>
      </c>
      <c r="G367" s="114">
        <f>1000*(Расчет!E372+IF(config!$D$9=2,'Расчет стоимости'!$E$16,'Расчет стоимости'!$E$12))</f>
        <v>1299.7299999999998</v>
      </c>
      <c r="H367" s="113">
        <f>Расчет!D372/1000</f>
        <v>1.052</v>
      </c>
    </row>
    <row r="368" spans="1:8" x14ac:dyDescent="0.25">
      <c r="A368" s="113">
        <f t="shared" si="5"/>
        <v>367</v>
      </c>
      <c r="B368" s="115">
        <f>Расчет!A373</f>
        <v>43450</v>
      </c>
      <c r="C368" s="113">
        <f>Расчет!B373</f>
        <v>7</v>
      </c>
      <c r="D368" s="115" t="str">
        <f>Расчет!C373</f>
        <v>вых</v>
      </c>
      <c r="E368" s="113">
        <f>IF(OR(Расчет!F373="",Расчет!F373=0),0,Расчет!F373)</f>
        <v>0</v>
      </c>
      <c r="F368" s="113">
        <f>IF(Расчет!H373=1,1,0)*COUNT(Расчет!$J$7:J373)</f>
        <v>0</v>
      </c>
      <c r="G368" s="114">
        <f>1000*(Расчет!E373+IF(config!$D$9=2,'Расчет стоимости'!$E$16,'Расчет стоимости'!$E$12))</f>
        <v>1359.3099999999997</v>
      </c>
      <c r="H368" s="113">
        <f>Расчет!D373/1000</f>
        <v>1.0620000000000001</v>
      </c>
    </row>
    <row r="369" spans="1:8" x14ac:dyDescent="0.25">
      <c r="A369" s="113">
        <f t="shared" si="5"/>
        <v>368</v>
      </c>
      <c r="B369" s="115">
        <f>Расчет!A374</f>
        <v>43450</v>
      </c>
      <c r="C369" s="113">
        <f>Расчет!B374</f>
        <v>8</v>
      </c>
      <c r="D369" s="115" t="str">
        <f>Расчет!C374</f>
        <v>вых</v>
      </c>
      <c r="E369" s="113">
        <f>IF(OR(Расчет!F374="",Расчет!F374=0),0,Расчет!F374)</f>
        <v>0</v>
      </c>
      <c r="F369" s="113">
        <f>IF(Расчет!H374=1,1,0)*COUNT(Расчет!$J$7:J374)</f>
        <v>0</v>
      </c>
      <c r="G369" s="114">
        <f>1000*(Расчет!E374+IF(config!$D$9=2,'Расчет стоимости'!$E$16,'Расчет стоимости'!$E$12))</f>
        <v>1363.54</v>
      </c>
      <c r="H369" s="113">
        <f>Расчет!D374/1000</f>
        <v>1.0660000000000001</v>
      </c>
    </row>
    <row r="370" spans="1:8" x14ac:dyDescent="0.25">
      <c r="A370" s="113">
        <f t="shared" si="5"/>
        <v>369</v>
      </c>
      <c r="B370" s="115">
        <f>Расчет!A375</f>
        <v>43450</v>
      </c>
      <c r="C370" s="113">
        <f>Расчет!B375</f>
        <v>9</v>
      </c>
      <c r="D370" s="115" t="str">
        <f>Расчет!C375</f>
        <v>вых</v>
      </c>
      <c r="E370" s="113">
        <f>IF(OR(Расчет!F375="",Расчет!F375=0),0,Расчет!F375)</f>
        <v>0</v>
      </c>
      <c r="F370" s="113">
        <f>IF(Расчет!H375=1,1,0)*COUNT(Расчет!$J$7:J375)</f>
        <v>0</v>
      </c>
      <c r="G370" s="114">
        <f>1000*(Расчет!E375+IF(config!$D$9=2,'Расчет стоимости'!$E$16,'Расчет стоимости'!$E$12))</f>
        <v>1446.39</v>
      </c>
      <c r="H370" s="113">
        <f>Расчет!D375/1000</f>
        <v>1.0609999999999999</v>
      </c>
    </row>
    <row r="371" spans="1:8" x14ac:dyDescent="0.25">
      <c r="A371" s="113">
        <f t="shared" si="5"/>
        <v>370</v>
      </c>
      <c r="B371" s="115">
        <f>Расчет!A376</f>
        <v>43450</v>
      </c>
      <c r="C371" s="113">
        <f>Расчет!B376</f>
        <v>10</v>
      </c>
      <c r="D371" s="115" t="str">
        <f>Расчет!C376</f>
        <v>вых</v>
      </c>
      <c r="E371" s="113">
        <f>IF(OR(Расчет!F376="",Расчет!F376=0),0,Расчет!F376)</f>
        <v>0</v>
      </c>
      <c r="F371" s="113">
        <f>IF(Расчет!H376=1,1,0)*COUNT(Расчет!$J$7:J376)</f>
        <v>0</v>
      </c>
      <c r="G371" s="114">
        <f>1000*(Расчет!E376+IF(config!$D$9=2,'Расчет стоимости'!$E$16,'Расчет стоимости'!$E$12))</f>
        <v>1710.7799999999997</v>
      </c>
      <c r="H371" s="113">
        <f>Расчет!D376/1000</f>
        <v>1.0489999999999999</v>
      </c>
    </row>
    <row r="372" spans="1:8" x14ac:dyDescent="0.25">
      <c r="A372" s="113">
        <f t="shared" si="5"/>
        <v>371</v>
      </c>
      <c r="B372" s="115">
        <f>Расчет!A377</f>
        <v>43450</v>
      </c>
      <c r="C372" s="113">
        <f>Расчет!B377</f>
        <v>11</v>
      </c>
      <c r="D372" s="115" t="str">
        <f>Расчет!C377</f>
        <v>вых</v>
      </c>
      <c r="E372" s="113">
        <f>IF(OR(Расчет!F377="",Расчет!F377=0),0,Расчет!F377)</f>
        <v>0</v>
      </c>
      <c r="F372" s="113">
        <f>IF(Расчет!H377=1,1,0)*COUNT(Расчет!$J$7:J377)</f>
        <v>0</v>
      </c>
      <c r="G372" s="114">
        <f>1000*(Расчет!E377+IF(config!$D$9=2,'Расчет стоимости'!$E$16,'Расчет стоимости'!$E$12))</f>
        <v>1785.2700000000002</v>
      </c>
      <c r="H372" s="113">
        <f>Расчет!D377/1000</f>
        <v>1.0509999999999999</v>
      </c>
    </row>
    <row r="373" spans="1:8" x14ac:dyDescent="0.25">
      <c r="A373" s="113">
        <f t="shared" si="5"/>
        <v>372</v>
      </c>
      <c r="B373" s="115">
        <f>Расчет!A378</f>
        <v>43450</v>
      </c>
      <c r="C373" s="113">
        <f>Расчет!B378</f>
        <v>12</v>
      </c>
      <c r="D373" s="115" t="str">
        <f>Расчет!C378</f>
        <v>вых</v>
      </c>
      <c r="E373" s="113">
        <f>IF(OR(Расчет!F378="",Расчет!F378=0),0,Расчет!F378)</f>
        <v>0</v>
      </c>
      <c r="F373" s="113">
        <f>IF(Расчет!H378=1,1,0)*COUNT(Расчет!$J$7:J378)</f>
        <v>0</v>
      </c>
      <c r="G373" s="114">
        <f>1000*(Расчет!E378+IF(config!$D$9=2,'Расчет стоимости'!$E$16,'Расчет стоимости'!$E$12))</f>
        <v>1803.0399999999997</v>
      </c>
      <c r="H373" s="113">
        <f>Расчет!D378/1000</f>
        <v>1.054</v>
      </c>
    </row>
    <row r="374" spans="1:8" x14ac:dyDescent="0.25">
      <c r="A374" s="113">
        <f t="shared" si="5"/>
        <v>373</v>
      </c>
      <c r="B374" s="115">
        <f>Расчет!A379</f>
        <v>43450</v>
      </c>
      <c r="C374" s="113">
        <f>Расчет!B379</f>
        <v>13</v>
      </c>
      <c r="D374" s="115" t="str">
        <f>Расчет!C379</f>
        <v>вых</v>
      </c>
      <c r="E374" s="113">
        <f>IF(OR(Расчет!F379="",Расчет!F379=0),0,Расчет!F379)</f>
        <v>0</v>
      </c>
      <c r="F374" s="113">
        <f>IF(Расчет!H379=1,1,0)*COUNT(Расчет!$J$7:J379)</f>
        <v>0</v>
      </c>
      <c r="G374" s="114">
        <f>1000*(Расчет!E379+IF(config!$D$9=2,'Расчет стоимости'!$E$16,'Расчет стоимости'!$E$12))</f>
        <v>1805.6299999999999</v>
      </c>
      <c r="H374" s="113">
        <f>Расчет!D379/1000</f>
        <v>1.052</v>
      </c>
    </row>
    <row r="375" spans="1:8" x14ac:dyDescent="0.25">
      <c r="A375" s="113">
        <f t="shared" si="5"/>
        <v>374</v>
      </c>
      <c r="B375" s="115">
        <f>Расчет!A380</f>
        <v>43450</v>
      </c>
      <c r="C375" s="113">
        <f>Расчет!B380</f>
        <v>14</v>
      </c>
      <c r="D375" s="115" t="str">
        <f>Расчет!C380</f>
        <v>вых</v>
      </c>
      <c r="E375" s="113">
        <f>IF(OR(Расчет!F380="",Расчет!F380=0),0,Расчет!F380)</f>
        <v>0</v>
      </c>
      <c r="F375" s="113">
        <f>IF(Расчет!H380=1,1,0)*COUNT(Расчет!$J$7:J380)</f>
        <v>0</v>
      </c>
      <c r="G375" s="114">
        <f>1000*(Расчет!E380+IF(config!$D$9=2,'Расчет стоимости'!$E$16,'Расчет стоимости'!$E$12))</f>
        <v>1819.96</v>
      </c>
      <c r="H375" s="113">
        <f>Расчет!D380/1000</f>
        <v>1.052</v>
      </c>
    </row>
    <row r="376" spans="1:8" x14ac:dyDescent="0.25">
      <c r="A376" s="113">
        <f t="shared" si="5"/>
        <v>375</v>
      </c>
      <c r="B376" s="115">
        <f>Расчет!A381</f>
        <v>43450</v>
      </c>
      <c r="C376" s="113">
        <f>Расчет!B381</f>
        <v>15</v>
      </c>
      <c r="D376" s="115" t="str">
        <f>Расчет!C381</f>
        <v>вых</v>
      </c>
      <c r="E376" s="113">
        <f>IF(OR(Расчет!F381="",Расчет!F381=0),0,Расчет!F381)</f>
        <v>0</v>
      </c>
      <c r="F376" s="113">
        <f>IF(Расчет!H381=1,1,0)*COUNT(Расчет!$J$7:J381)</f>
        <v>0</v>
      </c>
      <c r="G376" s="114">
        <f>1000*(Расчет!E381+IF(config!$D$9=2,'Расчет стоимости'!$E$16,'Расчет стоимости'!$E$12))</f>
        <v>1824.8699999999997</v>
      </c>
      <c r="H376" s="113">
        <f>Расчет!D381/1000</f>
        <v>1.044</v>
      </c>
    </row>
    <row r="377" spans="1:8" x14ac:dyDescent="0.25">
      <c r="A377" s="113">
        <f t="shared" si="5"/>
        <v>376</v>
      </c>
      <c r="B377" s="115">
        <f>Расчет!A382</f>
        <v>43450</v>
      </c>
      <c r="C377" s="113">
        <f>Расчет!B382</f>
        <v>16</v>
      </c>
      <c r="D377" s="115" t="str">
        <f>Расчет!C382</f>
        <v>вых</v>
      </c>
      <c r="E377" s="113">
        <f>IF(OR(Расчет!F382="",Расчет!F382=0),0,Расчет!F382)</f>
        <v>0</v>
      </c>
      <c r="F377" s="113">
        <f>IF(Расчет!H382=1,1,0)*COUNT(Расчет!$J$7:J382)</f>
        <v>0</v>
      </c>
      <c r="G377" s="114">
        <f>1000*(Расчет!E382+IF(config!$D$9=2,'Расчет стоимости'!$E$16,'Расчет стоимости'!$E$12))</f>
        <v>1814.7000000000003</v>
      </c>
      <c r="H377" s="113">
        <f>Расчет!D382/1000</f>
        <v>1.038</v>
      </c>
    </row>
    <row r="378" spans="1:8" x14ac:dyDescent="0.25">
      <c r="A378" s="113">
        <f t="shared" si="5"/>
        <v>377</v>
      </c>
      <c r="B378" s="115">
        <f>Расчет!A383</f>
        <v>43450</v>
      </c>
      <c r="C378" s="113">
        <f>Расчет!B383</f>
        <v>17</v>
      </c>
      <c r="D378" s="115" t="str">
        <f>Расчет!C383</f>
        <v>вых</v>
      </c>
      <c r="E378" s="113">
        <f>IF(OR(Расчет!F383="",Расчет!F383=0),0,Расчет!F383)</f>
        <v>0</v>
      </c>
      <c r="F378" s="113">
        <f>IF(Расчет!H383=1,1,0)*COUNT(Расчет!$J$7:J383)</f>
        <v>0</v>
      </c>
      <c r="G378" s="114">
        <f>1000*(Расчет!E383+IF(config!$D$9=2,'Расчет стоимости'!$E$16,'Расчет стоимости'!$E$12))</f>
        <v>1854.9199999999998</v>
      </c>
      <c r="H378" s="113">
        <f>Расчет!D383/1000</f>
        <v>1.048</v>
      </c>
    </row>
    <row r="379" spans="1:8" x14ac:dyDescent="0.25">
      <c r="A379" s="113">
        <f t="shared" si="5"/>
        <v>378</v>
      </c>
      <c r="B379" s="115">
        <f>Расчет!A384</f>
        <v>43450</v>
      </c>
      <c r="C379" s="113">
        <f>Расчет!B384</f>
        <v>18</v>
      </c>
      <c r="D379" s="115" t="str">
        <f>Расчет!C384</f>
        <v>вых</v>
      </c>
      <c r="E379" s="113">
        <f>IF(OR(Расчет!F384="",Расчет!F384=0),0,Расчет!F384)</f>
        <v>0</v>
      </c>
      <c r="F379" s="113">
        <f>IF(Расчет!H384=1,1,0)*COUNT(Расчет!$J$7:J384)</f>
        <v>0</v>
      </c>
      <c r="G379" s="114">
        <f>1000*(Расчет!E384+IF(config!$D$9=2,'Расчет стоимости'!$E$16,'Расчет стоимости'!$E$12))</f>
        <v>1876.5100000000002</v>
      </c>
      <c r="H379" s="113">
        <f>Расчет!D384/1000</f>
        <v>1.0569999999999999</v>
      </c>
    </row>
    <row r="380" spans="1:8" x14ac:dyDescent="0.25">
      <c r="A380" s="113">
        <f t="shared" si="5"/>
        <v>379</v>
      </c>
      <c r="B380" s="115">
        <f>Расчет!A385</f>
        <v>43450</v>
      </c>
      <c r="C380" s="113">
        <f>Расчет!B385</f>
        <v>19</v>
      </c>
      <c r="D380" s="115" t="str">
        <f>Расчет!C385</f>
        <v>вых</v>
      </c>
      <c r="E380" s="113">
        <f>IF(OR(Расчет!F385="",Расчет!F385=0),0,Расчет!F385)</f>
        <v>0</v>
      </c>
      <c r="F380" s="113">
        <f>IF(Расчет!H385=1,1,0)*COUNT(Расчет!$J$7:J385)</f>
        <v>0</v>
      </c>
      <c r="G380" s="114">
        <f>1000*(Расчет!E385+IF(config!$D$9=2,'Расчет стоимости'!$E$16,'Расчет стоимости'!$E$12))</f>
        <v>1871.6</v>
      </c>
      <c r="H380" s="113">
        <f>Расчет!D385/1000</f>
        <v>1.0660000000000001</v>
      </c>
    </row>
    <row r="381" spans="1:8" x14ac:dyDescent="0.25">
      <c r="A381" s="113">
        <f t="shared" si="5"/>
        <v>380</v>
      </c>
      <c r="B381" s="115">
        <f>Расчет!A386</f>
        <v>43450</v>
      </c>
      <c r="C381" s="113">
        <f>Расчет!B386</f>
        <v>20</v>
      </c>
      <c r="D381" s="115" t="str">
        <f>Расчет!C386</f>
        <v>вых</v>
      </c>
      <c r="E381" s="113">
        <f>IF(OR(Расчет!F386="",Расчет!F386=0),0,Расчет!F386)</f>
        <v>0</v>
      </c>
      <c r="F381" s="113">
        <f>IF(Расчет!H386=1,1,0)*COUNT(Расчет!$J$7:J386)</f>
        <v>0</v>
      </c>
      <c r="G381" s="114">
        <f>1000*(Расчет!E386+IF(config!$D$9=2,'Расчет стоимости'!$E$16,'Расчет стоимости'!$E$12))</f>
        <v>1857.5399999999997</v>
      </c>
      <c r="H381" s="113">
        <f>Расчет!D386/1000</f>
        <v>1.0640000000000001</v>
      </c>
    </row>
    <row r="382" spans="1:8" x14ac:dyDescent="0.25">
      <c r="A382" s="113">
        <f t="shared" si="5"/>
        <v>381</v>
      </c>
      <c r="B382" s="115">
        <f>Расчет!A387</f>
        <v>43450</v>
      </c>
      <c r="C382" s="113">
        <f>Расчет!B387</f>
        <v>21</v>
      </c>
      <c r="D382" s="115" t="str">
        <f>Расчет!C387</f>
        <v>вых</v>
      </c>
      <c r="E382" s="113">
        <f>IF(OR(Расчет!F387="",Расчет!F387=0),0,Расчет!F387)</f>
        <v>0</v>
      </c>
      <c r="F382" s="113">
        <f>IF(Расчет!H387=1,1,0)*COUNT(Расчет!$J$7:J387)</f>
        <v>0</v>
      </c>
      <c r="G382" s="114">
        <f>1000*(Расчет!E387+IF(config!$D$9=2,'Расчет стоимости'!$E$16,'Расчет стоимости'!$E$12))</f>
        <v>1864.48</v>
      </c>
      <c r="H382" s="113">
        <f>Расчет!D387/1000</f>
        <v>1.0640000000000001</v>
      </c>
    </row>
    <row r="383" spans="1:8" x14ac:dyDescent="0.25">
      <c r="A383" s="113">
        <f t="shared" si="5"/>
        <v>382</v>
      </c>
      <c r="B383" s="115">
        <f>Расчет!A388</f>
        <v>43450</v>
      </c>
      <c r="C383" s="113">
        <f>Расчет!B388</f>
        <v>22</v>
      </c>
      <c r="D383" s="115" t="str">
        <f>Расчет!C388</f>
        <v>вых</v>
      </c>
      <c r="E383" s="113">
        <f>IF(OR(Расчет!F388="",Расчет!F388=0),0,Расчет!F388)</f>
        <v>0</v>
      </c>
      <c r="F383" s="113">
        <f>IF(Расчет!H388=1,1,0)*COUNT(Расчет!$J$7:J388)</f>
        <v>0</v>
      </c>
      <c r="G383" s="114">
        <f>1000*(Расчет!E388+IF(config!$D$9=2,'Расчет стоимости'!$E$16,'Расчет стоимости'!$E$12))</f>
        <v>1836.7399999999998</v>
      </c>
      <c r="H383" s="113">
        <f>Расчет!D388/1000</f>
        <v>1.0609999999999999</v>
      </c>
    </row>
    <row r="384" spans="1:8" x14ac:dyDescent="0.25">
      <c r="A384" s="113">
        <f t="shared" si="5"/>
        <v>383</v>
      </c>
      <c r="B384" s="115">
        <f>Расчет!A389</f>
        <v>43450</v>
      </c>
      <c r="C384" s="113">
        <f>Расчет!B389</f>
        <v>23</v>
      </c>
      <c r="D384" s="115" t="str">
        <f>Расчет!C389</f>
        <v>вых</v>
      </c>
      <c r="E384" s="113">
        <f>IF(OR(Расчет!F389="",Расчет!F389=0),0,Расчет!F389)</f>
        <v>0</v>
      </c>
      <c r="F384" s="113">
        <f>IF(Расчет!H389=1,1,0)*COUNT(Расчет!$J$7:J389)</f>
        <v>0</v>
      </c>
      <c r="G384" s="114">
        <f>1000*(Расчет!E389+IF(config!$D$9=2,'Расчет стоимости'!$E$16,'Расчет стоимости'!$E$12))</f>
        <v>1709.5699999999997</v>
      </c>
      <c r="H384" s="113">
        <f>Расчет!D389/1000</f>
        <v>1.0589999999999999</v>
      </c>
    </row>
    <row r="385" spans="1:8" x14ac:dyDescent="0.25">
      <c r="A385" s="113">
        <f t="shared" si="5"/>
        <v>384</v>
      </c>
      <c r="B385" s="115">
        <f>Расчет!A390</f>
        <v>43450</v>
      </c>
      <c r="C385" s="113">
        <f>Расчет!B390</f>
        <v>24</v>
      </c>
      <c r="D385" s="115" t="str">
        <f>Расчет!C390</f>
        <v>вых</v>
      </c>
      <c r="E385" s="113">
        <f>IF(OR(Расчет!F390="",Расчет!F390=0),0,Расчет!F390)</f>
        <v>0</v>
      </c>
      <c r="F385" s="113">
        <f>IF(Расчет!H390=1,1,0)*COUNT(Расчет!$J$7:J390)</f>
        <v>0</v>
      </c>
      <c r="G385" s="114">
        <f>1000*(Расчет!E390+IF(config!$D$9=2,'Расчет стоимости'!$E$16,'Расчет стоимости'!$E$12))</f>
        <v>1450.5300000000002</v>
      </c>
      <c r="H385" s="113">
        <f>Расчет!D390/1000</f>
        <v>1.0580000000000001</v>
      </c>
    </row>
    <row r="386" spans="1:8" x14ac:dyDescent="0.25">
      <c r="A386" s="113">
        <f t="shared" si="5"/>
        <v>385</v>
      </c>
      <c r="B386" s="115">
        <f>Расчет!A391</f>
        <v>43451</v>
      </c>
      <c r="C386" s="113">
        <f>Расчет!B391</f>
        <v>1</v>
      </c>
      <c r="D386" s="115" t="str">
        <f>Расчет!C391</f>
        <v>раб</v>
      </c>
      <c r="E386" s="113">
        <f>IF(OR(Расчет!F391="",Расчет!F391=0),0,Расчет!F391)</f>
        <v>0</v>
      </c>
      <c r="F386" s="113">
        <f>IF(Расчет!H391=1,1,0)*COUNT(Расчет!$J$7:J391)</f>
        <v>0</v>
      </c>
      <c r="G386" s="114">
        <f>1000*(Расчет!E391+IF(config!$D$9=2,'Расчет стоимости'!$E$16,'Расчет стоимости'!$E$12))</f>
        <v>1372.77</v>
      </c>
      <c r="H386" s="113">
        <f>Расчет!D391/1000</f>
        <v>1.0529999999999999</v>
      </c>
    </row>
    <row r="387" spans="1:8" x14ac:dyDescent="0.25">
      <c r="A387" s="113">
        <f t="shared" si="5"/>
        <v>386</v>
      </c>
      <c r="B387" s="115">
        <f>Расчет!A392</f>
        <v>43451</v>
      </c>
      <c r="C387" s="113">
        <f>Расчет!B392</f>
        <v>2</v>
      </c>
      <c r="D387" s="115" t="str">
        <f>Расчет!C392</f>
        <v>раб</v>
      </c>
      <c r="E387" s="113">
        <f>IF(OR(Расчет!F392="",Расчет!F392=0),0,Расчет!F392)</f>
        <v>0</v>
      </c>
      <c r="F387" s="113">
        <f>IF(Расчет!H392=1,1,0)*COUNT(Расчет!$J$7:J392)</f>
        <v>0</v>
      </c>
      <c r="G387" s="114">
        <f>1000*(Расчет!E392+IF(config!$D$9=2,'Расчет стоимости'!$E$16,'Расчет стоимости'!$E$12))</f>
        <v>1301.6299999999999</v>
      </c>
      <c r="H387" s="113">
        <f>Расчет!D392/1000</f>
        <v>1.0509999999999999</v>
      </c>
    </row>
    <row r="388" spans="1:8" x14ac:dyDescent="0.25">
      <c r="A388" s="113">
        <f t="shared" si="5"/>
        <v>387</v>
      </c>
      <c r="B388" s="115">
        <f>Расчет!A393</f>
        <v>43451</v>
      </c>
      <c r="C388" s="113">
        <f>Расчет!B393</f>
        <v>3</v>
      </c>
      <c r="D388" s="115" t="str">
        <f>Расчет!C393</f>
        <v>раб</v>
      </c>
      <c r="E388" s="113">
        <f>IF(OR(Расчет!F393="",Расчет!F393=0),0,Расчет!F393)</f>
        <v>0</v>
      </c>
      <c r="F388" s="113">
        <f>IF(Расчет!H393=1,1,0)*COUNT(Расчет!$J$7:J393)</f>
        <v>0</v>
      </c>
      <c r="G388" s="114">
        <f>1000*(Расчет!E393+IF(config!$D$9=2,'Расчет стоимости'!$E$16,'Расчет стоимости'!$E$12))</f>
        <v>1267.29</v>
      </c>
      <c r="H388" s="113">
        <f>Расчет!D393/1000</f>
        <v>1.054</v>
      </c>
    </row>
    <row r="389" spans="1:8" x14ac:dyDescent="0.25">
      <c r="A389" s="113">
        <f t="shared" ref="A389:A452" si="6">1+A388</f>
        <v>388</v>
      </c>
      <c r="B389" s="115">
        <f>Расчет!A394</f>
        <v>43451</v>
      </c>
      <c r="C389" s="113">
        <f>Расчет!B394</f>
        <v>4</v>
      </c>
      <c r="D389" s="115" t="str">
        <f>Расчет!C394</f>
        <v>раб</v>
      </c>
      <c r="E389" s="113">
        <f>IF(OR(Расчет!F394="",Расчет!F394=0),0,Расчет!F394)</f>
        <v>0</v>
      </c>
      <c r="F389" s="113">
        <f>IF(Расчет!H394=1,1,0)*COUNT(Расчет!$J$7:J394)</f>
        <v>0</v>
      </c>
      <c r="G389" s="114">
        <f>1000*(Расчет!E394+IF(config!$D$9=2,'Расчет стоимости'!$E$16,'Расчет стоимости'!$E$12))</f>
        <v>1255.08</v>
      </c>
      <c r="H389" s="113">
        <f>Расчет!D394/1000</f>
        <v>1.0529999999999999</v>
      </c>
    </row>
    <row r="390" spans="1:8" x14ac:dyDescent="0.25">
      <c r="A390" s="113">
        <f t="shared" si="6"/>
        <v>389</v>
      </c>
      <c r="B390" s="115">
        <f>Расчет!A395</f>
        <v>43451</v>
      </c>
      <c r="C390" s="113">
        <f>Расчет!B395</f>
        <v>5</v>
      </c>
      <c r="D390" s="115" t="str">
        <f>Расчет!C395</f>
        <v>раб</v>
      </c>
      <c r="E390" s="113">
        <f>IF(OR(Расчет!F395="",Расчет!F395=0),0,Расчет!F395)</f>
        <v>0</v>
      </c>
      <c r="F390" s="113">
        <f>IF(Расчет!H395=1,1,0)*COUNT(Расчет!$J$7:J395)</f>
        <v>0</v>
      </c>
      <c r="G390" s="114">
        <f>1000*(Расчет!E395+IF(config!$D$9=2,'Расчет стоимости'!$E$16,'Расчет стоимости'!$E$12))</f>
        <v>1277.1399999999999</v>
      </c>
      <c r="H390" s="113">
        <f>Расчет!D395/1000</f>
        <v>1.0549999999999999</v>
      </c>
    </row>
    <row r="391" spans="1:8" x14ac:dyDescent="0.25">
      <c r="A391" s="113">
        <f t="shared" si="6"/>
        <v>390</v>
      </c>
      <c r="B391" s="115">
        <f>Расчет!A396</f>
        <v>43451</v>
      </c>
      <c r="C391" s="113">
        <f>Расчет!B396</f>
        <v>6</v>
      </c>
      <c r="D391" s="115" t="str">
        <f>Расчет!C396</f>
        <v>раб</v>
      </c>
      <c r="E391" s="113">
        <f>IF(OR(Расчет!F396="",Расчет!F396=0),0,Расчет!F396)</f>
        <v>0</v>
      </c>
      <c r="F391" s="113">
        <f>IF(Расчет!H396=1,1,0)*COUNT(Расчет!$J$7:J396)</f>
        <v>0</v>
      </c>
      <c r="G391" s="114">
        <f>1000*(Расчет!E396+IF(config!$D$9=2,'Расчет стоимости'!$E$16,'Расчет стоимости'!$E$12))</f>
        <v>1363.6499999999999</v>
      </c>
      <c r="H391" s="113">
        <f>Расчет!D396/1000</f>
        <v>1.0569999999999999</v>
      </c>
    </row>
    <row r="392" spans="1:8" x14ac:dyDescent="0.25">
      <c r="A392" s="113">
        <f t="shared" si="6"/>
        <v>391</v>
      </c>
      <c r="B392" s="115">
        <f>Расчет!A397</f>
        <v>43451</v>
      </c>
      <c r="C392" s="113">
        <f>Расчет!B397</f>
        <v>7</v>
      </c>
      <c r="D392" s="115" t="str">
        <f>Расчет!C397</f>
        <v>раб</v>
      </c>
      <c r="E392" s="113">
        <f>IF(OR(Расчет!F397="",Расчет!F397=0),0,Расчет!F397)</f>
        <v>0</v>
      </c>
      <c r="F392" s="113">
        <f>IF(Расчет!H397=1,1,0)*COUNT(Расчет!$J$7:J397)</f>
        <v>0</v>
      </c>
      <c r="G392" s="114">
        <f>1000*(Расчет!E397+IF(config!$D$9=2,'Расчет стоимости'!$E$16,'Расчет стоимости'!$E$12))</f>
        <v>1449.98</v>
      </c>
      <c r="H392" s="113">
        <f>Расчет!D397/1000</f>
        <v>1.1000000000000001</v>
      </c>
    </row>
    <row r="393" spans="1:8" x14ac:dyDescent="0.25">
      <c r="A393" s="113">
        <f t="shared" si="6"/>
        <v>392</v>
      </c>
      <c r="B393" s="115">
        <f>Расчет!A398</f>
        <v>43451</v>
      </c>
      <c r="C393" s="113">
        <f>Расчет!B398</f>
        <v>8</v>
      </c>
      <c r="D393" s="115" t="str">
        <f>Расчет!C398</f>
        <v>раб</v>
      </c>
      <c r="E393" s="113">
        <f>IF(OR(Расчет!F398="",Расчет!F398=0),0,Расчет!F398)</f>
        <v>0</v>
      </c>
      <c r="F393" s="113">
        <f>IF(Расчет!H398=1,1,0)*COUNT(Расчет!$J$7:J398)</f>
        <v>11</v>
      </c>
      <c r="G393" s="114">
        <f>1000*(Расчет!E398+IF(config!$D$9=2,'Расчет стоимости'!$E$16,'Расчет стоимости'!$E$12))</f>
        <v>1748.6800000000003</v>
      </c>
      <c r="H393" s="113">
        <f>Расчет!D398/1000</f>
        <v>1.2569999999999999</v>
      </c>
    </row>
    <row r="394" spans="1:8" x14ac:dyDescent="0.25">
      <c r="A394" s="113">
        <f t="shared" si="6"/>
        <v>393</v>
      </c>
      <c r="B394" s="115">
        <f>Расчет!A399</f>
        <v>43451</v>
      </c>
      <c r="C394" s="113">
        <f>Расчет!B399</f>
        <v>9</v>
      </c>
      <c r="D394" s="115" t="str">
        <f>Расчет!C399</f>
        <v>раб</v>
      </c>
      <c r="E394" s="113">
        <f>IF(OR(Расчет!F399="",Расчет!F399=0),0,Расчет!F399)</f>
        <v>0</v>
      </c>
      <c r="F394" s="113">
        <f>IF(Расчет!H399=1,1,0)*COUNT(Расчет!$J$7:J399)</f>
        <v>11</v>
      </c>
      <c r="G394" s="114">
        <f>1000*(Расчет!E399+IF(config!$D$9=2,'Расчет стоимости'!$E$16,'Расчет стоимости'!$E$12))</f>
        <v>1844.3700000000001</v>
      </c>
      <c r="H394" s="113">
        <f>Расчет!D399/1000</f>
        <v>1.845</v>
      </c>
    </row>
    <row r="395" spans="1:8" x14ac:dyDescent="0.25">
      <c r="A395" s="113">
        <f t="shared" si="6"/>
        <v>394</v>
      </c>
      <c r="B395" s="115">
        <f>Расчет!A400</f>
        <v>43451</v>
      </c>
      <c r="C395" s="113">
        <f>Расчет!B400</f>
        <v>10</v>
      </c>
      <c r="D395" s="115" t="str">
        <f>Расчет!C400</f>
        <v>раб</v>
      </c>
      <c r="E395" s="113">
        <f>IF(OR(Расчет!F400="",Расчет!F400=0),0,Расчет!F400)</f>
        <v>0</v>
      </c>
      <c r="F395" s="113">
        <f>IF(Расчет!H400=1,1,0)*COUNT(Расчет!$J$7:J400)</f>
        <v>11</v>
      </c>
      <c r="G395" s="114">
        <f>1000*(Расчет!E400+IF(config!$D$9=2,'Расчет стоимости'!$E$16,'Расчет стоимости'!$E$12))</f>
        <v>1908.5100000000002</v>
      </c>
      <c r="H395" s="113">
        <f>Расчет!D400/1000</f>
        <v>2.1480000000000001</v>
      </c>
    </row>
    <row r="396" spans="1:8" x14ac:dyDescent="0.25">
      <c r="A396" s="113">
        <f t="shared" si="6"/>
        <v>395</v>
      </c>
      <c r="B396" s="115">
        <f>Расчет!A401</f>
        <v>43451</v>
      </c>
      <c r="C396" s="113">
        <f>Расчет!B401</f>
        <v>11</v>
      </c>
      <c r="D396" s="115" t="str">
        <f>Расчет!C401</f>
        <v>раб</v>
      </c>
      <c r="E396" s="113">
        <f>IF(OR(Расчет!F401="",Расчет!F401=0),0,Расчет!F401)</f>
        <v>0</v>
      </c>
      <c r="F396" s="113">
        <f>IF(Расчет!H401=1,1,0)*COUNT(Расчет!$J$7:J401)</f>
        <v>11</v>
      </c>
      <c r="G396" s="114">
        <f>1000*(Расчет!E401+IF(config!$D$9=2,'Расчет стоимости'!$E$16,'Расчет стоимости'!$E$12))</f>
        <v>1933.7</v>
      </c>
      <c r="H396" s="113">
        <f>Расчет!D401/1000</f>
        <v>2.282</v>
      </c>
    </row>
    <row r="397" spans="1:8" x14ac:dyDescent="0.25">
      <c r="A397" s="113">
        <f t="shared" si="6"/>
        <v>396</v>
      </c>
      <c r="B397" s="115">
        <f>Расчет!A402</f>
        <v>43451</v>
      </c>
      <c r="C397" s="113">
        <f>Расчет!B402</f>
        <v>12</v>
      </c>
      <c r="D397" s="115" t="str">
        <f>Расчет!C402</f>
        <v>раб</v>
      </c>
      <c r="E397" s="113">
        <f>IF(OR(Расчет!F402="",Расчет!F402=0),0,Расчет!F402)</f>
        <v>0</v>
      </c>
      <c r="F397" s="113">
        <f>IF(Расчет!H402=1,1,0)*COUNT(Расчет!$J$7:J402)</f>
        <v>11</v>
      </c>
      <c r="G397" s="114">
        <f>1000*(Расчет!E402+IF(config!$D$9=2,'Расчет стоимости'!$E$16,'Расчет стоимости'!$E$12))</f>
        <v>1903.9700000000003</v>
      </c>
      <c r="H397" s="113">
        <f>Расчет!D402/1000</f>
        <v>2.2669999999999999</v>
      </c>
    </row>
    <row r="398" spans="1:8" x14ac:dyDescent="0.25">
      <c r="A398" s="113">
        <f t="shared" si="6"/>
        <v>397</v>
      </c>
      <c r="B398" s="115">
        <f>Расчет!A403</f>
        <v>43451</v>
      </c>
      <c r="C398" s="113">
        <f>Расчет!B403</f>
        <v>13</v>
      </c>
      <c r="D398" s="115" t="str">
        <f>Расчет!C403</f>
        <v>раб</v>
      </c>
      <c r="E398" s="113">
        <f>IF(OR(Расчет!F403="",Расчет!F403=0),0,Расчет!F403)</f>
        <v>0</v>
      </c>
      <c r="F398" s="113">
        <f>IF(Расчет!H403=1,1,0)*COUNT(Расчет!$J$7:J403)</f>
        <v>0</v>
      </c>
      <c r="G398" s="114">
        <f>1000*(Расчет!E403+IF(config!$D$9=2,'Расчет стоимости'!$E$16,'Расчет стоимости'!$E$12))</f>
        <v>1900.35</v>
      </c>
      <c r="H398" s="113">
        <f>Расчет!D403/1000</f>
        <v>2.2450000000000001</v>
      </c>
    </row>
    <row r="399" spans="1:8" x14ac:dyDescent="0.25">
      <c r="A399" s="113">
        <f t="shared" si="6"/>
        <v>398</v>
      </c>
      <c r="B399" s="115">
        <f>Расчет!A404</f>
        <v>43451</v>
      </c>
      <c r="C399" s="113">
        <f>Расчет!B404</f>
        <v>14</v>
      </c>
      <c r="D399" s="115" t="str">
        <f>Расчет!C404</f>
        <v>раб</v>
      </c>
      <c r="E399" s="113">
        <f>IF(OR(Расчет!F404="",Расчет!F404=0),0,Расчет!F404)</f>
        <v>0</v>
      </c>
      <c r="F399" s="113">
        <f>IF(Расчет!H404=1,1,0)*COUNT(Расчет!$J$7:J404)</f>
        <v>0</v>
      </c>
      <c r="G399" s="114">
        <f>1000*(Расчет!E404+IF(config!$D$9=2,'Расчет стоимости'!$E$16,'Расчет стоимости'!$E$12))</f>
        <v>1902.85</v>
      </c>
      <c r="H399" s="113">
        <f>Расчет!D404/1000</f>
        <v>2.2189999999999999</v>
      </c>
    </row>
    <row r="400" spans="1:8" x14ac:dyDescent="0.25">
      <c r="A400" s="113">
        <f t="shared" si="6"/>
        <v>399</v>
      </c>
      <c r="B400" s="115">
        <f>Расчет!A405</f>
        <v>43451</v>
      </c>
      <c r="C400" s="113">
        <f>Расчет!B405</f>
        <v>15</v>
      </c>
      <c r="D400" s="115" t="str">
        <f>Расчет!C405</f>
        <v>раб</v>
      </c>
      <c r="E400" s="113">
        <f>IF(OR(Расчет!F405="",Расчет!F405=0),0,Расчет!F405)</f>
        <v>0</v>
      </c>
      <c r="F400" s="113">
        <f>IF(Расчет!H405=1,1,0)*COUNT(Расчет!$J$7:J405)</f>
        <v>11</v>
      </c>
      <c r="G400" s="114">
        <f>1000*(Расчет!E405+IF(config!$D$9=2,'Расчет стоимости'!$E$16,'Расчет стоимости'!$E$12))</f>
        <v>1892.81</v>
      </c>
      <c r="H400" s="113">
        <f>Расчет!D405/1000</f>
        <v>2.1970000000000001</v>
      </c>
    </row>
    <row r="401" spans="1:8" x14ac:dyDescent="0.25">
      <c r="A401" s="113">
        <f t="shared" si="6"/>
        <v>400</v>
      </c>
      <c r="B401" s="115">
        <f>Расчет!A406</f>
        <v>43451</v>
      </c>
      <c r="C401" s="113">
        <f>Расчет!B406</f>
        <v>16</v>
      </c>
      <c r="D401" s="115" t="str">
        <f>Расчет!C406</f>
        <v>раб</v>
      </c>
      <c r="E401" s="113">
        <f>IF(OR(Расчет!F406="",Расчет!F406=0),0,Расчет!F406)</f>
        <v>0</v>
      </c>
      <c r="F401" s="113">
        <f>IF(Расчет!H406=1,1,0)*COUNT(Расчет!$J$7:J406)</f>
        <v>11</v>
      </c>
      <c r="G401" s="114">
        <f>1000*(Расчет!E406+IF(config!$D$9=2,'Расчет стоимости'!$E$16,'Расчет стоимости'!$E$12))</f>
        <v>1914.57</v>
      </c>
      <c r="H401" s="113">
        <f>Расчет!D406/1000</f>
        <v>2.1120000000000001</v>
      </c>
    </row>
    <row r="402" spans="1:8" x14ac:dyDescent="0.25">
      <c r="A402" s="113">
        <f t="shared" si="6"/>
        <v>401</v>
      </c>
      <c r="B402" s="115">
        <f>Расчет!A407</f>
        <v>43451</v>
      </c>
      <c r="C402" s="113">
        <f>Расчет!B407</f>
        <v>17</v>
      </c>
      <c r="D402" s="115" t="str">
        <f>Расчет!C407</f>
        <v>раб</v>
      </c>
      <c r="E402" s="113">
        <f>IF(OR(Расчет!F407="",Расчет!F407=0),0,Расчет!F407)</f>
        <v>0</v>
      </c>
      <c r="F402" s="113">
        <f>IF(Расчет!H407=1,1,0)*COUNT(Расчет!$J$7:J407)</f>
        <v>11</v>
      </c>
      <c r="G402" s="114">
        <f>1000*(Расчет!E407+IF(config!$D$9=2,'Расчет стоимости'!$E$16,'Расчет стоимости'!$E$12))</f>
        <v>1941.65</v>
      </c>
      <c r="H402" s="113">
        <f>Расчет!D407/1000</f>
        <v>1.653</v>
      </c>
    </row>
    <row r="403" spans="1:8" x14ac:dyDescent="0.25">
      <c r="A403" s="113">
        <f t="shared" si="6"/>
        <v>402</v>
      </c>
      <c r="B403" s="115">
        <f>Расчет!A408</f>
        <v>43451</v>
      </c>
      <c r="C403" s="113">
        <f>Расчет!B408</f>
        <v>18</v>
      </c>
      <c r="D403" s="115" t="str">
        <f>Расчет!C408</f>
        <v>раб</v>
      </c>
      <c r="E403" s="113">
        <f>IF(OR(Расчет!F408="",Расчет!F408=0),0,Расчет!F408)</f>
        <v>1</v>
      </c>
      <c r="F403" s="113">
        <f>IF(Расчет!H408=1,1,0)*COUNT(Расчет!$J$7:J408)</f>
        <v>11</v>
      </c>
      <c r="G403" s="114">
        <f>1000*(Расчет!E408+IF(config!$D$9=2,'Расчет стоимости'!$E$16,'Расчет стоимости'!$E$12))</f>
        <v>1924.33</v>
      </c>
      <c r="H403" s="113">
        <f>Расчет!D408/1000</f>
        <v>1.3340000000000001</v>
      </c>
    </row>
    <row r="404" spans="1:8" x14ac:dyDescent="0.25">
      <c r="A404" s="113">
        <f t="shared" si="6"/>
        <v>403</v>
      </c>
      <c r="B404" s="115">
        <f>Расчет!A409</f>
        <v>43451</v>
      </c>
      <c r="C404" s="113">
        <f>Расчет!B409</f>
        <v>19</v>
      </c>
      <c r="D404" s="115" t="str">
        <f>Расчет!C409</f>
        <v>раб</v>
      </c>
      <c r="E404" s="113">
        <f>IF(OR(Расчет!F409="",Расчет!F409=0),0,Расчет!F409)</f>
        <v>0</v>
      </c>
      <c r="F404" s="113">
        <f>IF(Расчет!H409=1,1,0)*COUNT(Расчет!$J$7:J409)</f>
        <v>11</v>
      </c>
      <c r="G404" s="114">
        <f>1000*(Расчет!E409+IF(config!$D$9=2,'Расчет стоимости'!$E$16,'Расчет стоимости'!$E$12))</f>
        <v>1912.9900000000002</v>
      </c>
      <c r="H404" s="113">
        <f>Расчет!D409/1000</f>
        <v>1.2190000000000001</v>
      </c>
    </row>
    <row r="405" spans="1:8" x14ac:dyDescent="0.25">
      <c r="A405" s="113">
        <f t="shared" si="6"/>
        <v>404</v>
      </c>
      <c r="B405" s="115">
        <f>Расчет!A410</f>
        <v>43451</v>
      </c>
      <c r="C405" s="113">
        <f>Расчет!B410</f>
        <v>20</v>
      </c>
      <c r="D405" s="115" t="str">
        <f>Расчет!C410</f>
        <v>раб</v>
      </c>
      <c r="E405" s="113">
        <f>IF(OR(Расчет!F410="",Расчет!F410=0),0,Расчет!F410)</f>
        <v>0</v>
      </c>
      <c r="F405" s="113">
        <f>IF(Расчет!H410=1,1,0)*COUNT(Расчет!$J$7:J410)</f>
        <v>11</v>
      </c>
      <c r="G405" s="114">
        <f>1000*(Расчет!E410+IF(config!$D$9=2,'Расчет стоимости'!$E$16,'Расчет стоимости'!$E$12))</f>
        <v>1887.86</v>
      </c>
      <c r="H405" s="113">
        <f>Расчет!D410/1000</f>
        <v>1.1579999999999999</v>
      </c>
    </row>
    <row r="406" spans="1:8" x14ac:dyDescent="0.25">
      <c r="A406" s="113">
        <f t="shared" si="6"/>
        <v>405</v>
      </c>
      <c r="B406" s="115">
        <f>Расчет!A411</f>
        <v>43451</v>
      </c>
      <c r="C406" s="113">
        <f>Расчет!B411</f>
        <v>21</v>
      </c>
      <c r="D406" s="115" t="str">
        <f>Расчет!C411</f>
        <v>раб</v>
      </c>
      <c r="E406" s="113">
        <f>IF(OR(Расчет!F411="",Расчет!F411=0),0,Расчет!F411)</f>
        <v>0</v>
      </c>
      <c r="F406" s="113">
        <f>IF(Расчет!H411=1,1,0)*COUNT(Расчет!$J$7:J411)</f>
        <v>11</v>
      </c>
      <c r="G406" s="114">
        <f>1000*(Расчет!E411+IF(config!$D$9=2,'Расчет стоимости'!$E$16,'Расчет стоимости'!$E$12))</f>
        <v>1862.0199999999998</v>
      </c>
      <c r="H406" s="113">
        <f>Расчет!D411/1000</f>
        <v>1.1299999999999999</v>
      </c>
    </row>
    <row r="407" spans="1:8" x14ac:dyDescent="0.25">
      <c r="A407" s="113">
        <f t="shared" si="6"/>
        <v>406</v>
      </c>
      <c r="B407" s="115">
        <f>Расчет!A412</f>
        <v>43451</v>
      </c>
      <c r="C407" s="113">
        <f>Расчет!B412</f>
        <v>22</v>
      </c>
      <c r="D407" s="115" t="str">
        <f>Расчет!C412</f>
        <v>раб</v>
      </c>
      <c r="E407" s="113">
        <f>IF(OR(Расчет!F412="",Расчет!F412=0),0,Расчет!F412)</f>
        <v>0</v>
      </c>
      <c r="F407" s="113">
        <f>IF(Расчет!H412=1,1,0)*COUNT(Расчет!$J$7:J412)</f>
        <v>0</v>
      </c>
      <c r="G407" s="114">
        <f>1000*(Расчет!E412+IF(config!$D$9=2,'Расчет стоимости'!$E$16,'Расчет стоимости'!$E$12))</f>
        <v>1839.5000000000002</v>
      </c>
      <c r="H407" s="113">
        <f>Расчет!D412/1000</f>
        <v>1.121</v>
      </c>
    </row>
    <row r="408" spans="1:8" x14ac:dyDescent="0.25">
      <c r="A408" s="113">
        <f t="shared" si="6"/>
        <v>407</v>
      </c>
      <c r="B408" s="115">
        <f>Расчет!A413</f>
        <v>43451</v>
      </c>
      <c r="C408" s="113">
        <f>Расчет!B413</f>
        <v>23</v>
      </c>
      <c r="D408" s="115" t="str">
        <f>Расчет!C413</f>
        <v>раб</v>
      </c>
      <c r="E408" s="113">
        <f>IF(OR(Расчет!F413="",Расчет!F413=0),0,Расчет!F413)</f>
        <v>0</v>
      </c>
      <c r="F408" s="113">
        <f>IF(Расчет!H413=1,1,0)*COUNT(Расчет!$J$7:J413)</f>
        <v>0</v>
      </c>
      <c r="G408" s="114">
        <f>1000*(Расчет!E413+IF(config!$D$9=2,'Расчет стоимости'!$E$16,'Расчет стоимости'!$E$12))</f>
        <v>1726.53</v>
      </c>
      <c r="H408" s="113">
        <f>Расчет!D413/1000</f>
        <v>1.109</v>
      </c>
    </row>
    <row r="409" spans="1:8" x14ac:dyDescent="0.25">
      <c r="A409" s="113">
        <f t="shared" si="6"/>
        <v>408</v>
      </c>
      <c r="B409" s="115">
        <f>Расчет!A414</f>
        <v>43451</v>
      </c>
      <c r="C409" s="113">
        <f>Расчет!B414</f>
        <v>24</v>
      </c>
      <c r="D409" s="115" t="str">
        <f>Расчет!C414</f>
        <v>раб</v>
      </c>
      <c r="E409" s="113">
        <f>IF(OR(Расчет!F414="",Расчет!F414=0),0,Расчет!F414)</f>
        <v>0</v>
      </c>
      <c r="F409" s="113">
        <f>IF(Расчет!H414=1,1,0)*COUNT(Расчет!$J$7:J414)</f>
        <v>0</v>
      </c>
      <c r="G409" s="114">
        <f>1000*(Расчет!E414+IF(config!$D$9=2,'Расчет стоимости'!$E$16,'Расчет стоимости'!$E$12))</f>
        <v>1460.41</v>
      </c>
      <c r="H409" s="113">
        <f>Расчет!D414/1000</f>
        <v>1.0920000000000001</v>
      </c>
    </row>
    <row r="410" spans="1:8" x14ac:dyDescent="0.25">
      <c r="A410" s="113">
        <f t="shared" si="6"/>
        <v>409</v>
      </c>
      <c r="B410" s="115">
        <f>Расчет!A415</f>
        <v>43452</v>
      </c>
      <c r="C410" s="113">
        <f>Расчет!B415</f>
        <v>1</v>
      </c>
      <c r="D410" s="115" t="str">
        <f>Расчет!C415</f>
        <v>раб</v>
      </c>
      <c r="E410" s="113">
        <f>IF(OR(Расчет!F415="",Расчет!F415=0),0,Расчет!F415)</f>
        <v>0</v>
      </c>
      <c r="F410" s="113">
        <f>IF(Расчет!H415=1,1,0)*COUNT(Расчет!$J$7:J415)</f>
        <v>0</v>
      </c>
      <c r="G410" s="114">
        <f>1000*(Расчет!E415+IF(config!$D$9=2,'Расчет стоимости'!$E$16,'Расчет стоимости'!$E$12))</f>
        <v>1367.89</v>
      </c>
      <c r="H410" s="113">
        <f>Расчет!D415/1000</f>
        <v>1.0920000000000001</v>
      </c>
    </row>
    <row r="411" spans="1:8" x14ac:dyDescent="0.25">
      <c r="A411" s="113">
        <f t="shared" si="6"/>
        <v>410</v>
      </c>
      <c r="B411" s="115">
        <f>Расчет!A416</f>
        <v>43452</v>
      </c>
      <c r="C411" s="113">
        <f>Расчет!B416</f>
        <v>2</v>
      </c>
      <c r="D411" s="115" t="str">
        <f>Расчет!C416</f>
        <v>раб</v>
      </c>
      <c r="E411" s="113">
        <f>IF(OR(Расчет!F416="",Расчет!F416=0),0,Расчет!F416)</f>
        <v>0</v>
      </c>
      <c r="F411" s="113">
        <f>IF(Расчет!H416=1,1,0)*COUNT(Расчет!$J$7:J416)</f>
        <v>0</v>
      </c>
      <c r="G411" s="114">
        <f>1000*(Расчет!E416+IF(config!$D$9=2,'Расчет стоимости'!$E$16,'Расчет стоимости'!$E$12))</f>
        <v>1279.22</v>
      </c>
      <c r="H411" s="113">
        <f>Расчет!D416/1000</f>
        <v>1.0900000000000001</v>
      </c>
    </row>
    <row r="412" spans="1:8" x14ac:dyDescent="0.25">
      <c r="A412" s="113">
        <f t="shared" si="6"/>
        <v>411</v>
      </c>
      <c r="B412" s="115">
        <f>Расчет!A417</f>
        <v>43452</v>
      </c>
      <c r="C412" s="113">
        <f>Расчет!B417</f>
        <v>3</v>
      </c>
      <c r="D412" s="115" t="str">
        <f>Расчет!C417</f>
        <v>раб</v>
      </c>
      <c r="E412" s="113">
        <f>IF(OR(Расчет!F417="",Расчет!F417=0),0,Расчет!F417)</f>
        <v>0</v>
      </c>
      <c r="F412" s="113">
        <f>IF(Расчет!H417=1,1,0)*COUNT(Расчет!$J$7:J417)</f>
        <v>0</v>
      </c>
      <c r="G412" s="114">
        <f>1000*(Расчет!E417+IF(config!$D$9=2,'Расчет стоимости'!$E$16,'Расчет стоимости'!$E$12))</f>
        <v>1216.3999999999999</v>
      </c>
      <c r="H412" s="113">
        <f>Расчет!D417/1000</f>
        <v>1.095</v>
      </c>
    </row>
    <row r="413" spans="1:8" x14ac:dyDescent="0.25">
      <c r="A413" s="113">
        <f t="shared" si="6"/>
        <v>412</v>
      </c>
      <c r="B413" s="115">
        <f>Расчет!A418</f>
        <v>43452</v>
      </c>
      <c r="C413" s="113">
        <f>Расчет!B418</f>
        <v>4</v>
      </c>
      <c r="D413" s="115" t="str">
        <f>Расчет!C418</f>
        <v>раб</v>
      </c>
      <c r="E413" s="113">
        <f>IF(OR(Расчет!F418="",Расчет!F418=0),0,Расчет!F418)</f>
        <v>0</v>
      </c>
      <c r="F413" s="113">
        <f>IF(Расчет!H418=1,1,0)*COUNT(Расчет!$J$7:J418)</f>
        <v>0</v>
      </c>
      <c r="G413" s="114">
        <f>1000*(Расчет!E418+IF(config!$D$9=2,'Расчет стоимости'!$E$16,'Расчет стоимости'!$E$12))</f>
        <v>1200.1099999999999</v>
      </c>
      <c r="H413" s="113">
        <f>Расчет!D418/1000</f>
        <v>1.1020000000000001</v>
      </c>
    </row>
    <row r="414" spans="1:8" x14ac:dyDescent="0.25">
      <c r="A414" s="113">
        <f t="shared" si="6"/>
        <v>413</v>
      </c>
      <c r="B414" s="115">
        <f>Расчет!A419</f>
        <v>43452</v>
      </c>
      <c r="C414" s="113">
        <f>Расчет!B419</f>
        <v>5</v>
      </c>
      <c r="D414" s="115" t="str">
        <f>Расчет!C419</f>
        <v>раб</v>
      </c>
      <c r="E414" s="113">
        <f>IF(OR(Расчет!F419="",Расчет!F419=0),0,Расчет!F419)</f>
        <v>0</v>
      </c>
      <c r="F414" s="113">
        <f>IF(Расчет!H419=1,1,0)*COUNT(Расчет!$J$7:J419)</f>
        <v>0</v>
      </c>
      <c r="G414" s="114">
        <f>1000*(Расчет!E419+IF(config!$D$9=2,'Расчет стоимости'!$E$16,'Расчет стоимости'!$E$12))</f>
        <v>1270.9199999999998</v>
      </c>
      <c r="H414" s="113">
        <f>Расчет!D419/1000</f>
        <v>1.097</v>
      </c>
    </row>
    <row r="415" spans="1:8" x14ac:dyDescent="0.25">
      <c r="A415" s="113">
        <f t="shared" si="6"/>
        <v>414</v>
      </c>
      <c r="B415" s="115">
        <f>Расчет!A420</f>
        <v>43452</v>
      </c>
      <c r="C415" s="113">
        <f>Расчет!B420</f>
        <v>6</v>
      </c>
      <c r="D415" s="115" t="str">
        <f>Расчет!C420</f>
        <v>раб</v>
      </c>
      <c r="E415" s="113">
        <f>IF(OR(Расчет!F420="",Расчет!F420=0),0,Расчет!F420)</f>
        <v>0</v>
      </c>
      <c r="F415" s="113">
        <f>IF(Расчет!H420=1,1,0)*COUNT(Расчет!$J$7:J420)</f>
        <v>0</v>
      </c>
      <c r="G415" s="114">
        <f>1000*(Расчет!E420+IF(config!$D$9=2,'Расчет стоимости'!$E$16,'Расчет стоимости'!$E$12))</f>
        <v>1374.3300000000002</v>
      </c>
      <c r="H415" s="113">
        <f>Расчет!D420/1000</f>
        <v>1.0960000000000001</v>
      </c>
    </row>
    <row r="416" spans="1:8" x14ac:dyDescent="0.25">
      <c r="A416" s="113">
        <f t="shared" si="6"/>
        <v>415</v>
      </c>
      <c r="B416" s="115">
        <f>Расчет!A421</f>
        <v>43452</v>
      </c>
      <c r="C416" s="113">
        <f>Расчет!B421</f>
        <v>7</v>
      </c>
      <c r="D416" s="115" t="str">
        <f>Расчет!C421</f>
        <v>раб</v>
      </c>
      <c r="E416" s="113">
        <f>IF(OR(Расчет!F421="",Расчет!F421=0),0,Расчет!F421)</f>
        <v>0</v>
      </c>
      <c r="F416" s="113">
        <f>IF(Расчет!H421=1,1,0)*COUNT(Расчет!$J$7:J421)</f>
        <v>0</v>
      </c>
      <c r="G416" s="114">
        <f>1000*(Расчет!E421+IF(config!$D$9=2,'Расчет стоимости'!$E$16,'Расчет стоимости'!$E$12))</f>
        <v>1470.85</v>
      </c>
      <c r="H416" s="113">
        <f>Расчет!D421/1000</f>
        <v>1.157</v>
      </c>
    </row>
    <row r="417" spans="1:8" x14ac:dyDescent="0.25">
      <c r="A417" s="113">
        <f t="shared" si="6"/>
        <v>416</v>
      </c>
      <c r="B417" s="115">
        <f>Расчет!A422</f>
        <v>43452</v>
      </c>
      <c r="C417" s="113">
        <f>Расчет!B422</f>
        <v>8</v>
      </c>
      <c r="D417" s="115" t="str">
        <f>Расчет!C422</f>
        <v>раб</v>
      </c>
      <c r="E417" s="113">
        <f>IF(OR(Расчет!F422="",Расчет!F422=0),0,Расчет!F422)</f>
        <v>0</v>
      </c>
      <c r="F417" s="113">
        <f>IF(Расчет!H422=1,1,0)*COUNT(Расчет!$J$7:J422)</f>
        <v>12</v>
      </c>
      <c r="G417" s="114">
        <f>1000*(Расчет!E422+IF(config!$D$9=2,'Расчет стоимости'!$E$16,'Расчет стоимости'!$E$12))</f>
        <v>1756.52</v>
      </c>
      <c r="H417" s="113">
        <f>Расчет!D422/1000</f>
        <v>1.2809999999999999</v>
      </c>
    </row>
    <row r="418" spans="1:8" x14ac:dyDescent="0.25">
      <c r="A418" s="113">
        <f t="shared" si="6"/>
        <v>417</v>
      </c>
      <c r="B418" s="115">
        <f>Расчет!A423</f>
        <v>43452</v>
      </c>
      <c r="C418" s="113">
        <f>Расчет!B423</f>
        <v>9</v>
      </c>
      <c r="D418" s="115" t="str">
        <f>Расчет!C423</f>
        <v>раб</v>
      </c>
      <c r="E418" s="113">
        <f>IF(OR(Расчет!F423="",Расчет!F423=0),0,Расчет!F423)</f>
        <v>0</v>
      </c>
      <c r="F418" s="113">
        <f>IF(Расчет!H423=1,1,0)*COUNT(Расчет!$J$7:J423)</f>
        <v>12</v>
      </c>
      <c r="G418" s="114">
        <f>1000*(Расчет!E423+IF(config!$D$9=2,'Расчет стоимости'!$E$16,'Расчет стоимости'!$E$12))</f>
        <v>1842.8700000000001</v>
      </c>
      <c r="H418" s="113">
        <f>Расчет!D423/1000</f>
        <v>1.7989999999999999</v>
      </c>
    </row>
    <row r="419" spans="1:8" x14ac:dyDescent="0.25">
      <c r="A419" s="113">
        <f t="shared" si="6"/>
        <v>418</v>
      </c>
      <c r="B419" s="115">
        <f>Расчет!A424</f>
        <v>43452</v>
      </c>
      <c r="C419" s="113">
        <f>Расчет!B424</f>
        <v>10</v>
      </c>
      <c r="D419" s="115" t="str">
        <f>Расчет!C424</f>
        <v>раб</v>
      </c>
      <c r="E419" s="113">
        <f>IF(OR(Расчет!F424="",Расчет!F424=0),0,Расчет!F424)</f>
        <v>0</v>
      </c>
      <c r="F419" s="113">
        <f>IF(Расчет!H424=1,1,0)*COUNT(Расчет!$J$7:J424)</f>
        <v>12</v>
      </c>
      <c r="G419" s="114">
        <f>1000*(Расчет!E424+IF(config!$D$9=2,'Расчет стоимости'!$E$16,'Расчет стоимости'!$E$12))</f>
        <v>1873.0699999999997</v>
      </c>
      <c r="H419" s="113">
        <f>Расчет!D424/1000</f>
        <v>2.2040000000000002</v>
      </c>
    </row>
    <row r="420" spans="1:8" x14ac:dyDescent="0.25">
      <c r="A420" s="113">
        <f t="shared" si="6"/>
        <v>419</v>
      </c>
      <c r="B420" s="115">
        <f>Расчет!A425</f>
        <v>43452</v>
      </c>
      <c r="C420" s="113">
        <f>Расчет!B425</f>
        <v>11</v>
      </c>
      <c r="D420" s="115" t="str">
        <f>Расчет!C425</f>
        <v>раб</v>
      </c>
      <c r="E420" s="113">
        <f>IF(OR(Расчет!F425="",Расчет!F425=0),0,Расчет!F425)</f>
        <v>0</v>
      </c>
      <c r="F420" s="113">
        <f>IF(Расчет!H425=1,1,0)*COUNT(Расчет!$J$7:J425)</f>
        <v>12</v>
      </c>
      <c r="G420" s="114">
        <f>1000*(Расчет!E425+IF(config!$D$9=2,'Расчет стоимости'!$E$16,'Расчет стоимости'!$E$12))</f>
        <v>1887.7600000000002</v>
      </c>
      <c r="H420" s="113">
        <f>Расчет!D425/1000</f>
        <v>2.355</v>
      </c>
    </row>
    <row r="421" spans="1:8" x14ac:dyDescent="0.25">
      <c r="A421" s="113">
        <f t="shared" si="6"/>
        <v>420</v>
      </c>
      <c r="B421" s="115">
        <f>Расчет!A426</f>
        <v>43452</v>
      </c>
      <c r="C421" s="113">
        <f>Расчет!B426</f>
        <v>12</v>
      </c>
      <c r="D421" s="115" t="str">
        <f>Расчет!C426</f>
        <v>раб</v>
      </c>
      <c r="E421" s="113">
        <f>IF(OR(Расчет!F426="",Расчет!F426=0),0,Расчет!F426)</f>
        <v>0</v>
      </c>
      <c r="F421" s="113">
        <f>IF(Расчет!H426=1,1,0)*COUNT(Расчет!$J$7:J426)</f>
        <v>12</v>
      </c>
      <c r="G421" s="114">
        <f>1000*(Расчет!E426+IF(config!$D$9=2,'Расчет стоимости'!$E$16,'Расчет стоимости'!$E$12))</f>
        <v>1898.59</v>
      </c>
      <c r="H421" s="113">
        <f>Расчет!D426/1000</f>
        <v>2.35</v>
      </c>
    </row>
    <row r="422" spans="1:8" x14ac:dyDescent="0.25">
      <c r="A422" s="113">
        <f t="shared" si="6"/>
        <v>421</v>
      </c>
      <c r="B422" s="115">
        <f>Расчет!A427</f>
        <v>43452</v>
      </c>
      <c r="C422" s="113">
        <f>Расчет!B427</f>
        <v>13</v>
      </c>
      <c r="D422" s="115" t="str">
        <f>Расчет!C427</f>
        <v>раб</v>
      </c>
      <c r="E422" s="113">
        <f>IF(OR(Расчет!F427="",Расчет!F427=0),0,Расчет!F427)</f>
        <v>0</v>
      </c>
      <c r="F422" s="113">
        <f>IF(Расчет!H427=1,1,0)*COUNT(Расчет!$J$7:J427)</f>
        <v>0</v>
      </c>
      <c r="G422" s="114">
        <f>1000*(Расчет!E427+IF(config!$D$9=2,'Расчет стоимости'!$E$16,'Расчет стоимости'!$E$12))</f>
        <v>1908.92</v>
      </c>
      <c r="H422" s="113">
        <f>Расчет!D427/1000</f>
        <v>2.2509999999999999</v>
      </c>
    </row>
    <row r="423" spans="1:8" x14ac:dyDescent="0.25">
      <c r="A423" s="113">
        <f t="shared" si="6"/>
        <v>422</v>
      </c>
      <c r="B423" s="115">
        <f>Расчет!A428</f>
        <v>43452</v>
      </c>
      <c r="C423" s="113">
        <f>Расчет!B428</f>
        <v>14</v>
      </c>
      <c r="D423" s="115" t="str">
        <f>Расчет!C428</f>
        <v>раб</v>
      </c>
      <c r="E423" s="113">
        <f>IF(OR(Расчет!F428="",Расчет!F428=0),0,Расчет!F428)</f>
        <v>0</v>
      </c>
      <c r="F423" s="113">
        <f>IF(Расчет!H428=1,1,0)*COUNT(Расчет!$J$7:J428)</f>
        <v>0</v>
      </c>
      <c r="G423" s="114">
        <f>1000*(Расчет!E428+IF(config!$D$9=2,'Расчет стоимости'!$E$16,'Расчет стоимости'!$E$12))</f>
        <v>1916.65</v>
      </c>
      <c r="H423" s="113">
        <f>Расчет!D428/1000</f>
        <v>2.2040000000000002</v>
      </c>
    </row>
    <row r="424" spans="1:8" x14ac:dyDescent="0.25">
      <c r="A424" s="113">
        <f t="shared" si="6"/>
        <v>423</v>
      </c>
      <c r="B424" s="115">
        <f>Расчет!A429</f>
        <v>43452</v>
      </c>
      <c r="C424" s="113">
        <f>Расчет!B429</f>
        <v>15</v>
      </c>
      <c r="D424" s="115" t="str">
        <f>Расчет!C429</f>
        <v>раб</v>
      </c>
      <c r="E424" s="113">
        <f>IF(OR(Расчет!F429="",Расчет!F429=0),0,Расчет!F429)</f>
        <v>0</v>
      </c>
      <c r="F424" s="113">
        <f>IF(Расчет!H429=1,1,0)*COUNT(Расчет!$J$7:J429)</f>
        <v>12</v>
      </c>
      <c r="G424" s="114">
        <f>1000*(Расчет!E429+IF(config!$D$9=2,'Расчет стоимости'!$E$16,'Расчет стоимости'!$E$12))</f>
        <v>1880.44</v>
      </c>
      <c r="H424" s="113">
        <f>Расчет!D429/1000</f>
        <v>2.1779999999999999</v>
      </c>
    </row>
    <row r="425" spans="1:8" x14ac:dyDescent="0.25">
      <c r="A425" s="113">
        <f t="shared" si="6"/>
        <v>424</v>
      </c>
      <c r="B425" s="115">
        <f>Расчет!A430</f>
        <v>43452</v>
      </c>
      <c r="C425" s="113">
        <f>Расчет!B430</f>
        <v>16</v>
      </c>
      <c r="D425" s="115" t="str">
        <f>Расчет!C430</f>
        <v>раб</v>
      </c>
      <c r="E425" s="113">
        <f>IF(OR(Расчет!F430="",Расчет!F430=0),0,Расчет!F430)</f>
        <v>0</v>
      </c>
      <c r="F425" s="113">
        <f>IF(Расчет!H430=1,1,0)*COUNT(Расчет!$J$7:J430)</f>
        <v>12</v>
      </c>
      <c r="G425" s="114">
        <f>1000*(Расчет!E430+IF(config!$D$9=2,'Расчет стоимости'!$E$16,'Расчет стоимости'!$E$12))</f>
        <v>1881.36</v>
      </c>
      <c r="H425" s="113">
        <f>Расчет!D430/1000</f>
        <v>2.0449999999999999</v>
      </c>
    </row>
    <row r="426" spans="1:8" x14ac:dyDescent="0.25">
      <c r="A426" s="113">
        <f t="shared" si="6"/>
        <v>425</v>
      </c>
      <c r="B426" s="115">
        <f>Расчет!A431</f>
        <v>43452</v>
      </c>
      <c r="C426" s="113">
        <f>Расчет!B431</f>
        <v>17</v>
      </c>
      <c r="D426" s="115" t="str">
        <f>Расчет!C431</f>
        <v>раб</v>
      </c>
      <c r="E426" s="113">
        <f>IF(OR(Расчет!F431="",Расчет!F431=0),0,Расчет!F431)</f>
        <v>0</v>
      </c>
      <c r="F426" s="113">
        <f>IF(Расчет!H431=1,1,0)*COUNT(Расчет!$J$7:J431)</f>
        <v>12</v>
      </c>
      <c r="G426" s="114">
        <f>1000*(Расчет!E431+IF(config!$D$9=2,'Расчет стоимости'!$E$16,'Расчет стоимости'!$E$12))</f>
        <v>1882.8700000000001</v>
      </c>
      <c r="H426" s="113">
        <f>Расчет!D431/1000</f>
        <v>1.6459999999999999</v>
      </c>
    </row>
    <row r="427" spans="1:8" x14ac:dyDescent="0.25">
      <c r="A427" s="113">
        <f t="shared" si="6"/>
        <v>426</v>
      </c>
      <c r="B427" s="115">
        <f>Расчет!A432</f>
        <v>43452</v>
      </c>
      <c r="C427" s="113">
        <f>Расчет!B432</f>
        <v>18</v>
      </c>
      <c r="D427" s="115" t="str">
        <f>Расчет!C432</f>
        <v>раб</v>
      </c>
      <c r="E427" s="113">
        <f>IF(OR(Расчет!F432="",Расчет!F432=0),0,Расчет!F432)</f>
        <v>1</v>
      </c>
      <c r="F427" s="113">
        <f>IF(Расчет!H432=1,1,0)*COUNT(Расчет!$J$7:J432)</f>
        <v>12</v>
      </c>
      <c r="G427" s="114">
        <f>1000*(Расчет!E432+IF(config!$D$9=2,'Расчет стоимости'!$E$16,'Расчет стоимости'!$E$12))</f>
        <v>1886.04</v>
      </c>
      <c r="H427" s="113">
        <f>Расчет!D432/1000</f>
        <v>1.319</v>
      </c>
    </row>
    <row r="428" spans="1:8" x14ac:dyDescent="0.25">
      <c r="A428" s="113">
        <f t="shared" si="6"/>
        <v>427</v>
      </c>
      <c r="B428" s="115">
        <f>Расчет!A433</f>
        <v>43452</v>
      </c>
      <c r="C428" s="113">
        <f>Расчет!B433</f>
        <v>19</v>
      </c>
      <c r="D428" s="115" t="str">
        <f>Расчет!C433</f>
        <v>раб</v>
      </c>
      <c r="E428" s="113">
        <f>IF(OR(Расчет!F433="",Расчет!F433=0),0,Расчет!F433)</f>
        <v>0</v>
      </c>
      <c r="F428" s="113">
        <f>IF(Расчет!H433=1,1,0)*COUNT(Расчет!$J$7:J433)</f>
        <v>12</v>
      </c>
      <c r="G428" s="114">
        <f>1000*(Расчет!E433+IF(config!$D$9=2,'Расчет стоимости'!$E$16,'Расчет стоимости'!$E$12))</f>
        <v>1881.83</v>
      </c>
      <c r="H428" s="113">
        <f>Расчет!D433/1000</f>
        <v>1.2010000000000001</v>
      </c>
    </row>
    <row r="429" spans="1:8" x14ac:dyDescent="0.25">
      <c r="A429" s="113">
        <f t="shared" si="6"/>
        <v>428</v>
      </c>
      <c r="B429" s="115">
        <f>Расчет!A434</f>
        <v>43452</v>
      </c>
      <c r="C429" s="113">
        <f>Расчет!B434</f>
        <v>20</v>
      </c>
      <c r="D429" s="115" t="str">
        <f>Расчет!C434</f>
        <v>раб</v>
      </c>
      <c r="E429" s="113">
        <f>IF(OR(Расчет!F434="",Расчет!F434=0),0,Расчет!F434)</f>
        <v>0</v>
      </c>
      <c r="F429" s="113">
        <f>IF(Расчет!H434=1,1,0)*COUNT(Расчет!$J$7:J434)</f>
        <v>12</v>
      </c>
      <c r="G429" s="114">
        <f>1000*(Расчет!E434+IF(config!$D$9=2,'Расчет стоимости'!$E$16,'Расчет стоимости'!$E$12))</f>
        <v>1888.3000000000002</v>
      </c>
      <c r="H429" s="113">
        <f>Расчет!D434/1000</f>
        <v>1.1479999999999999</v>
      </c>
    </row>
    <row r="430" spans="1:8" x14ac:dyDescent="0.25">
      <c r="A430" s="113">
        <f t="shared" si="6"/>
        <v>429</v>
      </c>
      <c r="B430" s="115">
        <f>Расчет!A435</f>
        <v>43452</v>
      </c>
      <c r="C430" s="113">
        <f>Расчет!B435</f>
        <v>21</v>
      </c>
      <c r="D430" s="115" t="str">
        <f>Расчет!C435</f>
        <v>раб</v>
      </c>
      <c r="E430" s="113">
        <f>IF(OR(Расчет!F435="",Расчет!F435=0),0,Расчет!F435)</f>
        <v>0</v>
      </c>
      <c r="F430" s="113">
        <f>IF(Расчет!H435=1,1,0)*COUNT(Расчет!$J$7:J435)</f>
        <v>12</v>
      </c>
      <c r="G430" s="114">
        <f>1000*(Расчет!E435+IF(config!$D$9=2,'Расчет стоимости'!$E$16,'Расчет стоимости'!$E$12))</f>
        <v>1860.3799999999997</v>
      </c>
      <c r="H430" s="113">
        <f>Расчет!D435/1000</f>
        <v>1.123</v>
      </c>
    </row>
    <row r="431" spans="1:8" x14ac:dyDescent="0.25">
      <c r="A431" s="113">
        <f t="shared" si="6"/>
        <v>430</v>
      </c>
      <c r="B431" s="115">
        <f>Расчет!A436</f>
        <v>43452</v>
      </c>
      <c r="C431" s="113">
        <f>Расчет!B436</f>
        <v>22</v>
      </c>
      <c r="D431" s="115" t="str">
        <f>Расчет!C436</f>
        <v>раб</v>
      </c>
      <c r="E431" s="113">
        <f>IF(OR(Расчет!F436="",Расчет!F436=0),0,Расчет!F436)</f>
        <v>0</v>
      </c>
      <c r="F431" s="113">
        <f>IF(Расчет!H436=1,1,0)*COUNT(Расчет!$J$7:J436)</f>
        <v>0</v>
      </c>
      <c r="G431" s="114">
        <f>1000*(Расчет!E436+IF(config!$D$9=2,'Расчет стоимости'!$E$16,'Расчет стоимости'!$E$12))</f>
        <v>1846.73</v>
      </c>
      <c r="H431" s="113">
        <f>Расчет!D436/1000</f>
        <v>1.1180000000000001</v>
      </c>
    </row>
    <row r="432" spans="1:8" x14ac:dyDescent="0.25">
      <c r="A432" s="113">
        <f t="shared" si="6"/>
        <v>431</v>
      </c>
      <c r="B432" s="115">
        <f>Расчет!A437</f>
        <v>43452</v>
      </c>
      <c r="C432" s="113">
        <f>Расчет!B437</f>
        <v>23</v>
      </c>
      <c r="D432" s="115" t="str">
        <f>Расчет!C437</f>
        <v>раб</v>
      </c>
      <c r="E432" s="113">
        <f>IF(OR(Расчет!F437="",Расчет!F437=0),0,Расчет!F437)</f>
        <v>0</v>
      </c>
      <c r="F432" s="113">
        <f>IF(Расчет!H437=1,1,0)*COUNT(Расчет!$J$7:J437)</f>
        <v>0</v>
      </c>
      <c r="G432" s="114">
        <f>1000*(Расчет!E437+IF(config!$D$9=2,'Расчет стоимости'!$E$16,'Расчет стоимости'!$E$12))</f>
        <v>1739.9300000000003</v>
      </c>
      <c r="H432" s="113">
        <f>Расчет!D437/1000</f>
        <v>1.1100000000000001</v>
      </c>
    </row>
    <row r="433" spans="1:8" x14ac:dyDescent="0.25">
      <c r="A433" s="113">
        <f t="shared" si="6"/>
        <v>432</v>
      </c>
      <c r="B433" s="115">
        <f>Расчет!A438</f>
        <v>43452</v>
      </c>
      <c r="C433" s="113">
        <f>Расчет!B438</f>
        <v>24</v>
      </c>
      <c r="D433" s="115" t="str">
        <f>Расчет!C438</f>
        <v>раб</v>
      </c>
      <c r="E433" s="113">
        <f>IF(OR(Расчет!F438="",Расчет!F438=0),0,Расчет!F438)</f>
        <v>0</v>
      </c>
      <c r="F433" s="113">
        <f>IF(Расчет!H438=1,1,0)*COUNT(Расчет!$J$7:J438)</f>
        <v>0</v>
      </c>
      <c r="G433" s="114">
        <f>1000*(Расчет!E438+IF(config!$D$9=2,'Расчет стоимости'!$E$16,'Расчет стоимости'!$E$12))</f>
        <v>1514.9499999999998</v>
      </c>
      <c r="H433" s="113">
        <f>Расчет!D438/1000</f>
        <v>1.111</v>
      </c>
    </row>
    <row r="434" spans="1:8" x14ac:dyDescent="0.25">
      <c r="A434" s="113">
        <f t="shared" si="6"/>
        <v>433</v>
      </c>
      <c r="B434" s="115">
        <f>Расчет!A439</f>
        <v>43453</v>
      </c>
      <c r="C434" s="113">
        <f>Расчет!B439</f>
        <v>1</v>
      </c>
      <c r="D434" s="115" t="str">
        <f>Расчет!C439</f>
        <v>раб</v>
      </c>
      <c r="E434" s="113">
        <f>IF(OR(Расчет!F439="",Расчет!F439=0),0,Расчет!F439)</f>
        <v>0</v>
      </c>
      <c r="F434" s="113">
        <f>IF(Расчет!H439=1,1,0)*COUNT(Расчет!$J$7:J439)</f>
        <v>0</v>
      </c>
      <c r="G434" s="114">
        <f>1000*(Расчет!E439+IF(config!$D$9=2,'Расчет стоимости'!$E$16,'Расчет стоимости'!$E$12))</f>
        <v>1385.56</v>
      </c>
      <c r="H434" s="113">
        <f>Расчет!D439/1000</f>
        <v>1.1080000000000001</v>
      </c>
    </row>
    <row r="435" spans="1:8" x14ac:dyDescent="0.25">
      <c r="A435" s="113">
        <f t="shared" si="6"/>
        <v>434</v>
      </c>
      <c r="B435" s="115">
        <f>Расчет!A440</f>
        <v>43453</v>
      </c>
      <c r="C435" s="113">
        <f>Расчет!B440</f>
        <v>2</v>
      </c>
      <c r="D435" s="115" t="str">
        <f>Расчет!C440</f>
        <v>раб</v>
      </c>
      <c r="E435" s="113">
        <f>IF(OR(Расчет!F440="",Расчет!F440=0),0,Расчет!F440)</f>
        <v>0</v>
      </c>
      <c r="F435" s="113">
        <f>IF(Расчет!H440=1,1,0)*COUNT(Расчет!$J$7:J440)</f>
        <v>0</v>
      </c>
      <c r="G435" s="114">
        <f>1000*(Расчет!E440+IF(config!$D$9=2,'Расчет стоимости'!$E$16,'Расчет стоимости'!$E$12))</f>
        <v>1289.06</v>
      </c>
      <c r="H435" s="113">
        <f>Расчет!D440/1000</f>
        <v>1.103</v>
      </c>
    </row>
    <row r="436" spans="1:8" x14ac:dyDescent="0.25">
      <c r="A436" s="113">
        <f t="shared" si="6"/>
        <v>435</v>
      </c>
      <c r="B436" s="115">
        <f>Расчет!A441</f>
        <v>43453</v>
      </c>
      <c r="C436" s="113">
        <f>Расчет!B441</f>
        <v>3</v>
      </c>
      <c r="D436" s="115" t="str">
        <f>Расчет!C441</f>
        <v>раб</v>
      </c>
      <c r="E436" s="113">
        <f>IF(OR(Расчет!F441="",Расчет!F441=0),0,Расчет!F441)</f>
        <v>0</v>
      </c>
      <c r="F436" s="113">
        <f>IF(Расчет!H441=1,1,0)*COUNT(Расчет!$J$7:J441)</f>
        <v>0</v>
      </c>
      <c r="G436" s="114">
        <f>1000*(Расчет!E441+IF(config!$D$9=2,'Расчет стоимости'!$E$16,'Расчет стоимости'!$E$12))</f>
        <v>1247.06</v>
      </c>
      <c r="H436" s="113">
        <f>Расчет!D441/1000</f>
        <v>1.101</v>
      </c>
    </row>
    <row r="437" spans="1:8" x14ac:dyDescent="0.25">
      <c r="A437" s="113">
        <f t="shared" si="6"/>
        <v>436</v>
      </c>
      <c r="B437" s="115">
        <f>Расчет!A442</f>
        <v>43453</v>
      </c>
      <c r="C437" s="113">
        <f>Расчет!B442</f>
        <v>4</v>
      </c>
      <c r="D437" s="115" t="str">
        <f>Расчет!C442</f>
        <v>раб</v>
      </c>
      <c r="E437" s="113">
        <f>IF(OR(Расчет!F442="",Расчет!F442=0),0,Расчет!F442)</f>
        <v>0</v>
      </c>
      <c r="F437" s="113">
        <f>IF(Расчет!H442=1,1,0)*COUNT(Расчет!$J$7:J442)</f>
        <v>0</v>
      </c>
      <c r="G437" s="114">
        <f>1000*(Расчет!E442+IF(config!$D$9=2,'Расчет стоимости'!$E$16,'Расчет стоимости'!$E$12))</f>
        <v>1231.07</v>
      </c>
      <c r="H437" s="113">
        <f>Расчет!D442/1000</f>
        <v>1.1020000000000001</v>
      </c>
    </row>
    <row r="438" spans="1:8" x14ac:dyDescent="0.25">
      <c r="A438" s="113">
        <f t="shared" si="6"/>
        <v>437</v>
      </c>
      <c r="B438" s="115">
        <f>Расчет!A443</f>
        <v>43453</v>
      </c>
      <c r="C438" s="113">
        <f>Расчет!B443</f>
        <v>5</v>
      </c>
      <c r="D438" s="115" t="str">
        <f>Расчет!C443</f>
        <v>раб</v>
      </c>
      <c r="E438" s="113">
        <f>IF(OR(Расчет!F443="",Расчет!F443=0),0,Расчет!F443)</f>
        <v>0</v>
      </c>
      <c r="F438" s="113">
        <f>IF(Расчет!H443=1,1,0)*COUNT(Расчет!$J$7:J443)</f>
        <v>0</v>
      </c>
      <c r="G438" s="114">
        <f>1000*(Расчет!E443+IF(config!$D$9=2,'Расчет стоимости'!$E$16,'Расчет стоимости'!$E$12))</f>
        <v>1271.0300000000002</v>
      </c>
      <c r="H438" s="113">
        <f>Расчет!D443/1000</f>
        <v>1.1020000000000001</v>
      </c>
    </row>
    <row r="439" spans="1:8" x14ac:dyDescent="0.25">
      <c r="A439" s="113">
        <f t="shared" si="6"/>
        <v>438</v>
      </c>
      <c r="B439" s="115">
        <f>Расчет!A444</f>
        <v>43453</v>
      </c>
      <c r="C439" s="113">
        <f>Расчет!B444</f>
        <v>6</v>
      </c>
      <c r="D439" s="115" t="str">
        <f>Расчет!C444</f>
        <v>раб</v>
      </c>
      <c r="E439" s="113">
        <f>IF(OR(Расчет!F444="",Расчет!F444=0),0,Расчет!F444)</f>
        <v>0</v>
      </c>
      <c r="F439" s="113">
        <f>IF(Расчет!H444=1,1,0)*COUNT(Расчет!$J$7:J444)</f>
        <v>0</v>
      </c>
      <c r="G439" s="114">
        <f>1000*(Расчет!E444+IF(config!$D$9=2,'Расчет стоимости'!$E$16,'Расчет стоимости'!$E$12))</f>
        <v>1377.6999999999998</v>
      </c>
      <c r="H439" s="113">
        <f>Расчет!D444/1000</f>
        <v>1.119</v>
      </c>
    </row>
    <row r="440" spans="1:8" x14ac:dyDescent="0.25">
      <c r="A440" s="113">
        <f t="shared" si="6"/>
        <v>439</v>
      </c>
      <c r="B440" s="115">
        <f>Расчет!A445</f>
        <v>43453</v>
      </c>
      <c r="C440" s="113">
        <f>Расчет!B445</f>
        <v>7</v>
      </c>
      <c r="D440" s="115" t="str">
        <f>Расчет!C445</f>
        <v>раб</v>
      </c>
      <c r="E440" s="113">
        <f>IF(OR(Расчет!F445="",Расчет!F445=0),0,Расчет!F445)</f>
        <v>0</v>
      </c>
      <c r="F440" s="113">
        <f>IF(Расчет!H445=1,1,0)*COUNT(Расчет!$J$7:J445)</f>
        <v>0</v>
      </c>
      <c r="G440" s="114">
        <f>1000*(Расчет!E445+IF(config!$D$9=2,'Расчет стоимости'!$E$16,'Расчет стоимости'!$E$12))</f>
        <v>1501.3699999999997</v>
      </c>
      <c r="H440" s="113">
        <f>Расчет!D445/1000</f>
        <v>1.1950000000000001</v>
      </c>
    </row>
    <row r="441" spans="1:8" x14ac:dyDescent="0.25">
      <c r="A441" s="113">
        <f t="shared" si="6"/>
        <v>440</v>
      </c>
      <c r="B441" s="115">
        <f>Расчет!A446</f>
        <v>43453</v>
      </c>
      <c r="C441" s="113">
        <f>Расчет!B446</f>
        <v>8</v>
      </c>
      <c r="D441" s="115" t="str">
        <f>Расчет!C446</f>
        <v>раб</v>
      </c>
      <c r="E441" s="113">
        <f>IF(OR(Расчет!F446="",Расчет!F446=0),0,Расчет!F446)</f>
        <v>0</v>
      </c>
      <c r="F441" s="113">
        <f>IF(Расчет!H446=1,1,0)*COUNT(Расчет!$J$7:J446)</f>
        <v>13</v>
      </c>
      <c r="G441" s="114">
        <f>1000*(Расчет!E446+IF(config!$D$9=2,'Расчет стоимости'!$E$16,'Расчет стоимости'!$E$12))</f>
        <v>1785.03</v>
      </c>
      <c r="H441" s="113">
        <f>Расчет!D446/1000</f>
        <v>1.377</v>
      </c>
    </row>
    <row r="442" spans="1:8" x14ac:dyDescent="0.25">
      <c r="A442" s="113">
        <f t="shared" si="6"/>
        <v>441</v>
      </c>
      <c r="B442" s="115">
        <f>Расчет!A447</f>
        <v>43453</v>
      </c>
      <c r="C442" s="113">
        <f>Расчет!B447</f>
        <v>9</v>
      </c>
      <c r="D442" s="115" t="str">
        <f>Расчет!C447</f>
        <v>раб</v>
      </c>
      <c r="E442" s="113">
        <f>IF(OR(Расчет!F447="",Расчет!F447=0),0,Расчет!F447)</f>
        <v>0</v>
      </c>
      <c r="F442" s="113">
        <f>IF(Расчет!H447=1,1,0)*COUNT(Расчет!$J$7:J447)</f>
        <v>13</v>
      </c>
      <c r="G442" s="114">
        <f>1000*(Расчет!E447+IF(config!$D$9=2,'Расчет стоимости'!$E$16,'Расчет стоимости'!$E$12))</f>
        <v>1841.84</v>
      </c>
      <c r="H442" s="113">
        <f>Расчет!D447/1000</f>
        <v>1.879</v>
      </c>
    </row>
    <row r="443" spans="1:8" x14ac:dyDescent="0.25">
      <c r="A443" s="113">
        <f t="shared" si="6"/>
        <v>442</v>
      </c>
      <c r="B443" s="115">
        <f>Расчет!A448</f>
        <v>43453</v>
      </c>
      <c r="C443" s="113">
        <f>Расчет!B448</f>
        <v>10</v>
      </c>
      <c r="D443" s="115" t="str">
        <f>Расчет!C448</f>
        <v>раб</v>
      </c>
      <c r="E443" s="113">
        <f>IF(OR(Расчет!F448="",Расчет!F448=0),0,Расчет!F448)</f>
        <v>0</v>
      </c>
      <c r="F443" s="113">
        <f>IF(Расчет!H448=1,1,0)*COUNT(Расчет!$J$7:J448)</f>
        <v>13</v>
      </c>
      <c r="G443" s="114">
        <f>1000*(Расчет!E448+IF(config!$D$9=2,'Расчет стоимости'!$E$16,'Расчет стоимости'!$E$12))</f>
        <v>1870.3300000000002</v>
      </c>
      <c r="H443" s="113">
        <f>Расчет!D448/1000</f>
        <v>2.1709999999999998</v>
      </c>
    </row>
    <row r="444" spans="1:8" x14ac:dyDescent="0.25">
      <c r="A444" s="113">
        <f t="shared" si="6"/>
        <v>443</v>
      </c>
      <c r="B444" s="115">
        <f>Расчет!A449</f>
        <v>43453</v>
      </c>
      <c r="C444" s="113">
        <f>Расчет!B449</f>
        <v>11</v>
      </c>
      <c r="D444" s="115" t="str">
        <f>Расчет!C449</f>
        <v>раб</v>
      </c>
      <c r="E444" s="113">
        <f>IF(OR(Расчет!F449="",Расчет!F449=0),0,Расчет!F449)</f>
        <v>0</v>
      </c>
      <c r="F444" s="113">
        <f>IF(Расчет!H449=1,1,0)*COUNT(Расчет!$J$7:J449)</f>
        <v>13</v>
      </c>
      <c r="G444" s="114">
        <f>1000*(Расчет!E449+IF(config!$D$9=2,'Расчет стоимости'!$E$16,'Расчет стоимости'!$E$12))</f>
        <v>1885.24</v>
      </c>
      <c r="H444" s="113">
        <f>Расчет!D449/1000</f>
        <v>2.35</v>
      </c>
    </row>
    <row r="445" spans="1:8" x14ac:dyDescent="0.25">
      <c r="A445" s="113">
        <f t="shared" si="6"/>
        <v>444</v>
      </c>
      <c r="B445" s="115">
        <f>Расчет!A450</f>
        <v>43453</v>
      </c>
      <c r="C445" s="113">
        <f>Расчет!B450</f>
        <v>12</v>
      </c>
      <c r="D445" s="115" t="str">
        <f>Расчет!C450</f>
        <v>раб</v>
      </c>
      <c r="E445" s="113">
        <f>IF(OR(Расчет!F450="",Расчет!F450=0),0,Расчет!F450)</f>
        <v>0</v>
      </c>
      <c r="F445" s="113">
        <f>IF(Расчет!H450=1,1,0)*COUNT(Расчет!$J$7:J450)</f>
        <v>13</v>
      </c>
      <c r="G445" s="114">
        <f>1000*(Расчет!E450+IF(config!$D$9=2,'Расчет стоимости'!$E$16,'Расчет стоимости'!$E$12))</f>
        <v>1879.82</v>
      </c>
      <c r="H445" s="113">
        <f>Расчет!D450/1000</f>
        <v>2.339</v>
      </c>
    </row>
    <row r="446" spans="1:8" x14ac:dyDescent="0.25">
      <c r="A446" s="113">
        <f t="shared" si="6"/>
        <v>445</v>
      </c>
      <c r="B446" s="115">
        <f>Расчет!A451</f>
        <v>43453</v>
      </c>
      <c r="C446" s="113">
        <f>Расчет!B451</f>
        <v>13</v>
      </c>
      <c r="D446" s="115" t="str">
        <f>Расчет!C451</f>
        <v>раб</v>
      </c>
      <c r="E446" s="113">
        <f>IF(OR(Расчет!F451="",Расчет!F451=0),0,Расчет!F451)</f>
        <v>0</v>
      </c>
      <c r="F446" s="113">
        <f>IF(Расчет!H451=1,1,0)*COUNT(Расчет!$J$7:J451)</f>
        <v>0</v>
      </c>
      <c r="G446" s="114">
        <f>1000*(Расчет!E451+IF(config!$D$9=2,'Расчет стоимости'!$E$16,'Расчет стоимости'!$E$12))</f>
        <v>1875.1700000000003</v>
      </c>
      <c r="H446" s="113">
        <f>Расчет!D451/1000</f>
        <v>2.2519999999999998</v>
      </c>
    </row>
    <row r="447" spans="1:8" x14ac:dyDescent="0.25">
      <c r="A447" s="113">
        <f t="shared" si="6"/>
        <v>446</v>
      </c>
      <c r="B447" s="115">
        <f>Расчет!A452</f>
        <v>43453</v>
      </c>
      <c r="C447" s="113">
        <f>Расчет!B452</f>
        <v>14</v>
      </c>
      <c r="D447" s="115" t="str">
        <f>Расчет!C452</f>
        <v>раб</v>
      </c>
      <c r="E447" s="113">
        <f>IF(OR(Расчет!F452="",Расчет!F452=0),0,Расчет!F452)</f>
        <v>0</v>
      </c>
      <c r="F447" s="113">
        <f>IF(Расчет!H452=1,1,0)*COUNT(Расчет!$J$7:J452)</f>
        <v>0</v>
      </c>
      <c r="G447" s="114">
        <f>1000*(Расчет!E452+IF(config!$D$9=2,'Расчет стоимости'!$E$16,'Расчет стоимости'!$E$12))</f>
        <v>1881.97</v>
      </c>
      <c r="H447" s="113">
        <f>Расчет!D452/1000</f>
        <v>2.1629999999999998</v>
      </c>
    </row>
    <row r="448" spans="1:8" x14ac:dyDescent="0.25">
      <c r="A448" s="113">
        <f t="shared" si="6"/>
        <v>447</v>
      </c>
      <c r="B448" s="115">
        <f>Расчет!A453</f>
        <v>43453</v>
      </c>
      <c r="C448" s="113">
        <f>Расчет!B453</f>
        <v>15</v>
      </c>
      <c r="D448" s="115" t="str">
        <f>Расчет!C453</f>
        <v>раб</v>
      </c>
      <c r="E448" s="113">
        <f>IF(OR(Расчет!F453="",Расчет!F453=0),0,Расчет!F453)</f>
        <v>0</v>
      </c>
      <c r="F448" s="113">
        <f>IF(Расчет!H453=1,1,0)*COUNT(Расчет!$J$7:J453)</f>
        <v>13</v>
      </c>
      <c r="G448" s="114">
        <f>1000*(Расчет!E453+IF(config!$D$9=2,'Расчет стоимости'!$E$16,'Расчет стоимости'!$E$12))</f>
        <v>1864.8799999999999</v>
      </c>
      <c r="H448" s="113">
        <f>Расчет!D453/1000</f>
        <v>2.101</v>
      </c>
    </row>
    <row r="449" spans="1:8" x14ac:dyDescent="0.25">
      <c r="A449" s="113">
        <f t="shared" si="6"/>
        <v>448</v>
      </c>
      <c r="B449" s="115">
        <f>Расчет!A454</f>
        <v>43453</v>
      </c>
      <c r="C449" s="113">
        <f>Расчет!B454</f>
        <v>16</v>
      </c>
      <c r="D449" s="115" t="str">
        <f>Расчет!C454</f>
        <v>раб</v>
      </c>
      <c r="E449" s="113">
        <f>IF(OR(Расчет!F454="",Расчет!F454=0),0,Расчет!F454)</f>
        <v>0</v>
      </c>
      <c r="F449" s="113">
        <f>IF(Расчет!H454=1,1,0)*COUNT(Расчет!$J$7:J454)</f>
        <v>13</v>
      </c>
      <c r="G449" s="114">
        <f>1000*(Расчет!E454+IF(config!$D$9=2,'Расчет стоимости'!$E$16,'Расчет стоимости'!$E$12))</f>
        <v>1874.8199999999997</v>
      </c>
      <c r="H449" s="113">
        <f>Расчет!D454/1000</f>
        <v>2.0190000000000001</v>
      </c>
    </row>
    <row r="450" spans="1:8" x14ac:dyDescent="0.25">
      <c r="A450" s="113">
        <f t="shared" si="6"/>
        <v>449</v>
      </c>
      <c r="B450" s="115">
        <f>Расчет!A455</f>
        <v>43453</v>
      </c>
      <c r="C450" s="113">
        <f>Расчет!B455</f>
        <v>17</v>
      </c>
      <c r="D450" s="115" t="str">
        <f>Расчет!C455</f>
        <v>раб</v>
      </c>
      <c r="E450" s="113">
        <f>IF(OR(Расчет!F455="",Расчет!F455=0),0,Расчет!F455)</f>
        <v>0</v>
      </c>
      <c r="F450" s="113">
        <f>IF(Расчет!H455=1,1,0)*COUNT(Расчет!$J$7:J455)</f>
        <v>13</v>
      </c>
      <c r="G450" s="114">
        <f>1000*(Расчет!E455+IF(config!$D$9=2,'Расчет стоимости'!$E$16,'Расчет стоимости'!$E$12))</f>
        <v>1891.5000000000002</v>
      </c>
      <c r="H450" s="113">
        <f>Расчет!D455/1000</f>
        <v>1.649</v>
      </c>
    </row>
    <row r="451" spans="1:8" x14ac:dyDescent="0.25">
      <c r="A451" s="113">
        <f t="shared" si="6"/>
        <v>450</v>
      </c>
      <c r="B451" s="115">
        <f>Расчет!A456</f>
        <v>43453</v>
      </c>
      <c r="C451" s="113">
        <f>Расчет!B456</f>
        <v>18</v>
      </c>
      <c r="D451" s="115" t="str">
        <f>Расчет!C456</f>
        <v>раб</v>
      </c>
      <c r="E451" s="113">
        <f>IF(OR(Расчет!F456="",Расчет!F456=0),0,Расчет!F456)</f>
        <v>1</v>
      </c>
      <c r="F451" s="113">
        <f>IF(Расчет!H456=1,1,0)*COUNT(Расчет!$J$7:J456)</f>
        <v>13</v>
      </c>
      <c r="G451" s="114">
        <f>1000*(Расчет!E456+IF(config!$D$9=2,'Расчет стоимости'!$E$16,'Расчет стоимости'!$E$12))</f>
        <v>1897.8500000000001</v>
      </c>
      <c r="H451" s="113">
        <f>Расчет!D456/1000</f>
        <v>1.34</v>
      </c>
    </row>
    <row r="452" spans="1:8" x14ac:dyDescent="0.25">
      <c r="A452" s="113">
        <f t="shared" si="6"/>
        <v>451</v>
      </c>
      <c r="B452" s="115">
        <f>Расчет!A457</f>
        <v>43453</v>
      </c>
      <c r="C452" s="113">
        <f>Расчет!B457</f>
        <v>19</v>
      </c>
      <c r="D452" s="115" t="str">
        <f>Расчет!C457</f>
        <v>раб</v>
      </c>
      <c r="E452" s="113">
        <f>IF(OR(Расчет!F457="",Расчет!F457=0),0,Расчет!F457)</f>
        <v>0</v>
      </c>
      <c r="F452" s="113">
        <f>IF(Расчет!H457=1,1,0)*COUNT(Расчет!$J$7:J457)</f>
        <v>13</v>
      </c>
      <c r="G452" s="114">
        <f>1000*(Расчет!E457+IF(config!$D$9=2,'Расчет стоимости'!$E$16,'Расчет стоимости'!$E$12))</f>
        <v>1867.3699999999997</v>
      </c>
      <c r="H452" s="113">
        <f>Расчет!D457/1000</f>
        <v>1.2050000000000001</v>
      </c>
    </row>
    <row r="453" spans="1:8" x14ac:dyDescent="0.25">
      <c r="A453" s="113">
        <f t="shared" ref="A453:A516" si="7">1+A452</f>
        <v>452</v>
      </c>
      <c r="B453" s="115">
        <f>Расчет!A458</f>
        <v>43453</v>
      </c>
      <c r="C453" s="113">
        <f>Расчет!B458</f>
        <v>20</v>
      </c>
      <c r="D453" s="115" t="str">
        <f>Расчет!C458</f>
        <v>раб</v>
      </c>
      <c r="E453" s="113">
        <f>IF(OR(Расчет!F458="",Расчет!F458=0),0,Расчет!F458)</f>
        <v>0</v>
      </c>
      <c r="F453" s="113">
        <f>IF(Расчет!H458=1,1,0)*COUNT(Расчет!$J$7:J458)</f>
        <v>13</v>
      </c>
      <c r="G453" s="114">
        <f>1000*(Расчет!E458+IF(config!$D$9=2,'Расчет стоимости'!$E$16,'Расчет стоимости'!$E$12))</f>
        <v>1877.1100000000001</v>
      </c>
      <c r="H453" s="113">
        <f>Расчет!D458/1000</f>
        <v>1.1519999999999999</v>
      </c>
    </row>
    <row r="454" spans="1:8" x14ac:dyDescent="0.25">
      <c r="A454" s="113">
        <f t="shared" si="7"/>
        <v>453</v>
      </c>
      <c r="B454" s="115">
        <f>Расчет!A459</f>
        <v>43453</v>
      </c>
      <c r="C454" s="113">
        <f>Расчет!B459</f>
        <v>21</v>
      </c>
      <c r="D454" s="115" t="str">
        <f>Расчет!C459</f>
        <v>раб</v>
      </c>
      <c r="E454" s="113">
        <f>IF(OR(Расчет!F459="",Расчет!F459=0),0,Расчет!F459)</f>
        <v>0</v>
      </c>
      <c r="F454" s="113">
        <f>IF(Расчет!H459=1,1,0)*COUNT(Расчет!$J$7:J459)</f>
        <v>13</v>
      </c>
      <c r="G454" s="114">
        <f>1000*(Расчет!E459+IF(config!$D$9=2,'Расчет стоимости'!$E$16,'Расчет стоимости'!$E$12))</f>
        <v>1844.5800000000002</v>
      </c>
      <c r="H454" s="113">
        <f>Расчет!D459/1000</f>
        <v>1.127</v>
      </c>
    </row>
    <row r="455" spans="1:8" x14ac:dyDescent="0.25">
      <c r="A455" s="113">
        <f t="shared" si="7"/>
        <v>454</v>
      </c>
      <c r="B455" s="115">
        <f>Расчет!A460</f>
        <v>43453</v>
      </c>
      <c r="C455" s="113">
        <f>Расчет!B460</f>
        <v>22</v>
      </c>
      <c r="D455" s="115" t="str">
        <f>Расчет!C460</f>
        <v>раб</v>
      </c>
      <c r="E455" s="113">
        <f>IF(OR(Расчет!F460="",Расчет!F460=0),0,Расчет!F460)</f>
        <v>0</v>
      </c>
      <c r="F455" s="113">
        <f>IF(Расчет!H460=1,1,0)*COUNT(Расчет!$J$7:J460)</f>
        <v>0</v>
      </c>
      <c r="G455" s="114">
        <f>1000*(Расчет!E460+IF(config!$D$9=2,'Расчет стоимости'!$E$16,'Расчет стоимости'!$E$12))</f>
        <v>1817.0000000000002</v>
      </c>
      <c r="H455" s="113">
        <f>Расчет!D460/1000</f>
        <v>1.1240000000000001</v>
      </c>
    </row>
    <row r="456" spans="1:8" x14ac:dyDescent="0.25">
      <c r="A456" s="113">
        <f t="shared" si="7"/>
        <v>455</v>
      </c>
      <c r="B456" s="115">
        <f>Расчет!A461</f>
        <v>43453</v>
      </c>
      <c r="C456" s="113">
        <f>Расчет!B461</f>
        <v>23</v>
      </c>
      <c r="D456" s="115" t="str">
        <f>Расчет!C461</f>
        <v>раб</v>
      </c>
      <c r="E456" s="113">
        <f>IF(OR(Расчет!F461="",Расчет!F461=0),0,Расчет!F461)</f>
        <v>0</v>
      </c>
      <c r="F456" s="113">
        <f>IF(Расчет!H461=1,1,0)*COUNT(Расчет!$J$7:J461)</f>
        <v>0</v>
      </c>
      <c r="G456" s="114">
        <f>1000*(Расчет!E461+IF(config!$D$9=2,'Расчет стоимости'!$E$16,'Расчет стоимости'!$E$12))</f>
        <v>1776.38</v>
      </c>
      <c r="H456" s="113">
        <f>Расчет!D461/1000</f>
        <v>1.115</v>
      </c>
    </row>
    <row r="457" spans="1:8" x14ac:dyDescent="0.25">
      <c r="A457" s="113">
        <f t="shared" si="7"/>
        <v>456</v>
      </c>
      <c r="B457" s="115">
        <f>Расчет!A462</f>
        <v>43453</v>
      </c>
      <c r="C457" s="113">
        <f>Расчет!B462</f>
        <v>24</v>
      </c>
      <c r="D457" s="115" t="str">
        <f>Расчет!C462</f>
        <v>раб</v>
      </c>
      <c r="E457" s="113">
        <f>IF(OR(Расчет!F462="",Расчет!F462=0),0,Расчет!F462)</f>
        <v>0</v>
      </c>
      <c r="F457" s="113">
        <f>IF(Расчет!H462=1,1,0)*COUNT(Расчет!$J$7:J462)</f>
        <v>0</v>
      </c>
      <c r="G457" s="114">
        <f>1000*(Расчет!E462+IF(config!$D$9=2,'Расчет стоимости'!$E$16,'Расчет стоимости'!$E$12))</f>
        <v>1483.9699999999998</v>
      </c>
      <c r="H457" s="113">
        <f>Расчет!D462/1000</f>
        <v>1.117</v>
      </c>
    </row>
    <row r="458" spans="1:8" x14ac:dyDescent="0.25">
      <c r="A458" s="113">
        <f t="shared" si="7"/>
        <v>457</v>
      </c>
      <c r="B458" s="115">
        <f>Расчет!A463</f>
        <v>43454</v>
      </c>
      <c r="C458" s="113">
        <f>Расчет!B463</f>
        <v>1</v>
      </c>
      <c r="D458" s="115" t="str">
        <f>Расчет!C463</f>
        <v>раб</v>
      </c>
      <c r="E458" s="113">
        <f>IF(OR(Расчет!F463="",Расчет!F463=0),0,Расчет!F463)</f>
        <v>0</v>
      </c>
      <c r="F458" s="113">
        <f>IF(Расчет!H463=1,1,0)*COUNT(Расчет!$J$7:J463)</f>
        <v>0</v>
      </c>
      <c r="G458" s="114">
        <f>1000*(Расчет!E463+IF(config!$D$9=2,'Расчет стоимости'!$E$16,'Расчет стоимости'!$E$12))</f>
        <v>1325.2199999999998</v>
      </c>
      <c r="H458" s="113">
        <f>Расчет!D463/1000</f>
        <v>1.1160000000000001</v>
      </c>
    </row>
    <row r="459" spans="1:8" x14ac:dyDescent="0.25">
      <c r="A459" s="113">
        <f t="shared" si="7"/>
        <v>458</v>
      </c>
      <c r="B459" s="115">
        <f>Расчет!A464</f>
        <v>43454</v>
      </c>
      <c r="C459" s="113">
        <f>Расчет!B464</f>
        <v>2</v>
      </c>
      <c r="D459" s="115" t="str">
        <f>Расчет!C464</f>
        <v>раб</v>
      </c>
      <c r="E459" s="113">
        <f>IF(OR(Расчет!F464="",Расчет!F464=0),0,Расчет!F464)</f>
        <v>0</v>
      </c>
      <c r="F459" s="113">
        <f>IF(Расчет!H464=1,1,0)*COUNT(Расчет!$J$7:J464)</f>
        <v>0</v>
      </c>
      <c r="G459" s="114">
        <f>1000*(Расчет!E464+IF(config!$D$9=2,'Расчет стоимости'!$E$16,'Расчет стоимости'!$E$12))</f>
        <v>1236.3900000000001</v>
      </c>
      <c r="H459" s="113">
        <f>Расчет!D464/1000</f>
        <v>1.1180000000000001</v>
      </c>
    </row>
    <row r="460" spans="1:8" x14ac:dyDescent="0.25">
      <c r="A460" s="113">
        <f t="shared" si="7"/>
        <v>459</v>
      </c>
      <c r="B460" s="115">
        <f>Расчет!A465</f>
        <v>43454</v>
      </c>
      <c r="C460" s="113">
        <f>Расчет!B465</f>
        <v>3</v>
      </c>
      <c r="D460" s="115" t="str">
        <f>Расчет!C465</f>
        <v>раб</v>
      </c>
      <c r="E460" s="113">
        <f>IF(OR(Расчет!F465="",Расчет!F465=0),0,Расчет!F465)</f>
        <v>0</v>
      </c>
      <c r="F460" s="113">
        <f>IF(Расчет!H465=1,1,0)*COUNT(Расчет!$J$7:J465)</f>
        <v>0</v>
      </c>
      <c r="G460" s="114">
        <f>1000*(Расчет!E465+IF(config!$D$9=2,'Расчет стоимости'!$E$16,'Расчет стоимости'!$E$12))</f>
        <v>1183.95</v>
      </c>
      <c r="H460" s="113">
        <f>Расчет!D465/1000</f>
        <v>1.125</v>
      </c>
    </row>
    <row r="461" spans="1:8" x14ac:dyDescent="0.25">
      <c r="A461" s="113">
        <f t="shared" si="7"/>
        <v>460</v>
      </c>
      <c r="B461" s="115">
        <f>Расчет!A466</f>
        <v>43454</v>
      </c>
      <c r="C461" s="113">
        <f>Расчет!B466</f>
        <v>4</v>
      </c>
      <c r="D461" s="115" t="str">
        <f>Расчет!C466</f>
        <v>раб</v>
      </c>
      <c r="E461" s="113">
        <f>IF(OR(Расчет!F466="",Расчет!F466=0),0,Расчет!F466)</f>
        <v>0</v>
      </c>
      <c r="F461" s="113">
        <f>IF(Расчет!H466=1,1,0)*COUNT(Расчет!$J$7:J466)</f>
        <v>0</v>
      </c>
      <c r="G461" s="114">
        <f>1000*(Расчет!E466+IF(config!$D$9=2,'Расчет стоимости'!$E$16,'Расчет стоимости'!$E$12))</f>
        <v>1179.5900000000001</v>
      </c>
      <c r="H461" s="113">
        <f>Расчет!D466/1000</f>
        <v>1.125</v>
      </c>
    </row>
    <row r="462" spans="1:8" x14ac:dyDescent="0.25">
      <c r="A462" s="113">
        <f t="shared" si="7"/>
        <v>461</v>
      </c>
      <c r="B462" s="115">
        <f>Расчет!A467</f>
        <v>43454</v>
      </c>
      <c r="C462" s="113">
        <f>Расчет!B467</f>
        <v>5</v>
      </c>
      <c r="D462" s="115" t="str">
        <f>Расчет!C467</f>
        <v>раб</v>
      </c>
      <c r="E462" s="113">
        <f>IF(OR(Расчет!F467="",Расчет!F467=0),0,Расчет!F467)</f>
        <v>0</v>
      </c>
      <c r="F462" s="113">
        <f>IF(Расчет!H467=1,1,0)*COUNT(Расчет!$J$7:J467)</f>
        <v>0</v>
      </c>
      <c r="G462" s="114">
        <f>1000*(Расчет!E467+IF(config!$D$9=2,'Расчет стоимости'!$E$16,'Расчет стоимости'!$E$12))</f>
        <v>1240.8399999999999</v>
      </c>
      <c r="H462" s="113">
        <f>Расчет!D467/1000</f>
        <v>1.1240000000000001</v>
      </c>
    </row>
    <row r="463" spans="1:8" x14ac:dyDescent="0.25">
      <c r="A463" s="113">
        <f t="shared" si="7"/>
        <v>462</v>
      </c>
      <c r="B463" s="115">
        <f>Расчет!A468</f>
        <v>43454</v>
      </c>
      <c r="C463" s="113">
        <f>Расчет!B468</f>
        <v>6</v>
      </c>
      <c r="D463" s="115" t="str">
        <f>Расчет!C468</f>
        <v>раб</v>
      </c>
      <c r="E463" s="113">
        <f>IF(OR(Расчет!F468="",Расчет!F468=0),0,Расчет!F468)</f>
        <v>0</v>
      </c>
      <c r="F463" s="113">
        <f>IF(Расчет!H468=1,1,0)*COUNT(Расчет!$J$7:J468)</f>
        <v>0</v>
      </c>
      <c r="G463" s="114">
        <f>1000*(Расчет!E468+IF(config!$D$9=2,'Расчет стоимости'!$E$16,'Расчет стоимости'!$E$12))</f>
        <v>1361.84</v>
      </c>
      <c r="H463" s="113">
        <f>Расчет!D468/1000</f>
        <v>1.1319999999999999</v>
      </c>
    </row>
    <row r="464" spans="1:8" x14ac:dyDescent="0.25">
      <c r="A464" s="113">
        <f t="shared" si="7"/>
        <v>463</v>
      </c>
      <c r="B464" s="115">
        <f>Расчет!A469</f>
        <v>43454</v>
      </c>
      <c r="C464" s="113">
        <f>Расчет!B469</f>
        <v>7</v>
      </c>
      <c r="D464" s="115" t="str">
        <f>Расчет!C469</f>
        <v>раб</v>
      </c>
      <c r="E464" s="113">
        <f>IF(OR(Расчет!F469="",Расчет!F469=0),0,Расчет!F469)</f>
        <v>0</v>
      </c>
      <c r="F464" s="113">
        <f>IF(Расчет!H469=1,1,0)*COUNT(Расчет!$J$7:J469)</f>
        <v>0</v>
      </c>
      <c r="G464" s="114">
        <f>1000*(Расчет!E469+IF(config!$D$9=2,'Расчет стоимости'!$E$16,'Расчет стоимости'!$E$12))</f>
        <v>1443.6400000000003</v>
      </c>
      <c r="H464" s="113">
        <f>Расчет!D469/1000</f>
        <v>1.2</v>
      </c>
    </row>
    <row r="465" spans="1:8" x14ac:dyDescent="0.25">
      <c r="A465" s="113">
        <f t="shared" si="7"/>
        <v>464</v>
      </c>
      <c r="B465" s="115">
        <f>Расчет!A470</f>
        <v>43454</v>
      </c>
      <c r="C465" s="113">
        <f>Расчет!B470</f>
        <v>8</v>
      </c>
      <c r="D465" s="115" t="str">
        <f>Расчет!C470</f>
        <v>раб</v>
      </c>
      <c r="E465" s="113">
        <f>IF(OR(Расчет!F470="",Расчет!F470=0),0,Расчет!F470)</f>
        <v>0</v>
      </c>
      <c r="F465" s="113">
        <f>IF(Расчет!H470=1,1,0)*COUNT(Расчет!$J$7:J470)</f>
        <v>14</v>
      </c>
      <c r="G465" s="114">
        <f>1000*(Расчет!E470+IF(config!$D$9=2,'Расчет стоимости'!$E$16,'Расчет стоимости'!$E$12))</f>
        <v>1752.83</v>
      </c>
      <c r="H465" s="113">
        <f>Расчет!D470/1000</f>
        <v>1.3779999999999999</v>
      </c>
    </row>
    <row r="466" spans="1:8" x14ac:dyDescent="0.25">
      <c r="A466" s="113">
        <f t="shared" si="7"/>
        <v>465</v>
      </c>
      <c r="B466" s="115">
        <f>Расчет!A471</f>
        <v>43454</v>
      </c>
      <c r="C466" s="113">
        <f>Расчет!B471</f>
        <v>9</v>
      </c>
      <c r="D466" s="115" t="str">
        <f>Расчет!C471</f>
        <v>раб</v>
      </c>
      <c r="E466" s="113">
        <f>IF(OR(Расчет!F471="",Расчет!F471=0),0,Расчет!F471)</f>
        <v>0</v>
      </c>
      <c r="F466" s="113">
        <f>IF(Расчет!H471=1,1,0)*COUNT(Расчет!$J$7:J471)</f>
        <v>14</v>
      </c>
      <c r="G466" s="114">
        <f>1000*(Расчет!E471+IF(config!$D$9=2,'Расчет стоимости'!$E$16,'Расчет стоимости'!$E$12))</f>
        <v>1808.0599999999997</v>
      </c>
      <c r="H466" s="113">
        <f>Расчет!D471/1000</f>
        <v>1.89</v>
      </c>
    </row>
    <row r="467" spans="1:8" x14ac:dyDescent="0.25">
      <c r="A467" s="113">
        <f t="shared" si="7"/>
        <v>466</v>
      </c>
      <c r="B467" s="115">
        <f>Расчет!A472</f>
        <v>43454</v>
      </c>
      <c r="C467" s="113">
        <f>Расчет!B472</f>
        <v>10</v>
      </c>
      <c r="D467" s="115" t="str">
        <f>Расчет!C472</f>
        <v>раб</v>
      </c>
      <c r="E467" s="113">
        <f>IF(OR(Расчет!F472="",Расчет!F472=0),0,Расчет!F472)</f>
        <v>0</v>
      </c>
      <c r="F467" s="113">
        <f>IF(Расчет!H472=1,1,0)*COUNT(Расчет!$J$7:J472)</f>
        <v>14</v>
      </c>
      <c r="G467" s="114">
        <f>1000*(Расчет!E472+IF(config!$D$9=2,'Расчет стоимости'!$E$16,'Расчет стоимости'!$E$12))</f>
        <v>1853.57</v>
      </c>
      <c r="H467" s="113">
        <f>Расчет!D472/1000</f>
        <v>2.1779999999999999</v>
      </c>
    </row>
    <row r="468" spans="1:8" x14ac:dyDescent="0.25">
      <c r="A468" s="113">
        <f t="shared" si="7"/>
        <v>467</v>
      </c>
      <c r="B468" s="115">
        <f>Расчет!A473</f>
        <v>43454</v>
      </c>
      <c r="C468" s="113">
        <f>Расчет!B473</f>
        <v>11</v>
      </c>
      <c r="D468" s="115" t="str">
        <f>Расчет!C473</f>
        <v>раб</v>
      </c>
      <c r="E468" s="113">
        <f>IF(OR(Расчет!F473="",Расчет!F473=0),0,Расчет!F473)</f>
        <v>0</v>
      </c>
      <c r="F468" s="113">
        <f>IF(Расчет!H473=1,1,0)*COUNT(Расчет!$J$7:J473)</f>
        <v>14</v>
      </c>
      <c r="G468" s="114">
        <f>1000*(Расчет!E473+IF(config!$D$9=2,'Расчет стоимости'!$E$16,'Расчет стоимости'!$E$12))</f>
        <v>1868.5</v>
      </c>
      <c r="H468" s="113">
        <f>Расчет!D473/1000</f>
        <v>2.27</v>
      </c>
    </row>
    <row r="469" spans="1:8" x14ac:dyDescent="0.25">
      <c r="A469" s="113">
        <f t="shared" si="7"/>
        <v>468</v>
      </c>
      <c r="B469" s="115">
        <f>Расчет!A474</f>
        <v>43454</v>
      </c>
      <c r="C469" s="113">
        <f>Расчет!B474</f>
        <v>12</v>
      </c>
      <c r="D469" s="115" t="str">
        <f>Расчет!C474</f>
        <v>раб</v>
      </c>
      <c r="E469" s="113">
        <f>IF(OR(Расчет!F474="",Расчет!F474=0),0,Расчет!F474)</f>
        <v>0</v>
      </c>
      <c r="F469" s="113">
        <f>IF(Расчет!H474=1,1,0)*COUNT(Расчет!$J$7:J474)</f>
        <v>14</v>
      </c>
      <c r="G469" s="114">
        <f>1000*(Расчет!E474+IF(config!$D$9=2,'Расчет стоимости'!$E$16,'Расчет стоимости'!$E$12))</f>
        <v>1862.39</v>
      </c>
      <c r="H469" s="113">
        <f>Расчет!D474/1000</f>
        <v>2.2879999999999998</v>
      </c>
    </row>
    <row r="470" spans="1:8" x14ac:dyDescent="0.25">
      <c r="A470" s="113">
        <f t="shared" si="7"/>
        <v>469</v>
      </c>
      <c r="B470" s="115">
        <f>Расчет!A475</f>
        <v>43454</v>
      </c>
      <c r="C470" s="113">
        <f>Расчет!B475</f>
        <v>13</v>
      </c>
      <c r="D470" s="115" t="str">
        <f>Расчет!C475</f>
        <v>раб</v>
      </c>
      <c r="E470" s="113">
        <f>IF(OR(Расчет!F475="",Расчет!F475=0),0,Расчет!F475)</f>
        <v>0</v>
      </c>
      <c r="F470" s="113">
        <f>IF(Расчет!H475=1,1,0)*COUNT(Расчет!$J$7:J475)</f>
        <v>0</v>
      </c>
      <c r="G470" s="114">
        <f>1000*(Расчет!E475+IF(config!$D$9=2,'Расчет стоимости'!$E$16,'Расчет стоимости'!$E$12))</f>
        <v>1872.3699999999997</v>
      </c>
      <c r="H470" s="113">
        <f>Расчет!D475/1000</f>
        <v>2.2669999999999999</v>
      </c>
    </row>
    <row r="471" spans="1:8" x14ac:dyDescent="0.25">
      <c r="A471" s="113">
        <f t="shared" si="7"/>
        <v>470</v>
      </c>
      <c r="B471" s="115">
        <f>Расчет!A476</f>
        <v>43454</v>
      </c>
      <c r="C471" s="113">
        <f>Расчет!B476</f>
        <v>14</v>
      </c>
      <c r="D471" s="115" t="str">
        <f>Расчет!C476</f>
        <v>раб</v>
      </c>
      <c r="E471" s="113">
        <f>IF(OR(Расчет!F476="",Расчет!F476=0),0,Расчет!F476)</f>
        <v>0</v>
      </c>
      <c r="F471" s="113">
        <f>IF(Расчет!H476=1,1,0)*COUNT(Расчет!$J$7:J476)</f>
        <v>0</v>
      </c>
      <c r="G471" s="114">
        <f>1000*(Расчет!E476+IF(config!$D$9=2,'Расчет стоимости'!$E$16,'Расчет стоимости'!$E$12))</f>
        <v>1872.5100000000002</v>
      </c>
      <c r="H471" s="113">
        <f>Расчет!D476/1000</f>
        <v>2.1779999999999999</v>
      </c>
    </row>
    <row r="472" spans="1:8" x14ac:dyDescent="0.25">
      <c r="A472" s="113">
        <f t="shared" si="7"/>
        <v>471</v>
      </c>
      <c r="B472" s="115">
        <f>Расчет!A477</f>
        <v>43454</v>
      </c>
      <c r="C472" s="113">
        <f>Расчет!B477</f>
        <v>15</v>
      </c>
      <c r="D472" s="115" t="str">
        <f>Расчет!C477</f>
        <v>раб</v>
      </c>
      <c r="E472" s="113">
        <f>IF(OR(Расчет!F477="",Расчет!F477=0),0,Расчет!F477)</f>
        <v>0</v>
      </c>
      <c r="F472" s="113">
        <f>IF(Расчет!H477=1,1,0)*COUNT(Расчет!$J$7:J477)</f>
        <v>14</v>
      </c>
      <c r="G472" s="114">
        <f>1000*(Расчет!E477+IF(config!$D$9=2,'Расчет стоимости'!$E$16,'Расчет стоимости'!$E$12))</f>
        <v>1863.06</v>
      </c>
      <c r="H472" s="113">
        <f>Расчет!D477/1000</f>
        <v>2.1150000000000002</v>
      </c>
    </row>
    <row r="473" spans="1:8" x14ac:dyDescent="0.25">
      <c r="A473" s="113">
        <f t="shared" si="7"/>
        <v>472</v>
      </c>
      <c r="B473" s="115">
        <f>Расчет!A478</f>
        <v>43454</v>
      </c>
      <c r="C473" s="113">
        <f>Расчет!B478</f>
        <v>16</v>
      </c>
      <c r="D473" s="115" t="str">
        <f>Расчет!C478</f>
        <v>раб</v>
      </c>
      <c r="E473" s="113">
        <f>IF(OR(Расчет!F478="",Расчет!F478=0),0,Расчет!F478)</f>
        <v>0</v>
      </c>
      <c r="F473" s="113">
        <f>IF(Расчет!H478=1,1,0)*COUNT(Расчет!$J$7:J478)</f>
        <v>14</v>
      </c>
      <c r="G473" s="114">
        <f>1000*(Расчет!E478+IF(config!$D$9=2,'Расчет стоимости'!$E$16,'Расчет стоимости'!$E$12))</f>
        <v>1867.7799999999997</v>
      </c>
      <c r="H473" s="113">
        <f>Расчет!D478/1000</f>
        <v>2.0150000000000001</v>
      </c>
    </row>
    <row r="474" spans="1:8" x14ac:dyDescent="0.25">
      <c r="A474" s="113">
        <f t="shared" si="7"/>
        <v>473</v>
      </c>
      <c r="B474" s="115">
        <f>Расчет!A479</f>
        <v>43454</v>
      </c>
      <c r="C474" s="113">
        <f>Расчет!B479</f>
        <v>17</v>
      </c>
      <c r="D474" s="115" t="str">
        <f>Расчет!C479</f>
        <v>раб</v>
      </c>
      <c r="E474" s="113">
        <f>IF(OR(Расчет!F479="",Расчет!F479=0),0,Расчет!F479)</f>
        <v>0</v>
      </c>
      <c r="F474" s="113">
        <f>IF(Расчет!H479=1,1,0)*COUNT(Расчет!$J$7:J479)</f>
        <v>14</v>
      </c>
      <c r="G474" s="114">
        <f>1000*(Расчет!E479+IF(config!$D$9=2,'Расчет стоимости'!$E$16,'Расчет стоимости'!$E$12))</f>
        <v>1885.03</v>
      </c>
      <c r="H474" s="113">
        <f>Расчет!D479/1000</f>
        <v>1.6850000000000001</v>
      </c>
    </row>
    <row r="475" spans="1:8" x14ac:dyDescent="0.25">
      <c r="A475" s="113">
        <f t="shared" si="7"/>
        <v>474</v>
      </c>
      <c r="B475" s="115">
        <f>Расчет!A480</f>
        <v>43454</v>
      </c>
      <c r="C475" s="113">
        <f>Расчет!B480</f>
        <v>18</v>
      </c>
      <c r="D475" s="115" t="str">
        <f>Расчет!C480</f>
        <v>раб</v>
      </c>
      <c r="E475" s="113">
        <f>IF(OR(Расчет!F480="",Расчет!F480=0),0,Расчет!F480)</f>
        <v>1</v>
      </c>
      <c r="F475" s="113">
        <f>IF(Расчет!H480=1,1,0)*COUNT(Расчет!$J$7:J480)</f>
        <v>14</v>
      </c>
      <c r="G475" s="114">
        <f>1000*(Расчет!E480+IF(config!$D$9=2,'Расчет стоимости'!$E$16,'Расчет стоимости'!$E$12))</f>
        <v>1888.2599999999998</v>
      </c>
      <c r="H475" s="113">
        <f>Расчет!D480/1000</f>
        <v>1.383</v>
      </c>
    </row>
    <row r="476" spans="1:8" x14ac:dyDescent="0.25">
      <c r="A476" s="113">
        <f t="shared" si="7"/>
        <v>475</v>
      </c>
      <c r="B476" s="115">
        <f>Расчет!A481</f>
        <v>43454</v>
      </c>
      <c r="C476" s="113">
        <f>Расчет!B481</f>
        <v>19</v>
      </c>
      <c r="D476" s="115" t="str">
        <f>Расчет!C481</f>
        <v>раб</v>
      </c>
      <c r="E476" s="113">
        <f>IF(OR(Расчет!F481="",Расчет!F481=0),0,Расчет!F481)</f>
        <v>0</v>
      </c>
      <c r="F476" s="113">
        <f>IF(Расчет!H481=1,1,0)*COUNT(Расчет!$J$7:J481)</f>
        <v>14</v>
      </c>
      <c r="G476" s="114">
        <f>1000*(Расчет!E481+IF(config!$D$9=2,'Расчет стоимости'!$E$16,'Расчет стоимости'!$E$12))</f>
        <v>1889.8000000000002</v>
      </c>
      <c r="H476" s="113">
        <f>Расчет!D481/1000</f>
        <v>1.266</v>
      </c>
    </row>
    <row r="477" spans="1:8" x14ac:dyDescent="0.25">
      <c r="A477" s="113">
        <f t="shared" si="7"/>
        <v>476</v>
      </c>
      <c r="B477" s="115">
        <f>Расчет!A482</f>
        <v>43454</v>
      </c>
      <c r="C477" s="113">
        <f>Расчет!B482</f>
        <v>20</v>
      </c>
      <c r="D477" s="115" t="str">
        <f>Расчет!C482</f>
        <v>раб</v>
      </c>
      <c r="E477" s="113">
        <f>IF(OR(Расчет!F482="",Расчет!F482=0),0,Расчет!F482)</f>
        <v>0</v>
      </c>
      <c r="F477" s="113">
        <f>IF(Расчет!H482=1,1,0)*COUNT(Расчет!$J$7:J482)</f>
        <v>14</v>
      </c>
      <c r="G477" s="114">
        <f>1000*(Расчет!E482+IF(config!$D$9=2,'Расчет стоимости'!$E$16,'Расчет стоимости'!$E$12))</f>
        <v>1867.1899999999998</v>
      </c>
      <c r="H477" s="113">
        <f>Расчет!D482/1000</f>
        <v>1.175</v>
      </c>
    </row>
    <row r="478" spans="1:8" x14ac:dyDescent="0.25">
      <c r="A478" s="113">
        <f t="shared" si="7"/>
        <v>477</v>
      </c>
      <c r="B478" s="115">
        <f>Расчет!A483</f>
        <v>43454</v>
      </c>
      <c r="C478" s="113">
        <f>Расчет!B483</f>
        <v>21</v>
      </c>
      <c r="D478" s="115" t="str">
        <f>Расчет!C483</f>
        <v>раб</v>
      </c>
      <c r="E478" s="113">
        <f>IF(OR(Расчет!F483="",Расчет!F483=0),0,Расчет!F483)</f>
        <v>0</v>
      </c>
      <c r="F478" s="113">
        <f>IF(Расчет!H483=1,1,0)*COUNT(Расчет!$J$7:J483)</f>
        <v>14</v>
      </c>
      <c r="G478" s="114">
        <f>1000*(Расчет!E483+IF(config!$D$9=2,'Расчет стоимости'!$E$16,'Расчет стоимости'!$E$12))</f>
        <v>1831.59</v>
      </c>
      <c r="H478" s="113">
        <f>Расчет!D483/1000</f>
        <v>1.131</v>
      </c>
    </row>
    <row r="479" spans="1:8" x14ac:dyDescent="0.25">
      <c r="A479" s="113">
        <f t="shared" si="7"/>
        <v>478</v>
      </c>
      <c r="B479" s="115">
        <f>Расчет!A484</f>
        <v>43454</v>
      </c>
      <c r="C479" s="113">
        <f>Расчет!B484</f>
        <v>22</v>
      </c>
      <c r="D479" s="115" t="str">
        <f>Расчет!C484</f>
        <v>раб</v>
      </c>
      <c r="E479" s="113">
        <f>IF(OR(Расчет!F484="",Расчет!F484=0),0,Расчет!F484)</f>
        <v>0</v>
      </c>
      <c r="F479" s="113">
        <f>IF(Расчет!H484=1,1,0)*COUNT(Расчет!$J$7:J484)</f>
        <v>0</v>
      </c>
      <c r="G479" s="114">
        <f>1000*(Расчет!E484+IF(config!$D$9=2,'Расчет стоимости'!$E$16,'Расчет стоимости'!$E$12))</f>
        <v>1825.6099999999997</v>
      </c>
      <c r="H479" s="113">
        <f>Расчет!D484/1000</f>
        <v>1.131</v>
      </c>
    </row>
    <row r="480" spans="1:8" x14ac:dyDescent="0.25">
      <c r="A480" s="113">
        <f t="shared" si="7"/>
        <v>479</v>
      </c>
      <c r="B480" s="115">
        <f>Расчет!A485</f>
        <v>43454</v>
      </c>
      <c r="C480" s="113">
        <f>Расчет!B485</f>
        <v>23</v>
      </c>
      <c r="D480" s="115" t="str">
        <f>Расчет!C485</f>
        <v>раб</v>
      </c>
      <c r="E480" s="113">
        <f>IF(OR(Расчет!F485="",Расчет!F485=0),0,Расчет!F485)</f>
        <v>0</v>
      </c>
      <c r="F480" s="113">
        <f>IF(Расчет!H485=1,1,0)*COUNT(Расчет!$J$7:J485)</f>
        <v>0</v>
      </c>
      <c r="G480" s="114">
        <f>1000*(Расчет!E485+IF(config!$D$9=2,'Расчет стоимости'!$E$16,'Расчет стоимости'!$E$12))</f>
        <v>1779.6699999999998</v>
      </c>
      <c r="H480" s="113">
        <f>Расчет!D485/1000</f>
        <v>1.115</v>
      </c>
    </row>
    <row r="481" spans="1:8" x14ac:dyDescent="0.25">
      <c r="A481" s="113">
        <f t="shared" si="7"/>
        <v>480</v>
      </c>
      <c r="B481" s="115">
        <f>Расчет!A486</f>
        <v>43454</v>
      </c>
      <c r="C481" s="113">
        <f>Расчет!B486</f>
        <v>24</v>
      </c>
      <c r="D481" s="115" t="str">
        <f>Расчет!C486</f>
        <v>раб</v>
      </c>
      <c r="E481" s="113">
        <f>IF(OR(Расчет!F486="",Расчет!F486=0),0,Расчет!F486)</f>
        <v>0</v>
      </c>
      <c r="F481" s="113">
        <f>IF(Расчет!H486=1,1,0)*COUNT(Расчет!$J$7:J486)</f>
        <v>0</v>
      </c>
      <c r="G481" s="114">
        <f>1000*(Расчет!E486+IF(config!$D$9=2,'Расчет стоимости'!$E$16,'Расчет стоимости'!$E$12))</f>
        <v>1478.6399999999999</v>
      </c>
      <c r="H481" s="113">
        <f>Расчет!D486/1000</f>
        <v>1.1100000000000001</v>
      </c>
    </row>
    <row r="482" spans="1:8" x14ac:dyDescent="0.25">
      <c r="A482" s="113">
        <f t="shared" si="7"/>
        <v>481</v>
      </c>
      <c r="B482" s="115">
        <f>Расчет!A487</f>
        <v>43455</v>
      </c>
      <c r="C482" s="113">
        <f>Расчет!B487</f>
        <v>1</v>
      </c>
      <c r="D482" s="115" t="str">
        <f>Расчет!C487</f>
        <v>раб</v>
      </c>
      <c r="E482" s="113">
        <f>IF(OR(Расчет!F487="",Расчет!F487=0),0,Расчет!F487)</f>
        <v>0</v>
      </c>
      <c r="F482" s="113">
        <f>IF(Расчет!H487=1,1,0)*COUNT(Расчет!$J$7:J487)</f>
        <v>0</v>
      </c>
      <c r="G482" s="114">
        <f>1000*(Расчет!E487+IF(config!$D$9=2,'Расчет стоимости'!$E$16,'Расчет стоимости'!$E$12))</f>
        <v>1368.9299999999998</v>
      </c>
      <c r="H482" s="113">
        <f>Расчет!D487/1000</f>
        <v>1.115</v>
      </c>
    </row>
    <row r="483" spans="1:8" x14ac:dyDescent="0.25">
      <c r="A483" s="113">
        <f t="shared" si="7"/>
        <v>482</v>
      </c>
      <c r="B483" s="115">
        <f>Расчет!A488</f>
        <v>43455</v>
      </c>
      <c r="C483" s="113">
        <f>Расчет!B488</f>
        <v>2</v>
      </c>
      <c r="D483" s="115" t="str">
        <f>Расчет!C488</f>
        <v>раб</v>
      </c>
      <c r="E483" s="113">
        <f>IF(OR(Расчет!F488="",Расчет!F488=0),0,Расчет!F488)</f>
        <v>0</v>
      </c>
      <c r="F483" s="113">
        <f>IF(Расчет!H488=1,1,0)*COUNT(Расчет!$J$7:J488)</f>
        <v>0</v>
      </c>
      <c r="G483" s="114">
        <f>1000*(Расчет!E488+IF(config!$D$9=2,'Расчет стоимости'!$E$16,'Расчет стоимости'!$E$12))</f>
        <v>1288.8799999999999</v>
      </c>
      <c r="H483" s="113">
        <f>Расчет!D488/1000</f>
        <v>1.107</v>
      </c>
    </row>
    <row r="484" spans="1:8" x14ac:dyDescent="0.25">
      <c r="A484" s="113">
        <f t="shared" si="7"/>
        <v>483</v>
      </c>
      <c r="B484" s="115">
        <f>Расчет!A489</f>
        <v>43455</v>
      </c>
      <c r="C484" s="113">
        <f>Расчет!B489</f>
        <v>3</v>
      </c>
      <c r="D484" s="115" t="str">
        <f>Расчет!C489</f>
        <v>раб</v>
      </c>
      <c r="E484" s="113">
        <f>IF(OR(Расчет!F489="",Расчет!F489=0),0,Расчет!F489)</f>
        <v>0</v>
      </c>
      <c r="F484" s="113">
        <f>IF(Расчет!H489=1,1,0)*COUNT(Расчет!$J$7:J489)</f>
        <v>0</v>
      </c>
      <c r="G484" s="114">
        <f>1000*(Расчет!E489+IF(config!$D$9=2,'Расчет стоимости'!$E$16,'Расчет стоимости'!$E$12))</f>
        <v>1253.26</v>
      </c>
      <c r="H484" s="113">
        <f>Расчет!D489/1000</f>
        <v>1.107</v>
      </c>
    </row>
    <row r="485" spans="1:8" x14ac:dyDescent="0.25">
      <c r="A485" s="113">
        <f t="shared" si="7"/>
        <v>484</v>
      </c>
      <c r="B485" s="115">
        <f>Расчет!A490</f>
        <v>43455</v>
      </c>
      <c r="C485" s="113">
        <f>Расчет!B490</f>
        <v>4</v>
      </c>
      <c r="D485" s="115" t="str">
        <f>Расчет!C490</f>
        <v>раб</v>
      </c>
      <c r="E485" s="113">
        <f>IF(OR(Расчет!F490="",Расчет!F490=0),0,Расчет!F490)</f>
        <v>0</v>
      </c>
      <c r="F485" s="113">
        <f>IF(Расчет!H490=1,1,0)*COUNT(Расчет!$J$7:J490)</f>
        <v>0</v>
      </c>
      <c r="G485" s="114">
        <f>1000*(Расчет!E490+IF(config!$D$9=2,'Расчет стоимости'!$E$16,'Расчет стоимости'!$E$12))</f>
        <v>1249.3699999999999</v>
      </c>
      <c r="H485" s="113">
        <f>Расчет!D490/1000</f>
        <v>1.1120000000000001</v>
      </c>
    </row>
    <row r="486" spans="1:8" x14ac:dyDescent="0.25">
      <c r="A486" s="113">
        <f t="shared" si="7"/>
        <v>485</v>
      </c>
      <c r="B486" s="115">
        <f>Расчет!A491</f>
        <v>43455</v>
      </c>
      <c r="C486" s="113">
        <f>Расчет!B491</f>
        <v>5</v>
      </c>
      <c r="D486" s="115" t="str">
        <f>Расчет!C491</f>
        <v>раб</v>
      </c>
      <c r="E486" s="113">
        <f>IF(OR(Расчет!F491="",Расчет!F491=0),0,Расчет!F491)</f>
        <v>0</v>
      </c>
      <c r="F486" s="113">
        <f>IF(Расчет!H491=1,1,0)*COUNT(Расчет!$J$7:J491)</f>
        <v>0</v>
      </c>
      <c r="G486" s="114">
        <f>1000*(Расчет!E491+IF(config!$D$9=2,'Расчет стоимости'!$E$16,'Расчет стоимости'!$E$12))</f>
        <v>1271.9499999999998</v>
      </c>
      <c r="H486" s="113">
        <f>Расчет!D491/1000</f>
        <v>1.109</v>
      </c>
    </row>
    <row r="487" spans="1:8" x14ac:dyDescent="0.25">
      <c r="A487" s="113">
        <f t="shared" si="7"/>
        <v>486</v>
      </c>
      <c r="B487" s="115">
        <f>Расчет!A492</f>
        <v>43455</v>
      </c>
      <c r="C487" s="113">
        <f>Расчет!B492</f>
        <v>6</v>
      </c>
      <c r="D487" s="115" t="str">
        <f>Расчет!C492</f>
        <v>раб</v>
      </c>
      <c r="E487" s="113">
        <f>IF(OR(Расчет!F492="",Расчет!F492=0),0,Расчет!F492)</f>
        <v>0</v>
      </c>
      <c r="F487" s="113">
        <f>IF(Расчет!H492=1,1,0)*COUNT(Расчет!$J$7:J492)</f>
        <v>0</v>
      </c>
      <c r="G487" s="114">
        <f>1000*(Расчет!E492+IF(config!$D$9=2,'Расчет стоимости'!$E$16,'Расчет стоимости'!$E$12))</f>
        <v>1359.2499999999998</v>
      </c>
      <c r="H487" s="113">
        <f>Расчет!D492/1000</f>
        <v>1.1120000000000001</v>
      </c>
    </row>
    <row r="488" spans="1:8" x14ac:dyDescent="0.25">
      <c r="A488" s="113">
        <f t="shared" si="7"/>
        <v>487</v>
      </c>
      <c r="B488" s="115">
        <f>Расчет!A493</f>
        <v>43455</v>
      </c>
      <c r="C488" s="113">
        <f>Расчет!B493</f>
        <v>7</v>
      </c>
      <c r="D488" s="115" t="str">
        <f>Расчет!C493</f>
        <v>раб</v>
      </c>
      <c r="E488" s="113">
        <f>IF(OR(Расчет!F493="",Расчет!F493=0),0,Расчет!F493)</f>
        <v>0</v>
      </c>
      <c r="F488" s="113">
        <f>IF(Расчет!H493=1,1,0)*COUNT(Расчет!$J$7:J493)</f>
        <v>0</v>
      </c>
      <c r="G488" s="114">
        <f>1000*(Расчет!E493+IF(config!$D$9=2,'Расчет стоимости'!$E$16,'Расчет стоимости'!$E$12))</f>
        <v>1496.95</v>
      </c>
      <c r="H488" s="113">
        <f>Расчет!D493/1000</f>
        <v>1.194</v>
      </c>
    </row>
    <row r="489" spans="1:8" x14ac:dyDescent="0.25">
      <c r="A489" s="113">
        <f t="shared" si="7"/>
        <v>488</v>
      </c>
      <c r="B489" s="115">
        <f>Расчет!A494</f>
        <v>43455</v>
      </c>
      <c r="C489" s="113">
        <f>Расчет!B494</f>
        <v>8</v>
      </c>
      <c r="D489" s="115" t="str">
        <f>Расчет!C494</f>
        <v>раб</v>
      </c>
      <c r="E489" s="113">
        <f>IF(OR(Расчет!F494="",Расчет!F494=0),0,Расчет!F494)</f>
        <v>0</v>
      </c>
      <c r="F489" s="113">
        <f>IF(Расчет!H494=1,1,0)*COUNT(Расчет!$J$7:J494)</f>
        <v>15</v>
      </c>
      <c r="G489" s="114">
        <f>1000*(Расчет!E494+IF(config!$D$9=2,'Расчет стоимости'!$E$16,'Расчет стоимости'!$E$12))</f>
        <v>1771.43</v>
      </c>
      <c r="H489" s="113">
        <f>Расчет!D494/1000</f>
        <v>1.3420000000000001</v>
      </c>
    </row>
    <row r="490" spans="1:8" x14ac:dyDescent="0.25">
      <c r="A490" s="113">
        <f t="shared" si="7"/>
        <v>489</v>
      </c>
      <c r="B490" s="115">
        <f>Расчет!A495</f>
        <v>43455</v>
      </c>
      <c r="C490" s="113">
        <f>Расчет!B495</f>
        <v>9</v>
      </c>
      <c r="D490" s="115" t="str">
        <f>Расчет!C495</f>
        <v>раб</v>
      </c>
      <c r="E490" s="113">
        <f>IF(OR(Расчет!F495="",Расчет!F495=0),0,Расчет!F495)</f>
        <v>0</v>
      </c>
      <c r="F490" s="113">
        <f>IF(Расчет!H495=1,1,0)*COUNT(Расчет!$J$7:J495)</f>
        <v>15</v>
      </c>
      <c r="G490" s="114">
        <f>1000*(Расчет!E495+IF(config!$D$9=2,'Расчет стоимости'!$E$16,'Расчет стоимости'!$E$12))</f>
        <v>1818.3599999999997</v>
      </c>
      <c r="H490" s="113">
        <f>Расчет!D495/1000</f>
        <v>1.895</v>
      </c>
    </row>
    <row r="491" spans="1:8" x14ac:dyDescent="0.25">
      <c r="A491" s="113">
        <f t="shared" si="7"/>
        <v>490</v>
      </c>
      <c r="B491" s="115">
        <f>Расчет!A496</f>
        <v>43455</v>
      </c>
      <c r="C491" s="113">
        <f>Расчет!B496</f>
        <v>10</v>
      </c>
      <c r="D491" s="115" t="str">
        <f>Расчет!C496</f>
        <v>раб</v>
      </c>
      <c r="E491" s="113">
        <f>IF(OR(Расчет!F496="",Расчет!F496=0),0,Расчет!F496)</f>
        <v>0</v>
      </c>
      <c r="F491" s="113">
        <f>IF(Расчет!H496=1,1,0)*COUNT(Расчет!$J$7:J496)</f>
        <v>15</v>
      </c>
      <c r="G491" s="114">
        <f>1000*(Расчет!E496+IF(config!$D$9=2,'Расчет стоимости'!$E$16,'Расчет стоимости'!$E$12))</f>
        <v>1859.05</v>
      </c>
      <c r="H491" s="113">
        <f>Расчет!D496/1000</f>
        <v>2.1640000000000001</v>
      </c>
    </row>
    <row r="492" spans="1:8" x14ac:dyDescent="0.25">
      <c r="A492" s="113">
        <f t="shared" si="7"/>
        <v>491</v>
      </c>
      <c r="B492" s="115">
        <f>Расчет!A497</f>
        <v>43455</v>
      </c>
      <c r="C492" s="113">
        <f>Расчет!B497</f>
        <v>11</v>
      </c>
      <c r="D492" s="115" t="str">
        <f>Расчет!C497</f>
        <v>раб</v>
      </c>
      <c r="E492" s="113">
        <f>IF(OR(Расчет!F497="",Расчет!F497=0),0,Расчет!F497)</f>
        <v>0</v>
      </c>
      <c r="F492" s="113">
        <f>IF(Расчет!H497=1,1,0)*COUNT(Расчет!$J$7:J497)</f>
        <v>15</v>
      </c>
      <c r="G492" s="114">
        <f>1000*(Расчет!E497+IF(config!$D$9=2,'Расчет стоимости'!$E$16,'Расчет стоимости'!$E$12))</f>
        <v>1876.1099999999997</v>
      </c>
      <c r="H492" s="113">
        <f>Расчет!D497/1000</f>
        <v>2.2269999999999999</v>
      </c>
    </row>
    <row r="493" spans="1:8" x14ac:dyDescent="0.25">
      <c r="A493" s="113">
        <f t="shared" si="7"/>
        <v>492</v>
      </c>
      <c r="B493" s="115">
        <f>Расчет!A498</f>
        <v>43455</v>
      </c>
      <c r="C493" s="113">
        <f>Расчет!B498</f>
        <v>12</v>
      </c>
      <c r="D493" s="115" t="str">
        <f>Расчет!C498</f>
        <v>раб</v>
      </c>
      <c r="E493" s="113">
        <f>IF(OR(Расчет!F498="",Расчет!F498=0),0,Расчет!F498)</f>
        <v>0</v>
      </c>
      <c r="F493" s="113">
        <f>IF(Расчет!H498=1,1,0)*COUNT(Расчет!$J$7:J498)</f>
        <v>15</v>
      </c>
      <c r="G493" s="114">
        <f>1000*(Расчет!E498+IF(config!$D$9=2,'Расчет стоимости'!$E$16,'Расчет стоимости'!$E$12))</f>
        <v>1879.76</v>
      </c>
      <c r="H493" s="113">
        <f>Расчет!D498/1000</f>
        <v>2.1859999999999999</v>
      </c>
    </row>
    <row r="494" spans="1:8" x14ac:dyDescent="0.25">
      <c r="A494" s="113">
        <f t="shared" si="7"/>
        <v>493</v>
      </c>
      <c r="B494" s="115">
        <f>Расчет!A499</f>
        <v>43455</v>
      </c>
      <c r="C494" s="113">
        <f>Расчет!B499</f>
        <v>13</v>
      </c>
      <c r="D494" s="115" t="str">
        <f>Расчет!C499</f>
        <v>раб</v>
      </c>
      <c r="E494" s="113">
        <f>IF(OR(Расчет!F499="",Расчет!F499=0),0,Расчет!F499)</f>
        <v>0</v>
      </c>
      <c r="F494" s="113">
        <f>IF(Расчет!H499=1,1,0)*COUNT(Расчет!$J$7:J499)</f>
        <v>0</v>
      </c>
      <c r="G494" s="114">
        <f>1000*(Расчет!E499+IF(config!$D$9=2,'Расчет стоимости'!$E$16,'Расчет стоимости'!$E$12))</f>
        <v>1898.6499999999999</v>
      </c>
      <c r="H494" s="113">
        <f>Расчет!D499/1000</f>
        <v>2.0859999999999999</v>
      </c>
    </row>
    <row r="495" spans="1:8" x14ac:dyDescent="0.25">
      <c r="A495" s="113">
        <f t="shared" si="7"/>
        <v>494</v>
      </c>
      <c r="B495" s="115">
        <f>Расчет!A500</f>
        <v>43455</v>
      </c>
      <c r="C495" s="113">
        <f>Расчет!B500</f>
        <v>14</v>
      </c>
      <c r="D495" s="115" t="str">
        <f>Расчет!C500</f>
        <v>раб</v>
      </c>
      <c r="E495" s="113">
        <f>IF(OR(Расчет!F500="",Расчет!F500=0),0,Расчет!F500)</f>
        <v>0</v>
      </c>
      <c r="F495" s="113">
        <f>IF(Расчет!H500=1,1,0)*COUNT(Расчет!$J$7:J500)</f>
        <v>0</v>
      </c>
      <c r="G495" s="114">
        <f>1000*(Расчет!E500+IF(config!$D$9=2,'Расчет стоимости'!$E$16,'Расчет стоимости'!$E$12))</f>
        <v>1909.61</v>
      </c>
      <c r="H495" s="113">
        <f>Расчет!D500/1000</f>
        <v>2.032</v>
      </c>
    </row>
    <row r="496" spans="1:8" x14ac:dyDescent="0.25">
      <c r="A496" s="113">
        <f t="shared" si="7"/>
        <v>495</v>
      </c>
      <c r="B496" s="115">
        <f>Расчет!A501</f>
        <v>43455</v>
      </c>
      <c r="C496" s="113">
        <f>Расчет!B501</f>
        <v>15</v>
      </c>
      <c r="D496" s="115" t="str">
        <f>Расчет!C501</f>
        <v>раб</v>
      </c>
      <c r="E496" s="113">
        <f>IF(OR(Расчет!F501="",Расчет!F501=0),0,Расчет!F501)</f>
        <v>0</v>
      </c>
      <c r="F496" s="113">
        <f>IF(Расчет!H501=1,1,0)*COUNT(Расчет!$J$7:J501)</f>
        <v>15</v>
      </c>
      <c r="G496" s="114">
        <f>1000*(Расчет!E501+IF(config!$D$9=2,'Расчет стоимости'!$E$16,'Расчет стоимости'!$E$12))</f>
        <v>1879.6699999999998</v>
      </c>
      <c r="H496" s="113">
        <f>Расчет!D501/1000</f>
        <v>1.9119999999999999</v>
      </c>
    </row>
    <row r="497" spans="1:8" x14ac:dyDescent="0.25">
      <c r="A497" s="113">
        <f t="shared" si="7"/>
        <v>496</v>
      </c>
      <c r="B497" s="115">
        <f>Расчет!A502</f>
        <v>43455</v>
      </c>
      <c r="C497" s="113">
        <f>Расчет!B502</f>
        <v>16</v>
      </c>
      <c r="D497" s="115" t="str">
        <f>Расчет!C502</f>
        <v>раб</v>
      </c>
      <c r="E497" s="113">
        <f>IF(OR(Расчет!F502="",Расчет!F502=0),0,Расчет!F502)</f>
        <v>0</v>
      </c>
      <c r="F497" s="113">
        <f>IF(Расчет!H502=1,1,0)*COUNT(Расчет!$J$7:J502)</f>
        <v>15</v>
      </c>
      <c r="G497" s="114">
        <f>1000*(Расчет!E502+IF(config!$D$9=2,'Расчет стоимости'!$E$16,'Расчет стоимости'!$E$12))</f>
        <v>1869.9500000000003</v>
      </c>
      <c r="H497" s="113">
        <f>Расчет!D502/1000</f>
        <v>1.6779999999999999</v>
      </c>
    </row>
    <row r="498" spans="1:8" x14ac:dyDescent="0.25">
      <c r="A498" s="113">
        <f t="shared" si="7"/>
        <v>497</v>
      </c>
      <c r="B498" s="115">
        <f>Расчет!A503</f>
        <v>43455</v>
      </c>
      <c r="C498" s="113">
        <f>Расчет!B503</f>
        <v>17</v>
      </c>
      <c r="D498" s="115" t="str">
        <f>Расчет!C503</f>
        <v>раб</v>
      </c>
      <c r="E498" s="113">
        <f>IF(OR(Расчет!F503="",Расчет!F503=0),0,Расчет!F503)</f>
        <v>1</v>
      </c>
      <c r="F498" s="113">
        <f>IF(Расчет!H503=1,1,0)*COUNT(Расчет!$J$7:J503)</f>
        <v>15</v>
      </c>
      <c r="G498" s="114">
        <f>1000*(Расчет!E503+IF(config!$D$9=2,'Расчет стоимости'!$E$16,'Расчет стоимости'!$E$12))</f>
        <v>1900.27</v>
      </c>
      <c r="H498" s="113">
        <f>Расчет!D503/1000</f>
        <v>1.27</v>
      </c>
    </row>
    <row r="499" spans="1:8" x14ac:dyDescent="0.25">
      <c r="A499" s="113">
        <f t="shared" si="7"/>
        <v>498</v>
      </c>
      <c r="B499" s="115">
        <f>Расчет!A504</f>
        <v>43455</v>
      </c>
      <c r="C499" s="113">
        <f>Расчет!B504</f>
        <v>18</v>
      </c>
      <c r="D499" s="115" t="str">
        <f>Расчет!C504</f>
        <v>раб</v>
      </c>
      <c r="E499" s="113">
        <f>IF(OR(Расчет!F504="",Расчет!F504=0),0,Расчет!F504)</f>
        <v>0</v>
      </c>
      <c r="F499" s="113">
        <f>IF(Расчет!H504=1,1,0)*COUNT(Расчет!$J$7:J504)</f>
        <v>15</v>
      </c>
      <c r="G499" s="114">
        <f>1000*(Расчет!E504+IF(config!$D$9=2,'Расчет стоимости'!$E$16,'Расчет стоимости'!$E$12))</f>
        <v>1904.16</v>
      </c>
      <c r="H499" s="113">
        <f>Расчет!D504/1000</f>
        <v>1.1359999999999999</v>
      </c>
    </row>
    <row r="500" spans="1:8" x14ac:dyDescent="0.25">
      <c r="A500" s="113">
        <f t="shared" si="7"/>
        <v>499</v>
      </c>
      <c r="B500" s="115">
        <f>Расчет!A505</f>
        <v>43455</v>
      </c>
      <c r="C500" s="113">
        <f>Расчет!B505</f>
        <v>19</v>
      </c>
      <c r="D500" s="115" t="str">
        <f>Расчет!C505</f>
        <v>раб</v>
      </c>
      <c r="E500" s="113">
        <f>IF(OR(Расчет!F505="",Расчет!F505=0),0,Расчет!F505)</f>
        <v>0</v>
      </c>
      <c r="F500" s="113">
        <f>IF(Расчет!H505=1,1,0)*COUNT(Расчет!$J$7:J505)</f>
        <v>15</v>
      </c>
      <c r="G500" s="114">
        <f>1000*(Расчет!E505+IF(config!$D$9=2,'Расчет стоимости'!$E$16,'Расчет стоимости'!$E$12))</f>
        <v>1888.3099999999997</v>
      </c>
      <c r="H500" s="113">
        <f>Расчет!D505/1000</f>
        <v>1.1040000000000001</v>
      </c>
    </row>
    <row r="501" spans="1:8" x14ac:dyDescent="0.25">
      <c r="A501" s="113">
        <f t="shared" si="7"/>
        <v>500</v>
      </c>
      <c r="B501" s="115">
        <f>Расчет!A506</f>
        <v>43455</v>
      </c>
      <c r="C501" s="113">
        <f>Расчет!B506</f>
        <v>20</v>
      </c>
      <c r="D501" s="115" t="str">
        <f>Расчет!C506</f>
        <v>раб</v>
      </c>
      <c r="E501" s="113">
        <f>IF(OR(Расчет!F506="",Расчет!F506=0),0,Расчет!F506)</f>
        <v>0</v>
      </c>
      <c r="F501" s="113">
        <f>IF(Расчет!H506=1,1,0)*COUNT(Расчет!$J$7:J506)</f>
        <v>15</v>
      </c>
      <c r="G501" s="114">
        <f>1000*(Расчет!E506+IF(config!$D$9=2,'Расчет стоимости'!$E$16,'Расчет стоимости'!$E$12))</f>
        <v>1894.26</v>
      </c>
      <c r="H501" s="113">
        <f>Расчет!D506/1000</f>
        <v>1.079</v>
      </c>
    </row>
    <row r="502" spans="1:8" x14ac:dyDescent="0.25">
      <c r="A502" s="113">
        <f t="shared" si="7"/>
        <v>501</v>
      </c>
      <c r="B502" s="115">
        <f>Расчет!A507</f>
        <v>43455</v>
      </c>
      <c r="C502" s="113">
        <f>Расчет!B507</f>
        <v>21</v>
      </c>
      <c r="D502" s="115" t="str">
        <f>Расчет!C507</f>
        <v>раб</v>
      </c>
      <c r="E502" s="113">
        <f>IF(OR(Расчет!F507="",Расчет!F507=0),0,Расчет!F507)</f>
        <v>0</v>
      </c>
      <c r="F502" s="113">
        <f>IF(Расчет!H507=1,1,0)*COUNT(Расчет!$J$7:J507)</f>
        <v>15</v>
      </c>
      <c r="G502" s="114">
        <f>1000*(Расчет!E507+IF(config!$D$9=2,'Расчет стоимости'!$E$16,'Расчет стоимости'!$E$12))</f>
        <v>1852.07</v>
      </c>
      <c r="H502" s="113">
        <f>Расчет!D507/1000</f>
        <v>1.0589999999999999</v>
      </c>
    </row>
    <row r="503" spans="1:8" x14ac:dyDescent="0.25">
      <c r="A503" s="113">
        <f t="shared" si="7"/>
        <v>502</v>
      </c>
      <c r="B503" s="115">
        <f>Расчет!A508</f>
        <v>43455</v>
      </c>
      <c r="C503" s="113">
        <f>Расчет!B508</f>
        <v>22</v>
      </c>
      <c r="D503" s="115" t="str">
        <f>Расчет!C508</f>
        <v>раб</v>
      </c>
      <c r="E503" s="113">
        <f>IF(OR(Расчет!F508="",Расчет!F508=0),0,Расчет!F508)</f>
        <v>0</v>
      </c>
      <c r="F503" s="113">
        <f>IF(Расчет!H508=1,1,0)*COUNT(Расчет!$J$7:J508)</f>
        <v>0</v>
      </c>
      <c r="G503" s="114">
        <f>1000*(Расчет!E508+IF(config!$D$9=2,'Расчет стоимости'!$E$16,'Расчет стоимости'!$E$12))</f>
        <v>1847.1299999999999</v>
      </c>
      <c r="H503" s="113">
        <f>Расчет!D508/1000</f>
        <v>1.054</v>
      </c>
    </row>
    <row r="504" spans="1:8" x14ac:dyDescent="0.25">
      <c r="A504" s="113">
        <f t="shared" si="7"/>
        <v>503</v>
      </c>
      <c r="B504" s="115">
        <f>Расчет!A509</f>
        <v>43455</v>
      </c>
      <c r="C504" s="113">
        <f>Расчет!B509</f>
        <v>23</v>
      </c>
      <c r="D504" s="115" t="str">
        <f>Расчет!C509</f>
        <v>раб</v>
      </c>
      <c r="E504" s="113">
        <f>IF(OR(Расчет!F509="",Расчет!F509=0),0,Расчет!F509)</f>
        <v>0</v>
      </c>
      <c r="F504" s="113">
        <f>IF(Расчет!H509=1,1,0)*COUNT(Расчет!$J$7:J509)</f>
        <v>0</v>
      </c>
      <c r="G504" s="114">
        <f>1000*(Расчет!E509+IF(config!$D$9=2,'Расчет стоимости'!$E$16,'Расчет стоимости'!$E$12))</f>
        <v>1793.09</v>
      </c>
      <c r="H504" s="113">
        <f>Расчет!D509/1000</f>
        <v>1.0489999999999999</v>
      </c>
    </row>
    <row r="505" spans="1:8" x14ac:dyDescent="0.25">
      <c r="A505" s="113">
        <f t="shared" si="7"/>
        <v>504</v>
      </c>
      <c r="B505" s="115">
        <f>Расчет!A510</f>
        <v>43455</v>
      </c>
      <c r="C505" s="113">
        <f>Расчет!B510</f>
        <v>24</v>
      </c>
      <c r="D505" s="115" t="str">
        <f>Расчет!C510</f>
        <v>раб</v>
      </c>
      <c r="E505" s="113">
        <f>IF(OR(Расчет!F510="",Расчет!F510=0),0,Расчет!F510)</f>
        <v>0</v>
      </c>
      <c r="F505" s="113">
        <f>IF(Расчет!H510=1,1,0)*COUNT(Расчет!$J$7:J510)</f>
        <v>0</v>
      </c>
      <c r="G505" s="114">
        <f>1000*(Расчет!E510+IF(config!$D$9=2,'Расчет стоимости'!$E$16,'Расчет стоимости'!$E$12))</f>
        <v>1648.95</v>
      </c>
      <c r="H505" s="113">
        <f>Расчет!D510/1000</f>
        <v>1.0469999999999999</v>
      </c>
    </row>
    <row r="506" spans="1:8" x14ac:dyDescent="0.25">
      <c r="A506" s="113">
        <f t="shared" si="7"/>
        <v>505</v>
      </c>
      <c r="B506" s="115">
        <f>Расчет!A511</f>
        <v>43456</v>
      </c>
      <c r="C506" s="113">
        <f>Расчет!B511</f>
        <v>1</v>
      </c>
      <c r="D506" s="115" t="str">
        <f>Расчет!C511</f>
        <v>вых</v>
      </c>
      <c r="E506" s="113">
        <f>IF(OR(Расчет!F511="",Расчет!F511=0),0,Расчет!F511)</f>
        <v>0</v>
      </c>
      <c r="F506" s="113">
        <f>IF(Расчет!H511=1,1,0)*COUNT(Расчет!$J$7:J511)</f>
        <v>0</v>
      </c>
      <c r="G506" s="114">
        <f>1000*(Расчет!E511+IF(config!$D$9=2,'Расчет стоимости'!$E$16,'Расчет стоимости'!$E$12))</f>
        <v>1518.55</v>
      </c>
      <c r="H506" s="113">
        <f>Расчет!D511/1000</f>
        <v>1.0429999999999999</v>
      </c>
    </row>
    <row r="507" spans="1:8" x14ac:dyDescent="0.25">
      <c r="A507" s="113">
        <f t="shared" si="7"/>
        <v>506</v>
      </c>
      <c r="B507" s="115">
        <f>Расчет!A512</f>
        <v>43456</v>
      </c>
      <c r="C507" s="113">
        <f>Расчет!B512</f>
        <v>2</v>
      </c>
      <c r="D507" s="115" t="str">
        <f>Расчет!C512</f>
        <v>вых</v>
      </c>
      <c r="E507" s="113">
        <f>IF(OR(Расчет!F512="",Расчет!F512=0),0,Расчет!F512)</f>
        <v>0</v>
      </c>
      <c r="F507" s="113">
        <f>IF(Расчет!H512=1,1,0)*COUNT(Расчет!$J$7:J512)</f>
        <v>0</v>
      </c>
      <c r="G507" s="114">
        <f>1000*(Расчет!E512+IF(config!$D$9=2,'Расчет стоимости'!$E$16,'Расчет стоимости'!$E$12))</f>
        <v>1401.1400000000003</v>
      </c>
      <c r="H507" s="113">
        <f>Расчет!D512/1000</f>
        <v>1.046</v>
      </c>
    </row>
    <row r="508" spans="1:8" x14ac:dyDescent="0.25">
      <c r="A508" s="113">
        <f t="shared" si="7"/>
        <v>507</v>
      </c>
      <c r="B508" s="115">
        <f>Расчет!A513</f>
        <v>43456</v>
      </c>
      <c r="C508" s="113">
        <f>Расчет!B513</f>
        <v>3</v>
      </c>
      <c r="D508" s="115" t="str">
        <f>Расчет!C513</f>
        <v>вых</v>
      </c>
      <c r="E508" s="113">
        <f>IF(OR(Расчет!F513="",Расчет!F513=0),0,Расчет!F513)</f>
        <v>0</v>
      </c>
      <c r="F508" s="113">
        <f>IF(Расчет!H513=1,1,0)*COUNT(Расчет!$J$7:J513)</f>
        <v>0</v>
      </c>
      <c r="G508" s="114">
        <f>1000*(Расчет!E513+IF(config!$D$9=2,'Расчет стоимости'!$E$16,'Расчет стоимости'!$E$12))</f>
        <v>1361.08</v>
      </c>
      <c r="H508" s="113">
        <f>Расчет!D513/1000</f>
        <v>1.0449999999999999</v>
      </c>
    </row>
    <row r="509" spans="1:8" x14ac:dyDescent="0.25">
      <c r="A509" s="113">
        <f t="shared" si="7"/>
        <v>508</v>
      </c>
      <c r="B509" s="115">
        <f>Расчет!A514</f>
        <v>43456</v>
      </c>
      <c r="C509" s="113">
        <f>Расчет!B514</f>
        <v>4</v>
      </c>
      <c r="D509" s="115" t="str">
        <f>Расчет!C514</f>
        <v>вых</v>
      </c>
      <c r="E509" s="113">
        <f>IF(OR(Расчет!F514="",Расчет!F514=0),0,Расчет!F514)</f>
        <v>0</v>
      </c>
      <c r="F509" s="113">
        <f>IF(Расчет!H514=1,1,0)*COUNT(Расчет!$J$7:J514)</f>
        <v>0</v>
      </c>
      <c r="G509" s="114">
        <f>1000*(Расчет!E514+IF(config!$D$9=2,'Расчет стоимости'!$E$16,'Расчет стоимости'!$E$12))</f>
        <v>1353.78</v>
      </c>
      <c r="H509" s="113">
        <f>Расчет!D514/1000</f>
        <v>1.0449999999999999</v>
      </c>
    </row>
    <row r="510" spans="1:8" x14ac:dyDescent="0.25">
      <c r="A510" s="113">
        <f t="shared" si="7"/>
        <v>509</v>
      </c>
      <c r="B510" s="115">
        <f>Расчет!A515</f>
        <v>43456</v>
      </c>
      <c r="C510" s="113">
        <f>Расчет!B515</f>
        <v>5</v>
      </c>
      <c r="D510" s="115" t="str">
        <f>Расчет!C515</f>
        <v>вых</v>
      </c>
      <c r="E510" s="113">
        <f>IF(OR(Расчет!F515="",Расчет!F515=0),0,Расчет!F515)</f>
        <v>0</v>
      </c>
      <c r="F510" s="113">
        <f>IF(Расчет!H515=1,1,0)*COUNT(Расчет!$J$7:J515)</f>
        <v>0</v>
      </c>
      <c r="G510" s="114">
        <f>1000*(Расчет!E515+IF(config!$D$9=2,'Расчет стоимости'!$E$16,'Расчет стоимости'!$E$12))</f>
        <v>1356.55</v>
      </c>
      <c r="H510" s="113">
        <f>Расчет!D515/1000</f>
        <v>1.0429999999999999</v>
      </c>
    </row>
    <row r="511" spans="1:8" x14ac:dyDescent="0.25">
      <c r="A511" s="113">
        <f t="shared" si="7"/>
        <v>510</v>
      </c>
      <c r="B511" s="115">
        <f>Расчет!A516</f>
        <v>43456</v>
      </c>
      <c r="C511" s="113">
        <f>Расчет!B516</f>
        <v>6</v>
      </c>
      <c r="D511" s="115" t="str">
        <f>Расчет!C516</f>
        <v>вых</v>
      </c>
      <c r="E511" s="113">
        <f>IF(OR(Расчет!F516="",Расчет!F516=0),0,Расчет!F516)</f>
        <v>0</v>
      </c>
      <c r="F511" s="113">
        <f>IF(Расчет!H516=1,1,0)*COUNT(Расчет!$J$7:J516)</f>
        <v>0</v>
      </c>
      <c r="G511" s="114">
        <f>1000*(Расчет!E516+IF(config!$D$9=2,'Расчет стоимости'!$E$16,'Расчет стоимости'!$E$12))</f>
        <v>1406.8700000000001</v>
      </c>
      <c r="H511" s="113">
        <f>Расчет!D516/1000</f>
        <v>1.044</v>
      </c>
    </row>
    <row r="512" spans="1:8" x14ac:dyDescent="0.25">
      <c r="A512" s="113">
        <f t="shared" si="7"/>
        <v>511</v>
      </c>
      <c r="B512" s="115">
        <f>Расчет!A517</f>
        <v>43456</v>
      </c>
      <c r="C512" s="113">
        <f>Расчет!B517</f>
        <v>7</v>
      </c>
      <c r="D512" s="115" t="str">
        <f>Расчет!C517</f>
        <v>вых</v>
      </c>
      <c r="E512" s="113">
        <f>IF(OR(Расчет!F517="",Расчет!F517=0),0,Расчет!F517)</f>
        <v>0</v>
      </c>
      <c r="F512" s="113">
        <f>IF(Расчет!H517=1,1,0)*COUNT(Расчет!$J$7:J517)</f>
        <v>0</v>
      </c>
      <c r="G512" s="114">
        <f>1000*(Расчет!E517+IF(config!$D$9=2,'Расчет стоимости'!$E$16,'Расчет стоимости'!$E$12))</f>
        <v>1423.33</v>
      </c>
      <c r="H512" s="113">
        <f>Расчет!D517/1000</f>
        <v>1.0489999999999999</v>
      </c>
    </row>
    <row r="513" spans="1:8" x14ac:dyDescent="0.25">
      <c r="A513" s="113">
        <f t="shared" si="7"/>
        <v>512</v>
      </c>
      <c r="B513" s="115">
        <f>Расчет!A518</f>
        <v>43456</v>
      </c>
      <c r="C513" s="113">
        <f>Расчет!B518</f>
        <v>8</v>
      </c>
      <c r="D513" s="115" t="str">
        <f>Расчет!C518</f>
        <v>вых</v>
      </c>
      <c r="E513" s="113">
        <f>IF(OR(Расчет!F518="",Расчет!F518=0),0,Расчет!F518)</f>
        <v>0</v>
      </c>
      <c r="F513" s="113">
        <f>IF(Расчет!H518=1,1,0)*COUNT(Расчет!$J$7:J518)</f>
        <v>0</v>
      </c>
      <c r="G513" s="114">
        <f>1000*(Расчет!E518+IF(config!$D$9=2,'Расчет стоимости'!$E$16,'Расчет стоимости'!$E$12))</f>
        <v>1600.8700000000001</v>
      </c>
      <c r="H513" s="113">
        <f>Расчет!D518/1000</f>
        <v>1.0449999999999999</v>
      </c>
    </row>
    <row r="514" spans="1:8" x14ac:dyDescent="0.25">
      <c r="A514" s="113">
        <f t="shared" si="7"/>
        <v>513</v>
      </c>
      <c r="B514" s="115">
        <f>Расчет!A519</f>
        <v>43456</v>
      </c>
      <c r="C514" s="113">
        <f>Расчет!B519</f>
        <v>9</v>
      </c>
      <c r="D514" s="115" t="str">
        <f>Расчет!C519</f>
        <v>вых</v>
      </c>
      <c r="E514" s="113">
        <f>IF(OR(Расчет!F519="",Расчет!F519=0),0,Расчет!F519)</f>
        <v>0</v>
      </c>
      <c r="F514" s="113">
        <f>IF(Расчет!H519=1,1,0)*COUNT(Расчет!$J$7:J519)</f>
        <v>0</v>
      </c>
      <c r="G514" s="114">
        <f>1000*(Расчет!E519+IF(config!$D$9=2,'Расчет стоимости'!$E$16,'Расчет стоимости'!$E$12))</f>
        <v>1771.12</v>
      </c>
      <c r="H514" s="113">
        <f>Расчет!D519/1000</f>
        <v>1.024</v>
      </c>
    </row>
    <row r="515" spans="1:8" x14ac:dyDescent="0.25">
      <c r="A515" s="113">
        <f t="shared" si="7"/>
        <v>514</v>
      </c>
      <c r="B515" s="115">
        <f>Расчет!A520</f>
        <v>43456</v>
      </c>
      <c r="C515" s="113">
        <f>Расчет!B520</f>
        <v>10</v>
      </c>
      <c r="D515" s="115" t="str">
        <f>Расчет!C520</f>
        <v>вых</v>
      </c>
      <c r="E515" s="113">
        <f>IF(OR(Расчет!F520="",Расчет!F520=0),0,Расчет!F520)</f>
        <v>0</v>
      </c>
      <c r="F515" s="113">
        <f>IF(Расчет!H520=1,1,0)*COUNT(Расчет!$J$7:J520)</f>
        <v>0</v>
      </c>
      <c r="G515" s="114">
        <f>1000*(Расчет!E520+IF(config!$D$9=2,'Расчет стоимости'!$E$16,'Расчет стоимости'!$E$12))</f>
        <v>1875.89</v>
      </c>
      <c r="H515" s="113">
        <f>Расчет!D520/1000</f>
        <v>1.0129999999999999</v>
      </c>
    </row>
    <row r="516" spans="1:8" x14ac:dyDescent="0.25">
      <c r="A516" s="113">
        <f t="shared" si="7"/>
        <v>515</v>
      </c>
      <c r="B516" s="115">
        <f>Расчет!A521</f>
        <v>43456</v>
      </c>
      <c r="C516" s="113">
        <f>Расчет!B521</f>
        <v>11</v>
      </c>
      <c r="D516" s="115" t="str">
        <f>Расчет!C521</f>
        <v>вых</v>
      </c>
      <c r="E516" s="113">
        <f>IF(OR(Расчет!F521="",Расчет!F521=0),0,Расчет!F521)</f>
        <v>0</v>
      </c>
      <c r="F516" s="113">
        <f>IF(Расчет!H521=1,1,0)*COUNT(Расчет!$J$7:J521)</f>
        <v>0</v>
      </c>
      <c r="G516" s="114">
        <f>1000*(Расчет!E521+IF(config!$D$9=2,'Расчет стоимости'!$E$16,'Расчет стоимости'!$E$12))</f>
        <v>1893.8500000000001</v>
      </c>
      <c r="H516" s="113">
        <f>Расчет!D521/1000</f>
        <v>1.018</v>
      </c>
    </row>
    <row r="517" spans="1:8" x14ac:dyDescent="0.25">
      <c r="A517" s="113">
        <f t="shared" ref="A517:A580" si="8">1+A516</f>
        <v>516</v>
      </c>
      <c r="B517" s="115">
        <f>Расчет!A522</f>
        <v>43456</v>
      </c>
      <c r="C517" s="113">
        <f>Расчет!B522</f>
        <v>12</v>
      </c>
      <c r="D517" s="115" t="str">
        <f>Расчет!C522</f>
        <v>вых</v>
      </c>
      <c r="E517" s="113">
        <f>IF(OR(Расчет!F522="",Расчет!F522=0),0,Расчет!F522)</f>
        <v>0</v>
      </c>
      <c r="F517" s="113">
        <f>IF(Расчет!H522=1,1,0)*COUNT(Расчет!$J$7:J522)</f>
        <v>0</v>
      </c>
      <c r="G517" s="114">
        <f>1000*(Расчет!E522+IF(config!$D$9=2,'Расчет стоимости'!$E$16,'Расчет стоимости'!$E$12))</f>
        <v>1899.26</v>
      </c>
      <c r="H517" s="113">
        <f>Расчет!D522/1000</f>
        <v>1.018</v>
      </c>
    </row>
    <row r="518" spans="1:8" x14ac:dyDescent="0.25">
      <c r="A518" s="113">
        <f t="shared" si="8"/>
        <v>517</v>
      </c>
      <c r="B518" s="115">
        <f>Расчет!A523</f>
        <v>43456</v>
      </c>
      <c r="C518" s="113">
        <f>Расчет!B523</f>
        <v>13</v>
      </c>
      <c r="D518" s="115" t="str">
        <f>Расчет!C523</f>
        <v>вых</v>
      </c>
      <c r="E518" s="113">
        <f>IF(OR(Расчет!F523="",Расчет!F523=0),0,Расчет!F523)</f>
        <v>0</v>
      </c>
      <c r="F518" s="113">
        <f>IF(Расчет!H523=1,1,0)*COUNT(Расчет!$J$7:J523)</f>
        <v>0</v>
      </c>
      <c r="G518" s="114">
        <f>1000*(Расчет!E523+IF(config!$D$9=2,'Расчет стоимости'!$E$16,'Расчет стоимости'!$E$12))</f>
        <v>1893.31</v>
      </c>
      <c r="H518" s="113">
        <f>Расчет!D523/1000</f>
        <v>1.0149999999999999</v>
      </c>
    </row>
    <row r="519" spans="1:8" x14ac:dyDescent="0.25">
      <c r="A519" s="113">
        <f t="shared" si="8"/>
        <v>518</v>
      </c>
      <c r="B519" s="115">
        <f>Расчет!A524</f>
        <v>43456</v>
      </c>
      <c r="C519" s="113">
        <f>Расчет!B524</f>
        <v>14</v>
      </c>
      <c r="D519" s="115" t="str">
        <f>Расчет!C524</f>
        <v>вых</v>
      </c>
      <c r="E519" s="113">
        <f>IF(OR(Расчет!F524="",Расчет!F524=0),0,Расчет!F524)</f>
        <v>0</v>
      </c>
      <c r="F519" s="113">
        <f>IF(Расчет!H524=1,1,0)*COUNT(Расчет!$J$7:J524)</f>
        <v>0</v>
      </c>
      <c r="G519" s="114">
        <f>1000*(Расчет!E524+IF(config!$D$9=2,'Расчет стоимости'!$E$16,'Расчет стоимости'!$E$12))</f>
        <v>1901.93</v>
      </c>
      <c r="H519" s="113">
        <f>Расчет!D524/1000</f>
        <v>1.0109999999999999</v>
      </c>
    </row>
    <row r="520" spans="1:8" x14ac:dyDescent="0.25">
      <c r="A520" s="113">
        <f t="shared" si="8"/>
        <v>519</v>
      </c>
      <c r="B520" s="115">
        <f>Расчет!A525</f>
        <v>43456</v>
      </c>
      <c r="C520" s="113">
        <f>Расчет!B525</f>
        <v>15</v>
      </c>
      <c r="D520" s="115" t="str">
        <f>Расчет!C525</f>
        <v>вых</v>
      </c>
      <c r="E520" s="113">
        <f>IF(OR(Расчет!F525="",Расчет!F525=0),0,Расчет!F525)</f>
        <v>0</v>
      </c>
      <c r="F520" s="113">
        <f>IF(Расчет!H525=1,1,0)*COUNT(Расчет!$J$7:J525)</f>
        <v>0</v>
      </c>
      <c r="G520" s="114">
        <f>1000*(Расчет!E525+IF(config!$D$9=2,'Расчет стоимости'!$E$16,'Расчет стоимости'!$E$12))</f>
        <v>1900.55</v>
      </c>
      <c r="H520" s="113">
        <f>Расчет!D525/1000</f>
        <v>1.016</v>
      </c>
    </row>
    <row r="521" spans="1:8" x14ac:dyDescent="0.25">
      <c r="A521" s="113">
        <f t="shared" si="8"/>
        <v>520</v>
      </c>
      <c r="B521" s="115">
        <f>Расчет!A526</f>
        <v>43456</v>
      </c>
      <c r="C521" s="113">
        <f>Расчет!B526</f>
        <v>16</v>
      </c>
      <c r="D521" s="115" t="str">
        <f>Расчет!C526</f>
        <v>вых</v>
      </c>
      <c r="E521" s="113">
        <f>IF(OR(Расчет!F526="",Расчет!F526=0),0,Расчет!F526)</f>
        <v>0</v>
      </c>
      <c r="F521" s="113">
        <f>IF(Расчет!H526=1,1,0)*COUNT(Расчет!$J$7:J526)</f>
        <v>0</v>
      </c>
      <c r="G521" s="114">
        <f>1000*(Расчет!E526+IF(config!$D$9=2,'Расчет стоимости'!$E$16,'Расчет стоимости'!$E$12))</f>
        <v>1875.2900000000002</v>
      </c>
      <c r="H521" s="113">
        <f>Расчет!D526/1000</f>
        <v>1.0169999999999999</v>
      </c>
    </row>
    <row r="522" spans="1:8" x14ac:dyDescent="0.25">
      <c r="A522" s="113">
        <f t="shared" si="8"/>
        <v>521</v>
      </c>
      <c r="B522" s="115">
        <f>Расчет!A527</f>
        <v>43456</v>
      </c>
      <c r="C522" s="113">
        <f>Расчет!B527</f>
        <v>17</v>
      </c>
      <c r="D522" s="115" t="str">
        <f>Расчет!C527</f>
        <v>вых</v>
      </c>
      <c r="E522" s="113">
        <f>IF(OR(Расчет!F527="",Расчет!F527=0),0,Расчет!F527)</f>
        <v>0</v>
      </c>
      <c r="F522" s="113">
        <f>IF(Расчет!H527=1,1,0)*COUNT(Расчет!$J$7:J527)</f>
        <v>0</v>
      </c>
      <c r="G522" s="114">
        <f>1000*(Расчет!E527+IF(config!$D$9=2,'Расчет стоимости'!$E$16,'Расчет стоимости'!$E$12))</f>
        <v>1920.5799999999997</v>
      </c>
      <c r="H522" s="113">
        <f>Расчет!D527/1000</f>
        <v>1.0329999999999999</v>
      </c>
    </row>
    <row r="523" spans="1:8" x14ac:dyDescent="0.25">
      <c r="A523" s="113">
        <f t="shared" si="8"/>
        <v>522</v>
      </c>
      <c r="B523" s="115">
        <f>Расчет!A528</f>
        <v>43456</v>
      </c>
      <c r="C523" s="113">
        <f>Расчет!B528</f>
        <v>18</v>
      </c>
      <c r="D523" s="115" t="str">
        <f>Расчет!C528</f>
        <v>вых</v>
      </c>
      <c r="E523" s="113">
        <f>IF(OR(Расчет!F528="",Расчет!F528=0),0,Расчет!F528)</f>
        <v>0</v>
      </c>
      <c r="F523" s="113">
        <f>IF(Расчет!H528=1,1,0)*COUNT(Расчет!$J$7:J528)</f>
        <v>0</v>
      </c>
      <c r="G523" s="114">
        <f>1000*(Расчет!E528+IF(config!$D$9=2,'Расчет стоимости'!$E$16,'Расчет стоимости'!$E$12))</f>
        <v>1935.4300000000003</v>
      </c>
      <c r="H523" s="113">
        <f>Расчет!D528/1000</f>
        <v>1.036</v>
      </c>
    </row>
    <row r="524" spans="1:8" x14ac:dyDescent="0.25">
      <c r="A524" s="113">
        <f t="shared" si="8"/>
        <v>523</v>
      </c>
      <c r="B524" s="115">
        <f>Расчет!A529</f>
        <v>43456</v>
      </c>
      <c r="C524" s="113">
        <f>Расчет!B529</f>
        <v>19</v>
      </c>
      <c r="D524" s="115" t="str">
        <f>Расчет!C529</f>
        <v>вых</v>
      </c>
      <c r="E524" s="113">
        <f>IF(OR(Расчет!F529="",Расчет!F529=0),0,Расчет!F529)</f>
        <v>0</v>
      </c>
      <c r="F524" s="113">
        <f>IF(Расчет!H529=1,1,0)*COUNT(Расчет!$J$7:J529)</f>
        <v>0</v>
      </c>
      <c r="G524" s="114">
        <f>1000*(Расчет!E529+IF(config!$D$9=2,'Расчет стоимости'!$E$16,'Расчет стоимости'!$E$12))</f>
        <v>1922.8</v>
      </c>
      <c r="H524" s="113">
        <f>Расчет!D529/1000</f>
        <v>1.04</v>
      </c>
    </row>
    <row r="525" spans="1:8" x14ac:dyDescent="0.25">
      <c r="A525" s="113">
        <f t="shared" si="8"/>
        <v>524</v>
      </c>
      <c r="B525" s="115">
        <f>Расчет!A530</f>
        <v>43456</v>
      </c>
      <c r="C525" s="113">
        <f>Расчет!B530</f>
        <v>20</v>
      </c>
      <c r="D525" s="115" t="str">
        <f>Расчет!C530</f>
        <v>вых</v>
      </c>
      <c r="E525" s="113">
        <f>IF(OR(Расчет!F530="",Расчет!F530=0),0,Расчет!F530)</f>
        <v>0</v>
      </c>
      <c r="F525" s="113">
        <f>IF(Расчет!H530=1,1,0)*COUNT(Расчет!$J$7:J530)</f>
        <v>0</v>
      </c>
      <c r="G525" s="114">
        <f>1000*(Расчет!E530+IF(config!$D$9=2,'Расчет стоимости'!$E$16,'Расчет стоимости'!$E$12))</f>
        <v>1903.8200000000002</v>
      </c>
      <c r="H525" s="113">
        <f>Расчет!D530/1000</f>
        <v>1.0429999999999999</v>
      </c>
    </row>
    <row r="526" spans="1:8" x14ac:dyDescent="0.25">
      <c r="A526" s="113">
        <f t="shared" si="8"/>
        <v>525</v>
      </c>
      <c r="B526" s="115">
        <f>Расчет!A531</f>
        <v>43456</v>
      </c>
      <c r="C526" s="113">
        <f>Расчет!B531</f>
        <v>21</v>
      </c>
      <c r="D526" s="115" t="str">
        <f>Расчет!C531</f>
        <v>вых</v>
      </c>
      <c r="E526" s="113">
        <f>IF(OR(Расчет!F531="",Расчет!F531=0),0,Расчет!F531)</f>
        <v>0</v>
      </c>
      <c r="F526" s="113">
        <f>IF(Расчет!H531=1,1,0)*COUNT(Расчет!$J$7:J531)</f>
        <v>0</v>
      </c>
      <c r="G526" s="114">
        <f>1000*(Расчет!E531+IF(config!$D$9=2,'Расчет стоимости'!$E$16,'Расчет стоимости'!$E$12))</f>
        <v>1913.3199999999997</v>
      </c>
      <c r="H526" s="113">
        <f>Расчет!D531/1000</f>
        <v>1.04</v>
      </c>
    </row>
    <row r="527" spans="1:8" x14ac:dyDescent="0.25">
      <c r="A527" s="113">
        <f t="shared" si="8"/>
        <v>526</v>
      </c>
      <c r="B527" s="115">
        <f>Расчет!A532</f>
        <v>43456</v>
      </c>
      <c r="C527" s="113">
        <f>Расчет!B532</f>
        <v>22</v>
      </c>
      <c r="D527" s="115" t="str">
        <f>Расчет!C532</f>
        <v>вых</v>
      </c>
      <c r="E527" s="113">
        <f>IF(OR(Расчет!F532="",Расчет!F532=0),0,Расчет!F532)</f>
        <v>0</v>
      </c>
      <c r="F527" s="113">
        <f>IF(Расчет!H532=1,1,0)*COUNT(Расчет!$J$7:J532)</f>
        <v>0</v>
      </c>
      <c r="G527" s="114">
        <f>1000*(Расчет!E532+IF(config!$D$9=2,'Расчет стоимости'!$E$16,'Расчет стоимости'!$E$12))</f>
        <v>1899.9299999999998</v>
      </c>
      <c r="H527" s="113">
        <f>Расчет!D532/1000</f>
        <v>1.0389999999999999</v>
      </c>
    </row>
    <row r="528" spans="1:8" x14ac:dyDescent="0.25">
      <c r="A528" s="113">
        <f t="shared" si="8"/>
        <v>527</v>
      </c>
      <c r="B528" s="115">
        <f>Расчет!A533</f>
        <v>43456</v>
      </c>
      <c r="C528" s="113">
        <f>Расчет!B533</f>
        <v>23</v>
      </c>
      <c r="D528" s="115" t="str">
        <f>Расчет!C533</f>
        <v>вых</v>
      </c>
      <c r="E528" s="113">
        <f>IF(OR(Расчет!F533="",Расчет!F533=0),0,Расчет!F533)</f>
        <v>0</v>
      </c>
      <c r="F528" s="113">
        <f>IF(Расчет!H533=1,1,0)*COUNT(Расчет!$J$7:J533)</f>
        <v>0</v>
      </c>
      <c r="G528" s="114">
        <f>1000*(Расчет!E533+IF(config!$D$9=2,'Расчет стоимости'!$E$16,'Расчет стоимости'!$E$12))</f>
        <v>1765.74</v>
      </c>
      <c r="H528" s="113">
        <f>Расчет!D533/1000</f>
        <v>1.0329999999999999</v>
      </c>
    </row>
    <row r="529" spans="1:8" x14ac:dyDescent="0.25">
      <c r="A529" s="113">
        <f t="shared" si="8"/>
        <v>528</v>
      </c>
      <c r="B529" s="115">
        <f>Расчет!A534</f>
        <v>43456</v>
      </c>
      <c r="C529" s="113">
        <f>Расчет!B534</f>
        <v>24</v>
      </c>
      <c r="D529" s="115" t="str">
        <f>Расчет!C534</f>
        <v>вых</v>
      </c>
      <c r="E529" s="113">
        <f>IF(OR(Расчет!F534="",Расчет!F534=0),0,Расчет!F534)</f>
        <v>0</v>
      </c>
      <c r="F529" s="113">
        <f>IF(Расчет!H534=1,1,0)*COUNT(Расчет!$J$7:J534)</f>
        <v>0</v>
      </c>
      <c r="G529" s="114">
        <f>1000*(Расчет!E534+IF(config!$D$9=2,'Расчет стоимости'!$E$16,'Расчет стоимости'!$E$12))</f>
        <v>1447.3599999999997</v>
      </c>
      <c r="H529" s="113">
        <f>Расчет!D534/1000</f>
        <v>1.0369999999999999</v>
      </c>
    </row>
    <row r="530" spans="1:8" x14ac:dyDescent="0.25">
      <c r="A530" s="113">
        <f t="shared" si="8"/>
        <v>529</v>
      </c>
      <c r="B530" s="115">
        <f>Расчет!A535</f>
        <v>43457</v>
      </c>
      <c r="C530" s="113">
        <f>Расчет!B535</f>
        <v>1</v>
      </c>
      <c r="D530" s="115" t="str">
        <f>Расчет!C535</f>
        <v>вых</v>
      </c>
      <c r="E530" s="113">
        <f>IF(OR(Расчет!F535="",Расчет!F535=0),0,Расчет!F535)</f>
        <v>0</v>
      </c>
      <c r="F530" s="113">
        <f>IF(Расчет!H535=1,1,0)*COUNT(Расчет!$J$7:J535)</f>
        <v>0</v>
      </c>
      <c r="G530" s="114">
        <f>1000*(Расчет!E535+IF(config!$D$9=2,'Расчет стоимости'!$E$16,'Расчет стоимости'!$E$12))</f>
        <v>1428.21</v>
      </c>
      <c r="H530" s="113">
        <f>Расчет!D535/1000</f>
        <v>1.0329999999999999</v>
      </c>
    </row>
    <row r="531" spans="1:8" x14ac:dyDescent="0.25">
      <c r="A531" s="113">
        <f t="shared" si="8"/>
        <v>530</v>
      </c>
      <c r="B531" s="115">
        <f>Расчет!A536</f>
        <v>43457</v>
      </c>
      <c r="C531" s="113">
        <f>Расчет!B536</f>
        <v>2</v>
      </c>
      <c r="D531" s="115" t="str">
        <f>Расчет!C536</f>
        <v>вых</v>
      </c>
      <c r="E531" s="113">
        <f>IF(OR(Расчет!F536="",Расчет!F536=0),0,Расчет!F536)</f>
        <v>0</v>
      </c>
      <c r="F531" s="113">
        <f>IF(Расчет!H536=1,1,0)*COUNT(Расчет!$J$7:J536)</f>
        <v>0</v>
      </c>
      <c r="G531" s="114">
        <f>1000*(Расчет!E536+IF(config!$D$9=2,'Расчет стоимости'!$E$16,'Расчет стоимости'!$E$12))</f>
        <v>1361.8899999999999</v>
      </c>
      <c r="H531" s="113">
        <f>Расчет!D536/1000</f>
        <v>1.0369999999999999</v>
      </c>
    </row>
    <row r="532" spans="1:8" x14ac:dyDescent="0.25">
      <c r="A532" s="113">
        <f t="shared" si="8"/>
        <v>531</v>
      </c>
      <c r="B532" s="115">
        <f>Расчет!A537</f>
        <v>43457</v>
      </c>
      <c r="C532" s="113">
        <f>Расчет!B537</f>
        <v>3</v>
      </c>
      <c r="D532" s="115" t="str">
        <f>Расчет!C537</f>
        <v>вых</v>
      </c>
      <c r="E532" s="113">
        <f>IF(OR(Расчет!F537="",Расчет!F537=0),0,Расчет!F537)</f>
        <v>0</v>
      </c>
      <c r="F532" s="113">
        <f>IF(Расчет!H537=1,1,0)*COUNT(Расчет!$J$7:J537)</f>
        <v>0</v>
      </c>
      <c r="G532" s="114">
        <f>1000*(Расчет!E537+IF(config!$D$9=2,'Расчет стоимости'!$E$16,'Расчет стоимости'!$E$12))</f>
        <v>1302.1099999999999</v>
      </c>
      <c r="H532" s="113">
        <f>Расчет!D537/1000</f>
        <v>1.0329999999999999</v>
      </c>
    </row>
    <row r="533" spans="1:8" x14ac:dyDescent="0.25">
      <c r="A533" s="113">
        <f t="shared" si="8"/>
        <v>532</v>
      </c>
      <c r="B533" s="115">
        <f>Расчет!A538</f>
        <v>43457</v>
      </c>
      <c r="C533" s="113">
        <f>Расчет!B538</f>
        <v>4</v>
      </c>
      <c r="D533" s="115" t="str">
        <f>Расчет!C538</f>
        <v>вых</v>
      </c>
      <c r="E533" s="113">
        <f>IF(OR(Расчет!F538="",Расчет!F538=0),0,Расчет!F538)</f>
        <v>0</v>
      </c>
      <c r="F533" s="113">
        <f>IF(Расчет!H538=1,1,0)*COUNT(Расчет!$J$7:J538)</f>
        <v>0</v>
      </c>
      <c r="G533" s="114">
        <f>1000*(Расчет!E538+IF(config!$D$9=2,'Расчет стоимости'!$E$16,'Расчет стоимости'!$E$12))</f>
        <v>1283.1799999999998</v>
      </c>
      <c r="H533" s="113">
        <f>Расчет!D538/1000</f>
        <v>1.0349999999999999</v>
      </c>
    </row>
    <row r="534" spans="1:8" x14ac:dyDescent="0.25">
      <c r="A534" s="113">
        <f t="shared" si="8"/>
        <v>533</v>
      </c>
      <c r="B534" s="115">
        <f>Расчет!A539</f>
        <v>43457</v>
      </c>
      <c r="C534" s="113">
        <f>Расчет!B539</f>
        <v>5</v>
      </c>
      <c r="D534" s="115" t="str">
        <f>Расчет!C539</f>
        <v>вых</v>
      </c>
      <c r="E534" s="113">
        <f>IF(OR(Расчет!F539="",Расчет!F539=0),0,Расчет!F539)</f>
        <v>0</v>
      </c>
      <c r="F534" s="113">
        <f>IF(Расчет!H539=1,1,0)*COUNT(Расчет!$J$7:J539)</f>
        <v>0</v>
      </c>
      <c r="G534" s="114">
        <f>1000*(Расчет!E539+IF(config!$D$9=2,'Расчет стоимости'!$E$16,'Расчет стоимости'!$E$12))</f>
        <v>1287.8699999999999</v>
      </c>
      <c r="H534" s="113">
        <f>Расчет!D539/1000</f>
        <v>1.036</v>
      </c>
    </row>
    <row r="535" spans="1:8" x14ac:dyDescent="0.25">
      <c r="A535" s="113">
        <f t="shared" si="8"/>
        <v>534</v>
      </c>
      <c r="B535" s="115">
        <f>Расчет!A540</f>
        <v>43457</v>
      </c>
      <c r="C535" s="113">
        <f>Расчет!B540</f>
        <v>6</v>
      </c>
      <c r="D535" s="115" t="str">
        <f>Расчет!C540</f>
        <v>вых</v>
      </c>
      <c r="E535" s="113">
        <f>IF(OR(Расчет!F540="",Расчет!F540=0),0,Расчет!F540)</f>
        <v>0</v>
      </c>
      <c r="F535" s="113">
        <f>IF(Расчет!H540=1,1,0)*COUNT(Расчет!$J$7:J540)</f>
        <v>0</v>
      </c>
      <c r="G535" s="114">
        <f>1000*(Расчет!E540+IF(config!$D$9=2,'Расчет стоимости'!$E$16,'Расчет стоимости'!$E$12))</f>
        <v>1333.9399999999998</v>
      </c>
      <c r="H535" s="113">
        <f>Расчет!D540/1000</f>
        <v>1.038</v>
      </c>
    </row>
    <row r="536" spans="1:8" x14ac:dyDescent="0.25">
      <c r="A536" s="113">
        <f t="shared" si="8"/>
        <v>535</v>
      </c>
      <c r="B536" s="115">
        <f>Расчет!A541</f>
        <v>43457</v>
      </c>
      <c r="C536" s="113">
        <f>Расчет!B541</f>
        <v>7</v>
      </c>
      <c r="D536" s="115" t="str">
        <f>Расчет!C541</f>
        <v>вых</v>
      </c>
      <c r="E536" s="113">
        <f>IF(OR(Расчет!F541="",Расчет!F541=0),0,Расчет!F541)</f>
        <v>0</v>
      </c>
      <c r="F536" s="113">
        <f>IF(Расчет!H541=1,1,0)*COUNT(Расчет!$J$7:J541)</f>
        <v>0</v>
      </c>
      <c r="G536" s="114">
        <f>1000*(Расчет!E541+IF(config!$D$9=2,'Расчет стоимости'!$E$16,'Расчет стоимости'!$E$12))</f>
        <v>1365.71</v>
      </c>
      <c r="H536" s="113">
        <f>Расчет!D541/1000</f>
        <v>1.0389999999999999</v>
      </c>
    </row>
    <row r="537" spans="1:8" x14ac:dyDescent="0.25">
      <c r="A537" s="113">
        <f t="shared" si="8"/>
        <v>536</v>
      </c>
      <c r="B537" s="115">
        <f>Расчет!A542</f>
        <v>43457</v>
      </c>
      <c r="C537" s="113">
        <f>Расчет!B542</f>
        <v>8</v>
      </c>
      <c r="D537" s="115" t="str">
        <f>Расчет!C542</f>
        <v>вых</v>
      </c>
      <c r="E537" s="113">
        <f>IF(OR(Расчет!F542="",Расчет!F542=0),0,Расчет!F542)</f>
        <v>0</v>
      </c>
      <c r="F537" s="113">
        <f>IF(Расчет!H542=1,1,0)*COUNT(Расчет!$J$7:J542)</f>
        <v>0</v>
      </c>
      <c r="G537" s="114">
        <f>1000*(Расчет!E542+IF(config!$D$9=2,'Расчет стоимости'!$E$16,'Расчет стоимости'!$E$12))</f>
        <v>1386.0000000000002</v>
      </c>
      <c r="H537" s="113">
        <f>Расчет!D542/1000</f>
        <v>1.032</v>
      </c>
    </row>
    <row r="538" spans="1:8" x14ac:dyDescent="0.25">
      <c r="A538" s="113">
        <f t="shared" si="8"/>
        <v>537</v>
      </c>
      <c r="B538" s="115">
        <f>Расчет!A543</f>
        <v>43457</v>
      </c>
      <c r="C538" s="113">
        <f>Расчет!B543</f>
        <v>9</v>
      </c>
      <c r="D538" s="115" t="str">
        <f>Расчет!C543</f>
        <v>вых</v>
      </c>
      <c r="E538" s="113">
        <f>IF(OR(Расчет!F543="",Расчет!F543=0),0,Расчет!F543)</f>
        <v>0</v>
      </c>
      <c r="F538" s="113">
        <f>IF(Расчет!H543=1,1,0)*COUNT(Расчет!$J$7:J543)</f>
        <v>0</v>
      </c>
      <c r="G538" s="114">
        <f>1000*(Расчет!E543+IF(config!$D$9=2,'Расчет стоимости'!$E$16,'Расчет стоимости'!$E$12))</f>
        <v>1448.3000000000002</v>
      </c>
      <c r="H538" s="113">
        <f>Расчет!D543/1000</f>
        <v>1.03</v>
      </c>
    </row>
    <row r="539" spans="1:8" x14ac:dyDescent="0.25">
      <c r="A539" s="113">
        <f t="shared" si="8"/>
        <v>538</v>
      </c>
      <c r="B539" s="115">
        <f>Расчет!A544</f>
        <v>43457</v>
      </c>
      <c r="C539" s="113">
        <f>Расчет!B544</f>
        <v>10</v>
      </c>
      <c r="D539" s="115" t="str">
        <f>Расчет!C544</f>
        <v>вых</v>
      </c>
      <c r="E539" s="113">
        <f>IF(OR(Расчет!F544="",Расчет!F544=0),0,Расчет!F544)</f>
        <v>0</v>
      </c>
      <c r="F539" s="113">
        <f>IF(Расчет!H544=1,1,0)*COUNT(Расчет!$J$7:J544)</f>
        <v>0</v>
      </c>
      <c r="G539" s="114">
        <f>1000*(Расчет!E544+IF(config!$D$9=2,'Расчет стоимости'!$E$16,'Расчет стоимости'!$E$12))</f>
        <v>1734.6699999999998</v>
      </c>
      <c r="H539" s="113">
        <f>Расчет!D544/1000</f>
        <v>1.0169999999999999</v>
      </c>
    </row>
    <row r="540" spans="1:8" x14ac:dyDescent="0.25">
      <c r="A540" s="113">
        <f t="shared" si="8"/>
        <v>539</v>
      </c>
      <c r="B540" s="115">
        <f>Расчет!A545</f>
        <v>43457</v>
      </c>
      <c r="C540" s="113">
        <f>Расчет!B545</f>
        <v>11</v>
      </c>
      <c r="D540" s="115" t="str">
        <f>Расчет!C545</f>
        <v>вых</v>
      </c>
      <c r="E540" s="113">
        <f>IF(OR(Расчет!F545="",Расчет!F545=0),0,Расчет!F545)</f>
        <v>0</v>
      </c>
      <c r="F540" s="113">
        <f>IF(Расчет!H545=1,1,0)*COUNT(Расчет!$J$7:J545)</f>
        <v>0</v>
      </c>
      <c r="G540" s="114">
        <f>1000*(Расчет!E545+IF(config!$D$9=2,'Расчет стоимости'!$E$16,'Расчет стоимости'!$E$12))</f>
        <v>1785.8</v>
      </c>
      <c r="H540" s="113">
        <f>Расчет!D545/1000</f>
        <v>1.006</v>
      </c>
    </row>
    <row r="541" spans="1:8" x14ac:dyDescent="0.25">
      <c r="A541" s="113">
        <f t="shared" si="8"/>
        <v>540</v>
      </c>
      <c r="B541" s="115">
        <f>Расчет!A546</f>
        <v>43457</v>
      </c>
      <c r="C541" s="113">
        <f>Расчет!B546</f>
        <v>12</v>
      </c>
      <c r="D541" s="115" t="str">
        <f>Расчет!C546</f>
        <v>вых</v>
      </c>
      <c r="E541" s="113">
        <f>IF(OR(Расчет!F546="",Расчет!F546=0),0,Расчет!F546)</f>
        <v>0</v>
      </c>
      <c r="F541" s="113">
        <f>IF(Расчет!H546=1,1,0)*COUNT(Расчет!$J$7:J546)</f>
        <v>0</v>
      </c>
      <c r="G541" s="114">
        <f>1000*(Расчет!E546+IF(config!$D$9=2,'Расчет стоимости'!$E$16,'Расчет стоимости'!$E$12))</f>
        <v>1791.87</v>
      </c>
      <c r="H541" s="113">
        <f>Расчет!D546/1000</f>
        <v>1.0009999999999999</v>
      </c>
    </row>
    <row r="542" spans="1:8" x14ac:dyDescent="0.25">
      <c r="A542" s="113">
        <f t="shared" si="8"/>
        <v>541</v>
      </c>
      <c r="B542" s="115">
        <f>Расчет!A547</f>
        <v>43457</v>
      </c>
      <c r="C542" s="113">
        <f>Расчет!B547</f>
        <v>13</v>
      </c>
      <c r="D542" s="115" t="str">
        <f>Расчет!C547</f>
        <v>вых</v>
      </c>
      <c r="E542" s="113">
        <f>IF(OR(Расчет!F547="",Расчет!F547=0),0,Расчет!F547)</f>
        <v>0</v>
      </c>
      <c r="F542" s="113">
        <f>IF(Расчет!H547=1,1,0)*COUNT(Расчет!$J$7:J547)</f>
        <v>0</v>
      </c>
      <c r="G542" s="114">
        <f>1000*(Расчет!E547+IF(config!$D$9=2,'Расчет стоимости'!$E$16,'Расчет стоимости'!$E$12))</f>
        <v>1793.3</v>
      </c>
      <c r="H542" s="113">
        <f>Расчет!D547/1000</f>
        <v>0.996</v>
      </c>
    </row>
    <row r="543" spans="1:8" x14ac:dyDescent="0.25">
      <c r="A543" s="113">
        <f t="shared" si="8"/>
        <v>542</v>
      </c>
      <c r="B543" s="115">
        <f>Расчет!A548</f>
        <v>43457</v>
      </c>
      <c r="C543" s="113">
        <f>Расчет!B548</f>
        <v>14</v>
      </c>
      <c r="D543" s="115" t="str">
        <f>Расчет!C548</f>
        <v>вых</v>
      </c>
      <c r="E543" s="113">
        <f>IF(OR(Расчет!F548="",Расчет!F548=0),0,Расчет!F548)</f>
        <v>0</v>
      </c>
      <c r="F543" s="113">
        <f>IF(Расчет!H548=1,1,0)*COUNT(Расчет!$J$7:J548)</f>
        <v>0</v>
      </c>
      <c r="G543" s="114">
        <f>1000*(Расчет!E548+IF(config!$D$9=2,'Расчет стоимости'!$E$16,'Расчет стоимости'!$E$12))</f>
        <v>1794.2899999999997</v>
      </c>
      <c r="H543" s="113">
        <f>Расчет!D548/1000</f>
        <v>1.0009999999999999</v>
      </c>
    </row>
    <row r="544" spans="1:8" x14ac:dyDescent="0.25">
      <c r="A544" s="113">
        <f t="shared" si="8"/>
        <v>543</v>
      </c>
      <c r="B544" s="115">
        <f>Расчет!A549</f>
        <v>43457</v>
      </c>
      <c r="C544" s="113">
        <f>Расчет!B549</f>
        <v>15</v>
      </c>
      <c r="D544" s="115" t="str">
        <f>Расчет!C549</f>
        <v>вых</v>
      </c>
      <c r="E544" s="113">
        <f>IF(OR(Расчет!F549="",Расчет!F549=0),0,Расчет!F549)</f>
        <v>0</v>
      </c>
      <c r="F544" s="113">
        <f>IF(Расчет!H549=1,1,0)*COUNT(Расчет!$J$7:J549)</f>
        <v>0</v>
      </c>
      <c r="G544" s="114">
        <f>1000*(Расчет!E549+IF(config!$D$9=2,'Расчет стоимости'!$E$16,'Расчет стоимости'!$E$12))</f>
        <v>1797.1500000000003</v>
      </c>
      <c r="H544" s="113">
        <f>Расчет!D549/1000</f>
        <v>1.0049999999999999</v>
      </c>
    </row>
    <row r="545" spans="1:8" x14ac:dyDescent="0.25">
      <c r="A545" s="113">
        <f t="shared" si="8"/>
        <v>544</v>
      </c>
      <c r="B545" s="115">
        <f>Расчет!A550</f>
        <v>43457</v>
      </c>
      <c r="C545" s="113">
        <f>Расчет!B550</f>
        <v>16</v>
      </c>
      <c r="D545" s="115" t="str">
        <f>Расчет!C550</f>
        <v>вых</v>
      </c>
      <c r="E545" s="113">
        <f>IF(OR(Расчет!F550="",Расчет!F550=0),0,Расчет!F550)</f>
        <v>0</v>
      </c>
      <c r="F545" s="113">
        <f>IF(Расчет!H550=1,1,0)*COUNT(Расчет!$J$7:J550)</f>
        <v>0</v>
      </c>
      <c r="G545" s="114">
        <f>1000*(Расчет!E550+IF(config!$D$9=2,'Расчет стоимости'!$E$16,'Расчет стоимости'!$E$12))</f>
        <v>1793.4399999999998</v>
      </c>
      <c r="H545" s="113">
        <f>Расчет!D550/1000</f>
        <v>1.002</v>
      </c>
    </row>
    <row r="546" spans="1:8" x14ac:dyDescent="0.25">
      <c r="A546" s="113">
        <f t="shared" si="8"/>
        <v>545</v>
      </c>
      <c r="B546" s="115">
        <f>Расчет!A551</f>
        <v>43457</v>
      </c>
      <c r="C546" s="113">
        <f>Расчет!B551</f>
        <v>17</v>
      </c>
      <c r="D546" s="115" t="str">
        <f>Расчет!C551</f>
        <v>вых</v>
      </c>
      <c r="E546" s="113">
        <f>IF(OR(Расчет!F551="",Расчет!F551=0),0,Расчет!F551)</f>
        <v>0</v>
      </c>
      <c r="F546" s="113">
        <f>IF(Расчет!H551=1,1,0)*COUNT(Расчет!$J$7:J551)</f>
        <v>0</v>
      </c>
      <c r="G546" s="114">
        <f>1000*(Расчет!E551+IF(config!$D$9=2,'Расчет стоимости'!$E$16,'Расчет стоимости'!$E$12))</f>
        <v>1826.6499999999999</v>
      </c>
      <c r="H546" s="113">
        <f>Расчет!D551/1000</f>
        <v>1.022</v>
      </c>
    </row>
    <row r="547" spans="1:8" x14ac:dyDescent="0.25">
      <c r="A547" s="113">
        <f t="shared" si="8"/>
        <v>546</v>
      </c>
      <c r="B547" s="115">
        <f>Расчет!A552</f>
        <v>43457</v>
      </c>
      <c r="C547" s="113">
        <f>Расчет!B552</f>
        <v>18</v>
      </c>
      <c r="D547" s="115" t="str">
        <f>Расчет!C552</f>
        <v>вых</v>
      </c>
      <c r="E547" s="113">
        <f>IF(OR(Расчет!F552="",Расчет!F552=0),0,Расчет!F552)</f>
        <v>0</v>
      </c>
      <c r="F547" s="113">
        <f>IF(Расчет!H552=1,1,0)*COUNT(Расчет!$J$7:J552)</f>
        <v>0</v>
      </c>
      <c r="G547" s="114">
        <f>1000*(Расчет!E552+IF(config!$D$9=2,'Расчет стоимости'!$E$16,'Расчет стоимости'!$E$12))</f>
        <v>1843.6599999999999</v>
      </c>
      <c r="H547" s="113">
        <f>Расчет!D552/1000</f>
        <v>1.0309999999999999</v>
      </c>
    </row>
    <row r="548" spans="1:8" x14ac:dyDescent="0.25">
      <c r="A548" s="113">
        <f t="shared" si="8"/>
        <v>547</v>
      </c>
      <c r="B548" s="115">
        <f>Расчет!A553</f>
        <v>43457</v>
      </c>
      <c r="C548" s="113">
        <f>Расчет!B553</f>
        <v>19</v>
      </c>
      <c r="D548" s="115" t="str">
        <f>Расчет!C553</f>
        <v>вых</v>
      </c>
      <c r="E548" s="113">
        <f>IF(OR(Расчет!F553="",Расчет!F553=0),0,Расчет!F553)</f>
        <v>0</v>
      </c>
      <c r="F548" s="113">
        <f>IF(Расчет!H553=1,1,0)*COUNT(Расчет!$J$7:J553)</f>
        <v>0</v>
      </c>
      <c r="G548" s="114">
        <f>1000*(Расчет!E553+IF(config!$D$9=2,'Расчет стоимости'!$E$16,'Расчет стоимости'!$E$12))</f>
        <v>1845.37</v>
      </c>
      <c r="H548" s="113">
        <f>Расчет!D553/1000</f>
        <v>1.034</v>
      </c>
    </row>
    <row r="549" spans="1:8" x14ac:dyDescent="0.25">
      <c r="A549" s="113">
        <f t="shared" si="8"/>
        <v>548</v>
      </c>
      <c r="B549" s="115">
        <f>Расчет!A554</f>
        <v>43457</v>
      </c>
      <c r="C549" s="113">
        <f>Расчет!B554</f>
        <v>20</v>
      </c>
      <c r="D549" s="115" t="str">
        <f>Расчет!C554</f>
        <v>вых</v>
      </c>
      <c r="E549" s="113">
        <f>IF(OR(Расчет!F554="",Расчет!F554=0),0,Расчет!F554)</f>
        <v>0</v>
      </c>
      <c r="F549" s="113">
        <f>IF(Расчет!H554=1,1,0)*COUNT(Расчет!$J$7:J554)</f>
        <v>0</v>
      </c>
      <c r="G549" s="114">
        <f>1000*(Расчет!E554+IF(config!$D$9=2,'Расчет стоимости'!$E$16,'Расчет стоимости'!$E$12))</f>
        <v>1832.91</v>
      </c>
      <c r="H549" s="113">
        <f>Расчет!D554/1000</f>
        <v>1.032</v>
      </c>
    </row>
    <row r="550" spans="1:8" x14ac:dyDescent="0.25">
      <c r="A550" s="113">
        <f t="shared" si="8"/>
        <v>549</v>
      </c>
      <c r="B550" s="115">
        <f>Расчет!A555</f>
        <v>43457</v>
      </c>
      <c r="C550" s="113">
        <f>Расчет!B555</f>
        <v>21</v>
      </c>
      <c r="D550" s="115" t="str">
        <f>Расчет!C555</f>
        <v>вых</v>
      </c>
      <c r="E550" s="113">
        <f>IF(OR(Расчет!F555="",Расчет!F555=0),0,Расчет!F555)</f>
        <v>0</v>
      </c>
      <c r="F550" s="113">
        <f>IF(Расчет!H555=1,1,0)*COUNT(Расчет!$J$7:J555)</f>
        <v>0</v>
      </c>
      <c r="G550" s="114">
        <f>1000*(Расчет!E555+IF(config!$D$9=2,'Расчет стоимости'!$E$16,'Расчет стоимости'!$E$12))</f>
        <v>1829.65</v>
      </c>
      <c r="H550" s="113">
        <f>Расчет!D555/1000</f>
        <v>1.0249999999999999</v>
      </c>
    </row>
    <row r="551" spans="1:8" x14ac:dyDescent="0.25">
      <c r="A551" s="113">
        <f t="shared" si="8"/>
        <v>550</v>
      </c>
      <c r="B551" s="115">
        <f>Расчет!A556</f>
        <v>43457</v>
      </c>
      <c r="C551" s="113">
        <f>Расчет!B556</f>
        <v>22</v>
      </c>
      <c r="D551" s="115" t="str">
        <f>Расчет!C556</f>
        <v>вых</v>
      </c>
      <c r="E551" s="113">
        <f>IF(OR(Расчет!F556="",Расчет!F556=0),0,Расчет!F556)</f>
        <v>0</v>
      </c>
      <c r="F551" s="113">
        <f>IF(Расчет!H556=1,1,0)*COUNT(Расчет!$J$7:J556)</f>
        <v>0</v>
      </c>
      <c r="G551" s="114">
        <f>1000*(Расчет!E556+IF(config!$D$9=2,'Расчет стоимости'!$E$16,'Расчет стоимости'!$E$12))</f>
        <v>1825.39</v>
      </c>
      <c r="H551" s="113">
        <f>Расчет!D556/1000</f>
        <v>1.022</v>
      </c>
    </row>
    <row r="552" spans="1:8" x14ac:dyDescent="0.25">
      <c r="A552" s="113">
        <f t="shared" si="8"/>
        <v>551</v>
      </c>
      <c r="B552" s="115">
        <f>Расчет!A557</f>
        <v>43457</v>
      </c>
      <c r="C552" s="113">
        <f>Расчет!B557</f>
        <v>23</v>
      </c>
      <c r="D552" s="115" t="str">
        <f>Расчет!C557</f>
        <v>вых</v>
      </c>
      <c r="E552" s="113">
        <f>IF(OR(Расчет!F557="",Расчет!F557=0),0,Расчет!F557)</f>
        <v>0</v>
      </c>
      <c r="F552" s="113">
        <f>IF(Расчет!H557=1,1,0)*COUNT(Расчет!$J$7:J557)</f>
        <v>0</v>
      </c>
      <c r="G552" s="114">
        <f>1000*(Расчет!E557+IF(config!$D$9=2,'Расчет стоимости'!$E$16,'Расчет стоимости'!$E$12))</f>
        <v>1756.56</v>
      </c>
      <c r="H552" s="113">
        <f>Расчет!D557/1000</f>
        <v>1.0209999999999999</v>
      </c>
    </row>
    <row r="553" spans="1:8" x14ac:dyDescent="0.25">
      <c r="A553" s="113">
        <f t="shared" si="8"/>
        <v>552</v>
      </c>
      <c r="B553" s="115">
        <f>Расчет!A558</f>
        <v>43457</v>
      </c>
      <c r="C553" s="113">
        <f>Расчет!B558</f>
        <v>24</v>
      </c>
      <c r="D553" s="115" t="str">
        <f>Расчет!C558</f>
        <v>вых</v>
      </c>
      <c r="E553" s="113">
        <f>IF(OR(Расчет!F558="",Расчет!F558=0),0,Расчет!F558)</f>
        <v>0</v>
      </c>
      <c r="F553" s="113">
        <f>IF(Расчет!H558=1,1,0)*COUNT(Расчет!$J$7:J558)</f>
        <v>0</v>
      </c>
      <c r="G553" s="114">
        <f>1000*(Расчет!E558+IF(config!$D$9=2,'Расчет стоимости'!$E$16,'Расчет стоимости'!$E$12))</f>
        <v>1452.11</v>
      </c>
      <c r="H553" s="113">
        <f>Расчет!D558/1000</f>
        <v>1.0189999999999999</v>
      </c>
    </row>
    <row r="554" spans="1:8" x14ac:dyDescent="0.25">
      <c r="A554" s="113">
        <f t="shared" si="8"/>
        <v>553</v>
      </c>
      <c r="B554" s="115">
        <f>Расчет!A559</f>
        <v>43458</v>
      </c>
      <c r="C554" s="113">
        <f>Расчет!B559</f>
        <v>1</v>
      </c>
      <c r="D554" s="115" t="str">
        <f>Расчет!C559</f>
        <v>раб</v>
      </c>
      <c r="E554" s="113">
        <f>IF(OR(Расчет!F559="",Расчет!F559=0),0,Расчет!F559)</f>
        <v>0</v>
      </c>
      <c r="F554" s="113">
        <f>IF(Расчет!H559=1,1,0)*COUNT(Расчет!$J$7:J559)</f>
        <v>0</v>
      </c>
      <c r="G554" s="114">
        <f>1000*(Расчет!E559+IF(config!$D$9=2,'Расчет стоимости'!$E$16,'Расчет стоимости'!$E$12))</f>
        <v>1401.62</v>
      </c>
      <c r="H554" s="113">
        <f>Расчет!D559/1000</f>
        <v>1.0189999999999999</v>
      </c>
    </row>
    <row r="555" spans="1:8" x14ac:dyDescent="0.25">
      <c r="A555" s="113">
        <f t="shared" si="8"/>
        <v>554</v>
      </c>
      <c r="B555" s="115">
        <f>Расчет!A560</f>
        <v>43458</v>
      </c>
      <c r="C555" s="113">
        <f>Расчет!B560</f>
        <v>2</v>
      </c>
      <c r="D555" s="115" t="str">
        <f>Расчет!C560</f>
        <v>раб</v>
      </c>
      <c r="E555" s="113">
        <f>IF(OR(Расчет!F560="",Расчет!F560=0),0,Расчет!F560)</f>
        <v>0</v>
      </c>
      <c r="F555" s="113">
        <f>IF(Расчет!H560=1,1,0)*COUNT(Расчет!$J$7:J560)</f>
        <v>0</v>
      </c>
      <c r="G555" s="114">
        <f>1000*(Расчет!E560+IF(config!$D$9=2,'Расчет стоимости'!$E$16,'Расчет стоимости'!$E$12))</f>
        <v>1345.46</v>
      </c>
      <c r="H555" s="113">
        <f>Расчет!D560/1000</f>
        <v>1.0089999999999999</v>
      </c>
    </row>
    <row r="556" spans="1:8" x14ac:dyDescent="0.25">
      <c r="A556" s="113">
        <f t="shared" si="8"/>
        <v>555</v>
      </c>
      <c r="B556" s="115">
        <f>Расчет!A561</f>
        <v>43458</v>
      </c>
      <c r="C556" s="113">
        <f>Расчет!B561</f>
        <v>3</v>
      </c>
      <c r="D556" s="115" t="str">
        <f>Расчет!C561</f>
        <v>раб</v>
      </c>
      <c r="E556" s="113">
        <f>IF(OR(Расчет!F561="",Расчет!F561=0),0,Расчет!F561)</f>
        <v>0</v>
      </c>
      <c r="F556" s="113">
        <f>IF(Расчет!H561=1,1,0)*COUNT(Расчет!$J$7:J561)</f>
        <v>0</v>
      </c>
      <c r="G556" s="114">
        <f>1000*(Расчет!E561+IF(config!$D$9=2,'Расчет стоимости'!$E$16,'Расчет стоимости'!$E$12))</f>
        <v>1289.3900000000001</v>
      </c>
      <c r="H556" s="113">
        <f>Расчет!D561/1000</f>
        <v>1.0089999999999999</v>
      </c>
    </row>
    <row r="557" spans="1:8" x14ac:dyDescent="0.25">
      <c r="A557" s="113">
        <f t="shared" si="8"/>
        <v>556</v>
      </c>
      <c r="B557" s="115">
        <f>Расчет!A562</f>
        <v>43458</v>
      </c>
      <c r="C557" s="113">
        <f>Расчет!B562</f>
        <v>4</v>
      </c>
      <c r="D557" s="115" t="str">
        <f>Расчет!C562</f>
        <v>раб</v>
      </c>
      <c r="E557" s="113">
        <f>IF(OR(Расчет!F562="",Расчет!F562=0),0,Расчет!F562)</f>
        <v>0</v>
      </c>
      <c r="F557" s="113">
        <f>IF(Расчет!H562=1,1,0)*COUNT(Расчет!$J$7:J562)</f>
        <v>0</v>
      </c>
      <c r="G557" s="114">
        <f>1000*(Расчет!E562+IF(config!$D$9=2,'Расчет стоимости'!$E$16,'Расчет стоимости'!$E$12))</f>
        <v>1277.3900000000001</v>
      </c>
      <c r="H557" s="113">
        <f>Расчет!D562/1000</f>
        <v>1.0089999999999999</v>
      </c>
    </row>
    <row r="558" spans="1:8" x14ac:dyDescent="0.25">
      <c r="A558" s="113">
        <f t="shared" si="8"/>
        <v>557</v>
      </c>
      <c r="B558" s="115">
        <f>Расчет!A563</f>
        <v>43458</v>
      </c>
      <c r="C558" s="113">
        <f>Расчет!B563</f>
        <v>5</v>
      </c>
      <c r="D558" s="115" t="str">
        <f>Расчет!C563</f>
        <v>раб</v>
      </c>
      <c r="E558" s="113">
        <f>IF(OR(Расчет!F563="",Расчет!F563=0),0,Расчет!F563)</f>
        <v>0</v>
      </c>
      <c r="F558" s="113">
        <f>IF(Расчет!H563=1,1,0)*COUNT(Расчет!$J$7:J563)</f>
        <v>0</v>
      </c>
      <c r="G558" s="114">
        <f>1000*(Расчет!E563+IF(config!$D$9=2,'Расчет стоимости'!$E$16,'Расчет стоимости'!$E$12))</f>
        <v>1301</v>
      </c>
      <c r="H558" s="113">
        <f>Расчет!D563/1000</f>
        <v>1.012</v>
      </c>
    </row>
    <row r="559" spans="1:8" x14ac:dyDescent="0.25">
      <c r="A559" s="113">
        <f t="shared" si="8"/>
        <v>558</v>
      </c>
      <c r="B559" s="115">
        <f>Расчет!A564</f>
        <v>43458</v>
      </c>
      <c r="C559" s="113">
        <f>Расчет!B564</f>
        <v>6</v>
      </c>
      <c r="D559" s="115" t="str">
        <f>Расчет!C564</f>
        <v>раб</v>
      </c>
      <c r="E559" s="113">
        <f>IF(OR(Расчет!F564="",Расчет!F564=0),0,Расчет!F564)</f>
        <v>0</v>
      </c>
      <c r="F559" s="113">
        <f>IF(Расчет!H564=1,1,0)*COUNT(Расчет!$J$7:J564)</f>
        <v>0</v>
      </c>
      <c r="G559" s="114">
        <f>1000*(Расчет!E564+IF(config!$D$9=2,'Расчет стоимости'!$E$16,'Расчет стоимости'!$E$12))</f>
        <v>1374.3400000000001</v>
      </c>
      <c r="H559" s="113">
        <f>Расчет!D564/1000</f>
        <v>1.0189999999999999</v>
      </c>
    </row>
    <row r="560" spans="1:8" x14ac:dyDescent="0.25">
      <c r="A560" s="113">
        <f t="shared" si="8"/>
        <v>559</v>
      </c>
      <c r="B560" s="115">
        <f>Расчет!A565</f>
        <v>43458</v>
      </c>
      <c r="C560" s="113">
        <f>Расчет!B565</f>
        <v>7</v>
      </c>
      <c r="D560" s="115" t="str">
        <f>Расчет!C565</f>
        <v>раб</v>
      </c>
      <c r="E560" s="113">
        <f>IF(OR(Расчет!F565="",Расчет!F565=0),0,Расчет!F565)</f>
        <v>0</v>
      </c>
      <c r="F560" s="113">
        <f>IF(Расчет!H565=1,1,0)*COUNT(Расчет!$J$7:J565)</f>
        <v>0</v>
      </c>
      <c r="G560" s="114">
        <f>1000*(Расчет!E565+IF(config!$D$9=2,'Расчет стоимости'!$E$16,'Расчет стоимости'!$E$12))</f>
        <v>1506.39</v>
      </c>
      <c r="H560" s="113">
        <f>Расчет!D565/1000</f>
        <v>1.0960000000000001</v>
      </c>
    </row>
    <row r="561" spans="1:8" x14ac:dyDescent="0.25">
      <c r="A561" s="113">
        <f t="shared" si="8"/>
        <v>560</v>
      </c>
      <c r="B561" s="115">
        <f>Расчет!A566</f>
        <v>43458</v>
      </c>
      <c r="C561" s="113">
        <f>Расчет!B566</f>
        <v>8</v>
      </c>
      <c r="D561" s="115" t="str">
        <f>Расчет!C566</f>
        <v>раб</v>
      </c>
      <c r="E561" s="113">
        <f>IF(OR(Расчет!F566="",Расчет!F566=0),0,Расчет!F566)</f>
        <v>0</v>
      </c>
      <c r="F561" s="113">
        <f>IF(Расчет!H566=1,1,0)*COUNT(Расчет!$J$7:J566)</f>
        <v>16</v>
      </c>
      <c r="G561" s="114">
        <f>1000*(Расчет!E566+IF(config!$D$9=2,'Расчет стоимости'!$E$16,'Расчет стоимости'!$E$12))</f>
        <v>1748.8900000000003</v>
      </c>
      <c r="H561" s="113">
        <f>Расчет!D566/1000</f>
        <v>1.2769999999999999</v>
      </c>
    </row>
    <row r="562" spans="1:8" x14ac:dyDescent="0.25">
      <c r="A562" s="113">
        <f t="shared" si="8"/>
        <v>561</v>
      </c>
      <c r="B562" s="115">
        <f>Расчет!A567</f>
        <v>43458</v>
      </c>
      <c r="C562" s="113">
        <f>Расчет!B567</f>
        <v>9</v>
      </c>
      <c r="D562" s="115" t="str">
        <f>Расчет!C567</f>
        <v>раб</v>
      </c>
      <c r="E562" s="113">
        <f>IF(OR(Расчет!F567="",Расчет!F567=0),0,Расчет!F567)</f>
        <v>0</v>
      </c>
      <c r="F562" s="113">
        <f>IF(Расчет!H567=1,1,0)*COUNT(Расчет!$J$7:J567)</f>
        <v>16</v>
      </c>
      <c r="G562" s="114">
        <f>1000*(Расчет!E567+IF(config!$D$9=2,'Расчет стоимости'!$E$16,'Расчет стоимости'!$E$12))</f>
        <v>1848.28</v>
      </c>
      <c r="H562" s="113">
        <f>Расчет!D567/1000</f>
        <v>1.756</v>
      </c>
    </row>
    <row r="563" spans="1:8" x14ac:dyDescent="0.25">
      <c r="A563" s="113">
        <f t="shared" si="8"/>
        <v>562</v>
      </c>
      <c r="B563" s="115">
        <f>Расчет!A568</f>
        <v>43458</v>
      </c>
      <c r="C563" s="113">
        <f>Расчет!B568</f>
        <v>10</v>
      </c>
      <c r="D563" s="115" t="str">
        <f>Расчет!C568</f>
        <v>раб</v>
      </c>
      <c r="E563" s="113">
        <f>IF(OR(Расчет!F568="",Расчет!F568=0),0,Расчет!F568)</f>
        <v>0</v>
      </c>
      <c r="F563" s="113">
        <f>IF(Расчет!H568=1,1,0)*COUNT(Расчет!$J$7:J568)</f>
        <v>16</v>
      </c>
      <c r="G563" s="114">
        <f>1000*(Расчет!E568+IF(config!$D$9=2,'Расчет стоимости'!$E$16,'Расчет стоимости'!$E$12))</f>
        <v>1885.5399999999997</v>
      </c>
      <c r="H563" s="113">
        <f>Расчет!D568/1000</f>
        <v>2.0019999999999998</v>
      </c>
    </row>
    <row r="564" spans="1:8" x14ac:dyDescent="0.25">
      <c r="A564" s="113">
        <f t="shared" si="8"/>
        <v>563</v>
      </c>
      <c r="B564" s="115">
        <f>Расчет!A569</f>
        <v>43458</v>
      </c>
      <c r="C564" s="113">
        <f>Расчет!B569</f>
        <v>11</v>
      </c>
      <c r="D564" s="115" t="str">
        <f>Расчет!C569</f>
        <v>раб</v>
      </c>
      <c r="E564" s="113">
        <f>IF(OR(Расчет!F569="",Расчет!F569=0),0,Расчет!F569)</f>
        <v>0</v>
      </c>
      <c r="F564" s="113">
        <f>IF(Расчет!H569=1,1,0)*COUNT(Расчет!$J$7:J569)</f>
        <v>16</v>
      </c>
      <c r="G564" s="114">
        <f>1000*(Расчет!E569+IF(config!$D$9=2,'Расчет стоимости'!$E$16,'Расчет стоимости'!$E$12))</f>
        <v>1919.4</v>
      </c>
      <c r="H564" s="113">
        <f>Расчет!D569/1000</f>
        <v>2.169</v>
      </c>
    </row>
    <row r="565" spans="1:8" x14ac:dyDescent="0.25">
      <c r="A565" s="113">
        <f t="shared" si="8"/>
        <v>564</v>
      </c>
      <c r="B565" s="115">
        <f>Расчет!A570</f>
        <v>43458</v>
      </c>
      <c r="C565" s="113">
        <f>Расчет!B570</f>
        <v>12</v>
      </c>
      <c r="D565" s="115" t="str">
        <f>Расчет!C570</f>
        <v>раб</v>
      </c>
      <c r="E565" s="113">
        <f>IF(OR(Расчет!F570="",Расчет!F570=0),0,Расчет!F570)</f>
        <v>0</v>
      </c>
      <c r="F565" s="113">
        <f>IF(Расчет!H570=1,1,0)*COUNT(Расчет!$J$7:J570)</f>
        <v>16</v>
      </c>
      <c r="G565" s="114">
        <f>1000*(Расчет!E570+IF(config!$D$9=2,'Расчет стоимости'!$E$16,'Расчет стоимости'!$E$12))</f>
        <v>1941.39</v>
      </c>
      <c r="H565" s="113">
        <f>Расчет!D570/1000</f>
        <v>2.2280000000000002</v>
      </c>
    </row>
    <row r="566" spans="1:8" x14ac:dyDescent="0.25">
      <c r="A566" s="113">
        <f t="shared" si="8"/>
        <v>565</v>
      </c>
      <c r="B566" s="115">
        <f>Расчет!A571</f>
        <v>43458</v>
      </c>
      <c r="C566" s="113">
        <f>Расчет!B571</f>
        <v>13</v>
      </c>
      <c r="D566" s="115" t="str">
        <f>Расчет!C571</f>
        <v>раб</v>
      </c>
      <c r="E566" s="113">
        <f>IF(OR(Расчет!F571="",Расчет!F571=0),0,Расчет!F571)</f>
        <v>0</v>
      </c>
      <c r="F566" s="113">
        <f>IF(Расчет!H571=1,1,0)*COUNT(Расчет!$J$7:J571)</f>
        <v>0</v>
      </c>
      <c r="G566" s="114">
        <f>1000*(Расчет!E571+IF(config!$D$9=2,'Расчет стоимости'!$E$16,'Расчет стоимости'!$E$12))</f>
        <v>2004.0800000000002</v>
      </c>
      <c r="H566" s="113">
        <f>Расчет!D571/1000</f>
        <v>2.2000000000000002</v>
      </c>
    </row>
    <row r="567" spans="1:8" x14ac:dyDescent="0.25">
      <c r="A567" s="113">
        <f t="shared" si="8"/>
        <v>566</v>
      </c>
      <c r="B567" s="115">
        <f>Расчет!A572</f>
        <v>43458</v>
      </c>
      <c r="C567" s="113">
        <f>Расчет!B572</f>
        <v>14</v>
      </c>
      <c r="D567" s="115" t="str">
        <f>Расчет!C572</f>
        <v>раб</v>
      </c>
      <c r="E567" s="113">
        <f>IF(OR(Расчет!F572="",Расчет!F572=0),0,Расчет!F572)</f>
        <v>0</v>
      </c>
      <c r="F567" s="113">
        <f>IF(Расчет!H572=1,1,0)*COUNT(Расчет!$J$7:J572)</f>
        <v>0</v>
      </c>
      <c r="G567" s="114">
        <f>1000*(Расчет!E572+IF(config!$D$9=2,'Расчет стоимости'!$E$16,'Расчет стоимости'!$E$12))</f>
        <v>2028.79</v>
      </c>
      <c r="H567" s="113">
        <f>Расчет!D572/1000</f>
        <v>2.226</v>
      </c>
    </row>
    <row r="568" spans="1:8" x14ac:dyDescent="0.25">
      <c r="A568" s="113">
        <f t="shared" si="8"/>
        <v>567</v>
      </c>
      <c r="B568" s="115">
        <f>Расчет!A573</f>
        <v>43458</v>
      </c>
      <c r="C568" s="113">
        <f>Расчет!B573</f>
        <v>15</v>
      </c>
      <c r="D568" s="115" t="str">
        <f>Расчет!C573</f>
        <v>раб</v>
      </c>
      <c r="E568" s="113">
        <f>IF(OR(Расчет!F573="",Расчет!F573=0),0,Расчет!F573)</f>
        <v>0</v>
      </c>
      <c r="F568" s="113">
        <f>IF(Расчет!H573=1,1,0)*COUNT(Расчет!$J$7:J573)</f>
        <v>16</v>
      </c>
      <c r="G568" s="114">
        <f>1000*(Расчет!E573+IF(config!$D$9=2,'Расчет стоимости'!$E$16,'Расчет стоимости'!$E$12))</f>
        <v>1924.9999999999998</v>
      </c>
      <c r="H568" s="113">
        <f>Расчет!D573/1000</f>
        <v>2.1640000000000001</v>
      </c>
    </row>
    <row r="569" spans="1:8" x14ac:dyDescent="0.25">
      <c r="A569" s="113">
        <f t="shared" si="8"/>
        <v>568</v>
      </c>
      <c r="B569" s="115">
        <f>Расчет!A574</f>
        <v>43458</v>
      </c>
      <c r="C569" s="113">
        <f>Расчет!B574</f>
        <v>16</v>
      </c>
      <c r="D569" s="115" t="str">
        <f>Расчет!C574</f>
        <v>раб</v>
      </c>
      <c r="E569" s="113">
        <f>IF(OR(Расчет!F574="",Расчет!F574=0),0,Расчет!F574)</f>
        <v>0</v>
      </c>
      <c r="F569" s="113">
        <f>IF(Расчет!H574=1,1,0)*COUNT(Расчет!$J$7:J574)</f>
        <v>16</v>
      </c>
      <c r="G569" s="114">
        <f>1000*(Расчет!E574+IF(config!$D$9=2,'Расчет стоимости'!$E$16,'Расчет стоимости'!$E$12))</f>
        <v>1921.3199999999997</v>
      </c>
      <c r="H569" s="113">
        <f>Расчет!D574/1000</f>
        <v>2.0190000000000001</v>
      </c>
    </row>
    <row r="570" spans="1:8" x14ac:dyDescent="0.25">
      <c r="A570" s="113">
        <f t="shared" si="8"/>
        <v>569</v>
      </c>
      <c r="B570" s="115">
        <f>Расчет!A575</f>
        <v>43458</v>
      </c>
      <c r="C570" s="113">
        <f>Расчет!B575</f>
        <v>17</v>
      </c>
      <c r="D570" s="115" t="str">
        <f>Расчет!C575</f>
        <v>раб</v>
      </c>
      <c r="E570" s="113">
        <f>IF(OR(Расчет!F575="",Расчет!F575=0),0,Расчет!F575)</f>
        <v>0</v>
      </c>
      <c r="F570" s="113">
        <f>IF(Расчет!H575=1,1,0)*COUNT(Расчет!$J$7:J575)</f>
        <v>16</v>
      </c>
      <c r="G570" s="114">
        <f>1000*(Расчет!E575+IF(config!$D$9=2,'Расчет стоимости'!$E$16,'Расчет стоимости'!$E$12))</f>
        <v>1921.1999999999998</v>
      </c>
      <c r="H570" s="113">
        <f>Расчет!D575/1000</f>
        <v>1.625</v>
      </c>
    </row>
    <row r="571" spans="1:8" x14ac:dyDescent="0.25">
      <c r="A571" s="113">
        <f t="shared" si="8"/>
        <v>570</v>
      </c>
      <c r="B571" s="115">
        <f>Расчет!A576</f>
        <v>43458</v>
      </c>
      <c r="C571" s="113">
        <f>Расчет!B576</f>
        <v>18</v>
      </c>
      <c r="D571" s="115" t="str">
        <f>Расчет!C576</f>
        <v>раб</v>
      </c>
      <c r="E571" s="113">
        <f>IF(OR(Расчет!F576="",Расчет!F576=0),0,Расчет!F576)</f>
        <v>1</v>
      </c>
      <c r="F571" s="113">
        <f>IF(Расчет!H576=1,1,0)*COUNT(Расчет!$J$7:J576)</f>
        <v>16</v>
      </c>
      <c r="G571" s="114">
        <f>1000*(Расчет!E576+IF(config!$D$9=2,'Расчет стоимости'!$E$16,'Расчет стоимости'!$E$12))</f>
        <v>1921.5399999999997</v>
      </c>
      <c r="H571" s="113">
        <f>Расчет!D576/1000</f>
        <v>1.2749999999999999</v>
      </c>
    </row>
    <row r="572" spans="1:8" x14ac:dyDescent="0.25">
      <c r="A572" s="113">
        <f t="shared" si="8"/>
        <v>571</v>
      </c>
      <c r="B572" s="115">
        <f>Расчет!A577</f>
        <v>43458</v>
      </c>
      <c r="C572" s="113">
        <f>Расчет!B577</f>
        <v>19</v>
      </c>
      <c r="D572" s="115" t="str">
        <f>Расчет!C577</f>
        <v>раб</v>
      </c>
      <c r="E572" s="113">
        <f>IF(OR(Расчет!F577="",Расчет!F577=0),0,Расчет!F577)</f>
        <v>0</v>
      </c>
      <c r="F572" s="113">
        <f>IF(Расчет!H577=1,1,0)*COUNT(Расчет!$J$7:J577)</f>
        <v>16</v>
      </c>
      <c r="G572" s="114">
        <f>1000*(Расчет!E577+IF(config!$D$9=2,'Расчет стоимости'!$E$16,'Расчет стоимости'!$E$12))</f>
        <v>1916.5299999999997</v>
      </c>
      <c r="H572" s="113">
        <f>Расчет!D577/1000</f>
        <v>1.157</v>
      </c>
    </row>
    <row r="573" spans="1:8" x14ac:dyDescent="0.25">
      <c r="A573" s="113">
        <f t="shared" si="8"/>
        <v>572</v>
      </c>
      <c r="B573" s="115">
        <f>Расчет!A578</f>
        <v>43458</v>
      </c>
      <c r="C573" s="113">
        <f>Расчет!B578</f>
        <v>20</v>
      </c>
      <c r="D573" s="115" t="str">
        <f>Расчет!C578</f>
        <v>раб</v>
      </c>
      <c r="E573" s="113">
        <f>IF(OR(Расчет!F578="",Расчет!F578=0),0,Расчет!F578)</f>
        <v>0</v>
      </c>
      <c r="F573" s="113">
        <f>IF(Расчет!H578=1,1,0)*COUNT(Расчет!$J$7:J578)</f>
        <v>16</v>
      </c>
      <c r="G573" s="114">
        <f>1000*(Расчет!E578+IF(config!$D$9=2,'Расчет стоимости'!$E$16,'Расчет стоимости'!$E$12))</f>
        <v>1906.24</v>
      </c>
      <c r="H573" s="113">
        <f>Расчет!D578/1000</f>
        <v>1.1160000000000001</v>
      </c>
    </row>
    <row r="574" spans="1:8" x14ac:dyDescent="0.25">
      <c r="A574" s="113">
        <f t="shared" si="8"/>
        <v>573</v>
      </c>
      <c r="B574" s="115">
        <f>Расчет!A579</f>
        <v>43458</v>
      </c>
      <c r="C574" s="113">
        <f>Расчет!B579</f>
        <v>21</v>
      </c>
      <c r="D574" s="115" t="str">
        <f>Расчет!C579</f>
        <v>раб</v>
      </c>
      <c r="E574" s="113">
        <f>IF(OR(Расчет!F579="",Расчет!F579=0),0,Расчет!F579)</f>
        <v>0</v>
      </c>
      <c r="F574" s="113">
        <f>IF(Расчет!H579=1,1,0)*COUNT(Расчет!$J$7:J579)</f>
        <v>16</v>
      </c>
      <c r="G574" s="114">
        <f>1000*(Расчет!E579+IF(config!$D$9=2,'Расчет стоимости'!$E$16,'Расчет стоимости'!$E$12))</f>
        <v>1839.89</v>
      </c>
      <c r="H574" s="113">
        <f>Расчет!D579/1000</f>
        <v>1.085</v>
      </c>
    </row>
    <row r="575" spans="1:8" x14ac:dyDescent="0.25">
      <c r="A575" s="113">
        <f t="shared" si="8"/>
        <v>574</v>
      </c>
      <c r="B575" s="115">
        <f>Расчет!A580</f>
        <v>43458</v>
      </c>
      <c r="C575" s="113">
        <f>Расчет!B580</f>
        <v>22</v>
      </c>
      <c r="D575" s="115" t="str">
        <f>Расчет!C580</f>
        <v>раб</v>
      </c>
      <c r="E575" s="113">
        <f>IF(OR(Расчет!F580="",Расчет!F580=0),0,Расчет!F580)</f>
        <v>0</v>
      </c>
      <c r="F575" s="113">
        <f>IF(Расчет!H580=1,1,0)*COUNT(Расчет!$J$7:J580)</f>
        <v>0</v>
      </c>
      <c r="G575" s="114">
        <f>1000*(Расчет!E580+IF(config!$D$9=2,'Расчет стоимости'!$E$16,'Расчет стоимости'!$E$12))</f>
        <v>1828.03</v>
      </c>
      <c r="H575" s="113">
        <f>Расчет!D580/1000</f>
        <v>1.0840000000000001</v>
      </c>
    </row>
    <row r="576" spans="1:8" x14ac:dyDescent="0.25">
      <c r="A576" s="113">
        <f t="shared" si="8"/>
        <v>575</v>
      </c>
      <c r="B576" s="115">
        <f>Расчет!A581</f>
        <v>43458</v>
      </c>
      <c r="C576" s="113">
        <f>Расчет!B581</f>
        <v>23</v>
      </c>
      <c r="D576" s="115" t="str">
        <f>Расчет!C581</f>
        <v>раб</v>
      </c>
      <c r="E576" s="113">
        <f>IF(OR(Расчет!F581="",Расчет!F581=0),0,Расчет!F581)</f>
        <v>0</v>
      </c>
      <c r="F576" s="113">
        <f>IF(Расчет!H581=1,1,0)*COUNT(Расчет!$J$7:J581)</f>
        <v>0</v>
      </c>
      <c r="G576" s="114">
        <f>1000*(Расчет!E581+IF(config!$D$9=2,'Расчет стоимости'!$E$16,'Расчет стоимости'!$E$12))</f>
        <v>1792.4600000000003</v>
      </c>
      <c r="H576" s="113">
        <f>Расчет!D581/1000</f>
        <v>1.0840000000000001</v>
      </c>
    </row>
    <row r="577" spans="1:8" x14ac:dyDescent="0.25">
      <c r="A577" s="113">
        <f t="shared" si="8"/>
        <v>576</v>
      </c>
      <c r="B577" s="115">
        <f>Расчет!A582</f>
        <v>43458</v>
      </c>
      <c r="C577" s="113">
        <f>Расчет!B582</f>
        <v>24</v>
      </c>
      <c r="D577" s="115" t="str">
        <f>Расчет!C582</f>
        <v>раб</v>
      </c>
      <c r="E577" s="113">
        <f>IF(OR(Расчет!F582="",Расчет!F582=0),0,Расчет!F582)</f>
        <v>0</v>
      </c>
      <c r="F577" s="113">
        <f>IF(Расчет!H582=1,1,0)*COUNT(Расчет!$J$7:J582)</f>
        <v>0</v>
      </c>
      <c r="G577" s="114">
        <f>1000*(Расчет!E582+IF(config!$D$9=2,'Расчет стоимости'!$E$16,'Расчет стоимости'!$E$12))</f>
        <v>1522.08</v>
      </c>
      <c r="H577" s="113">
        <f>Расчет!D582/1000</f>
        <v>1.073</v>
      </c>
    </row>
    <row r="578" spans="1:8" x14ac:dyDescent="0.25">
      <c r="A578" s="113">
        <f t="shared" si="8"/>
        <v>577</v>
      </c>
      <c r="B578" s="115">
        <f>Расчет!A583</f>
        <v>43459</v>
      </c>
      <c r="C578" s="113">
        <f>Расчет!B583</f>
        <v>1</v>
      </c>
      <c r="D578" s="115" t="str">
        <f>Расчет!C583</f>
        <v>раб</v>
      </c>
      <c r="E578" s="113">
        <f>IF(OR(Расчет!F583="",Расчет!F583=0),0,Расчет!F583)</f>
        <v>0</v>
      </c>
      <c r="F578" s="113">
        <f>IF(Расчет!H583=1,1,0)*COUNT(Расчет!$J$7:J583)</f>
        <v>0</v>
      </c>
      <c r="G578" s="114">
        <f>1000*(Расчет!E583+IF(config!$D$9=2,'Расчет стоимости'!$E$16,'Расчет стоимости'!$E$12))</f>
        <v>1390.8199999999997</v>
      </c>
      <c r="H578" s="113">
        <f>Расчет!D583/1000</f>
        <v>1.0629999999999999</v>
      </c>
    </row>
    <row r="579" spans="1:8" x14ac:dyDescent="0.25">
      <c r="A579" s="113">
        <f t="shared" si="8"/>
        <v>578</v>
      </c>
      <c r="B579" s="115">
        <f>Расчет!A584</f>
        <v>43459</v>
      </c>
      <c r="C579" s="113">
        <f>Расчет!B584</f>
        <v>2</v>
      </c>
      <c r="D579" s="115" t="str">
        <f>Расчет!C584</f>
        <v>раб</v>
      </c>
      <c r="E579" s="113">
        <f>IF(OR(Расчет!F584="",Расчет!F584=0),0,Расчет!F584)</f>
        <v>0</v>
      </c>
      <c r="F579" s="113">
        <f>IF(Расчет!H584=1,1,0)*COUNT(Расчет!$J$7:J584)</f>
        <v>0</v>
      </c>
      <c r="G579" s="114">
        <f>1000*(Расчет!E584+IF(config!$D$9=2,'Расчет стоимости'!$E$16,'Расчет стоимости'!$E$12))</f>
        <v>1345.85</v>
      </c>
      <c r="H579" s="113">
        <f>Расчет!D584/1000</f>
        <v>1.0609999999999999</v>
      </c>
    </row>
    <row r="580" spans="1:8" x14ac:dyDescent="0.25">
      <c r="A580" s="113">
        <f t="shared" si="8"/>
        <v>579</v>
      </c>
      <c r="B580" s="115">
        <f>Расчет!A585</f>
        <v>43459</v>
      </c>
      <c r="C580" s="113">
        <f>Расчет!B585</f>
        <v>3</v>
      </c>
      <c r="D580" s="115" t="str">
        <f>Расчет!C585</f>
        <v>раб</v>
      </c>
      <c r="E580" s="113">
        <f>IF(OR(Расчет!F585="",Расчет!F585=0),0,Расчет!F585)</f>
        <v>0</v>
      </c>
      <c r="F580" s="113">
        <f>IF(Расчет!H585=1,1,0)*COUNT(Расчет!$J$7:J585)</f>
        <v>0</v>
      </c>
      <c r="G580" s="114">
        <f>1000*(Расчет!E585+IF(config!$D$9=2,'Расчет стоимости'!$E$16,'Расчет стоимости'!$E$12))</f>
        <v>1289.72</v>
      </c>
      <c r="H580" s="113">
        <f>Расчет!D585/1000</f>
        <v>1.0629999999999999</v>
      </c>
    </row>
    <row r="581" spans="1:8" x14ac:dyDescent="0.25">
      <c r="A581" s="113">
        <f t="shared" ref="A581:A644" si="9">1+A580</f>
        <v>580</v>
      </c>
      <c r="B581" s="115">
        <f>Расчет!A586</f>
        <v>43459</v>
      </c>
      <c r="C581" s="113">
        <f>Расчет!B586</f>
        <v>4</v>
      </c>
      <c r="D581" s="115" t="str">
        <f>Расчет!C586</f>
        <v>раб</v>
      </c>
      <c r="E581" s="113">
        <f>IF(OR(Расчет!F586="",Расчет!F586=0),0,Расчет!F586)</f>
        <v>0</v>
      </c>
      <c r="F581" s="113">
        <f>IF(Расчет!H586=1,1,0)*COUNT(Расчет!$J$7:J586)</f>
        <v>0</v>
      </c>
      <c r="G581" s="114">
        <f>1000*(Расчет!E586+IF(config!$D$9=2,'Расчет стоимости'!$E$16,'Расчет стоимости'!$E$12))</f>
        <v>1292.23</v>
      </c>
      <c r="H581" s="113">
        <f>Расчет!D586/1000</f>
        <v>1.0649999999999999</v>
      </c>
    </row>
    <row r="582" spans="1:8" x14ac:dyDescent="0.25">
      <c r="A582" s="113">
        <f t="shared" si="9"/>
        <v>581</v>
      </c>
      <c r="B582" s="115">
        <f>Расчет!A587</f>
        <v>43459</v>
      </c>
      <c r="C582" s="113">
        <f>Расчет!B587</f>
        <v>5</v>
      </c>
      <c r="D582" s="115" t="str">
        <f>Расчет!C587</f>
        <v>раб</v>
      </c>
      <c r="E582" s="113">
        <f>IF(OR(Расчет!F587="",Расчет!F587=0),0,Расчет!F587)</f>
        <v>0</v>
      </c>
      <c r="F582" s="113">
        <f>IF(Расчет!H587=1,1,0)*COUNT(Расчет!$J$7:J587)</f>
        <v>0</v>
      </c>
      <c r="G582" s="114">
        <f>1000*(Расчет!E587+IF(config!$D$9=2,'Расчет стоимости'!$E$16,'Расчет стоимости'!$E$12))</f>
        <v>1330.3400000000001</v>
      </c>
      <c r="H582" s="113">
        <f>Расчет!D587/1000</f>
        <v>1.0589999999999999</v>
      </c>
    </row>
    <row r="583" spans="1:8" x14ac:dyDescent="0.25">
      <c r="A583" s="113">
        <f t="shared" si="9"/>
        <v>582</v>
      </c>
      <c r="B583" s="115">
        <f>Расчет!A588</f>
        <v>43459</v>
      </c>
      <c r="C583" s="113">
        <f>Расчет!B588</f>
        <v>6</v>
      </c>
      <c r="D583" s="115" t="str">
        <f>Расчет!C588</f>
        <v>раб</v>
      </c>
      <c r="E583" s="113">
        <f>IF(OR(Расчет!F588="",Расчет!F588=0),0,Расчет!F588)</f>
        <v>0</v>
      </c>
      <c r="F583" s="113">
        <f>IF(Расчет!H588=1,1,0)*COUNT(Расчет!$J$7:J588)</f>
        <v>0</v>
      </c>
      <c r="G583" s="114">
        <f>1000*(Расчет!E588+IF(config!$D$9=2,'Расчет стоимости'!$E$16,'Расчет стоимости'!$E$12))</f>
        <v>1421.76</v>
      </c>
      <c r="H583" s="113">
        <f>Расчет!D588/1000</f>
        <v>1.06</v>
      </c>
    </row>
    <row r="584" spans="1:8" x14ac:dyDescent="0.25">
      <c r="A584" s="113">
        <f t="shared" si="9"/>
        <v>583</v>
      </c>
      <c r="B584" s="115">
        <f>Расчет!A589</f>
        <v>43459</v>
      </c>
      <c r="C584" s="113">
        <f>Расчет!B589</f>
        <v>7</v>
      </c>
      <c r="D584" s="115" t="str">
        <f>Расчет!C589</f>
        <v>раб</v>
      </c>
      <c r="E584" s="113">
        <f>IF(OR(Расчет!F589="",Расчет!F589=0),0,Расчет!F589)</f>
        <v>0</v>
      </c>
      <c r="F584" s="113">
        <f>IF(Расчет!H589=1,1,0)*COUNT(Расчет!$J$7:J589)</f>
        <v>0</v>
      </c>
      <c r="G584" s="114">
        <f>1000*(Расчет!E589+IF(config!$D$9=2,'Расчет стоимости'!$E$16,'Расчет стоимости'!$E$12))</f>
        <v>1588.6400000000003</v>
      </c>
      <c r="H584" s="113">
        <f>Расчет!D589/1000</f>
        <v>1.111</v>
      </c>
    </row>
    <row r="585" spans="1:8" x14ac:dyDescent="0.25">
      <c r="A585" s="113">
        <f t="shared" si="9"/>
        <v>584</v>
      </c>
      <c r="B585" s="115">
        <f>Расчет!A590</f>
        <v>43459</v>
      </c>
      <c r="C585" s="113">
        <f>Расчет!B590</f>
        <v>8</v>
      </c>
      <c r="D585" s="115" t="str">
        <f>Расчет!C590</f>
        <v>раб</v>
      </c>
      <c r="E585" s="113">
        <f>IF(OR(Расчет!F590="",Расчет!F590=0),0,Расчет!F590)</f>
        <v>0</v>
      </c>
      <c r="F585" s="113">
        <f>IF(Расчет!H590=1,1,0)*COUNT(Расчет!$J$7:J590)</f>
        <v>17</v>
      </c>
      <c r="G585" s="114">
        <f>1000*(Расчет!E590+IF(config!$D$9=2,'Расчет стоимости'!$E$16,'Расчет стоимости'!$E$12))</f>
        <v>1764.51</v>
      </c>
      <c r="H585" s="113">
        <f>Расчет!D590/1000</f>
        <v>1.2609999999999999</v>
      </c>
    </row>
    <row r="586" spans="1:8" x14ac:dyDescent="0.25">
      <c r="A586" s="113">
        <f t="shared" si="9"/>
        <v>585</v>
      </c>
      <c r="B586" s="115">
        <f>Расчет!A591</f>
        <v>43459</v>
      </c>
      <c r="C586" s="113">
        <f>Расчет!B591</f>
        <v>9</v>
      </c>
      <c r="D586" s="115" t="str">
        <f>Расчет!C591</f>
        <v>раб</v>
      </c>
      <c r="E586" s="113">
        <f>IF(OR(Расчет!F591="",Расчет!F591=0),0,Расчет!F591)</f>
        <v>0</v>
      </c>
      <c r="F586" s="113">
        <f>IF(Расчет!H591=1,1,0)*COUNT(Расчет!$J$7:J591)</f>
        <v>17</v>
      </c>
      <c r="G586" s="114">
        <f>1000*(Расчет!E591+IF(config!$D$9=2,'Расчет стоимости'!$E$16,'Расчет стоимости'!$E$12))</f>
        <v>1892.55</v>
      </c>
      <c r="H586" s="113">
        <f>Расчет!D591/1000</f>
        <v>1.732</v>
      </c>
    </row>
    <row r="587" spans="1:8" x14ac:dyDescent="0.25">
      <c r="A587" s="113">
        <f t="shared" si="9"/>
        <v>586</v>
      </c>
      <c r="B587" s="115">
        <f>Расчет!A592</f>
        <v>43459</v>
      </c>
      <c r="C587" s="113">
        <f>Расчет!B592</f>
        <v>10</v>
      </c>
      <c r="D587" s="115" t="str">
        <f>Расчет!C592</f>
        <v>раб</v>
      </c>
      <c r="E587" s="113">
        <f>IF(OR(Расчет!F592="",Расчет!F592=0),0,Расчет!F592)</f>
        <v>0</v>
      </c>
      <c r="F587" s="113">
        <f>IF(Расчет!H592=1,1,0)*COUNT(Расчет!$J$7:J592)</f>
        <v>17</v>
      </c>
      <c r="G587" s="114">
        <f>1000*(Расчет!E592+IF(config!$D$9=2,'Расчет стоимости'!$E$16,'Расчет стоимости'!$E$12))</f>
        <v>2040.6100000000001</v>
      </c>
      <c r="H587" s="113">
        <f>Расчет!D592/1000</f>
        <v>2.0129999999999999</v>
      </c>
    </row>
    <row r="588" spans="1:8" x14ac:dyDescent="0.25">
      <c r="A588" s="113">
        <f t="shared" si="9"/>
        <v>587</v>
      </c>
      <c r="B588" s="115">
        <f>Расчет!A593</f>
        <v>43459</v>
      </c>
      <c r="C588" s="113">
        <f>Расчет!B593</f>
        <v>11</v>
      </c>
      <c r="D588" s="115" t="str">
        <f>Расчет!C593</f>
        <v>раб</v>
      </c>
      <c r="E588" s="113">
        <f>IF(OR(Расчет!F593="",Расчет!F593=0),0,Расчет!F593)</f>
        <v>0</v>
      </c>
      <c r="F588" s="113">
        <f>IF(Расчет!H593=1,1,0)*COUNT(Расчет!$J$7:J593)</f>
        <v>17</v>
      </c>
      <c r="G588" s="114">
        <f>1000*(Расчет!E593+IF(config!$D$9=2,'Расчет стоимости'!$E$16,'Расчет стоимости'!$E$12))</f>
        <v>2065.6400000000003</v>
      </c>
      <c r="H588" s="113">
        <f>Расчет!D593/1000</f>
        <v>2.1789999999999998</v>
      </c>
    </row>
    <row r="589" spans="1:8" x14ac:dyDescent="0.25">
      <c r="A589" s="113">
        <f t="shared" si="9"/>
        <v>588</v>
      </c>
      <c r="B589" s="115">
        <f>Расчет!A594</f>
        <v>43459</v>
      </c>
      <c r="C589" s="113">
        <f>Расчет!B594</f>
        <v>12</v>
      </c>
      <c r="D589" s="115" t="str">
        <f>Расчет!C594</f>
        <v>раб</v>
      </c>
      <c r="E589" s="113">
        <f>IF(OR(Расчет!F594="",Расчет!F594=0),0,Расчет!F594)</f>
        <v>0</v>
      </c>
      <c r="F589" s="113">
        <f>IF(Расчет!H594=1,1,0)*COUNT(Расчет!$J$7:J594)</f>
        <v>17</v>
      </c>
      <c r="G589" s="114">
        <f>1000*(Расчет!E594+IF(config!$D$9=2,'Расчет стоимости'!$E$16,'Расчет стоимости'!$E$12))</f>
        <v>2088.8900000000003</v>
      </c>
      <c r="H589" s="113">
        <f>Расчет!D594/1000</f>
        <v>2.2040000000000002</v>
      </c>
    </row>
    <row r="590" spans="1:8" x14ac:dyDescent="0.25">
      <c r="A590" s="113">
        <f t="shared" si="9"/>
        <v>589</v>
      </c>
      <c r="B590" s="115">
        <f>Расчет!A595</f>
        <v>43459</v>
      </c>
      <c r="C590" s="113">
        <f>Расчет!B595</f>
        <v>13</v>
      </c>
      <c r="D590" s="115" t="str">
        <f>Расчет!C595</f>
        <v>раб</v>
      </c>
      <c r="E590" s="113">
        <f>IF(OR(Расчет!F595="",Расчет!F595=0),0,Расчет!F595)</f>
        <v>0</v>
      </c>
      <c r="F590" s="113">
        <f>IF(Расчет!H595=1,1,0)*COUNT(Расчет!$J$7:J595)</f>
        <v>0</v>
      </c>
      <c r="G590" s="114">
        <f>1000*(Расчет!E595+IF(config!$D$9=2,'Расчет стоимости'!$E$16,'Расчет стоимости'!$E$12))</f>
        <v>2178.06</v>
      </c>
      <c r="H590" s="113">
        <f>Расчет!D595/1000</f>
        <v>2.1989999999999998</v>
      </c>
    </row>
    <row r="591" spans="1:8" x14ac:dyDescent="0.25">
      <c r="A591" s="113">
        <f t="shared" si="9"/>
        <v>590</v>
      </c>
      <c r="B591" s="115">
        <f>Расчет!A596</f>
        <v>43459</v>
      </c>
      <c r="C591" s="113">
        <f>Расчет!B596</f>
        <v>14</v>
      </c>
      <c r="D591" s="115" t="str">
        <f>Расчет!C596</f>
        <v>раб</v>
      </c>
      <c r="E591" s="113">
        <f>IF(OR(Расчет!F596="",Расчет!F596=0),0,Расчет!F596)</f>
        <v>0</v>
      </c>
      <c r="F591" s="113">
        <f>IF(Расчет!H596=1,1,0)*COUNT(Расчет!$J$7:J596)</f>
        <v>0</v>
      </c>
      <c r="G591" s="114">
        <f>1000*(Расчет!E596+IF(config!$D$9=2,'Расчет стоимости'!$E$16,'Расчет стоимости'!$E$12))</f>
        <v>2190.75</v>
      </c>
      <c r="H591" s="113">
        <f>Расчет!D596/1000</f>
        <v>2.1230000000000002</v>
      </c>
    </row>
    <row r="592" spans="1:8" x14ac:dyDescent="0.25">
      <c r="A592" s="113">
        <f t="shared" si="9"/>
        <v>591</v>
      </c>
      <c r="B592" s="115">
        <f>Расчет!A597</f>
        <v>43459</v>
      </c>
      <c r="C592" s="113">
        <f>Расчет!B597</f>
        <v>15</v>
      </c>
      <c r="D592" s="115" t="str">
        <f>Расчет!C597</f>
        <v>раб</v>
      </c>
      <c r="E592" s="113">
        <f>IF(OR(Расчет!F597="",Расчет!F597=0),0,Расчет!F597)</f>
        <v>0</v>
      </c>
      <c r="F592" s="113">
        <f>IF(Расчет!H597=1,1,0)*COUNT(Расчет!$J$7:J597)</f>
        <v>17</v>
      </c>
      <c r="G592" s="114">
        <f>1000*(Расчет!E597+IF(config!$D$9=2,'Расчет стоимости'!$E$16,'Расчет стоимости'!$E$12))</f>
        <v>2079.0299999999997</v>
      </c>
      <c r="H592" s="113">
        <f>Расчет!D597/1000</f>
        <v>2.093</v>
      </c>
    </row>
    <row r="593" spans="1:8" x14ac:dyDescent="0.25">
      <c r="A593" s="113">
        <f t="shared" si="9"/>
        <v>592</v>
      </c>
      <c r="B593" s="115">
        <f>Расчет!A598</f>
        <v>43459</v>
      </c>
      <c r="C593" s="113">
        <f>Расчет!B598</f>
        <v>16</v>
      </c>
      <c r="D593" s="115" t="str">
        <f>Расчет!C598</f>
        <v>раб</v>
      </c>
      <c r="E593" s="113">
        <f>IF(OR(Расчет!F598="",Расчет!F598=0),0,Расчет!F598)</f>
        <v>0</v>
      </c>
      <c r="F593" s="113">
        <f>IF(Расчет!H598=1,1,0)*COUNT(Расчет!$J$7:J598)</f>
        <v>17</v>
      </c>
      <c r="G593" s="114">
        <f>1000*(Расчет!E598+IF(config!$D$9=2,'Расчет стоимости'!$E$16,'Расчет стоимости'!$E$12))</f>
        <v>2067.2199999999998</v>
      </c>
      <c r="H593" s="113">
        <f>Расчет!D598/1000</f>
        <v>1.966</v>
      </c>
    </row>
    <row r="594" spans="1:8" x14ac:dyDescent="0.25">
      <c r="A594" s="113">
        <f t="shared" si="9"/>
        <v>593</v>
      </c>
      <c r="B594" s="115">
        <f>Расчет!A599</f>
        <v>43459</v>
      </c>
      <c r="C594" s="113">
        <f>Расчет!B599</f>
        <v>17</v>
      </c>
      <c r="D594" s="115" t="str">
        <f>Расчет!C599</f>
        <v>раб</v>
      </c>
      <c r="E594" s="113">
        <f>IF(OR(Расчет!F599="",Расчет!F599=0),0,Расчет!F599)</f>
        <v>1</v>
      </c>
      <c r="F594" s="113">
        <f>IF(Расчет!H599=1,1,0)*COUNT(Расчет!$J$7:J599)</f>
        <v>17</v>
      </c>
      <c r="G594" s="114">
        <f>1000*(Расчет!E599+IF(config!$D$9=2,'Расчет стоимости'!$E$16,'Расчет стоимости'!$E$12))</f>
        <v>2082.29</v>
      </c>
      <c r="H594" s="113">
        <f>Расчет!D599/1000</f>
        <v>1.6</v>
      </c>
    </row>
    <row r="595" spans="1:8" x14ac:dyDescent="0.25">
      <c r="A595" s="113">
        <f t="shared" si="9"/>
        <v>594</v>
      </c>
      <c r="B595" s="115">
        <f>Расчет!A600</f>
        <v>43459</v>
      </c>
      <c r="C595" s="113">
        <f>Расчет!B600</f>
        <v>18</v>
      </c>
      <c r="D595" s="115" t="str">
        <f>Расчет!C600</f>
        <v>раб</v>
      </c>
      <c r="E595" s="113">
        <f>IF(OR(Расчет!F600="",Расчет!F600=0),0,Расчет!F600)</f>
        <v>0</v>
      </c>
      <c r="F595" s="113">
        <f>IF(Расчет!H600=1,1,0)*COUNT(Расчет!$J$7:J600)</f>
        <v>17</v>
      </c>
      <c r="G595" s="114">
        <f>1000*(Расчет!E600+IF(config!$D$9=2,'Расчет стоимости'!$E$16,'Расчет стоимости'!$E$12))</f>
        <v>2047.58</v>
      </c>
      <c r="H595" s="113">
        <f>Расчет!D600/1000</f>
        <v>1.2709999999999999</v>
      </c>
    </row>
    <row r="596" spans="1:8" x14ac:dyDescent="0.25">
      <c r="A596" s="113">
        <f t="shared" si="9"/>
        <v>595</v>
      </c>
      <c r="B596" s="115">
        <f>Расчет!A601</f>
        <v>43459</v>
      </c>
      <c r="C596" s="113">
        <f>Расчет!B601</f>
        <v>19</v>
      </c>
      <c r="D596" s="115" t="str">
        <f>Расчет!C601</f>
        <v>раб</v>
      </c>
      <c r="E596" s="113">
        <f>IF(OR(Расчет!F601="",Расчет!F601=0),0,Расчет!F601)</f>
        <v>0</v>
      </c>
      <c r="F596" s="113">
        <f>IF(Расчет!H601=1,1,0)*COUNT(Расчет!$J$7:J601)</f>
        <v>17</v>
      </c>
      <c r="G596" s="114">
        <f>1000*(Расчет!E601+IF(config!$D$9=2,'Расчет стоимости'!$E$16,'Расчет стоимости'!$E$12))</f>
        <v>2037.9399999999998</v>
      </c>
      <c r="H596" s="113">
        <f>Расчет!D601/1000</f>
        <v>1.1739999999999999</v>
      </c>
    </row>
    <row r="597" spans="1:8" x14ac:dyDescent="0.25">
      <c r="A597" s="113">
        <f t="shared" si="9"/>
        <v>596</v>
      </c>
      <c r="B597" s="115">
        <f>Расчет!A602</f>
        <v>43459</v>
      </c>
      <c r="C597" s="113">
        <f>Расчет!B602</f>
        <v>20</v>
      </c>
      <c r="D597" s="115" t="str">
        <f>Расчет!C602</f>
        <v>раб</v>
      </c>
      <c r="E597" s="113">
        <f>IF(OR(Расчет!F602="",Расчет!F602=0),0,Расчет!F602)</f>
        <v>0</v>
      </c>
      <c r="F597" s="113">
        <f>IF(Расчет!H602=1,1,0)*COUNT(Расчет!$J$7:J602)</f>
        <v>17</v>
      </c>
      <c r="G597" s="114">
        <f>1000*(Расчет!E602+IF(config!$D$9=2,'Расчет стоимости'!$E$16,'Расчет стоимости'!$E$12))</f>
        <v>2030.3700000000001</v>
      </c>
      <c r="H597" s="113">
        <f>Расчет!D602/1000</f>
        <v>1.1279999999999999</v>
      </c>
    </row>
    <row r="598" spans="1:8" x14ac:dyDescent="0.25">
      <c r="A598" s="113">
        <f t="shared" si="9"/>
        <v>597</v>
      </c>
      <c r="B598" s="115">
        <f>Расчет!A603</f>
        <v>43459</v>
      </c>
      <c r="C598" s="113">
        <f>Расчет!B603</f>
        <v>21</v>
      </c>
      <c r="D598" s="115" t="str">
        <f>Расчет!C603</f>
        <v>раб</v>
      </c>
      <c r="E598" s="113">
        <f>IF(OR(Расчет!F603="",Расчет!F603=0),0,Расчет!F603)</f>
        <v>0</v>
      </c>
      <c r="F598" s="113">
        <f>IF(Расчет!H603=1,1,0)*COUNT(Расчет!$J$7:J603)</f>
        <v>17</v>
      </c>
      <c r="G598" s="114">
        <f>1000*(Расчет!E603+IF(config!$D$9=2,'Расчет стоимости'!$E$16,'Расчет стоимости'!$E$12))</f>
        <v>1963.85</v>
      </c>
      <c r="H598" s="113">
        <f>Расчет!D603/1000</f>
        <v>1.099</v>
      </c>
    </row>
    <row r="599" spans="1:8" x14ac:dyDescent="0.25">
      <c r="A599" s="113">
        <f t="shared" si="9"/>
        <v>598</v>
      </c>
      <c r="B599" s="115">
        <f>Расчет!A604</f>
        <v>43459</v>
      </c>
      <c r="C599" s="113">
        <f>Расчет!B604</f>
        <v>22</v>
      </c>
      <c r="D599" s="115" t="str">
        <f>Расчет!C604</f>
        <v>раб</v>
      </c>
      <c r="E599" s="113">
        <f>IF(OR(Расчет!F604="",Расчет!F604=0),0,Расчет!F604)</f>
        <v>0</v>
      </c>
      <c r="F599" s="113">
        <f>IF(Расчет!H604=1,1,0)*COUNT(Расчет!$J$7:J604)</f>
        <v>0</v>
      </c>
      <c r="G599" s="114">
        <f>1000*(Расчет!E604+IF(config!$D$9=2,'Расчет стоимости'!$E$16,'Расчет стоимости'!$E$12))</f>
        <v>1884.6</v>
      </c>
      <c r="H599" s="113">
        <f>Расчет!D604/1000</f>
        <v>1.0920000000000001</v>
      </c>
    </row>
    <row r="600" spans="1:8" x14ac:dyDescent="0.25">
      <c r="A600" s="113">
        <f t="shared" si="9"/>
        <v>599</v>
      </c>
      <c r="B600" s="115">
        <f>Расчет!A605</f>
        <v>43459</v>
      </c>
      <c r="C600" s="113">
        <f>Расчет!B605</f>
        <v>23</v>
      </c>
      <c r="D600" s="115" t="str">
        <f>Расчет!C605</f>
        <v>раб</v>
      </c>
      <c r="E600" s="113">
        <f>IF(OR(Расчет!F605="",Расчет!F605=0),0,Расчет!F605)</f>
        <v>0</v>
      </c>
      <c r="F600" s="113">
        <f>IF(Расчет!H605=1,1,0)*COUNT(Расчет!$J$7:J605)</f>
        <v>0</v>
      </c>
      <c r="G600" s="114">
        <f>1000*(Расчет!E605+IF(config!$D$9=2,'Расчет стоимости'!$E$16,'Расчет стоимости'!$E$12))</f>
        <v>1787.1099999999997</v>
      </c>
      <c r="H600" s="113">
        <f>Расчет!D605/1000</f>
        <v>1.0900000000000001</v>
      </c>
    </row>
    <row r="601" spans="1:8" x14ac:dyDescent="0.25">
      <c r="A601" s="113">
        <f t="shared" si="9"/>
        <v>600</v>
      </c>
      <c r="B601" s="115">
        <f>Расчет!A606</f>
        <v>43459</v>
      </c>
      <c r="C601" s="113">
        <f>Расчет!B606</f>
        <v>24</v>
      </c>
      <c r="D601" s="115" t="str">
        <f>Расчет!C606</f>
        <v>раб</v>
      </c>
      <c r="E601" s="113">
        <f>IF(OR(Расчет!F606="",Расчет!F606=0),0,Расчет!F606)</f>
        <v>0</v>
      </c>
      <c r="F601" s="113">
        <f>IF(Расчет!H606=1,1,0)*COUNT(Расчет!$J$7:J606)</f>
        <v>0</v>
      </c>
      <c r="G601" s="114">
        <f>1000*(Расчет!E606+IF(config!$D$9=2,'Расчет стоимости'!$E$16,'Расчет стоимости'!$E$12))</f>
        <v>1509.07</v>
      </c>
      <c r="H601" s="113">
        <f>Расчет!D606/1000</f>
        <v>1.0880000000000001</v>
      </c>
    </row>
    <row r="602" spans="1:8" x14ac:dyDescent="0.25">
      <c r="A602" s="113">
        <f t="shared" si="9"/>
        <v>601</v>
      </c>
      <c r="B602" s="115">
        <f>Расчет!A607</f>
        <v>43460</v>
      </c>
      <c r="C602" s="113">
        <f>Расчет!B607</f>
        <v>1</v>
      </c>
      <c r="D602" s="115" t="str">
        <f>Расчет!C607</f>
        <v>раб</v>
      </c>
      <c r="E602" s="113">
        <f>IF(OR(Расчет!F607="",Расчет!F607=0),0,Расчет!F607)</f>
        <v>0</v>
      </c>
      <c r="F602" s="113">
        <f>IF(Расчет!H607=1,1,0)*COUNT(Расчет!$J$7:J607)</f>
        <v>0</v>
      </c>
      <c r="G602" s="114">
        <f>1000*(Расчет!E607+IF(config!$D$9=2,'Расчет стоимости'!$E$16,'Расчет стоимости'!$E$12))</f>
        <v>1416.8899999999999</v>
      </c>
      <c r="H602" s="113">
        <f>Расчет!D607/1000</f>
        <v>1.079</v>
      </c>
    </row>
    <row r="603" spans="1:8" x14ac:dyDescent="0.25">
      <c r="A603" s="113">
        <f t="shared" si="9"/>
        <v>602</v>
      </c>
      <c r="B603" s="115">
        <f>Расчет!A608</f>
        <v>43460</v>
      </c>
      <c r="C603" s="113">
        <f>Расчет!B608</f>
        <v>2</v>
      </c>
      <c r="D603" s="115" t="str">
        <f>Расчет!C608</f>
        <v>раб</v>
      </c>
      <c r="E603" s="113">
        <f>IF(OR(Расчет!F608="",Расчет!F608=0),0,Расчет!F608)</f>
        <v>0</v>
      </c>
      <c r="F603" s="113">
        <f>IF(Расчет!H608=1,1,0)*COUNT(Расчет!$J$7:J608)</f>
        <v>0</v>
      </c>
      <c r="G603" s="114">
        <f>1000*(Расчет!E608+IF(config!$D$9=2,'Расчет стоимости'!$E$16,'Расчет стоимости'!$E$12))</f>
        <v>1352.25</v>
      </c>
      <c r="H603" s="113">
        <f>Расчет!D608/1000</f>
        <v>1.069</v>
      </c>
    </row>
    <row r="604" spans="1:8" x14ac:dyDescent="0.25">
      <c r="A604" s="113">
        <f t="shared" si="9"/>
        <v>603</v>
      </c>
      <c r="B604" s="115">
        <f>Расчет!A609</f>
        <v>43460</v>
      </c>
      <c r="C604" s="113">
        <f>Расчет!B609</f>
        <v>3</v>
      </c>
      <c r="D604" s="115" t="str">
        <f>Расчет!C609</f>
        <v>раб</v>
      </c>
      <c r="E604" s="113">
        <f>IF(OR(Расчет!F609="",Расчет!F609=0),0,Расчет!F609)</f>
        <v>0</v>
      </c>
      <c r="F604" s="113">
        <f>IF(Расчет!H609=1,1,0)*COUNT(Расчет!$J$7:J609)</f>
        <v>0</v>
      </c>
      <c r="G604" s="114">
        <f>1000*(Расчет!E609+IF(config!$D$9=2,'Расчет стоимости'!$E$16,'Расчет стоимости'!$E$12))</f>
        <v>1272.6799999999998</v>
      </c>
      <c r="H604" s="113">
        <f>Расчет!D609/1000</f>
        <v>1.069</v>
      </c>
    </row>
    <row r="605" spans="1:8" x14ac:dyDescent="0.25">
      <c r="A605" s="113">
        <f t="shared" si="9"/>
        <v>604</v>
      </c>
      <c r="B605" s="115">
        <f>Расчет!A610</f>
        <v>43460</v>
      </c>
      <c r="C605" s="113">
        <f>Расчет!B610</f>
        <v>4</v>
      </c>
      <c r="D605" s="115" t="str">
        <f>Расчет!C610</f>
        <v>раб</v>
      </c>
      <c r="E605" s="113">
        <f>IF(OR(Расчет!F610="",Расчет!F610=0),0,Расчет!F610)</f>
        <v>0</v>
      </c>
      <c r="F605" s="113">
        <f>IF(Расчет!H610=1,1,0)*COUNT(Расчет!$J$7:J610)</f>
        <v>0</v>
      </c>
      <c r="G605" s="114">
        <f>1000*(Расчет!E610+IF(config!$D$9=2,'Расчет стоимости'!$E$16,'Расчет стоимости'!$E$12))</f>
        <v>1276.33</v>
      </c>
      <c r="H605" s="113">
        <f>Расчет!D610/1000</f>
        <v>1.0669999999999999</v>
      </c>
    </row>
    <row r="606" spans="1:8" x14ac:dyDescent="0.25">
      <c r="A606" s="113">
        <f t="shared" si="9"/>
        <v>605</v>
      </c>
      <c r="B606" s="115">
        <f>Расчет!A611</f>
        <v>43460</v>
      </c>
      <c r="C606" s="113">
        <f>Расчет!B611</f>
        <v>5</v>
      </c>
      <c r="D606" s="115" t="str">
        <f>Расчет!C611</f>
        <v>раб</v>
      </c>
      <c r="E606" s="113">
        <f>IF(OR(Расчет!F611="",Расчет!F611=0),0,Расчет!F611)</f>
        <v>0</v>
      </c>
      <c r="F606" s="113">
        <f>IF(Расчет!H611=1,1,0)*COUNT(Расчет!$J$7:J611)</f>
        <v>0</v>
      </c>
      <c r="G606" s="114">
        <f>1000*(Расчет!E611+IF(config!$D$9=2,'Расчет стоимости'!$E$16,'Расчет стоимости'!$E$12))</f>
        <v>1310.9899999999998</v>
      </c>
      <c r="H606" s="113">
        <f>Расчет!D611/1000</f>
        <v>1.0640000000000001</v>
      </c>
    </row>
    <row r="607" spans="1:8" x14ac:dyDescent="0.25">
      <c r="A607" s="113">
        <f t="shared" si="9"/>
        <v>606</v>
      </c>
      <c r="B607" s="115">
        <f>Расчет!A612</f>
        <v>43460</v>
      </c>
      <c r="C607" s="113">
        <f>Расчет!B612</f>
        <v>6</v>
      </c>
      <c r="D607" s="115" t="str">
        <f>Расчет!C612</f>
        <v>раб</v>
      </c>
      <c r="E607" s="113">
        <f>IF(OR(Расчет!F612="",Расчет!F612=0),0,Расчет!F612)</f>
        <v>0</v>
      </c>
      <c r="F607" s="113">
        <f>IF(Расчет!H612=1,1,0)*COUNT(Расчет!$J$7:J612)</f>
        <v>0</v>
      </c>
      <c r="G607" s="114">
        <f>1000*(Расчет!E612+IF(config!$D$9=2,'Расчет стоимости'!$E$16,'Расчет стоимости'!$E$12))</f>
        <v>1394.6299999999999</v>
      </c>
      <c r="H607" s="113">
        <f>Расчет!D612/1000</f>
        <v>1.0680000000000001</v>
      </c>
    </row>
    <row r="608" spans="1:8" x14ac:dyDescent="0.25">
      <c r="A608" s="113">
        <f t="shared" si="9"/>
        <v>607</v>
      </c>
      <c r="B608" s="115">
        <f>Расчет!A613</f>
        <v>43460</v>
      </c>
      <c r="C608" s="113">
        <f>Расчет!B613</f>
        <v>7</v>
      </c>
      <c r="D608" s="115" t="str">
        <f>Расчет!C613</f>
        <v>раб</v>
      </c>
      <c r="E608" s="113">
        <f>IF(OR(Расчет!F613="",Расчет!F613=0),0,Расчет!F613)</f>
        <v>0</v>
      </c>
      <c r="F608" s="113">
        <f>IF(Расчет!H613=1,1,0)*COUNT(Расчет!$J$7:J613)</f>
        <v>0</v>
      </c>
      <c r="G608" s="114">
        <f>1000*(Расчет!E613+IF(config!$D$9=2,'Расчет стоимости'!$E$16,'Расчет стоимости'!$E$12))</f>
        <v>1488.61</v>
      </c>
      <c r="H608" s="113">
        <f>Расчет!D613/1000</f>
        <v>1.125</v>
      </c>
    </row>
    <row r="609" spans="1:8" x14ac:dyDescent="0.25">
      <c r="A609" s="113">
        <f t="shared" si="9"/>
        <v>608</v>
      </c>
      <c r="B609" s="115">
        <f>Расчет!A614</f>
        <v>43460</v>
      </c>
      <c r="C609" s="113">
        <f>Расчет!B614</f>
        <v>8</v>
      </c>
      <c r="D609" s="115" t="str">
        <f>Расчет!C614</f>
        <v>раб</v>
      </c>
      <c r="E609" s="113">
        <f>IF(OR(Расчет!F614="",Расчет!F614=0),0,Расчет!F614)</f>
        <v>0</v>
      </c>
      <c r="F609" s="113">
        <f>IF(Расчет!H614=1,1,0)*COUNT(Расчет!$J$7:J614)</f>
        <v>18</v>
      </c>
      <c r="G609" s="114">
        <f>1000*(Расчет!E614+IF(config!$D$9=2,'Расчет стоимости'!$E$16,'Расчет стоимости'!$E$12))</f>
        <v>1640.0600000000002</v>
      </c>
      <c r="H609" s="113">
        <f>Расчет!D614/1000</f>
        <v>1.2390000000000001</v>
      </c>
    </row>
    <row r="610" spans="1:8" x14ac:dyDescent="0.25">
      <c r="A610" s="113">
        <f t="shared" si="9"/>
        <v>609</v>
      </c>
      <c r="B610" s="115">
        <f>Расчет!A615</f>
        <v>43460</v>
      </c>
      <c r="C610" s="113">
        <f>Расчет!B615</f>
        <v>9</v>
      </c>
      <c r="D610" s="115" t="str">
        <f>Расчет!C615</f>
        <v>раб</v>
      </c>
      <c r="E610" s="113">
        <f>IF(OR(Расчет!F615="",Расчет!F615=0),0,Расчет!F615)</f>
        <v>0</v>
      </c>
      <c r="F610" s="113">
        <f>IF(Расчет!H615=1,1,0)*COUNT(Расчет!$J$7:J615)</f>
        <v>18</v>
      </c>
      <c r="G610" s="114">
        <f>1000*(Расчет!E615+IF(config!$D$9=2,'Расчет стоимости'!$E$16,'Расчет стоимости'!$E$12))</f>
        <v>1811.6</v>
      </c>
      <c r="H610" s="113">
        <f>Расчет!D615/1000</f>
        <v>1.7509999999999999</v>
      </c>
    </row>
    <row r="611" spans="1:8" x14ac:dyDescent="0.25">
      <c r="A611" s="113">
        <f t="shared" si="9"/>
        <v>610</v>
      </c>
      <c r="B611" s="115">
        <f>Расчет!A616</f>
        <v>43460</v>
      </c>
      <c r="C611" s="113">
        <f>Расчет!B616</f>
        <v>10</v>
      </c>
      <c r="D611" s="115" t="str">
        <f>Расчет!C616</f>
        <v>раб</v>
      </c>
      <c r="E611" s="113">
        <f>IF(OR(Расчет!F616="",Расчет!F616=0),0,Расчет!F616)</f>
        <v>0</v>
      </c>
      <c r="F611" s="113">
        <f>IF(Расчет!H616=1,1,0)*COUNT(Расчет!$J$7:J616)</f>
        <v>18</v>
      </c>
      <c r="G611" s="114">
        <f>1000*(Расчет!E616+IF(config!$D$9=2,'Расчет стоимости'!$E$16,'Расчет стоимости'!$E$12))</f>
        <v>1894.2100000000003</v>
      </c>
      <c r="H611" s="113">
        <f>Расчет!D616/1000</f>
        <v>2.0379999999999998</v>
      </c>
    </row>
    <row r="612" spans="1:8" x14ac:dyDescent="0.25">
      <c r="A612" s="113">
        <f t="shared" si="9"/>
        <v>611</v>
      </c>
      <c r="B612" s="115">
        <f>Расчет!A617</f>
        <v>43460</v>
      </c>
      <c r="C612" s="113">
        <f>Расчет!B617</f>
        <v>11</v>
      </c>
      <c r="D612" s="115" t="str">
        <f>Расчет!C617</f>
        <v>раб</v>
      </c>
      <c r="E612" s="113">
        <f>IF(OR(Расчет!F617="",Расчет!F617=0),0,Расчет!F617)</f>
        <v>0</v>
      </c>
      <c r="F612" s="113">
        <f>IF(Расчет!H617=1,1,0)*COUNT(Расчет!$J$7:J617)</f>
        <v>18</v>
      </c>
      <c r="G612" s="114">
        <f>1000*(Расчет!E617+IF(config!$D$9=2,'Расчет стоимости'!$E$16,'Расчет стоимости'!$E$12))</f>
        <v>1908.27</v>
      </c>
      <c r="H612" s="113">
        <f>Расчет!D617/1000</f>
        <v>2.153</v>
      </c>
    </row>
    <row r="613" spans="1:8" x14ac:dyDescent="0.25">
      <c r="A613" s="113">
        <f t="shared" si="9"/>
        <v>612</v>
      </c>
      <c r="B613" s="115">
        <f>Расчет!A618</f>
        <v>43460</v>
      </c>
      <c r="C613" s="113">
        <f>Расчет!B618</f>
        <v>12</v>
      </c>
      <c r="D613" s="115" t="str">
        <f>Расчет!C618</f>
        <v>раб</v>
      </c>
      <c r="E613" s="113">
        <f>IF(OR(Расчет!F618="",Расчет!F618=0),0,Расчет!F618)</f>
        <v>0</v>
      </c>
      <c r="F613" s="113">
        <f>IF(Расчет!H618=1,1,0)*COUNT(Расчет!$J$7:J618)</f>
        <v>18</v>
      </c>
      <c r="G613" s="114">
        <f>1000*(Расчет!E618+IF(config!$D$9=2,'Расчет стоимости'!$E$16,'Расчет стоимости'!$E$12))</f>
        <v>1858.1699999999998</v>
      </c>
      <c r="H613" s="113">
        <f>Расчет!D618/1000</f>
        <v>2.202</v>
      </c>
    </row>
    <row r="614" spans="1:8" x14ac:dyDescent="0.25">
      <c r="A614" s="113">
        <f t="shared" si="9"/>
        <v>613</v>
      </c>
      <c r="B614" s="115">
        <f>Расчет!A619</f>
        <v>43460</v>
      </c>
      <c r="C614" s="113">
        <f>Расчет!B619</f>
        <v>13</v>
      </c>
      <c r="D614" s="115" t="str">
        <f>Расчет!C619</f>
        <v>раб</v>
      </c>
      <c r="E614" s="113">
        <f>IF(OR(Расчет!F619="",Расчет!F619=0),0,Расчет!F619)</f>
        <v>0</v>
      </c>
      <c r="F614" s="113">
        <f>IF(Расчет!H619=1,1,0)*COUNT(Расчет!$J$7:J619)</f>
        <v>0</v>
      </c>
      <c r="G614" s="114">
        <f>1000*(Расчет!E619+IF(config!$D$9=2,'Расчет стоимости'!$E$16,'Расчет стоимости'!$E$12))</f>
        <v>1875.15</v>
      </c>
      <c r="H614" s="113">
        <f>Расчет!D619/1000</f>
        <v>2.081</v>
      </c>
    </row>
    <row r="615" spans="1:8" x14ac:dyDescent="0.25">
      <c r="A615" s="113">
        <f t="shared" si="9"/>
        <v>614</v>
      </c>
      <c r="B615" s="115">
        <f>Расчет!A620</f>
        <v>43460</v>
      </c>
      <c r="C615" s="113">
        <f>Расчет!B620</f>
        <v>14</v>
      </c>
      <c r="D615" s="115" t="str">
        <f>Расчет!C620</f>
        <v>раб</v>
      </c>
      <c r="E615" s="113">
        <f>IF(OR(Расчет!F620="",Расчет!F620=0),0,Расчет!F620)</f>
        <v>0</v>
      </c>
      <c r="F615" s="113">
        <f>IF(Расчет!H620=1,1,0)*COUNT(Расчет!$J$7:J620)</f>
        <v>0</v>
      </c>
      <c r="G615" s="114">
        <f>1000*(Расчет!E620+IF(config!$D$9=2,'Расчет стоимости'!$E$16,'Расчет стоимости'!$E$12))</f>
        <v>1888.64</v>
      </c>
      <c r="H615" s="113">
        <f>Расчет!D620/1000</f>
        <v>2.0369999999999999</v>
      </c>
    </row>
    <row r="616" spans="1:8" x14ac:dyDescent="0.25">
      <c r="A616" s="113">
        <f t="shared" si="9"/>
        <v>615</v>
      </c>
      <c r="B616" s="115">
        <f>Расчет!A621</f>
        <v>43460</v>
      </c>
      <c r="C616" s="113">
        <f>Расчет!B621</f>
        <v>15</v>
      </c>
      <c r="D616" s="115" t="str">
        <f>Расчет!C621</f>
        <v>раб</v>
      </c>
      <c r="E616" s="113">
        <f>IF(OR(Расчет!F621="",Расчет!F621=0),0,Расчет!F621)</f>
        <v>0</v>
      </c>
      <c r="F616" s="113">
        <f>IF(Расчет!H621=1,1,0)*COUNT(Расчет!$J$7:J621)</f>
        <v>18</v>
      </c>
      <c r="G616" s="114">
        <f>1000*(Расчет!E621+IF(config!$D$9=2,'Расчет стоимости'!$E$16,'Расчет стоимости'!$E$12))</f>
        <v>1857.4899999999998</v>
      </c>
      <c r="H616" s="113">
        <f>Расчет!D621/1000</f>
        <v>1.9870000000000001</v>
      </c>
    </row>
    <row r="617" spans="1:8" x14ac:dyDescent="0.25">
      <c r="A617" s="113">
        <f t="shared" si="9"/>
        <v>616</v>
      </c>
      <c r="B617" s="115">
        <f>Расчет!A622</f>
        <v>43460</v>
      </c>
      <c r="C617" s="113">
        <f>Расчет!B622</f>
        <v>16</v>
      </c>
      <c r="D617" s="115" t="str">
        <f>Расчет!C622</f>
        <v>раб</v>
      </c>
      <c r="E617" s="113">
        <f>IF(OR(Расчет!F622="",Расчет!F622=0),0,Расчет!F622)</f>
        <v>0</v>
      </c>
      <c r="F617" s="113">
        <f>IF(Расчет!H622=1,1,0)*COUNT(Расчет!$J$7:J622)</f>
        <v>18</v>
      </c>
      <c r="G617" s="114">
        <f>1000*(Расчет!E622+IF(config!$D$9=2,'Расчет стоимости'!$E$16,'Расчет стоимости'!$E$12))</f>
        <v>1878.2799999999997</v>
      </c>
      <c r="H617" s="113">
        <f>Расчет!D622/1000</f>
        <v>1.8720000000000001</v>
      </c>
    </row>
    <row r="618" spans="1:8" x14ac:dyDescent="0.25">
      <c r="A618" s="113">
        <f t="shared" si="9"/>
        <v>617</v>
      </c>
      <c r="B618" s="115">
        <f>Расчет!A623</f>
        <v>43460</v>
      </c>
      <c r="C618" s="113">
        <f>Расчет!B623</f>
        <v>17</v>
      </c>
      <c r="D618" s="115" t="str">
        <f>Расчет!C623</f>
        <v>раб</v>
      </c>
      <c r="E618" s="113">
        <f>IF(OR(Расчет!F623="",Расчет!F623=0),0,Расчет!F623)</f>
        <v>0</v>
      </c>
      <c r="F618" s="113">
        <f>IF(Расчет!H623=1,1,0)*COUNT(Расчет!$J$7:J623)</f>
        <v>18</v>
      </c>
      <c r="G618" s="114">
        <f>1000*(Расчет!E623+IF(config!$D$9=2,'Расчет стоимости'!$E$16,'Расчет стоимости'!$E$12))</f>
        <v>1961.5800000000002</v>
      </c>
      <c r="H618" s="113">
        <f>Расчет!D623/1000</f>
        <v>1.498</v>
      </c>
    </row>
    <row r="619" spans="1:8" x14ac:dyDescent="0.25">
      <c r="A619" s="113">
        <f t="shared" si="9"/>
        <v>618</v>
      </c>
      <c r="B619" s="115">
        <f>Расчет!A624</f>
        <v>43460</v>
      </c>
      <c r="C619" s="113">
        <f>Расчет!B624</f>
        <v>18</v>
      </c>
      <c r="D619" s="115" t="str">
        <f>Расчет!C624</f>
        <v>раб</v>
      </c>
      <c r="E619" s="113">
        <f>IF(OR(Расчет!F624="",Расчет!F624=0),0,Расчет!F624)</f>
        <v>1</v>
      </c>
      <c r="F619" s="113">
        <f>IF(Расчет!H624=1,1,0)*COUNT(Расчет!$J$7:J624)</f>
        <v>18</v>
      </c>
      <c r="G619" s="114">
        <f>1000*(Расчет!E624+IF(config!$D$9=2,'Расчет стоимости'!$E$16,'Расчет стоимости'!$E$12))</f>
        <v>1963.15</v>
      </c>
      <c r="H619" s="113">
        <f>Расчет!D624/1000</f>
        <v>1.1950000000000001</v>
      </c>
    </row>
    <row r="620" spans="1:8" x14ac:dyDescent="0.25">
      <c r="A620" s="113">
        <f t="shared" si="9"/>
        <v>619</v>
      </c>
      <c r="B620" s="115">
        <f>Расчет!A625</f>
        <v>43460</v>
      </c>
      <c r="C620" s="113">
        <f>Расчет!B625</f>
        <v>19</v>
      </c>
      <c r="D620" s="115" t="str">
        <f>Расчет!C625</f>
        <v>раб</v>
      </c>
      <c r="E620" s="113">
        <f>IF(OR(Расчет!F625="",Расчет!F625=0),0,Расчет!F625)</f>
        <v>0</v>
      </c>
      <c r="F620" s="113">
        <f>IF(Расчет!H625=1,1,0)*COUNT(Расчет!$J$7:J625)</f>
        <v>18</v>
      </c>
      <c r="G620" s="114">
        <f>1000*(Расчет!E625+IF(config!$D$9=2,'Расчет стоимости'!$E$16,'Расчет стоимости'!$E$12))</f>
        <v>1937.45</v>
      </c>
      <c r="H620" s="113">
        <f>Расчет!D625/1000</f>
        <v>1.123</v>
      </c>
    </row>
    <row r="621" spans="1:8" x14ac:dyDescent="0.25">
      <c r="A621" s="113">
        <f t="shared" si="9"/>
        <v>620</v>
      </c>
      <c r="B621" s="115">
        <f>Расчет!A626</f>
        <v>43460</v>
      </c>
      <c r="C621" s="113">
        <f>Расчет!B626</f>
        <v>20</v>
      </c>
      <c r="D621" s="115" t="str">
        <f>Расчет!C626</f>
        <v>раб</v>
      </c>
      <c r="E621" s="113">
        <f>IF(OR(Расчет!F626="",Расчет!F626=0),0,Расчет!F626)</f>
        <v>0</v>
      </c>
      <c r="F621" s="113">
        <f>IF(Расчет!H626=1,1,0)*COUNT(Расчет!$J$7:J626)</f>
        <v>18</v>
      </c>
      <c r="G621" s="114">
        <f>1000*(Расчет!E626+IF(config!$D$9=2,'Расчет стоимости'!$E$16,'Расчет стоимости'!$E$12))</f>
        <v>1880.1099999999997</v>
      </c>
      <c r="H621" s="113">
        <f>Расчет!D626/1000</f>
        <v>1.0720000000000001</v>
      </c>
    </row>
    <row r="622" spans="1:8" x14ac:dyDescent="0.25">
      <c r="A622" s="113">
        <f t="shared" si="9"/>
        <v>621</v>
      </c>
      <c r="B622" s="115">
        <f>Расчет!A627</f>
        <v>43460</v>
      </c>
      <c r="C622" s="113">
        <f>Расчет!B627</f>
        <v>21</v>
      </c>
      <c r="D622" s="115" t="str">
        <f>Расчет!C627</f>
        <v>раб</v>
      </c>
      <c r="E622" s="113">
        <f>IF(OR(Расчет!F627="",Расчет!F627=0),0,Расчет!F627)</f>
        <v>0</v>
      </c>
      <c r="F622" s="113">
        <f>IF(Расчет!H627=1,1,0)*COUNT(Расчет!$J$7:J627)</f>
        <v>18</v>
      </c>
      <c r="G622" s="114">
        <f>1000*(Расчет!E627+IF(config!$D$9=2,'Расчет стоимости'!$E$16,'Расчет стоимости'!$E$12))</f>
        <v>1843.1799999999998</v>
      </c>
      <c r="H622" s="113">
        <f>Расчет!D627/1000</f>
        <v>1.0589999999999999</v>
      </c>
    </row>
    <row r="623" spans="1:8" x14ac:dyDescent="0.25">
      <c r="A623" s="113">
        <f t="shared" si="9"/>
        <v>622</v>
      </c>
      <c r="B623" s="115">
        <f>Расчет!A628</f>
        <v>43460</v>
      </c>
      <c r="C623" s="113">
        <f>Расчет!B628</f>
        <v>22</v>
      </c>
      <c r="D623" s="115" t="str">
        <f>Расчет!C628</f>
        <v>раб</v>
      </c>
      <c r="E623" s="113">
        <f>IF(OR(Расчет!F628="",Расчет!F628=0),0,Расчет!F628)</f>
        <v>0</v>
      </c>
      <c r="F623" s="113">
        <f>IF(Расчет!H628=1,1,0)*COUNT(Расчет!$J$7:J628)</f>
        <v>0</v>
      </c>
      <c r="G623" s="114">
        <f>1000*(Расчет!E628+IF(config!$D$9=2,'Расчет стоимости'!$E$16,'Расчет стоимости'!$E$12))</f>
        <v>1798.95</v>
      </c>
      <c r="H623" s="113">
        <f>Расчет!D628/1000</f>
        <v>1.0509999999999999</v>
      </c>
    </row>
    <row r="624" spans="1:8" x14ac:dyDescent="0.25">
      <c r="A624" s="113">
        <f t="shared" si="9"/>
        <v>623</v>
      </c>
      <c r="B624" s="115">
        <f>Расчет!A629</f>
        <v>43460</v>
      </c>
      <c r="C624" s="113">
        <f>Расчет!B629</f>
        <v>23</v>
      </c>
      <c r="D624" s="115" t="str">
        <f>Расчет!C629</f>
        <v>раб</v>
      </c>
      <c r="E624" s="113">
        <f>IF(OR(Расчет!F629="",Расчет!F629=0),0,Расчет!F629)</f>
        <v>0</v>
      </c>
      <c r="F624" s="113">
        <f>IF(Расчет!H629=1,1,0)*COUNT(Расчет!$J$7:J629)</f>
        <v>0</v>
      </c>
      <c r="G624" s="114">
        <f>1000*(Расчет!E629+IF(config!$D$9=2,'Расчет стоимости'!$E$16,'Расчет стоимости'!$E$12))</f>
        <v>1532.9100000000003</v>
      </c>
      <c r="H624" s="113">
        <f>Расчет!D629/1000</f>
        <v>1.046</v>
      </c>
    </row>
    <row r="625" spans="1:8" x14ac:dyDescent="0.25">
      <c r="A625" s="113">
        <f t="shared" si="9"/>
        <v>624</v>
      </c>
      <c r="B625" s="115">
        <f>Расчет!A630</f>
        <v>43460</v>
      </c>
      <c r="C625" s="113">
        <f>Расчет!B630</f>
        <v>24</v>
      </c>
      <c r="D625" s="115" t="str">
        <f>Расчет!C630</f>
        <v>раб</v>
      </c>
      <c r="E625" s="113">
        <f>IF(OR(Расчет!F630="",Расчет!F630=0),0,Расчет!F630)</f>
        <v>0</v>
      </c>
      <c r="F625" s="113">
        <f>IF(Расчет!H630=1,1,0)*COUNT(Расчет!$J$7:J630)</f>
        <v>0</v>
      </c>
      <c r="G625" s="114">
        <f>1000*(Расчет!E630+IF(config!$D$9=2,'Расчет стоимости'!$E$16,'Расчет стоимости'!$E$12))</f>
        <v>1462.02</v>
      </c>
      <c r="H625" s="113">
        <f>Расчет!D630/1000</f>
        <v>1.046</v>
      </c>
    </row>
    <row r="626" spans="1:8" x14ac:dyDescent="0.25">
      <c r="A626" s="113">
        <f t="shared" si="9"/>
        <v>625</v>
      </c>
      <c r="B626" s="115">
        <f>Расчет!A631</f>
        <v>43461</v>
      </c>
      <c r="C626" s="113">
        <f>Расчет!B631</f>
        <v>1</v>
      </c>
      <c r="D626" s="115" t="str">
        <f>Расчет!C631</f>
        <v>раб</v>
      </c>
      <c r="E626" s="113">
        <f>IF(OR(Расчет!F631="",Расчет!F631=0),0,Расчет!F631)</f>
        <v>0</v>
      </c>
      <c r="F626" s="113">
        <f>IF(Расчет!H631=1,1,0)*COUNT(Расчет!$J$7:J631)</f>
        <v>0</v>
      </c>
      <c r="G626" s="114">
        <f>1000*(Расчет!E631+IF(config!$D$9=2,'Расчет стоимости'!$E$16,'Расчет стоимости'!$E$12))</f>
        <v>1378.78</v>
      </c>
      <c r="H626" s="113">
        <f>Расчет!D631/1000</f>
        <v>1.0449999999999999</v>
      </c>
    </row>
    <row r="627" spans="1:8" x14ac:dyDescent="0.25">
      <c r="A627" s="113">
        <f t="shared" si="9"/>
        <v>626</v>
      </c>
      <c r="B627" s="115">
        <f>Расчет!A632</f>
        <v>43461</v>
      </c>
      <c r="C627" s="113">
        <f>Расчет!B632</f>
        <v>2</v>
      </c>
      <c r="D627" s="115" t="str">
        <f>Расчет!C632</f>
        <v>раб</v>
      </c>
      <c r="E627" s="113">
        <f>IF(OR(Расчет!F632="",Расчет!F632=0),0,Расчет!F632)</f>
        <v>0</v>
      </c>
      <c r="F627" s="113">
        <f>IF(Расчет!H632=1,1,0)*COUNT(Расчет!$J$7:J632)</f>
        <v>0</v>
      </c>
      <c r="G627" s="114">
        <f>1000*(Расчет!E632+IF(config!$D$9=2,'Расчет стоимости'!$E$16,'Расчет стоимости'!$E$12))</f>
        <v>1318.79</v>
      </c>
      <c r="H627" s="113">
        <f>Расчет!D632/1000</f>
        <v>1.04</v>
      </c>
    </row>
    <row r="628" spans="1:8" x14ac:dyDescent="0.25">
      <c r="A628" s="113">
        <f t="shared" si="9"/>
        <v>627</v>
      </c>
      <c r="B628" s="115">
        <f>Расчет!A633</f>
        <v>43461</v>
      </c>
      <c r="C628" s="113">
        <f>Расчет!B633</f>
        <v>3</v>
      </c>
      <c r="D628" s="115" t="str">
        <f>Расчет!C633</f>
        <v>раб</v>
      </c>
      <c r="E628" s="113">
        <f>IF(OR(Расчет!F633="",Расчет!F633=0),0,Расчет!F633)</f>
        <v>0</v>
      </c>
      <c r="F628" s="113">
        <f>IF(Расчет!H633=1,1,0)*COUNT(Расчет!$J$7:J633)</f>
        <v>0</v>
      </c>
      <c r="G628" s="114">
        <f>1000*(Расчет!E633+IF(config!$D$9=2,'Расчет стоимости'!$E$16,'Расчет стоимости'!$E$12))</f>
        <v>1266.6599999999999</v>
      </c>
      <c r="H628" s="113">
        <f>Расчет!D633/1000</f>
        <v>1.04</v>
      </c>
    </row>
    <row r="629" spans="1:8" x14ac:dyDescent="0.25">
      <c r="A629" s="113">
        <f t="shared" si="9"/>
        <v>628</v>
      </c>
      <c r="B629" s="115">
        <f>Расчет!A634</f>
        <v>43461</v>
      </c>
      <c r="C629" s="113">
        <f>Расчет!B634</f>
        <v>4</v>
      </c>
      <c r="D629" s="115" t="str">
        <f>Расчет!C634</f>
        <v>раб</v>
      </c>
      <c r="E629" s="113">
        <f>IF(OR(Расчет!F634="",Расчет!F634=0),0,Расчет!F634)</f>
        <v>0</v>
      </c>
      <c r="F629" s="113">
        <f>IF(Расчет!H634=1,1,0)*COUNT(Расчет!$J$7:J634)</f>
        <v>0</v>
      </c>
      <c r="G629" s="114">
        <f>1000*(Расчет!E634+IF(config!$D$9=2,'Расчет стоимости'!$E$16,'Расчет стоимости'!$E$12))</f>
        <v>1267.69</v>
      </c>
      <c r="H629" s="113">
        <f>Расчет!D634/1000</f>
        <v>1.0429999999999999</v>
      </c>
    </row>
    <row r="630" spans="1:8" x14ac:dyDescent="0.25">
      <c r="A630" s="113">
        <f t="shared" si="9"/>
        <v>629</v>
      </c>
      <c r="B630" s="115">
        <f>Расчет!A635</f>
        <v>43461</v>
      </c>
      <c r="C630" s="113">
        <f>Расчет!B635</f>
        <v>5</v>
      </c>
      <c r="D630" s="115" t="str">
        <f>Расчет!C635</f>
        <v>раб</v>
      </c>
      <c r="E630" s="113">
        <f>IF(OR(Расчет!F635="",Расчет!F635=0),0,Расчет!F635)</f>
        <v>0</v>
      </c>
      <c r="F630" s="113">
        <f>IF(Расчет!H635=1,1,0)*COUNT(Расчет!$J$7:J635)</f>
        <v>0</v>
      </c>
      <c r="G630" s="114">
        <f>1000*(Расчет!E635+IF(config!$D$9=2,'Расчет стоимости'!$E$16,'Расчет стоимости'!$E$12))</f>
        <v>1289.73</v>
      </c>
      <c r="H630" s="113">
        <f>Расчет!D635/1000</f>
        <v>1.046</v>
      </c>
    </row>
    <row r="631" spans="1:8" x14ac:dyDescent="0.25">
      <c r="A631" s="113">
        <f t="shared" si="9"/>
        <v>630</v>
      </c>
      <c r="B631" s="115">
        <f>Расчет!A636</f>
        <v>43461</v>
      </c>
      <c r="C631" s="113">
        <f>Расчет!B636</f>
        <v>6</v>
      </c>
      <c r="D631" s="115" t="str">
        <f>Расчет!C636</f>
        <v>раб</v>
      </c>
      <c r="E631" s="113">
        <f>IF(OR(Расчет!F636="",Расчет!F636=0),0,Расчет!F636)</f>
        <v>0</v>
      </c>
      <c r="F631" s="113">
        <f>IF(Расчет!H636=1,1,0)*COUNT(Расчет!$J$7:J636)</f>
        <v>0</v>
      </c>
      <c r="G631" s="114">
        <f>1000*(Расчет!E636+IF(config!$D$9=2,'Расчет стоимости'!$E$16,'Расчет стоимости'!$E$12))</f>
        <v>1384.6699999999998</v>
      </c>
      <c r="H631" s="113">
        <f>Расчет!D636/1000</f>
        <v>1.0469999999999999</v>
      </c>
    </row>
    <row r="632" spans="1:8" x14ac:dyDescent="0.25">
      <c r="A632" s="113">
        <f t="shared" si="9"/>
        <v>631</v>
      </c>
      <c r="B632" s="115">
        <f>Расчет!A637</f>
        <v>43461</v>
      </c>
      <c r="C632" s="113">
        <f>Расчет!B637</f>
        <v>7</v>
      </c>
      <c r="D632" s="115" t="str">
        <f>Расчет!C637</f>
        <v>раб</v>
      </c>
      <c r="E632" s="113">
        <f>IF(OR(Расчет!F637="",Расчет!F637=0),0,Расчет!F637)</f>
        <v>0</v>
      </c>
      <c r="F632" s="113">
        <f>IF(Расчет!H637=1,1,0)*COUNT(Расчет!$J$7:J637)</f>
        <v>0</v>
      </c>
      <c r="G632" s="114">
        <f>1000*(Расчет!E637+IF(config!$D$9=2,'Расчет стоимости'!$E$16,'Расчет стоимости'!$E$12))</f>
        <v>1490.03</v>
      </c>
      <c r="H632" s="113">
        <f>Расчет!D637/1000</f>
        <v>1.081</v>
      </c>
    </row>
    <row r="633" spans="1:8" x14ac:dyDescent="0.25">
      <c r="A633" s="113">
        <f t="shared" si="9"/>
        <v>632</v>
      </c>
      <c r="B633" s="115">
        <f>Расчет!A638</f>
        <v>43461</v>
      </c>
      <c r="C633" s="113">
        <f>Расчет!B638</f>
        <v>8</v>
      </c>
      <c r="D633" s="115" t="str">
        <f>Расчет!C638</f>
        <v>раб</v>
      </c>
      <c r="E633" s="113">
        <f>IF(OR(Расчет!F638="",Расчет!F638=0),0,Расчет!F638)</f>
        <v>0</v>
      </c>
      <c r="F633" s="113">
        <f>IF(Расчет!H638=1,1,0)*COUNT(Расчет!$J$7:J638)</f>
        <v>19</v>
      </c>
      <c r="G633" s="114">
        <f>1000*(Расчет!E638+IF(config!$D$9=2,'Расчет стоимости'!$E$16,'Расчет стоимости'!$E$12))</f>
        <v>1624.2799999999997</v>
      </c>
      <c r="H633" s="113">
        <f>Расчет!D638/1000</f>
        <v>1.2390000000000001</v>
      </c>
    </row>
    <row r="634" spans="1:8" x14ac:dyDescent="0.25">
      <c r="A634" s="113">
        <f t="shared" si="9"/>
        <v>633</v>
      </c>
      <c r="B634" s="115">
        <f>Расчет!A639</f>
        <v>43461</v>
      </c>
      <c r="C634" s="113">
        <f>Расчет!B639</f>
        <v>9</v>
      </c>
      <c r="D634" s="115" t="str">
        <f>Расчет!C639</f>
        <v>раб</v>
      </c>
      <c r="E634" s="113">
        <f>IF(OR(Расчет!F639="",Расчет!F639=0),0,Расчет!F639)</f>
        <v>0</v>
      </c>
      <c r="F634" s="113">
        <f>IF(Расчет!H639=1,1,0)*COUNT(Расчет!$J$7:J639)</f>
        <v>19</v>
      </c>
      <c r="G634" s="114">
        <f>1000*(Расчет!E639+IF(config!$D$9=2,'Расчет стоимости'!$E$16,'Расчет стоимости'!$E$12))</f>
        <v>1830.5699999999997</v>
      </c>
      <c r="H634" s="113">
        <f>Расчет!D639/1000</f>
        <v>1.6930000000000001</v>
      </c>
    </row>
    <row r="635" spans="1:8" x14ac:dyDescent="0.25">
      <c r="A635" s="113">
        <f t="shared" si="9"/>
        <v>634</v>
      </c>
      <c r="B635" s="115">
        <f>Расчет!A640</f>
        <v>43461</v>
      </c>
      <c r="C635" s="113">
        <f>Расчет!B640</f>
        <v>10</v>
      </c>
      <c r="D635" s="115" t="str">
        <f>Расчет!C640</f>
        <v>раб</v>
      </c>
      <c r="E635" s="113">
        <f>IF(OR(Расчет!F640="",Расчет!F640=0),0,Расчет!F640)</f>
        <v>0</v>
      </c>
      <c r="F635" s="113">
        <f>IF(Расчет!H640=1,1,0)*COUNT(Расчет!$J$7:J640)</f>
        <v>19</v>
      </c>
      <c r="G635" s="114">
        <f>1000*(Расчет!E640+IF(config!$D$9=2,'Расчет стоимости'!$E$16,'Расчет стоимости'!$E$12))</f>
        <v>1911.6299999999997</v>
      </c>
      <c r="H635" s="113">
        <f>Расчет!D640/1000</f>
        <v>1.94</v>
      </c>
    </row>
    <row r="636" spans="1:8" x14ac:dyDescent="0.25">
      <c r="A636" s="113">
        <f t="shared" si="9"/>
        <v>635</v>
      </c>
      <c r="B636" s="115">
        <f>Расчет!A641</f>
        <v>43461</v>
      </c>
      <c r="C636" s="113">
        <f>Расчет!B641</f>
        <v>11</v>
      </c>
      <c r="D636" s="115" t="str">
        <f>Расчет!C641</f>
        <v>раб</v>
      </c>
      <c r="E636" s="113">
        <f>IF(OR(Расчет!F641="",Расчет!F641=0),0,Расчет!F641)</f>
        <v>0</v>
      </c>
      <c r="F636" s="113">
        <f>IF(Расчет!H641=1,1,0)*COUNT(Расчет!$J$7:J641)</f>
        <v>19</v>
      </c>
      <c r="G636" s="114">
        <f>1000*(Расчет!E641+IF(config!$D$9=2,'Расчет стоимости'!$E$16,'Расчет стоимости'!$E$12))</f>
        <v>1922.0199999999998</v>
      </c>
      <c r="H636" s="113">
        <f>Расчет!D641/1000</f>
        <v>2.117</v>
      </c>
    </row>
    <row r="637" spans="1:8" x14ac:dyDescent="0.25">
      <c r="A637" s="113">
        <f t="shared" si="9"/>
        <v>636</v>
      </c>
      <c r="B637" s="115">
        <f>Расчет!A642</f>
        <v>43461</v>
      </c>
      <c r="C637" s="113">
        <f>Расчет!B642</f>
        <v>12</v>
      </c>
      <c r="D637" s="115" t="str">
        <f>Расчет!C642</f>
        <v>раб</v>
      </c>
      <c r="E637" s="113">
        <f>IF(OR(Расчет!F642="",Расчет!F642=0),0,Расчет!F642)</f>
        <v>0</v>
      </c>
      <c r="F637" s="113">
        <f>IF(Расчет!H642=1,1,0)*COUNT(Расчет!$J$7:J642)</f>
        <v>19</v>
      </c>
      <c r="G637" s="114">
        <f>1000*(Расчет!E642+IF(config!$D$9=2,'Расчет стоимости'!$E$16,'Расчет стоимости'!$E$12))</f>
        <v>1913.3100000000002</v>
      </c>
      <c r="H637" s="113">
        <f>Расчет!D642/1000</f>
        <v>2.089</v>
      </c>
    </row>
    <row r="638" spans="1:8" x14ac:dyDescent="0.25">
      <c r="A638" s="113">
        <f t="shared" si="9"/>
        <v>637</v>
      </c>
      <c r="B638" s="115">
        <f>Расчет!A643</f>
        <v>43461</v>
      </c>
      <c r="C638" s="113">
        <f>Расчет!B643</f>
        <v>13</v>
      </c>
      <c r="D638" s="115" t="str">
        <f>Расчет!C643</f>
        <v>раб</v>
      </c>
      <c r="E638" s="113">
        <f>IF(OR(Расчет!F643="",Расчет!F643=0),0,Расчет!F643)</f>
        <v>0</v>
      </c>
      <c r="F638" s="113">
        <f>IF(Расчет!H643=1,1,0)*COUNT(Расчет!$J$7:J643)</f>
        <v>0</v>
      </c>
      <c r="G638" s="114">
        <f>1000*(Расчет!E643+IF(config!$D$9=2,'Расчет стоимости'!$E$16,'Расчет стоимости'!$E$12))</f>
        <v>1892.7399999999998</v>
      </c>
      <c r="H638" s="113">
        <f>Расчет!D643/1000</f>
        <v>1.9670000000000001</v>
      </c>
    </row>
    <row r="639" spans="1:8" x14ac:dyDescent="0.25">
      <c r="A639" s="113">
        <f t="shared" si="9"/>
        <v>638</v>
      </c>
      <c r="B639" s="115">
        <f>Расчет!A644</f>
        <v>43461</v>
      </c>
      <c r="C639" s="113">
        <f>Расчет!B644</f>
        <v>14</v>
      </c>
      <c r="D639" s="115" t="str">
        <f>Расчет!C644</f>
        <v>раб</v>
      </c>
      <c r="E639" s="113">
        <f>IF(OR(Расчет!F644="",Расчет!F644=0),0,Расчет!F644)</f>
        <v>0</v>
      </c>
      <c r="F639" s="113">
        <f>IF(Расчет!H644=1,1,0)*COUNT(Расчет!$J$7:J644)</f>
        <v>0</v>
      </c>
      <c r="G639" s="114">
        <f>1000*(Расчет!E644+IF(config!$D$9=2,'Расчет стоимости'!$E$16,'Расчет стоимости'!$E$12))</f>
        <v>1903.4400000000003</v>
      </c>
      <c r="H639" s="113">
        <f>Расчет!D644/1000</f>
        <v>1.9730000000000001</v>
      </c>
    </row>
    <row r="640" spans="1:8" x14ac:dyDescent="0.25">
      <c r="A640" s="113">
        <f t="shared" si="9"/>
        <v>639</v>
      </c>
      <c r="B640" s="115">
        <f>Расчет!A645</f>
        <v>43461</v>
      </c>
      <c r="C640" s="113">
        <f>Расчет!B645</f>
        <v>15</v>
      </c>
      <c r="D640" s="115" t="str">
        <f>Расчет!C645</f>
        <v>раб</v>
      </c>
      <c r="E640" s="113">
        <f>IF(OR(Расчет!F645="",Расчет!F645=0),0,Расчет!F645)</f>
        <v>0</v>
      </c>
      <c r="F640" s="113">
        <f>IF(Расчет!H645=1,1,0)*COUNT(Расчет!$J$7:J645)</f>
        <v>19</v>
      </c>
      <c r="G640" s="114">
        <f>1000*(Расчет!E645+IF(config!$D$9=2,'Расчет стоимости'!$E$16,'Расчет стоимости'!$E$12))</f>
        <v>1881.0699999999997</v>
      </c>
      <c r="H640" s="113">
        <f>Расчет!D645/1000</f>
        <v>1.9419999999999999</v>
      </c>
    </row>
    <row r="641" spans="1:8" x14ac:dyDescent="0.25">
      <c r="A641" s="113">
        <f t="shared" si="9"/>
        <v>640</v>
      </c>
      <c r="B641" s="115">
        <f>Расчет!A646</f>
        <v>43461</v>
      </c>
      <c r="C641" s="113">
        <f>Расчет!B646</f>
        <v>16</v>
      </c>
      <c r="D641" s="115" t="str">
        <f>Расчет!C646</f>
        <v>раб</v>
      </c>
      <c r="E641" s="113">
        <f>IF(OR(Расчет!F646="",Расчет!F646=0),0,Расчет!F646)</f>
        <v>0</v>
      </c>
      <c r="F641" s="113">
        <f>IF(Расчет!H646=1,1,0)*COUNT(Расчет!$J$7:J646)</f>
        <v>19</v>
      </c>
      <c r="G641" s="114">
        <f>1000*(Расчет!E646+IF(config!$D$9=2,'Расчет стоимости'!$E$16,'Расчет стоимости'!$E$12))</f>
        <v>1917.84</v>
      </c>
      <c r="H641" s="113">
        <f>Расчет!D646/1000</f>
        <v>1.8660000000000001</v>
      </c>
    </row>
    <row r="642" spans="1:8" x14ac:dyDescent="0.25">
      <c r="A642" s="113">
        <f t="shared" si="9"/>
        <v>641</v>
      </c>
      <c r="B642" s="115">
        <f>Расчет!A647</f>
        <v>43461</v>
      </c>
      <c r="C642" s="113">
        <f>Расчет!B647</f>
        <v>17</v>
      </c>
      <c r="D642" s="115" t="str">
        <f>Расчет!C647</f>
        <v>раб</v>
      </c>
      <c r="E642" s="113">
        <f>IF(OR(Расчет!F647="",Расчет!F647=0),0,Расчет!F647)</f>
        <v>0</v>
      </c>
      <c r="F642" s="113">
        <f>IF(Расчет!H647=1,1,0)*COUNT(Расчет!$J$7:J647)</f>
        <v>19</v>
      </c>
      <c r="G642" s="114">
        <f>1000*(Расчет!E647+IF(config!$D$9=2,'Расчет стоимости'!$E$16,'Расчет стоимости'!$E$12))</f>
        <v>1957.34</v>
      </c>
      <c r="H642" s="113">
        <f>Расчет!D647/1000</f>
        <v>1.448</v>
      </c>
    </row>
    <row r="643" spans="1:8" x14ac:dyDescent="0.25">
      <c r="A643" s="113">
        <f t="shared" si="9"/>
        <v>642</v>
      </c>
      <c r="B643" s="115">
        <f>Расчет!A648</f>
        <v>43461</v>
      </c>
      <c r="C643" s="113">
        <f>Расчет!B648</f>
        <v>18</v>
      </c>
      <c r="D643" s="115" t="str">
        <f>Расчет!C648</f>
        <v>раб</v>
      </c>
      <c r="E643" s="113">
        <f>IF(OR(Расчет!F648="",Расчет!F648=0),0,Расчет!F648)</f>
        <v>1</v>
      </c>
      <c r="F643" s="113">
        <f>IF(Расчет!H648=1,1,0)*COUNT(Расчет!$J$7:J648)</f>
        <v>19</v>
      </c>
      <c r="G643" s="114">
        <f>1000*(Расчет!E648+IF(config!$D$9=2,'Расчет стоимости'!$E$16,'Расчет стоимости'!$E$12))</f>
        <v>1945.8500000000001</v>
      </c>
      <c r="H643" s="113">
        <f>Расчет!D648/1000</f>
        <v>1.202</v>
      </c>
    </row>
    <row r="644" spans="1:8" x14ac:dyDescent="0.25">
      <c r="A644" s="113">
        <f t="shared" si="9"/>
        <v>643</v>
      </c>
      <c r="B644" s="115">
        <f>Расчет!A649</f>
        <v>43461</v>
      </c>
      <c r="C644" s="113">
        <f>Расчет!B649</f>
        <v>19</v>
      </c>
      <c r="D644" s="115" t="str">
        <f>Расчет!C649</f>
        <v>раб</v>
      </c>
      <c r="E644" s="113">
        <f>IF(OR(Расчет!F649="",Расчет!F649=0),0,Расчет!F649)</f>
        <v>0</v>
      </c>
      <c r="F644" s="113">
        <f>IF(Расчет!H649=1,1,0)*COUNT(Расчет!$J$7:J649)</f>
        <v>19</v>
      </c>
      <c r="G644" s="114">
        <f>1000*(Расчет!E649+IF(config!$D$9=2,'Расчет стоимости'!$E$16,'Расчет стоимости'!$E$12))</f>
        <v>1934.05</v>
      </c>
      <c r="H644" s="113">
        <f>Расчет!D649/1000</f>
        <v>1.1160000000000001</v>
      </c>
    </row>
    <row r="645" spans="1:8" x14ac:dyDescent="0.25">
      <c r="A645" s="113">
        <f t="shared" ref="A645:A708" si="10">1+A644</f>
        <v>644</v>
      </c>
      <c r="B645" s="115">
        <f>Расчет!A650</f>
        <v>43461</v>
      </c>
      <c r="C645" s="113">
        <f>Расчет!B650</f>
        <v>20</v>
      </c>
      <c r="D645" s="115" t="str">
        <f>Расчет!C650</f>
        <v>раб</v>
      </c>
      <c r="E645" s="113">
        <f>IF(OR(Расчет!F650="",Расчет!F650=0),0,Расчет!F650)</f>
        <v>0</v>
      </c>
      <c r="F645" s="113">
        <f>IF(Расчет!H650=1,1,0)*COUNT(Расчет!$J$7:J650)</f>
        <v>19</v>
      </c>
      <c r="G645" s="114">
        <f>1000*(Расчет!E650+IF(config!$D$9=2,'Расчет стоимости'!$E$16,'Расчет стоимости'!$E$12))</f>
        <v>1880.97</v>
      </c>
      <c r="H645" s="113">
        <f>Расчет!D650/1000</f>
        <v>1.085</v>
      </c>
    </row>
    <row r="646" spans="1:8" x14ac:dyDescent="0.25">
      <c r="A646" s="113">
        <f t="shared" si="10"/>
        <v>645</v>
      </c>
      <c r="B646" s="115">
        <f>Расчет!A651</f>
        <v>43461</v>
      </c>
      <c r="C646" s="113">
        <f>Расчет!B651</f>
        <v>21</v>
      </c>
      <c r="D646" s="115" t="str">
        <f>Расчет!C651</f>
        <v>раб</v>
      </c>
      <c r="E646" s="113">
        <f>IF(OR(Расчет!F651="",Расчет!F651=0),0,Расчет!F651)</f>
        <v>0</v>
      </c>
      <c r="F646" s="113">
        <f>IF(Расчет!H651=1,1,0)*COUNT(Расчет!$J$7:J651)</f>
        <v>19</v>
      </c>
      <c r="G646" s="114">
        <f>1000*(Расчет!E651+IF(config!$D$9=2,'Расчет стоимости'!$E$16,'Расчет стоимости'!$E$12))</f>
        <v>1849.7499999999998</v>
      </c>
      <c r="H646" s="113">
        <f>Расчет!D651/1000</f>
        <v>1.0549999999999999</v>
      </c>
    </row>
    <row r="647" spans="1:8" x14ac:dyDescent="0.25">
      <c r="A647" s="113">
        <f t="shared" si="10"/>
        <v>646</v>
      </c>
      <c r="B647" s="115">
        <f>Расчет!A652</f>
        <v>43461</v>
      </c>
      <c r="C647" s="113">
        <f>Расчет!B652</f>
        <v>22</v>
      </c>
      <c r="D647" s="115" t="str">
        <f>Расчет!C652</f>
        <v>раб</v>
      </c>
      <c r="E647" s="113">
        <f>IF(OR(Расчет!F652="",Расчет!F652=0),0,Расчет!F652)</f>
        <v>0</v>
      </c>
      <c r="F647" s="113">
        <f>IF(Расчет!H652=1,1,0)*COUNT(Расчет!$J$7:J652)</f>
        <v>0</v>
      </c>
      <c r="G647" s="114">
        <f>1000*(Расчет!E652+IF(config!$D$9=2,'Расчет стоимости'!$E$16,'Расчет стоимости'!$E$12))</f>
        <v>1788.16</v>
      </c>
      <c r="H647" s="113">
        <f>Расчет!D652/1000</f>
        <v>1.0580000000000001</v>
      </c>
    </row>
    <row r="648" spans="1:8" x14ac:dyDescent="0.25">
      <c r="A648" s="113">
        <f t="shared" si="10"/>
        <v>647</v>
      </c>
      <c r="B648" s="115">
        <f>Расчет!A653</f>
        <v>43461</v>
      </c>
      <c r="C648" s="113">
        <f>Расчет!B653</f>
        <v>23</v>
      </c>
      <c r="D648" s="115" t="str">
        <f>Расчет!C653</f>
        <v>раб</v>
      </c>
      <c r="E648" s="113">
        <f>IF(OR(Расчет!F653="",Расчет!F653=0),0,Расчет!F653)</f>
        <v>0</v>
      </c>
      <c r="F648" s="113">
        <f>IF(Расчет!H653=1,1,0)*COUNT(Расчет!$J$7:J653)</f>
        <v>0</v>
      </c>
      <c r="G648" s="114">
        <f>1000*(Расчет!E653+IF(config!$D$9=2,'Расчет стоимости'!$E$16,'Расчет стоимости'!$E$12))</f>
        <v>1724.9099999999999</v>
      </c>
      <c r="H648" s="113">
        <f>Расчет!D653/1000</f>
        <v>1.048</v>
      </c>
    </row>
    <row r="649" spans="1:8" x14ac:dyDescent="0.25">
      <c r="A649" s="113">
        <f t="shared" si="10"/>
        <v>648</v>
      </c>
      <c r="B649" s="115">
        <f>Расчет!A654</f>
        <v>43461</v>
      </c>
      <c r="C649" s="113">
        <f>Расчет!B654</f>
        <v>24</v>
      </c>
      <c r="D649" s="115" t="str">
        <f>Расчет!C654</f>
        <v>раб</v>
      </c>
      <c r="E649" s="113">
        <f>IF(OR(Расчет!F654="",Расчет!F654=0),0,Расчет!F654)</f>
        <v>0</v>
      </c>
      <c r="F649" s="113">
        <f>IF(Расчет!H654=1,1,0)*COUNT(Расчет!$J$7:J654)</f>
        <v>0</v>
      </c>
      <c r="G649" s="114">
        <f>1000*(Расчет!E654+IF(config!$D$9=2,'Расчет стоимости'!$E$16,'Расчет стоимости'!$E$12))</f>
        <v>1478.45</v>
      </c>
      <c r="H649" s="113">
        <f>Расчет!D654/1000</f>
        <v>1.034</v>
      </c>
    </row>
    <row r="650" spans="1:8" x14ac:dyDescent="0.25">
      <c r="A650" s="113">
        <f t="shared" si="10"/>
        <v>649</v>
      </c>
      <c r="B650" s="115">
        <f>Расчет!A655</f>
        <v>43462</v>
      </c>
      <c r="C650" s="113">
        <f>Расчет!B655</f>
        <v>1</v>
      </c>
      <c r="D650" s="115" t="str">
        <f>Расчет!C655</f>
        <v>раб</v>
      </c>
      <c r="E650" s="113">
        <f>IF(OR(Расчет!F655="",Расчет!F655=0),0,Расчет!F655)</f>
        <v>0</v>
      </c>
      <c r="F650" s="113">
        <f>IF(Расчет!H655=1,1,0)*COUNT(Расчет!$J$7:J655)</f>
        <v>0</v>
      </c>
      <c r="G650" s="114">
        <f>1000*(Расчет!E655+IF(config!$D$9=2,'Расчет стоимости'!$E$16,'Расчет стоимости'!$E$12))</f>
        <v>1388.7399999999998</v>
      </c>
      <c r="H650" s="113">
        <f>Расчет!D655/1000</f>
        <v>1.0349999999999999</v>
      </c>
    </row>
    <row r="651" spans="1:8" x14ac:dyDescent="0.25">
      <c r="A651" s="113">
        <f t="shared" si="10"/>
        <v>650</v>
      </c>
      <c r="B651" s="115">
        <f>Расчет!A656</f>
        <v>43462</v>
      </c>
      <c r="C651" s="113">
        <f>Расчет!B656</f>
        <v>2</v>
      </c>
      <c r="D651" s="115" t="str">
        <f>Расчет!C656</f>
        <v>раб</v>
      </c>
      <c r="E651" s="113">
        <f>IF(OR(Расчет!F656="",Расчет!F656=0),0,Расчет!F656)</f>
        <v>0</v>
      </c>
      <c r="F651" s="113">
        <f>IF(Расчет!H656=1,1,0)*COUNT(Расчет!$J$7:J656)</f>
        <v>0</v>
      </c>
      <c r="G651" s="114">
        <f>1000*(Расчет!E656+IF(config!$D$9=2,'Расчет стоимости'!$E$16,'Расчет стоимости'!$E$12))</f>
        <v>1326.21</v>
      </c>
      <c r="H651" s="113">
        <f>Расчет!D656/1000</f>
        <v>1.0249999999999999</v>
      </c>
    </row>
    <row r="652" spans="1:8" x14ac:dyDescent="0.25">
      <c r="A652" s="113">
        <f t="shared" si="10"/>
        <v>651</v>
      </c>
      <c r="B652" s="115">
        <f>Расчет!A657</f>
        <v>43462</v>
      </c>
      <c r="C652" s="113">
        <f>Расчет!B657</f>
        <v>3</v>
      </c>
      <c r="D652" s="115" t="str">
        <f>Расчет!C657</f>
        <v>раб</v>
      </c>
      <c r="E652" s="113">
        <f>IF(OR(Расчет!F657="",Расчет!F657=0),0,Расчет!F657)</f>
        <v>0</v>
      </c>
      <c r="F652" s="113">
        <f>IF(Расчет!H657=1,1,0)*COUNT(Расчет!$J$7:J657)</f>
        <v>0</v>
      </c>
      <c r="G652" s="114">
        <f>1000*(Расчет!E657+IF(config!$D$9=2,'Расчет стоимости'!$E$16,'Расчет стоимости'!$E$12))</f>
        <v>1267.48</v>
      </c>
      <c r="H652" s="113">
        <f>Расчет!D657/1000</f>
        <v>1.032</v>
      </c>
    </row>
    <row r="653" spans="1:8" x14ac:dyDescent="0.25">
      <c r="A653" s="113">
        <f t="shared" si="10"/>
        <v>652</v>
      </c>
      <c r="B653" s="115">
        <f>Расчет!A658</f>
        <v>43462</v>
      </c>
      <c r="C653" s="113">
        <f>Расчет!B658</f>
        <v>4</v>
      </c>
      <c r="D653" s="115" t="str">
        <f>Расчет!C658</f>
        <v>раб</v>
      </c>
      <c r="E653" s="113">
        <f>IF(OR(Расчет!F658="",Расчет!F658=0),0,Расчет!F658)</f>
        <v>0</v>
      </c>
      <c r="F653" s="113">
        <f>IF(Расчет!H658=1,1,0)*COUNT(Расчет!$J$7:J658)</f>
        <v>0</v>
      </c>
      <c r="G653" s="114">
        <f>1000*(Расчет!E658+IF(config!$D$9=2,'Расчет стоимости'!$E$16,'Расчет стоимости'!$E$12))</f>
        <v>1248.77</v>
      </c>
      <c r="H653" s="113">
        <f>Расчет!D658/1000</f>
        <v>1.024</v>
      </c>
    </row>
    <row r="654" spans="1:8" x14ac:dyDescent="0.25">
      <c r="A654" s="113">
        <f t="shared" si="10"/>
        <v>653</v>
      </c>
      <c r="B654" s="115">
        <f>Расчет!A659</f>
        <v>43462</v>
      </c>
      <c r="C654" s="113">
        <f>Расчет!B659</f>
        <v>5</v>
      </c>
      <c r="D654" s="115" t="str">
        <f>Расчет!C659</f>
        <v>раб</v>
      </c>
      <c r="E654" s="113">
        <f>IF(OR(Расчет!F659="",Расчет!F659=0),0,Расчет!F659)</f>
        <v>0</v>
      </c>
      <c r="F654" s="113">
        <f>IF(Расчет!H659=1,1,0)*COUNT(Расчет!$J$7:J659)</f>
        <v>0</v>
      </c>
      <c r="G654" s="114">
        <f>1000*(Расчет!E659+IF(config!$D$9=2,'Расчет стоимости'!$E$16,'Расчет стоимости'!$E$12))</f>
        <v>1300.3</v>
      </c>
      <c r="H654" s="113">
        <f>Расчет!D659/1000</f>
        <v>1.0229999999999999</v>
      </c>
    </row>
    <row r="655" spans="1:8" x14ac:dyDescent="0.25">
      <c r="A655" s="113">
        <f t="shared" si="10"/>
        <v>654</v>
      </c>
      <c r="B655" s="115">
        <f>Расчет!A660</f>
        <v>43462</v>
      </c>
      <c r="C655" s="113">
        <f>Расчет!B660</f>
        <v>6</v>
      </c>
      <c r="D655" s="115" t="str">
        <f>Расчет!C660</f>
        <v>раб</v>
      </c>
      <c r="E655" s="113">
        <f>IF(OR(Расчет!F660="",Расчет!F660=0),0,Расчет!F660)</f>
        <v>0</v>
      </c>
      <c r="F655" s="113">
        <f>IF(Расчет!H660=1,1,0)*COUNT(Расчет!$J$7:J660)</f>
        <v>0</v>
      </c>
      <c r="G655" s="114">
        <f>1000*(Расчет!E660+IF(config!$D$9=2,'Расчет стоимости'!$E$16,'Расчет стоимости'!$E$12))</f>
        <v>1385.9400000000003</v>
      </c>
      <c r="H655" s="113">
        <f>Расчет!D660/1000</f>
        <v>1.0249999999999999</v>
      </c>
    </row>
    <row r="656" spans="1:8" x14ac:dyDescent="0.25">
      <c r="A656" s="113">
        <f t="shared" si="10"/>
        <v>655</v>
      </c>
      <c r="B656" s="115">
        <f>Расчет!A661</f>
        <v>43462</v>
      </c>
      <c r="C656" s="113">
        <f>Расчет!B661</f>
        <v>7</v>
      </c>
      <c r="D656" s="115" t="str">
        <f>Расчет!C661</f>
        <v>раб</v>
      </c>
      <c r="E656" s="113">
        <f>IF(OR(Расчет!F661="",Расчет!F661=0),0,Расчет!F661)</f>
        <v>0</v>
      </c>
      <c r="F656" s="113">
        <f>IF(Расчет!H661=1,1,0)*COUNT(Расчет!$J$7:J661)</f>
        <v>0</v>
      </c>
      <c r="G656" s="114">
        <f>1000*(Расчет!E661+IF(config!$D$9=2,'Расчет стоимости'!$E$16,'Расчет стоимости'!$E$12))</f>
        <v>1473.82</v>
      </c>
      <c r="H656" s="113">
        <f>Расчет!D661/1000</f>
        <v>1.0669999999999999</v>
      </c>
    </row>
    <row r="657" spans="1:8" x14ac:dyDescent="0.25">
      <c r="A657" s="113">
        <f t="shared" si="10"/>
        <v>656</v>
      </c>
      <c r="B657" s="115">
        <f>Расчет!A662</f>
        <v>43462</v>
      </c>
      <c r="C657" s="113">
        <f>Расчет!B662</f>
        <v>8</v>
      </c>
      <c r="D657" s="115" t="str">
        <f>Расчет!C662</f>
        <v>раб</v>
      </c>
      <c r="E657" s="113">
        <f>IF(OR(Расчет!F662="",Расчет!F662=0),0,Расчет!F662)</f>
        <v>0</v>
      </c>
      <c r="F657" s="113">
        <f>IF(Расчет!H662=1,1,0)*COUNT(Расчет!$J$7:J662)</f>
        <v>20</v>
      </c>
      <c r="G657" s="114">
        <f>1000*(Расчет!E662+IF(config!$D$9=2,'Расчет стоимости'!$E$16,'Расчет стоимости'!$E$12))</f>
        <v>1761.93</v>
      </c>
      <c r="H657" s="113">
        <f>Расчет!D662/1000</f>
        <v>1.2190000000000001</v>
      </c>
    </row>
    <row r="658" spans="1:8" x14ac:dyDescent="0.25">
      <c r="A658" s="113">
        <f t="shared" si="10"/>
        <v>657</v>
      </c>
      <c r="B658" s="115">
        <f>Расчет!A663</f>
        <v>43462</v>
      </c>
      <c r="C658" s="113">
        <f>Расчет!B663</f>
        <v>9</v>
      </c>
      <c r="D658" s="115" t="str">
        <f>Расчет!C663</f>
        <v>раб</v>
      </c>
      <c r="E658" s="113">
        <f>IF(OR(Расчет!F663="",Расчет!F663=0),0,Расчет!F663)</f>
        <v>0</v>
      </c>
      <c r="F658" s="113">
        <f>IF(Расчет!H663=1,1,0)*COUNT(Расчет!$J$7:J663)</f>
        <v>20</v>
      </c>
      <c r="G658" s="114">
        <f>1000*(Расчет!E663+IF(config!$D$9=2,'Расчет стоимости'!$E$16,'Расчет стоимости'!$E$12))</f>
        <v>1829.7599999999998</v>
      </c>
      <c r="H658" s="113">
        <f>Расчет!D663/1000</f>
        <v>1.665</v>
      </c>
    </row>
    <row r="659" spans="1:8" x14ac:dyDescent="0.25">
      <c r="A659" s="113">
        <f t="shared" si="10"/>
        <v>658</v>
      </c>
      <c r="B659" s="115">
        <f>Расчет!A664</f>
        <v>43462</v>
      </c>
      <c r="C659" s="113">
        <f>Расчет!B664</f>
        <v>10</v>
      </c>
      <c r="D659" s="115" t="str">
        <f>Расчет!C664</f>
        <v>раб</v>
      </c>
      <c r="E659" s="113">
        <f>IF(OR(Расчет!F664="",Расчет!F664=0),0,Расчет!F664)</f>
        <v>0</v>
      </c>
      <c r="F659" s="113">
        <f>IF(Расчет!H664=1,1,0)*COUNT(Расчет!$J$7:J664)</f>
        <v>20</v>
      </c>
      <c r="G659" s="114">
        <f>1000*(Расчет!E664+IF(config!$D$9=2,'Расчет стоимости'!$E$16,'Расчет стоимости'!$E$12))</f>
        <v>1894.9699999999998</v>
      </c>
      <c r="H659" s="113">
        <f>Расчет!D664/1000</f>
        <v>1.9079999999999999</v>
      </c>
    </row>
    <row r="660" spans="1:8" x14ac:dyDescent="0.25">
      <c r="A660" s="113">
        <f t="shared" si="10"/>
        <v>659</v>
      </c>
      <c r="B660" s="115">
        <f>Расчет!A665</f>
        <v>43462</v>
      </c>
      <c r="C660" s="113">
        <f>Расчет!B665</f>
        <v>11</v>
      </c>
      <c r="D660" s="115" t="str">
        <f>Расчет!C665</f>
        <v>раб</v>
      </c>
      <c r="E660" s="113">
        <f>IF(OR(Расчет!F665="",Расчет!F665=0),0,Расчет!F665)</f>
        <v>0</v>
      </c>
      <c r="F660" s="113">
        <f>IF(Расчет!H665=1,1,0)*COUNT(Расчет!$J$7:J665)</f>
        <v>20</v>
      </c>
      <c r="G660" s="114">
        <f>1000*(Расчет!E665+IF(config!$D$9=2,'Расчет стоимости'!$E$16,'Расчет стоимости'!$E$12))</f>
        <v>1915.53</v>
      </c>
      <c r="H660" s="113">
        <f>Расчет!D665/1000</f>
        <v>1.976</v>
      </c>
    </row>
    <row r="661" spans="1:8" x14ac:dyDescent="0.25">
      <c r="A661" s="113">
        <f t="shared" si="10"/>
        <v>660</v>
      </c>
      <c r="B661" s="115">
        <f>Расчет!A666</f>
        <v>43462</v>
      </c>
      <c r="C661" s="113">
        <f>Расчет!B666</f>
        <v>12</v>
      </c>
      <c r="D661" s="115" t="str">
        <f>Расчет!C666</f>
        <v>раб</v>
      </c>
      <c r="E661" s="113">
        <f>IF(OR(Расчет!F666="",Расчет!F666=0),0,Расчет!F666)</f>
        <v>0</v>
      </c>
      <c r="F661" s="113">
        <f>IF(Расчет!H666=1,1,0)*COUNT(Расчет!$J$7:J666)</f>
        <v>20</v>
      </c>
      <c r="G661" s="114">
        <f>1000*(Расчет!E666+IF(config!$D$9=2,'Расчет стоимости'!$E$16,'Расчет стоимости'!$E$12))</f>
        <v>1899.12</v>
      </c>
      <c r="H661" s="113">
        <f>Расчет!D666/1000</f>
        <v>1.968</v>
      </c>
    </row>
    <row r="662" spans="1:8" x14ac:dyDescent="0.25">
      <c r="A662" s="113">
        <f t="shared" si="10"/>
        <v>661</v>
      </c>
      <c r="B662" s="115">
        <f>Расчет!A667</f>
        <v>43462</v>
      </c>
      <c r="C662" s="113">
        <f>Расчет!B667</f>
        <v>13</v>
      </c>
      <c r="D662" s="115" t="str">
        <f>Расчет!C667</f>
        <v>раб</v>
      </c>
      <c r="E662" s="113">
        <f>IF(OR(Расчет!F667="",Расчет!F667=0),0,Расчет!F667)</f>
        <v>0</v>
      </c>
      <c r="F662" s="113">
        <f>IF(Расчет!H667=1,1,0)*COUNT(Расчет!$J$7:J667)</f>
        <v>0</v>
      </c>
      <c r="G662" s="114">
        <f>1000*(Расчет!E667+IF(config!$D$9=2,'Расчет стоимости'!$E$16,'Расчет стоимости'!$E$12))</f>
        <v>1905.97</v>
      </c>
      <c r="H662" s="113">
        <f>Расчет!D667/1000</f>
        <v>1.9059999999999999</v>
      </c>
    </row>
    <row r="663" spans="1:8" x14ac:dyDescent="0.25">
      <c r="A663" s="113">
        <f t="shared" si="10"/>
        <v>662</v>
      </c>
      <c r="B663" s="115">
        <f>Расчет!A668</f>
        <v>43462</v>
      </c>
      <c r="C663" s="113">
        <f>Расчет!B668</f>
        <v>14</v>
      </c>
      <c r="D663" s="115" t="str">
        <f>Расчет!C668</f>
        <v>раб</v>
      </c>
      <c r="E663" s="113">
        <f>IF(OR(Расчет!F668="",Расчет!F668=0),0,Расчет!F668)</f>
        <v>0</v>
      </c>
      <c r="F663" s="113">
        <f>IF(Расчет!H668=1,1,0)*COUNT(Расчет!$J$7:J668)</f>
        <v>0</v>
      </c>
      <c r="G663" s="114">
        <f>1000*(Расчет!E668+IF(config!$D$9=2,'Расчет стоимости'!$E$16,'Расчет стоимости'!$E$12))</f>
        <v>1910.41</v>
      </c>
      <c r="H663" s="113">
        <f>Расчет!D668/1000</f>
        <v>1.831</v>
      </c>
    </row>
    <row r="664" spans="1:8" x14ac:dyDescent="0.25">
      <c r="A664" s="113">
        <f t="shared" si="10"/>
        <v>663</v>
      </c>
      <c r="B664" s="115">
        <f>Расчет!A669</f>
        <v>43462</v>
      </c>
      <c r="C664" s="113">
        <f>Расчет!B669</f>
        <v>15</v>
      </c>
      <c r="D664" s="115" t="str">
        <f>Расчет!C669</f>
        <v>раб</v>
      </c>
      <c r="E664" s="113">
        <f>IF(OR(Расчет!F669="",Расчет!F669=0),0,Расчет!F669)</f>
        <v>0</v>
      </c>
      <c r="F664" s="113">
        <f>IF(Расчет!H669=1,1,0)*COUNT(Расчет!$J$7:J669)</f>
        <v>20</v>
      </c>
      <c r="G664" s="114">
        <f>1000*(Расчет!E669+IF(config!$D$9=2,'Расчет стоимости'!$E$16,'Расчет стоимости'!$E$12))</f>
        <v>1872.8799999999999</v>
      </c>
      <c r="H664" s="113">
        <f>Расчет!D669/1000</f>
        <v>1.8089999999999999</v>
      </c>
    </row>
    <row r="665" spans="1:8" x14ac:dyDescent="0.25">
      <c r="A665" s="113">
        <f t="shared" si="10"/>
        <v>664</v>
      </c>
      <c r="B665" s="115">
        <f>Расчет!A670</f>
        <v>43462</v>
      </c>
      <c r="C665" s="113">
        <f>Расчет!B670</f>
        <v>16</v>
      </c>
      <c r="D665" s="115" t="str">
        <f>Расчет!C670</f>
        <v>раб</v>
      </c>
      <c r="E665" s="113">
        <f>IF(OR(Расчет!F670="",Расчет!F670=0),0,Расчет!F670)</f>
        <v>0</v>
      </c>
      <c r="F665" s="113">
        <f>IF(Расчет!H670=1,1,0)*COUNT(Расчет!$J$7:J670)</f>
        <v>20</v>
      </c>
      <c r="G665" s="114">
        <f>1000*(Расчет!E670+IF(config!$D$9=2,'Расчет стоимости'!$E$16,'Расчет стоимости'!$E$12))</f>
        <v>1857.7400000000002</v>
      </c>
      <c r="H665" s="113">
        <f>Расчет!D670/1000</f>
        <v>1.5149999999999999</v>
      </c>
    </row>
    <row r="666" spans="1:8" x14ac:dyDescent="0.25">
      <c r="A666" s="113">
        <f t="shared" si="10"/>
        <v>665</v>
      </c>
      <c r="B666" s="115">
        <f>Расчет!A671</f>
        <v>43462</v>
      </c>
      <c r="C666" s="113">
        <f>Расчет!B671</f>
        <v>17</v>
      </c>
      <c r="D666" s="115" t="str">
        <f>Расчет!C671</f>
        <v>раб</v>
      </c>
      <c r="E666" s="113">
        <f>IF(OR(Расчет!F671="",Расчет!F671=0),0,Расчет!F671)</f>
        <v>0</v>
      </c>
      <c r="F666" s="113">
        <f>IF(Расчет!H671=1,1,0)*COUNT(Расчет!$J$7:J671)</f>
        <v>20</v>
      </c>
      <c r="G666" s="114">
        <f>1000*(Расчет!E671+IF(config!$D$9=2,'Расчет стоимости'!$E$16,'Расчет стоимости'!$E$12))</f>
        <v>1906.31</v>
      </c>
      <c r="H666" s="113">
        <f>Расчет!D671/1000</f>
        <v>1.238</v>
      </c>
    </row>
    <row r="667" spans="1:8" x14ac:dyDescent="0.25">
      <c r="A667" s="113">
        <f t="shared" si="10"/>
        <v>666</v>
      </c>
      <c r="B667" s="115">
        <f>Расчет!A672</f>
        <v>43462</v>
      </c>
      <c r="C667" s="113">
        <f>Расчет!B672</f>
        <v>18</v>
      </c>
      <c r="D667" s="115" t="str">
        <f>Расчет!C672</f>
        <v>раб</v>
      </c>
      <c r="E667" s="113">
        <f>IF(OR(Расчет!F672="",Расчет!F672=0),0,Расчет!F672)</f>
        <v>1</v>
      </c>
      <c r="F667" s="113">
        <f>IF(Расчет!H672=1,1,0)*COUNT(Расчет!$J$7:J672)</f>
        <v>20</v>
      </c>
      <c r="G667" s="114">
        <f>1000*(Расчет!E672+IF(config!$D$9=2,'Расчет стоимости'!$E$16,'Расчет стоимости'!$E$12))</f>
        <v>1900.9</v>
      </c>
      <c r="H667" s="113">
        <f>Расчет!D672/1000</f>
        <v>1.0940000000000001</v>
      </c>
    </row>
    <row r="668" spans="1:8" x14ac:dyDescent="0.25">
      <c r="A668" s="113">
        <f t="shared" si="10"/>
        <v>667</v>
      </c>
      <c r="B668" s="115">
        <f>Расчет!A673</f>
        <v>43462</v>
      </c>
      <c r="C668" s="113">
        <f>Расчет!B673</f>
        <v>19</v>
      </c>
      <c r="D668" s="115" t="str">
        <f>Расчет!C673</f>
        <v>раб</v>
      </c>
      <c r="E668" s="113">
        <f>IF(OR(Расчет!F673="",Расчет!F673=0),0,Расчет!F673)</f>
        <v>0</v>
      </c>
      <c r="F668" s="113">
        <f>IF(Расчет!H673=1,1,0)*COUNT(Расчет!$J$7:J673)</f>
        <v>20</v>
      </c>
      <c r="G668" s="114">
        <f>1000*(Расчет!E673+IF(config!$D$9=2,'Расчет стоимости'!$E$16,'Расчет стоимости'!$E$12))</f>
        <v>1892.8400000000001</v>
      </c>
      <c r="H668" s="113">
        <f>Расчет!D673/1000</f>
        <v>1.0509999999999999</v>
      </c>
    </row>
    <row r="669" spans="1:8" x14ac:dyDescent="0.25">
      <c r="A669" s="113">
        <f t="shared" si="10"/>
        <v>668</v>
      </c>
      <c r="B669" s="115">
        <f>Расчет!A674</f>
        <v>43462</v>
      </c>
      <c r="C669" s="113">
        <f>Расчет!B674</f>
        <v>20</v>
      </c>
      <c r="D669" s="115" t="str">
        <f>Расчет!C674</f>
        <v>раб</v>
      </c>
      <c r="E669" s="113">
        <f>IF(OR(Расчет!F674="",Расчет!F674=0),0,Расчет!F674)</f>
        <v>0</v>
      </c>
      <c r="F669" s="113">
        <f>IF(Расчет!H674=1,1,0)*COUNT(Расчет!$J$7:J674)</f>
        <v>20</v>
      </c>
      <c r="G669" s="114">
        <f>1000*(Расчет!E674+IF(config!$D$9=2,'Расчет стоимости'!$E$16,'Расчет стоимости'!$E$12))</f>
        <v>1870.6000000000001</v>
      </c>
      <c r="H669" s="113">
        <f>Расчет!D674/1000</f>
        <v>1.03</v>
      </c>
    </row>
    <row r="670" spans="1:8" x14ac:dyDescent="0.25">
      <c r="A670" s="113">
        <f t="shared" si="10"/>
        <v>669</v>
      </c>
      <c r="B670" s="115">
        <f>Расчет!A675</f>
        <v>43462</v>
      </c>
      <c r="C670" s="113">
        <f>Расчет!B675</f>
        <v>21</v>
      </c>
      <c r="D670" s="115" t="str">
        <f>Расчет!C675</f>
        <v>раб</v>
      </c>
      <c r="E670" s="113">
        <f>IF(OR(Расчет!F675="",Расчет!F675=0),0,Расчет!F675)</f>
        <v>0</v>
      </c>
      <c r="F670" s="113">
        <f>IF(Расчет!H675=1,1,0)*COUNT(Расчет!$J$7:J675)</f>
        <v>20</v>
      </c>
      <c r="G670" s="114">
        <f>1000*(Расчет!E675+IF(config!$D$9=2,'Расчет стоимости'!$E$16,'Расчет стоимости'!$E$12))</f>
        <v>1836.22</v>
      </c>
      <c r="H670" s="113">
        <f>Расчет!D675/1000</f>
        <v>1.0129999999999999</v>
      </c>
    </row>
    <row r="671" spans="1:8" x14ac:dyDescent="0.25">
      <c r="A671" s="113">
        <f t="shared" si="10"/>
        <v>670</v>
      </c>
      <c r="B671" s="115">
        <f>Расчет!A676</f>
        <v>43462</v>
      </c>
      <c r="C671" s="113">
        <f>Расчет!B676</f>
        <v>22</v>
      </c>
      <c r="D671" s="115" t="str">
        <f>Расчет!C676</f>
        <v>раб</v>
      </c>
      <c r="E671" s="113">
        <f>IF(OR(Расчет!F676="",Расчет!F676=0),0,Расчет!F676)</f>
        <v>0</v>
      </c>
      <c r="F671" s="113">
        <f>IF(Расчет!H676=1,1,0)*COUNT(Расчет!$J$7:J676)</f>
        <v>0</v>
      </c>
      <c r="G671" s="114">
        <f>1000*(Расчет!E676+IF(config!$D$9=2,'Расчет стоимости'!$E$16,'Расчет стоимости'!$E$12))</f>
        <v>1801.37</v>
      </c>
      <c r="H671" s="113">
        <f>Расчет!D676/1000</f>
        <v>1.0069999999999999</v>
      </c>
    </row>
    <row r="672" spans="1:8" x14ac:dyDescent="0.25">
      <c r="A672" s="113">
        <f t="shared" si="10"/>
        <v>671</v>
      </c>
      <c r="B672" s="115">
        <f>Расчет!A677</f>
        <v>43462</v>
      </c>
      <c r="C672" s="113">
        <f>Расчет!B677</f>
        <v>23</v>
      </c>
      <c r="D672" s="115" t="str">
        <f>Расчет!C677</f>
        <v>раб</v>
      </c>
      <c r="E672" s="113">
        <f>IF(OR(Расчет!F677="",Расчет!F677=0),0,Расчет!F677)</f>
        <v>0</v>
      </c>
      <c r="F672" s="113">
        <f>IF(Расчет!H677=1,1,0)*COUNT(Расчет!$J$7:J677)</f>
        <v>0</v>
      </c>
      <c r="G672" s="114">
        <f>1000*(Расчет!E677+IF(config!$D$9=2,'Расчет стоимости'!$E$16,'Расчет стоимости'!$E$12))</f>
        <v>1750.2900000000002</v>
      </c>
      <c r="H672" s="113">
        <f>Расчет!D677/1000</f>
        <v>0.997</v>
      </c>
    </row>
    <row r="673" spans="1:8" x14ac:dyDescent="0.25">
      <c r="A673" s="113">
        <f t="shared" si="10"/>
        <v>672</v>
      </c>
      <c r="B673" s="115">
        <f>Расчет!A678</f>
        <v>43462</v>
      </c>
      <c r="C673" s="113">
        <f>Расчет!B678</f>
        <v>24</v>
      </c>
      <c r="D673" s="115" t="str">
        <f>Расчет!C678</f>
        <v>раб</v>
      </c>
      <c r="E673" s="113">
        <f>IF(OR(Расчет!F678="",Расчет!F678=0),0,Расчет!F678)</f>
        <v>0</v>
      </c>
      <c r="F673" s="113">
        <f>IF(Расчет!H678=1,1,0)*COUNT(Расчет!$J$7:J678)</f>
        <v>0</v>
      </c>
      <c r="G673" s="114">
        <f>1000*(Расчет!E678+IF(config!$D$9=2,'Расчет стоимости'!$E$16,'Расчет стоимости'!$E$12))</f>
        <v>1474.67</v>
      </c>
      <c r="H673" s="113">
        <f>Расчет!D678/1000</f>
        <v>1.0049999999999999</v>
      </c>
    </row>
    <row r="674" spans="1:8" x14ac:dyDescent="0.25">
      <c r="A674" s="113">
        <f t="shared" si="10"/>
        <v>673</v>
      </c>
      <c r="B674" s="115">
        <f>Расчет!A679</f>
        <v>43463</v>
      </c>
      <c r="C674" s="113">
        <f>Расчет!B679</f>
        <v>1</v>
      </c>
      <c r="D674" s="115" t="str">
        <f>Расчет!C679</f>
        <v>раб</v>
      </c>
      <c r="E674" s="113">
        <f>IF(OR(Расчет!F679="",Расчет!F679=0),0,Расчет!F679)</f>
        <v>0</v>
      </c>
      <c r="F674" s="113">
        <f>IF(Расчет!H679=1,1,0)*COUNT(Расчет!$J$7:J679)</f>
        <v>0</v>
      </c>
      <c r="G674" s="114">
        <f>1000*(Расчет!E679+IF(config!$D$9=2,'Расчет стоимости'!$E$16,'Расчет стоимости'!$E$12))</f>
        <v>1435.3799999999999</v>
      </c>
      <c r="H674" s="113">
        <f>Расчет!D679/1000</f>
        <v>1.008</v>
      </c>
    </row>
    <row r="675" spans="1:8" x14ac:dyDescent="0.25">
      <c r="A675" s="113">
        <f t="shared" si="10"/>
        <v>674</v>
      </c>
      <c r="B675" s="115">
        <f>Расчет!A680</f>
        <v>43463</v>
      </c>
      <c r="C675" s="113">
        <f>Расчет!B680</f>
        <v>2</v>
      </c>
      <c r="D675" s="115" t="str">
        <f>Расчет!C680</f>
        <v>раб</v>
      </c>
      <c r="E675" s="113">
        <f>IF(OR(Расчет!F680="",Расчет!F680=0),0,Расчет!F680)</f>
        <v>0</v>
      </c>
      <c r="F675" s="113">
        <f>IF(Расчет!H680=1,1,0)*COUNT(Расчет!$J$7:J680)</f>
        <v>0</v>
      </c>
      <c r="G675" s="114">
        <f>1000*(Расчет!E680+IF(config!$D$9=2,'Расчет стоимости'!$E$16,'Расчет стоимости'!$E$12))</f>
        <v>1358.41</v>
      </c>
      <c r="H675" s="113">
        <f>Расчет!D680/1000</f>
        <v>1.0129999999999999</v>
      </c>
    </row>
    <row r="676" spans="1:8" x14ac:dyDescent="0.25">
      <c r="A676" s="113">
        <f t="shared" si="10"/>
        <v>675</v>
      </c>
      <c r="B676" s="115">
        <f>Расчет!A681</f>
        <v>43463</v>
      </c>
      <c r="C676" s="113">
        <f>Расчет!B681</f>
        <v>3</v>
      </c>
      <c r="D676" s="115" t="str">
        <f>Расчет!C681</f>
        <v>раб</v>
      </c>
      <c r="E676" s="113">
        <f>IF(OR(Расчет!F681="",Расчет!F681=0),0,Расчет!F681)</f>
        <v>0</v>
      </c>
      <c r="F676" s="113">
        <f>IF(Расчет!H681=1,1,0)*COUNT(Расчет!$J$7:J681)</f>
        <v>0</v>
      </c>
      <c r="G676" s="114">
        <f>1000*(Расчет!E681+IF(config!$D$9=2,'Расчет стоимости'!$E$16,'Расчет стоимости'!$E$12))</f>
        <v>1308.0599999999997</v>
      </c>
      <c r="H676" s="113">
        <f>Расчет!D681/1000</f>
        <v>1.0169999999999999</v>
      </c>
    </row>
    <row r="677" spans="1:8" x14ac:dyDescent="0.25">
      <c r="A677" s="113">
        <f t="shared" si="10"/>
        <v>676</v>
      </c>
      <c r="B677" s="115">
        <f>Расчет!A682</f>
        <v>43463</v>
      </c>
      <c r="C677" s="113">
        <f>Расчет!B682</f>
        <v>4</v>
      </c>
      <c r="D677" s="115" t="str">
        <f>Расчет!C682</f>
        <v>раб</v>
      </c>
      <c r="E677" s="113">
        <f>IF(OR(Расчет!F682="",Расчет!F682=0),0,Расчет!F682)</f>
        <v>0</v>
      </c>
      <c r="F677" s="113">
        <f>IF(Расчет!H682=1,1,0)*COUNT(Расчет!$J$7:J682)</f>
        <v>0</v>
      </c>
      <c r="G677" s="114">
        <f>1000*(Расчет!E682+IF(config!$D$9=2,'Расчет стоимости'!$E$16,'Расчет стоимости'!$E$12))</f>
        <v>1272.8399999999999</v>
      </c>
      <c r="H677" s="113">
        <f>Расчет!D682/1000</f>
        <v>1.018</v>
      </c>
    </row>
    <row r="678" spans="1:8" x14ac:dyDescent="0.25">
      <c r="A678" s="113">
        <f t="shared" si="10"/>
        <v>677</v>
      </c>
      <c r="B678" s="115">
        <f>Расчет!A683</f>
        <v>43463</v>
      </c>
      <c r="C678" s="113">
        <f>Расчет!B683</f>
        <v>5</v>
      </c>
      <c r="D678" s="115" t="str">
        <f>Расчет!C683</f>
        <v>раб</v>
      </c>
      <c r="E678" s="113">
        <f>IF(OR(Расчет!F683="",Расчет!F683=0),0,Расчет!F683)</f>
        <v>0</v>
      </c>
      <c r="F678" s="113">
        <f>IF(Расчет!H683=1,1,0)*COUNT(Расчет!$J$7:J683)</f>
        <v>0</v>
      </c>
      <c r="G678" s="114">
        <f>1000*(Расчет!E683+IF(config!$D$9=2,'Расчет стоимости'!$E$16,'Расчет стоимости'!$E$12))</f>
        <v>1321.9699999999998</v>
      </c>
      <c r="H678" s="113">
        <f>Расчет!D683/1000</f>
        <v>1.02</v>
      </c>
    </row>
    <row r="679" spans="1:8" x14ac:dyDescent="0.25">
      <c r="A679" s="113">
        <f t="shared" si="10"/>
        <v>678</v>
      </c>
      <c r="B679" s="115">
        <f>Расчет!A684</f>
        <v>43463</v>
      </c>
      <c r="C679" s="113">
        <f>Расчет!B684</f>
        <v>6</v>
      </c>
      <c r="D679" s="115" t="str">
        <f>Расчет!C684</f>
        <v>раб</v>
      </c>
      <c r="E679" s="113">
        <f>IF(OR(Расчет!F684="",Расчет!F684=0),0,Расчет!F684)</f>
        <v>0</v>
      </c>
      <c r="F679" s="113">
        <f>IF(Расчет!H684=1,1,0)*COUNT(Расчет!$J$7:J684)</f>
        <v>0</v>
      </c>
      <c r="G679" s="114">
        <f>1000*(Расчет!E684+IF(config!$D$9=2,'Расчет стоимости'!$E$16,'Расчет стоимости'!$E$12))</f>
        <v>1391.8299999999997</v>
      </c>
      <c r="H679" s="113">
        <f>Расчет!D684/1000</f>
        <v>1.024</v>
      </c>
    </row>
    <row r="680" spans="1:8" x14ac:dyDescent="0.25">
      <c r="A680" s="113">
        <f t="shared" si="10"/>
        <v>679</v>
      </c>
      <c r="B680" s="115">
        <f>Расчет!A685</f>
        <v>43463</v>
      </c>
      <c r="C680" s="113">
        <f>Расчет!B685</f>
        <v>7</v>
      </c>
      <c r="D680" s="115" t="str">
        <f>Расчет!C685</f>
        <v>раб</v>
      </c>
      <c r="E680" s="113">
        <f>IF(OR(Расчет!F685="",Расчет!F685=0),0,Расчет!F685)</f>
        <v>0</v>
      </c>
      <c r="F680" s="113">
        <f>IF(Расчет!H685=1,1,0)*COUNT(Расчет!$J$7:J685)</f>
        <v>0</v>
      </c>
      <c r="G680" s="114">
        <f>1000*(Расчет!E685+IF(config!$D$9=2,'Расчет стоимости'!$E$16,'Расчет стоимости'!$E$12))</f>
        <v>1469.65</v>
      </c>
      <c r="H680" s="113">
        <f>Расчет!D685/1000</f>
        <v>1.06</v>
      </c>
    </row>
    <row r="681" spans="1:8" x14ac:dyDescent="0.25">
      <c r="A681" s="113">
        <f t="shared" si="10"/>
        <v>680</v>
      </c>
      <c r="B681" s="115">
        <f>Расчет!A686</f>
        <v>43463</v>
      </c>
      <c r="C681" s="113">
        <f>Расчет!B686</f>
        <v>8</v>
      </c>
      <c r="D681" s="115" t="str">
        <f>Расчет!C686</f>
        <v>раб</v>
      </c>
      <c r="E681" s="113">
        <f>IF(OR(Расчет!F686="",Расчет!F686=0),0,Расчет!F686)</f>
        <v>0</v>
      </c>
      <c r="F681" s="113">
        <f>IF(Расчет!H686=1,1,0)*COUNT(Расчет!$J$7:J686)</f>
        <v>21</v>
      </c>
      <c r="G681" s="114">
        <f>1000*(Расчет!E686+IF(config!$D$9=2,'Расчет стоимости'!$E$16,'Расчет стоимости'!$E$12))</f>
        <v>1677.0199999999998</v>
      </c>
      <c r="H681" s="113">
        <f>Расчет!D686/1000</f>
        <v>1.1879999999999999</v>
      </c>
    </row>
    <row r="682" spans="1:8" x14ac:dyDescent="0.25">
      <c r="A682" s="113">
        <f t="shared" si="10"/>
        <v>681</v>
      </c>
      <c r="B682" s="115">
        <f>Расчет!A687</f>
        <v>43463</v>
      </c>
      <c r="C682" s="113">
        <f>Расчет!B687</f>
        <v>9</v>
      </c>
      <c r="D682" s="115" t="str">
        <f>Расчет!C687</f>
        <v>раб</v>
      </c>
      <c r="E682" s="113">
        <f>IF(OR(Расчет!F687="",Расчет!F687=0),0,Расчет!F687)</f>
        <v>0</v>
      </c>
      <c r="F682" s="113">
        <f>IF(Расчет!H687=1,1,0)*COUNT(Расчет!$J$7:J687)</f>
        <v>21</v>
      </c>
      <c r="G682" s="114">
        <f>1000*(Расчет!E687+IF(config!$D$9=2,'Расчет стоимости'!$E$16,'Расчет стоимости'!$E$12))</f>
        <v>1822.27</v>
      </c>
      <c r="H682" s="113">
        <f>Расчет!D687/1000</f>
        <v>1.466</v>
      </c>
    </row>
    <row r="683" spans="1:8" x14ac:dyDescent="0.25">
      <c r="A683" s="113">
        <f t="shared" si="10"/>
        <v>682</v>
      </c>
      <c r="B683" s="115">
        <f>Расчет!A688</f>
        <v>43463</v>
      </c>
      <c r="C683" s="113">
        <f>Расчет!B688</f>
        <v>10</v>
      </c>
      <c r="D683" s="115" t="str">
        <f>Расчет!C688</f>
        <v>раб</v>
      </c>
      <c r="E683" s="113">
        <f>IF(OR(Расчет!F688="",Расчет!F688=0),0,Расчет!F688)</f>
        <v>0</v>
      </c>
      <c r="F683" s="113">
        <f>IF(Расчет!H688=1,1,0)*COUNT(Расчет!$J$7:J688)</f>
        <v>21</v>
      </c>
      <c r="G683" s="114">
        <f>1000*(Расчет!E688+IF(config!$D$9=2,'Расчет стоимости'!$E$16,'Расчет стоимости'!$E$12))</f>
        <v>1877.94</v>
      </c>
      <c r="H683" s="113">
        <f>Расчет!D688/1000</f>
        <v>1.5189999999999999</v>
      </c>
    </row>
    <row r="684" spans="1:8" x14ac:dyDescent="0.25">
      <c r="A684" s="113">
        <f t="shared" si="10"/>
        <v>683</v>
      </c>
      <c r="B684" s="115">
        <f>Расчет!A689</f>
        <v>43463</v>
      </c>
      <c r="C684" s="113">
        <f>Расчет!B689</f>
        <v>11</v>
      </c>
      <c r="D684" s="115" t="str">
        <f>Расчет!C689</f>
        <v>раб</v>
      </c>
      <c r="E684" s="113">
        <f>IF(OR(Расчет!F689="",Расчет!F689=0),0,Расчет!F689)</f>
        <v>0</v>
      </c>
      <c r="F684" s="113">
        <f>IF(Расчет!H689=1,1,0)*COUNT(Расчет!$J$7:J689)</f>
        <v>21</v>
      </c>
      <c r="G684" s="114">
        <f>1000*(Расчет!E689+IF(config!$D$9=2,'Расчет стоимости'!$E$16,'Расчет стоимости'!$E$12))</f>
        <v>1896.92</v>
      </c>
      <c r="H684" s="113">
        <f>Расчет!D689/1000</f>
        <v>1.4850000000000001</v>
      </c>
    </row>
    <row r="685" spans="1:8" x14ac:dyDescent="0.25">
      <c r="A685" s="113">
        <f t="shared" si="10"/>
        <v>684</v>
      </c>
      <c r="B685" s="115">
        <f>Расчет!A690</f>
        <v>43463</v>
      </c>
      <c r="C685" s="113">
        <f>Расчет!B690</f>
        <v>12</v>
      </c>
      <c r="D685" s="115" t="str">
        <f>Расчет!C690</f>
        <v>раб</v>
      </c>
      <c r="E685" s="113">
        <f>IF(OR(Расчет!F690="",Расчет!F690=0),0,Расчет!F690)</f>
        <v>0</v>
      </c>
      <c r="F685" s="113">
        <f>IF(Расчет!H690=1,1,0)*COUNT(Расчет!$J$7:J690)</f>
        <v>21</v>
      </c>
      <c r="G685" s="114">
        <f>1000*(Расчет!E690+IF(config!$D$9=2,'Расчет стоимости'!$E$16,'Расчет стоимости'!$E$12))</f>
        <v>1882.59</v>
      </c>
      <c r="H685" s="113">
        <f>Расчет!D690/1000</f>
        <v>1.204</v>
      </c>
    </row>
    <row r="686" spans="1:8" x14ac:dyDescent="0.25">
      <c r="A686" s="113">
        <f t="shared" si="10"/>
        <v>685</v>
      </c>
      <c r="B686" s="115">
        <f>Расчет!A691</f>
        <v>43463</v>
      </c>
      <c r="C686" s="113">
        <f>Расчет!B691</f>
        <v>13</v>
      </c>
      <c r="D686" s="115" t="str">
        <f>Расчет!C691</f>
        <v>раб</v>
      </c>
      <c r="E686" s="113">
        <f>IF(OR(Расчет!F691="",Расчет!F691=0),0,Расчет!F691)</f>
        <v>0</v>
      </c>
      <c r="F686" s="113">
        <f>IF(Расчет!H691=1,1,0)*COUNT(Расчет!$J$7:J691)</f>
        <v>0</v>
      </c>
      <c r="G686" s="114">
        <f>1000*(Расчет!E691+IF(config!$D$9=2,'Расчет стоимости'!$E$16,'Расчет стоимости'!$E$12))</f>
        <v>1859.8300000000002</v>
      </c>
      <c r="H686" s="113">
        <f>Расчет!D691/1000</f>
        <v>1.1040000000000001</v>
      </c>
    </row>
    <row r="687" spans="1:8" x14ac:dyDescent="0.25">
      <c r="A687" s="113">
        <f t="shared" si="10"/>
        <v>686</v>
      </c>
      <c r="B687" s="115">
        <f>Расчет!A692</f>
        <v>43463</v>
      </c>
      <c r="C687" s="113">
        <f>Расчет!B692</f>
        <v>14</v>
      </c>
      <c r="D687" s="115" t="str">
        <f>Расчет!C692</f>
        <v>раб</v>
      </c>
      <c r="E687" s="113">
        <f>IF(OR(Расчет!F692="",Расчет!F692=0),0,Расчет!F692)</f>
        <v>0</v>
      </c>
      <c r="F687" s="113">
        <f>IF(Расчет!H692=1,1,0)*COUNT(Расчет!$J$7:J692)</f>
        <v>0</v>
      </c>
      <c r="G687" s="114">
        <f>1000*(Расчет!E692+IF(config!$D$9=2,'Расчет стоимости'!$E$16,'Расчет стоимости'!$E$12))</f>
        <v>1841.2600000000002</v>
      </c>
      <c r="H687" s="113">
        <f>Расчет!D692/1000</f>
        <v>1.05</v>
      </c>
    </row>
    <row r="688" spans="1:8" x14ac:dyDescent="0.25">
      <c r="A688" s="113">
        <f t="shared" si="10"/>
        <v>687</v>
      </c>
      <c r="B688" s="115">
        <f>Расчет!A693</f>
        <v>43463</v>
      </c>
      <c r="C688" s="113">
        <f>Расчет!B693</f>
        <v>15</v>
      </c>
      <c r="D688" s="115" t="str">
        <f>Расчет!C693</f>
        <v>раб</v>
      </c>
      <c r="E688" s="113">
        <f>IF(OR(Расчет!F693="",Расчет!F693=0),0,Расчет!F693)</f>
        <v>0</v>
      </c>
      <c r="F688" s="113">
        <f>IF(Расчет!H693=1,1,0)*COUNT(Расчет!$J$7:J693)</f>
        <v>21</v>
      </c>
      <c r="G688" s="114">
        <f>1000*(Расчет!E693+IF(config!$D$9=2,'Расчет стоимости'!$E$16,'Расчет стоимости'!$E$12))</f>
        <v>1804.83</v>
      </c>
      <c r="H688" s="113">
        <f>Расчет!D693/1000</f>
        <v>1.014</v>
      </c>
    </row>
    <row r="689" spans="1:8" x14ac:dyDescent="0.25">
      <c r="A689" s="113">
        <f t="shared" si="10"/>
        <v>688</v>
      </c>
      <c r="B689" s="115">
        <f>Расчет!A694</f>
        <v>43463</v>
      </c>
      <c r="C689" s="113">
        <f>Расчет!B694</f>
        <v>16</v>
      </c>
      <c r="D689" s="115" t="str">
        <f>Расчет!C694</f>
        <v>раб</v>
      </c>
      <c r="E689" s="113">
        <f>IF(OR(Расчет!F694="",Расчет!F694=0),0,Расчет!F694)</f>
        <v>0</v>
      </c>
      <c r="F689" s="113">
        <f>IF(Расчет!H694=1,1,0)*COUNT(Расчет!$J$7:J694)</f>
        <v>21</v>
      </c>
      <c r="G689" s="114">
        <f>1000*(Расчет!E694+IF(config!$D$9=2,'Расчет стоимости'!$E$16,'Расчет стоимости'!$E$12))</f>
        <v>1788.91</v>
      </c>
      <c r="H689" s="113">
        <f>Расчет!D694/1000</f>
        <v>0.99099999999999999</v>
      </c>
    </row>
    <row r="690" spans="1:8" x14ac:dyDescent="0.25">
      <c r="A690" s="113">
        <f t="shared" si="10"/>
        <v>689</v>
      </c>
      <c r="B690" s="115">
        <f>Расчет!A695</f>
        <v>43463</v>
      </c>
      <c r="C690" s="113">
        <f>Расчет!B695</f>
        <v>17</v>
      </c>
      <c r="D690" s="115" t="str">
        <f>Расчет!C695</f>
        <v>раб</v>
      </c>
      <c r="E690" s="113">
        <f>IF(OR(Расчет!F695="",Расчет!F695=0),0,Расчет!F695)</f>
        <v>0</v>
      </c>
      <c r="F690" s="113">
        <f>IF(Расчет!H695=1,1,0)*COUNT(Расчет!$J$7:J695)</f>
        <v>21</v>
      </c>
      <c r="G690" s="114">
        <f>1000*(Расчет!E695+IF(config!$D$9=2,'Расчет стоимости'!$E$16,'Расчет стоимости'!$E$12))</f>
        <v>1813.9500000000003</v>
      </c>
      <c r="H690" s="113">
        <f>Расчет!D695/1000</f>
        <v>0.98699999999999999</v>
      </c>
    </row>
    <row r="691" spans="1:8" x14ac:dyDescent="0.25">
      <c r="A691" s="113">
        <f t="shared" si="10"/>
        <v>690</v>
      </c>
      <c r="B691" s="115">
        <f>Расчет!A696</f>
        <v>43463</v>
      </c>
      <c r="C691" s="113">
        <f>Расчет!B696</f>
        <v>18</v>
      </c>
      <c r="D691" s="115" t="str">
        <f>Расчет!C696</f>
        <v>раб</v>
      </c>
      <c r="E691" s="113">
        <f>IF(OR(Расчет!F696="",Расчет!F696=0),0,Расчет!F696)</f>
        <v>1</v>
      </c>
      <c r="F691" s="113">
        <f>IF(Расчет!H696=1,1,0)*COUNT(Расчет!$J$7:J696)</f>
        <v>21</v>
      </c>
      <c r="G691" s="114">
        <f>1000*(Расчет!E696+IF(config!$D$9=2,'Расчет стоимости'!$E$16,'Расчет стоимости'!$E$12))</f>
        <v>1865.72</v>
      </c>
      <c r="H691" s="113">
        <f>Расчет!D696/1000</f>
        <v>1.0049999999999999</v>
      </c>
    </row>
    <row r="692" spans="1:8" x14ac:dyDescent="0.25">
      <c r="A692" s="113">
        <f t="shared" si="10"/>
        <v>691</v>
      </c>
      <c r="B692" s="115">
        <f>Расчет!A697</f>
        <v>43463</v>
      </c>
      <c r="C692" s="113">
        <f>Расчет!B697</f>
        <v>19</v>
      </c>
      <c r="D692" s="115" t="str">
        <f>Расчет!C697</f>
        <v>раб</v>
      </c>
      <c r="E692" s="113">
        <f>IF(OR(Расчет!F697="",Расчет!F697=0),0,Расчет!F697)</f>
        <v>0</v>
      </c>
      <c r="F692" s="113">
        <f>IF(Расчет!H697=1,1,0)*COUNT(Расчет!$J$7:J697)</f>
        <v>21</v>
      </c>
      <c r="G692" s="114">
        <f>1000*(Расчет!E697+IF(config!$D$9=2,'Расчет стоимости'!$E$16,'Расчет стоимости'!$E$12))</f>
        <v>1866.85</v>
      </c>
      <c r="H692" s="113">
        <f>Расчет!D697/1000</f>
        <v>1.002</v>
      </c>
    </row>
    <row r="693" spans="1:8" x14ac:dyDescent="0.25">
      <c r="A693" s="113">
        <f t="shared" si="10"/>
        <v>692</v>
      </c>
      <c r="B693" s="115">
        <f>Расчет!A698</f>
        <v>43463</v>
      </c>
      <c r="C693" s="113">
        <f>Расчет!B698</f>
        <v>20</v>
      </c>
      <c r="D693" s="115" t="str">
        <f>Расчет!C698</f>
        <v>раб</v>
      </c>
      <c r="E693" s="113">
        <f>IF(OR(Расчет!F698="",Расчет!F698=0),0,Расчет!F698)</f>
        <v>0</v>
      </c>
      <c r="F693" s="113">
        <f>IF(Расчет!H698=1,1,0)*COUNT(Расчет!$J$7:J698)</f>
        <v>21</v>
      </c>
      <c r="G693" s="114">
        <f>1000*(Расчет!E698+IF(config!$D$9=2,'Расчет стоимости'!$E$16,'Расчет стоимости'!$E$12))</f>
        <v>1853.5900000000001</v>
      </c>
      <c r="H693" s="113">
        <f>Расчет!D698/1000</f>
        <v>0.99099999999999999</v>
      </c>
    </row>
    <row r="694" spans="1:8" x14ac:dyDescent="0.25">
      <c r="A694" s="113">
        <f t="shared" si="10"/>
        <v>693</v>
      </c>
      <c r="B694" s="115">
        <f>Расчет!A699</f>
        <v>43463</v>
      </c>
      <c r="C694" s="113">
        <f>Расчет!B699</f>
        <v>21</v>
      </c>
      <c r="D694" s="115" t="str">
        <f>Расчет!C699</f>
        <v>раб</v>
      </c>
      <c r="E694" s="113">
        <f>IF(OR(Расчет!F699="",Расчет!F699=0),0,Расчет!F699)</f>
        <v>0</v>
      </c>
      <c r="F694" s="113">
        <f>IF(Расчет!H699=1,1,0)*COUNT(Расчет!$J$7:J699)</f>
        <v>21</v>
      </c>
      <c r="G694" s="114">
        <f>1000*(Расчет!E699+IF(config!$D$9=2,'Расчет стоимости'!$E$16,'Расчет стоимости'!$E$12))</f>
        <v>1818.87</v>
      </c>
      <c r="H694" s="113">
        <f>Расчет!D699/1000</f>
        <v>0.98899999999999999</v>
      </c>
    </row>
    <row r="695" spans="1:8" x14ac:dyDescent="0.25">
      <c r="A695" s="113">
        <f t="shared" si="10"/>
        <v>694</v>
      </c>
      <c r="B695" s="115">
        <f>Расчет!A700</f>
        <v>43463</v>
      </c>
      <c r="C695" s="113">
        <f>Расчет!B700</f>
        <v>22</v>
      </c>
      <c r="D695" s="115" t="str">
        <f>Расчет!C700</f>
        <v>раб</v>
      </c>
      <c r="E695" s="113">
        <f>IF(OR(Расчет!F700="",Расчет!F700=0),0,Расчет!F700)</f>
        <v>0</v>
      </c>
      <c r="F695" s="113">
        <f>IF(Расчет!H700=1,1,0)*COUNT(Расчет!$J$7:J700)</f>
        <v>0</v>
      </c>
      <c r="G695" s="114">
        <f>1000*(Расчет!E700+IF(config!$D$9=2,'Расчет стоимости'!$E$16,'Расчет стоимости'!$E$12))</f>
        <v>1846.32</v>
      </c>
      <c r="H695" s="113">
        <f>Расчет!D700/1000</f>
        <v>0.995</v>
      </c>
    </row>
    <row r="696" spans="1:8" x14ac:dyDescent="0.25">
      <c r="A696" s="113">
        <f t="shared" si="10"/>
        <v>695</v>
      </c>
      <c r="B696" s="115">
        <f>Расчет!A701</f>
        <v>43463</v>
      </c>
      <c r="C696" s="113">
        <f>Расчет!B701</f>
        <v>23</v>
      </c>
      <c r="D696" s="115" t="str">
        <f>Расчет!C701</f>
        <v>раб</v>
      </c>
      <c r="E696" s="113">
        <f>IF(OR(Расчет!F701="",Расчет!F701=0),0,Расчет!F701)</f>
        <v>0</v>
      </c>
      <c r="F696" s="113">
        <f>IF(Расчет!H701=1,1,0)*COUNT(Расчет!$J$7:J701)</f>
        <v>0</v>
      </c>
      <c r="G696" s="114">
        <f>1000*(Расчет!E701+IF(config!$D$9=2,'Расчет стоимости'!$E$16,'Расчет стоимости'!$E$12))</f>
        <v>1788.49</v>
      </c>
      <c r="H696" s="113">
        <f>Расчет!D701/1000</f>
        <v>0.99299999999999999</v>
      </c>
    </row>
    <row r="697" spans="1:8" x14ac:dyDescent="0.25">
      <c r="A697" s="113">
        <f t="shared" si="10"/>
        <v>696</v>
      </c>
      <c r="B697" s="115">
        <f>Расчет!A702</f>
        <v>43463</v>
      </c>
      <c r="C697" s="113">
        <f>Расчет!B702</f>
        <v>24</v>
      </c>
      <c r="D697" s="115" t="str">
        <f>Расчет!C702</f>
        <v>раб</v>
      </c>
      <c r="E697" s="113">
        <f>IF(OR(Расчет!F702="",Расчет!F702=0),0,Расчет!F702)</f>
        <v>0</v>
      </c>
      <c r="F697" s="113">
        <f>IF(Расчет!H702=1,1,0)*COUNT(Расчет!$J$7:J702)</f>
        <v>0</v>
      </c>
      <c r="G697" s="114">
        <f>1000*(Расчет!E702+IF(config!$D$9=2,'Расчет стоимости'!$E$16,'Расчет стоимости'!$E$12))</f>
        <v>1474.8600000000001</v>
      </c>
      <c r="H697" s="113">
        <f>Расчет!D702/1000</f>
        <v>0.99</v>
      </c>
    </row>
    <row r="698" spans="1:8" x14ac:dyDescent="0.25">
      <c r="A698" s="113">
        <f t="shared" si="10"/>
        <v>697</v>
      </c>
      <c r="B698" s="115">
        <f>Расчет!A703</f>
        <v>43464</v>
      </c>
      <c r="C698" s="113">
        <f>Расчет!B703</f>
        <v>1</v>
      </c>
      <c r="D698" s="115" t="str">
        <f>Расчет!C703</f>
        <v>вых</v>
      </c>
      <c r="E698" s="113">
        <f>IF(OR(Расчет!F703="",Расчет!F703=0),0,Расчет!F703)</f>
        <v>0</v>
      </c>
      <c r="F698" s="113">
        <f>IF(Расчет!H703=1,1,0)*COUNT(Расчет!$J$7:J703)</f>
        <v>0</v>
      </c>
      <c r="G698" s="114">
        <f>1000*(Расчет!E703+IF(config!$D$9=2,'Расчет стоимости'!$E$16,'Расчет стоимости'!$E$12))</f>
        <v>1421.0599999999997</v>
      </c>
      <c r="H698" s="113">
        <f>Расчет!D703/1000</f>
        <v>0.98299999999999998</v>
      </c>
    </row>
    <row r="699" spans="1:8" x14ac:dyDescent="0.25">
      <c r="A699" s="113">
        <f t="shared" si="10"/>
        <v>698</v>
      </c>
      <c r="B699" s="115">
        <f>Расчет!A704</f>
        <v>43464</v>
      </c>
      <c r="C699" s="113">
        <f>Расчет!B704</f>
        <v>2</v>
      </c>
      <c r="D699" s="115" t="str">
        <f>Расчет!C704</f>
        <v>вых</v>
      </c>
      <c r="E699" s="113">
        <f>IF(OR(Расчет!F704="",Расчет!F704=0),0,Расчет!F704)</f>
        <v>0</v>
      </c>
      <c r="F699" s="113">
        <f>IF(Расчет!H704=1,1,0)*COUNT(Расчет!$J$7:J704)</f>
        <v>0</v>
      </c>
      <c r="G699" s="114">
        <f>1000*(Расчет!E704+IF(config!$D$9=2,'Расчет стоимости'!$E$16,'Расчет стоимости'!$E$12))</f>
        <v>1367.5000000000002</v>
      </c>
      <c r="H699" s="113">
        <f>Расчет!D704/1000</f>
        <v>0.98499999999999999</v>
      </c>
    </row>
    <row r="700" spans="1:8" x14ac:dyDescent="0.25">
      <c r="A700" s="113">
        <f t="shared" si="10"/>
        <v>699</v>
      </c>
      <c r="B700" s="115">
        <f>Расчет!A705</f>
        <v>43464</v>
      </c>
      <c r="C700" s="113">
        <f>Расчет!B705</f>
        <v>3</v>
      </c>
      <c r="D700" s="115" t="str">
        <f>Расчет!C705</f>
        <v>вых</v>
      </c>
      <c r="E700" s="113">
        <f>IF(OR(Расчет!F705="",Расчет!F705=0),0,Расчет!F705)</f>
        <v>0</v>
      </c>
      <c r="F700" s="113">
        <f>IF(Расчет!H705=1,1,0)*COUNT(Расчет!$J$7:J705)</f>
        <v>0</v>
      </c>
      <c r="G700" s="114">
        <f>1000*(Расчет!E705+IF(config!$D$9=2,'Расчет стоимости'!$E$16,'Расчет стоимости'!$E$12))</f>
        <v>1307.21</v>
      </c>
      <c r="H700" s="113">
        <f>Расчет!D705/1000</f>
        <v>0.98699999999999999</v>
      </c>
    </row>
    <row r="701" spans="1:8" x14ac:dyDescent="0.25">
      <c r="A701" s="113">
        <f t="shared" si="10"/>
        <v>700</v>
      </c>
      <c r="B701" s="115">
        <f>Расчет!A706</f>
        <v>43464</v>
      </c>
      <c r="C701" s="113">
        <f>Расчет!B706</f>
        <v>4</v>
      </c>
      <c r="D701" s="115" t="str">
        <f>Расчет!C706</f>
        <v>вых</v>
      </c>
      <c r="E701" s="113">
        <f>IF(OR(Расчет!F706="",Расчет!F706=0),0,Расчет!F706)</f>
        <v>0</v>
      </c>
      <c r="F701" s="113">
        <f>IF(Расчет!H706=1,1,0)*COUNT(Расчет!$J$7:J706)</f>
        <v>0</v>
      </c>
      <c r="G701" s="114">
        <f>1000*(Расчет!E706+IF(config!$D$9=2,'Расчет стоимости'!$E$16,'Расчет стоимости'!$E$12))</f>
        <v>1282.1599999999999</v>
      </c>
      <c r="H701" s="113">
        <f>Расчет!D706/1000</f>
        <v>0.98599999999999999</v>
      </c>
    </row>
    <row r="702" spans="1:8" x14ac:dyDescent="0.25">
      <c r="A702" s="113">
        <f t="shared" si="10"/>
        <v>701</v>
      </c>
      <c r="B702" s="115">
        <f>Расчет!A707</f>
        <v>43464</v>
      </c>
      <c r="C702" s="113">
        <f>Расчет!B707</f>
        <v>5</v>
      </c>
      <c r="D702" s="115" t="str">
        <f>Расчет!C707</f>
        <v>вых</v>
      </c>
      <c r="E702" s="113">
        <f>IF(OR(Расчет!F707="",Расчет!F707=0),0,Расчет!F707)</f>
        <v>0</v>
      </c>
      <c r="F702" s="113">
        <f>IF(Расчет!H707=1,1,0)*COUNT(Расчет!$J$7:J707)</f>
        <v>0</v>
      </c>
      <c r="G702" s="114">
        <f>1000*(Расчет!E707+IF(config!$D$9=2,'Расчет стоимости'!$E$16,'Расчет стоимости'!$E$12))</f>
        <v>1285.0899999999999</v>
      </c>
      <c r="H702" s="113">
        <f>Расчет!D707/1000</f>
        <v>0.98399999999999999</v>
      </c>
    </row>
    <row r="703" spans="1:8" x14ac:dyDescent="0.25">
      <c r="A703" s="113">
        <f t="shared" si="10"/>
        <v>702</v>
      </c>
      <c r="B703" s="115">
        <f>Расчет!A708</f>
        <v>43464</v>
      </c>
      <c r="C703" s="113">
        <f>Расчет!B708</f>
        <v>6</v>
      </c>
      <c r="D703" s="115" t="str">
        <f>Расчет!C708</f>
        <v>вых</v>
      </c>
      <c r="E703" s="113">
        <f>IF(OR(Расчет!F708="",Расчет!F708=0),0,Расчет!F708)</f>
        <v>0</v>
      </c>
      <c r="F703" s="113">
        <f>IF(Расчет!H708=1,1,0)*COUNT(Расчет!$J$7:J708)</f>
        <v>0</v>
      </c>
      <c r="G703" s="114">
        <f>1000*(Расчет!E708+IF(config!$D$9=2,'Расчет стоимости'!$E$16,'Расчет стоимости'!$E$12))</f>
        <v>1357.37</v>
      </c>
      <c r="H703" s="113">
        <f>Расчет!D708/1000</f>
        <v>0.98</v>
      </c>
    </row>
    <row r="704" spans="1:8" x14ac:dyDescent="0.25">
      <c r="A704" s="113">
        <f t="shared" si="10"/>
        <v>703</v>
      </c>
      <c r="B704" s="115">
        <f>Расчет!A709</f>
        <v>43464</v>
      </c>
      <c r="C704" s="113">
        <f>Расчет!B709</f>
        <v>7</v>
      </c>
      <c r="D704" s="115" t="str">
        <f>Расчет!C709</f>
        <v>вых</v>
      </c>
      <c r="E704" s="113">
        <f>IF(OR(Расчет!F709="",Расчет!F709=0),0,Расчет!F709)</f>
        <v>0</v>
      </c>
      <c r="F704" s="113">
        <f>IF(Расчет!H709=1,1,0)*COUNT(Расчет!$J$7:J709)</f>
        <v>0</v>
      </c>
      <c r="G704" s="114">
        <f>1000*(Расчет!E709+IF(config!$D$9=2,'Расчет стоимости'!$E$16,'Расчет стоимости'!$E$12))</f>
        <v>1409.45</v>
      </c>
      <c r="H704" s="113">
        <f>Расчет!D709/1000</f>
        <v>0.99</v>
      </c>
    </row>
    <row r="705" spans="1:8" x14ac:dyDescent="0.25">
      <c r="A705" s="113">
        <f t="shared" si="10"/>
        <v>704</v>
      </c>
      <c r="B705" s="115">
        <f>Расчет!A710</f>
        <v>43464</v>
      </c>
      <c r="C705" s="113">
        <f>Расчет!B710</f>
        <v>8</v>
      </c>
      <c r="D705" s="115" t="str">
        <f>Расчет!C710</f>
        <v>вых</v>
      </c>
      <c r="E705" s="113">
        <f>IF(OR(Расчет!F710="",Расчет!F710=0),0,Расчет!F710)</f>
        <v>0</v>
      </c>
      <c r="F705" s="113">
        <f>IF(Расчет!H710=1,1,0)*COUNT(Расчет!$J$7:J710)</f>
        <v>0</v>
      </c>
      <c r="G705" s="114">
        <f>1000*(Расчет!E710+IF(config!$D$9=2,'Расчет стоимости'!$E$16,'Расчет стоимости'!$E$12))</f>
        <v>1426.2199999999998</v>
      </c>
      <c r="H705" s="113">
        <f>Расчет!D710/1000</f>
        <v>0.98399999999999999</v>
      </c>
    </row>
    <row r="706" spans="1:8" x14ac:dyDescent="0.25">
      <c r="A706" s="113">
        <f t="shared" si="10"/>
        <v>705</v>
      </c>
      <c r="B706" s="115">
        <f>Расчет!A711</f>
        <v>43464</v>
      </c>
      <c r="C706" s="113">
        <f>Расчет!B711</f>
        <v>9</v>
      </c>
      <c r="D706" s="115" t="str">
        <f>Расчет!C711</f>
        <v>вых</v>
      </c>
      <c r="E706" s="113">
        <f>IF(OR(Расчет!F711="",Расчет!F711=0),0,Расчет!F711)</f>
        <v>0</v>
      </c>
      <c r="F706" s="113">
        <f>IF(Расчет!H711=1,1,0)*COUNT(Расчет!$J$7:J711)</f>
        <v>0</v>
      </c>
      <c r="G706" s="114">
        <f>1000*(Расчет!E711+IF(config!$D$9=2,'Расчет стоимости'!$E$16,'Расчет стоимости'!$E$12))</f>
        <v>1589.7799999999997</v>
      </c>
      <c r="H706" s="113">
        <f>Расчет!D711/1000</f>
        <v>0.98099999999999998</v>
      </c>
    </row>
    <row r="707" spans="1:8" x14ac:dyDescent="0.25">
      <c r="A707" s="113">
        <f t="shared" si="10"/>
        <v>706</v>
      </c>
      <c r="B707" s="115">
        <f>Расчет!A712</f>
        <v>43464</v>
      </c>
      <c r="C707" s="113">
        <f>Расчет!B712</f>
        <v>10</v>
      </c>
      <c r="D707" s="115" t="str">
        <f>Расчет!C712</f>
        <v>вых</v>
      </c>
      <c r="E707" s="113">
        <f>IF(OR(Расчет!F712="",Расчет!F712=0),0,Расчет!F712)</f>
        <v>0</v>
      </c>
      <c r="F707" s="113">
        <f>IF(Расчет!H712=1,1,0)*COUNT(Расчет!$J$7:J712)</f>
        <v>0</v>
      </c>
      <c r="G707" s="114">
        <f>1000*(Расчет!E712+IF(config!$D$9=2,'Расчет стоимости'!$E$16,'Расчет стоимости'!$E$12))</f>
        <v>1795.64</v>
      </c>
      <c r="H707" s="113">
        <f>Расчет!D712/1000</f>
        <v>0.97299999999999998</v>
      </c>
    </row>
    <row r="708" spans="1:8" x14ac:dyDescent="0.25">
      <c r="A708" s="113">
        <f t="shared" si="10"/>
        <v>707</v>
      </c>
      <c r="B708" s="115">
        <f>Расчет!A713</f>
        <v>43464</v>
      </c>
      <c r="C708" s="113">
        <f>Расчет!B713</f>
        <v>11</v>
      </c>
      <c r="D708" s="115" t="str">
        <f>Расчет!C713</f>
        <v>вых</v>
      </c>
      <c r="E708" s="113">
        <f>IF(OR(Расчет!F713="",Расчет!F713=0),0,Расчет!F713)</f>
        <v>0</v>
      </c>
      <c r="F708" s="113">
        <f>IF(Расчет!H713=1,1,0)*COUNT(Расчет!$J$7:J713)</f>
        <v>0</v>
      </c>
      <c r="G708" s="114">
        <f>1000*(Расчет!E713+IF(config!$D$9=2,'Расчет стоимости'!$E$16,'Расчет стоимости'!$E$12))</f>
        <v>1874.68</v>
      </c>
      <c r="H708" s="113">
        <f>Расчет!D713/1000</f>
        <v>0.96799999999999997</v>
      </c>
    </row>
    <row r="709" spans="1:8" x14ac:dyDescent="0.25">
      <c r="A709" s="113">
        <f t="shared" ref="A709:A721" si="11">1+A708</f>
        <v>708</v>
      </c>
      <c r="B709" s="115">
        <f>Расчет!A714</f>
        <v>43464</v>
      </c>
      <c r="C709" s="113">
        <f>Расчет!B714</f>
        <v>12</v>
      </c>
      <c r="D709" s="115" t="str">
        <f>Расчет!C714</f>
        <v>вых</v>
      </c>
      <c r="E709" s="113">
        <f>IF(OR(Расчет!F714="",Расчет!F714=0),0,Расчет!F714)</f>
        <v>0</v>
      </c>
      <c r="F709" s="113">
        <f>IF(Расчет!H714=1,1,0)*COUNT(Расчет!$J$7:J714)</f>
        <v>0</v>
      </c>
      <c r="G709" s="114">
        <f>1000*(Расчет!E714+IF(config!$D$9=2,'Расчет стоимости'!$E$16,'Расчет стоимости'!$E$12))</f>
        <v>1912.35</v>
      </c>
      <c r="H709" s="113">
        <f>Расчет!D714/1000</f>
        <v>0.96499999999999997</v>
      </c>
    </row>
    <row r="710" spans="1:8" x14ac:dyDescent="0.25">
      <c r="A710" s="113">
        <f t="shared" si="11"/>
        <v>709</v>
      </c>
      <c r="B710" s="115">
        <f>Расчет!A715</f>
        <v>43464</v>
      </c>
      <c r="C710" s="113">
        <f>Расчет!B715</f>
        <v>13</v>
      </c>
      <c r="D710" s="115" t="str">
        <f>Расчет!C715</f>
        <v>вых</v>
      </c>
      <c r="E710" s="113">
        <f>IF(OR(Расчет!F715="",Расчет!F715=0),0,Расчет!F715)</f>
        <v>0</v>
      </c>
      <c r="F710" s="113">
        <f>IF(Расчет!H715=1,1,0)*COUNT(Расчет!$J$7:J715)</f>
        <v>0</v>
      </c>
      <c r="G710" s="114">
        <f>1000*(Расчет!E715+IF(config!$D$9=2,'Расчет стоимости'!$E$16,'Расчет стоимости'!$E$12))</f>
        <v>1912.8799999999999</v>
      </c>
      <c r="H710" s="113">
        <f>Расчет!D715/1000</f>
        <v>0.96199999999999997</v>
      </c>
    </row>
    <row r="711" spans="1:8" x14ac:dyDescent="0.25">
      <c r="A711" s="113">
        <f t="shared" si="11"/>
        <v>710</v>
      </c>
      <c r="B711" s="115">
        <f>Расчет!A716</f>
        <v>43464</v>
      </c>
      <c r="C711" s="113">
        <f>Расчет!B716</f>
        <v>14</v>
      </c>
      <c r="D711" s="115" t="str">
        <f>Расчет!C716</f>
        <v>вых</v>
      </c>
      <c r="E711" s="113">
        <f>IF(OR(Расчет!F716="",Расчет!F716=0),0,Расчет!F716)</f>
        <v>0</v>
      </c>
      <c r="F711" s="113">
        <f>IF(Расчет!H716=1,1,0)*COUNT(Расчет!$J$7:J716)</f>
        <v>0</v>
      </c>
      <c r="G711" s="114">
        <f>1000*(Расчет!E716+IF(config!$D$9=2,'Расчет стоимости'!$E$16,'Расчет стоимости'!$E$12))</f>
        <v>1913.5200000000002</v>
      </c>
      <c r="H711" s="113">
        <f>Расчет!D716/1000</f>
        <v>0.95099999999999996</v>
      </c>
    </row>
    <row r="712" spans="1:8" x14ac:dyDescent="0.25">
      <c r="A712" s="113">
        <f t="shared" si="11"/>
        <v>711</v>
      </c>
      <c r="B712" s="115">
        <f>Расчет!A717</f>
        <v>43464</v>
      </c>
      <c r="C712" s="113">
        <f>Расчет!B717</f>
        <v>15</v>
      </c>
      <c r="D712" s="115" t="str">
        <f>Расчет!C717</f>
        <v>вых</v>
      </c>
      <c r="E712" s="113">
        <f>IF(OR(Расчет!F717="",Расчет!F717=0),0,Расчет!F717)</f>
        <v>0</v>
      </c>
      <c r="F712" s="113">
        <f>IF(Расчет!H717=1,1,0)*COUNT(Расчет!$J$7:J717)</f>
        <v>0</v>
      </c>
      <c r="G712" s="114">
        <f>1000*(Расчет!E717+IF(config!$D$9=2,'Расчет стоимости'!$E$16,'Расчет стоимости'!$E$12))</f>
        <v>1910.2799999999997</v>
      </c>
      <c r="H712" s="113">
        <f>Расчет!D717/1000</f>
        <v>0.94799999999999995</v>
      </c>
    </row>
    <row r="713" spans="1:8" x14ac:dyDescent="0.25">
      <c r="A713" s="113">
        <f t="shared" si="11"/>
        <v>712</v>
      </c>
      <c r="B713" s="115">
        <f>Расчет!A718</f>
        <v>43464</v>
      </c>
      <c r="C713" s="113">
        <f>Расчет!B718</f>
        <v>16</v>
      </c>
      <c r="D713" s="115" t="str">
        <f>Расчет!C718</f>
        <v>вых</v>
      </c>
      <c r="E713" s="113">
        <f>IF(OR(Расчет!F718="",Расчет!F718=0),0,Расчет!F718)</f>
        <v>0</v>
      </c>
      <c r="F713" s="113">
        <f>IF(Расчет!H718=1,1,0)*COUNT(Расчет!$J$7:J718)</f>
        <v>0</v>
      </c>
      <c r="G713" s="114">
        <f>1000*(Расчет!E718+IF(config!$D$9=2,'Расчет стоимости'!$E$16,'Расчет стоимости'!$E$12))</f>
        <v>1890.3</v>
      </c>
      <c r="H713" s="113">
        <f>Расчет!D718/1000</f>
        <v>0.94699999999999995</v>
      </c>
    </row>
    <row r="714" spans="1:8" x14ac:dyDescent="0.25">
      <c r="A714" s="113">
        <f t="shared" si="11"/>
        <v>713</v>
      </c>
      <c r="B714" s="115">
        <f>Расчет!A719</f>
        <v>43464</v>
      </c>
      <c r="C714" s="113">
        <f>Расчет!B719</f>
        <v>17</v>
      </c>
      <c r="D714" s="115" t="str">
        <f>Расчет!C719</f>
        <v>вых</v>
      </c>
      <c r="E714" s="113">
        <f>IF(OR(Расчет!F719="",Расчет!F719=0),0,Расчет!F719)</f>
        <v>0</v>
      </c>
      <c r="F714" s="113">
        <f>IF(Расчет!H719=1,1,0)*COUNT(Расчет!$J$7:J719)</f>
        <v>0</v>
      </c>
      <c r="G714" s="114">
        <f>1000*(Расчет!E719+IF(config!$D$9=2,'Расчет стоимости'!$E$16,'Расчет стоимости'!$E$12))</f>
        <v>1936.7799999999997</v>
      </c>
      <c r="H714" s="113">
        <f>Расчет!D719/1000</f>
        <v>0.97</v>
      </c>
    </row>
    <row r="715" spans="1:8" x14ac:dyDescent="0.25">
      <c r="A715" s="113">
        <f t="shared" si="11"/>
        <v>714</v>
      </c>
      <c r="B715" s="115">
        <f>Расчет!A720</f>
        <v>43464</v>
      </c>
      <c r="C715" s="113">
        <f>Расчет!B720</f>
        <v>18</v>
      </c>
      <c r="D715" s="115" t="str">
        <f>Расчет!C720</f>
        <v>вых</v>
      </c>
      <c r="E715" s="113">
        <f>IF(OR(Расчет!F720="",Расчет!F720=0),0,Расчет!F720)</f>
        <v>0</v>
      </c>
      <c r="F715" s="113">
        <f>IF(Расчет!H720=1,1,0)*COUNT(Расчет!$J$7:J720)</f>
        <v>0</v>
      </c>
      <c r="G715" s="114">
        <f>1000*(Расчет!E720+IF(config!$D$9=2,'Расчет стоимости'!$E$16,'Расчет стоимости'!$E$12))</f>
        <v>1979.89</v>
      </c>
      <c r="H715" s="113">
        <f>Расчет!D720/1000</f>
        <v>0.97199999999999998</v>
      </c>
    </row>
    <row r="716" spans="1:8" x14ac:dyDescent="0.25">
      <c r="A716" s="113">
        <f t="shared" si="11"/>
        <v>715</v>
      </c>
      <c r="B716" s="115">
        <f>Расчет!A721</f>
        <v>43464</v>
      </c>
      <c r="C716" s="113">
        <f>Расчет!B721</f>
        <v>19</v>
      </c>
      <c r="D716" s="115" t="str">
        <f>Расчет!C721</f>
        <v>вых</v>
      </c>
      <c r="E716" s="113">
        <f>IF(OR(Расчет!F721="",Расчет!F721=0),0,Расчет!F721)</f>
        <v>0</v>
      </c>
      <c r="F716" s="113">
        <f>IF(Расчет!H721=1,1,0)*COUNT(Расчет!$J$7:J721)</f>
        <v>0</v>
      </c>
      <c r="G716" s="114">
        <f>1000*(Расчет!E721+IF(config!$D$9=2,'Расчет стоимости'!$E$16,'Расчет стоимости'!$E$12))</f>
        <v>1952.3799999999999</v>
      </c>
      <c r="H716" s="113">
        <f>Расчет!D721/1000</f>
        <v>0.97299999999999998</v>
      </c>
    </row>
    <row r="717" spans="1:8" x14ac:dyDescent="0.25">
      <c r="A717" s="113">
        <f t="shared" si="11"/>
        <v>716</v>
      </c>
      <c r="B717" s="115">
        <f>Расчет!A722</f>
        <v>43464</v>
      </c>
      <c r="C717" s="113">
        <f>Расчет!B722</f>
        <v>20</v>
      </c>
      <c r="D717" s="115" t="str">
        <f>Расчет!C722</f>
        <v>вых</v>
      </c>
      <c r="E717" s="113">
        <f>IF(OR(Расчет!F722="",Расчет!F722=0),0,Расчет!F722)</f>
        <v>0</v>
      </c>
      <c r="F717" s="113">
        <f>IF(Расчет!H722=1,1,0)*COUNT(Расчет!$J$7:J722)</f>
        <v>0</v>
      </c>
      <c r="G717" s="114">
        <f>1000*(Расчет!E722+IF(config!$D$9=2,'Расчет стоимости'!$E$16,'Расчет стоимости'!$E$12))</f>
        <v>1943.41</v>
      </c>
      <c r="H717" s="113">
        <f>Расчет!D722/1000</f>
        <v>0.97599999999999998</v>
      </c>
    </row>
    <row r="718" spans="1:8" x14ac:dyDescent="0.25">
      <c r="A718" s="113">
        <f t="shared" si="11"/>
        <v>717</v>
      </c>
      <c r="B718" s="115">
        <f>Расчет!A723</f>
        <v>43464</v>
      </c>
      <c r="C718" s="113">
        <f>Расчет!B723</f>
        <v>21</v>
      </c>
      <c r="D718" s="115" t="str">
        <f>Расчет!C723</f>
        <v>вых</v>
      </c>
      <c r="E718" s="113">
        <f>IF(OR(Расчет!F723="",Расчет!F723=0),0,Расчет!F723)</f>
        <v>0</v>
      </c>
      <c r="F718" s="113">
        <f>IF(Расчет!H723=1,1,0)*COUNT(Расчет!$J$7:J723)</f>
        <v>0</v>
      </c>
      <c r="G718" s="114">
        <f>1000*(Расчет!E723+IF(config!$D$9=2,'Расчет стоимости'!$E$16,'Расчет стоимости'!$E$12))</f>
        <v>1928.5</v>
      </c>
      <c r="H718" s="113">
        <f>Расчет!D723/1000</f>
        <v>0.97299999999999998</v>
      </c>
    </row>
    <row r="719" spans="1:8" x14ac:dyDescent="0.25">
      <c r="A719" s="113">
        <f t="shared" si="11"/>
        <v>718</v>
      </c>
      <c r="B719" s="115">
        <f>Расчет!A724</f>
        <v>43464</v>
      </c>
      <c r="C719" s="113">
        <f>Расчет!B724</f>
        <v>22</v>
      </c>
      <c r="D719" s="115" t="str">
        <f>Расчет!C724</f>
        <v>вых</v>
      </c>
      <c r="E719" s="113">
        <f>IF(OR(Расчет!F724="",Расчет!F724=0),0,Расчет!F724)</f>
        <v>0</v>
      </c>
      <c r="F719" s="113">
        <f>IF(Расчет!H724=1,1,0)*COUNT(Расчет!$J$7:J724)</f>
        <v>0</v>
      </c>
      <c r="G719" s="114">
        <f>1000*(Расчет!E724+IF(config!$D$9=2,'Расчет стоимости'!$E$16,'Расчет стоимости'!$E$12))</f>
        <v>1919.7699999999998</v>
      </c>
      <c r="H719" s="113">
        <f>Расчет!D724/1000</f>
        <v>0.96799999999999997</v>
      </c>
    </row>
    <row r="720" spans="1:8" x14ac:dyDescent="0.25">
      <c r="A720" s="113">
        <f t="shared" si="11"/>
        <v>719</v>
      </c>
      <c r="B720" s="115">
        <f>Расчет!A725</f>
        <v>43464</v>
      </c>
      <c r="C720" s="113">
        <f>Расчет!B725</f>
        <v>23</v>
      </c>
      <c r="D720" s="115" t="str">
        <f>Расчет!C725</f>
        <v>вых</v>
      </c>
      <c r="E720" s="113">
        <f>IF(OR(Расчет!F725="",Расчет!F725=0),0,Расчет!F725)</f>
        <v>0</v>
      </c>
      <c r="F720" s="113">
        <f>IF(Расчет!H725=1,1,0)*COUNT(Расчет!$J$7:J725)</f>
        <v>0</v>
      </c>
      <c r="G720" s="114">
        <f>1000*(Расчет!E725+IF(config!$D$9=2,'Расчет стоимости'!$E$16,'Расчет стоимости'!$E$12))</f>
        <v>1717.75</v>
      </c>
      <c r="H720" s="113">
        <f>Расчет!D725/1000</f>
        <v>0.96799999999999997</v>
      </c>
    </row>
    <row r="721" spans="1:8" x14ac:dyDescent="0.25">
      <c r="A721" s="113">
        <f t="shared" si="11"/>
        <v>720</v>
      </c>
      <c r="B721" s="115">
        <f>Расчет!A726</f>
        <v>43464</v>
      </c>
      <c r="C721" s="113">
        <f>Расчет!B726</f>
        <v>24</v>
      </c>
      <c r="D721" s="115" t="str">
        <f>Расчет!C726</f>
        <v>вых</v>
      </c>
      <c r="E721" s="113">
        <f>IF(OR(Расчет!F726="",Расчет!F726=0),0,Расчет!F726)</f>
        <v>0</v>
      </c>
      <c r="F721" s="113">
        <f>IF(Расчет!H726=1,1,0)*COUNT(Расчет!$J$7:J726)</f>
        <v>0</v>
      </c>
      <c r="G721" s="114">
        <f>1000*(Расчет!E726+IF(config!$D$9=2,'Расчет стоимости'!$E$16,'Расчет стоимости'!$E$12))</f>
        <v>1458.58</v>
      </c>
      <c r="H721" s="113">
        <f>Расчет!D726/1000</f>
        <v>0.96</v>
      </c>
    </row>
    <row r="722" spans="1:8" x14ac:dyDescent="0.25">
      <c r="A722" s="113">
        <f t="shared" ref="A722:A745" si="12">1+A721</f>
        <v>721</v>
      </c>
      <c r="B722" s="115">
        <f>Расчет!A727</f>
        <v>43465</v>
      </c>
      <c r="C722" s="113">
        <f>Расчет!B727</f>
        <v>1</v>
      </c>
      <c r="D722" s="115" t="str">
        <f>Расчет!C727</f>
        <v>вых</v>
      </c>
      <c r="E722" s="113">
        <f>IF(OR(Расчет!F727="",Расчет!F727=0),0,Расчет!F727)</f>
        <v>0</v>
      </c>
      <c r="F722" s="113">
        <f>IF(Расчет!H727=1,1,0)*COUNT(Расчет!$J$7:J727)</f>
        <v>0</v>
      </c>
      <c r="G722" s="114">
        <f>1000*(Расчет!E727+IF(config!$D$9=2,'Расчет стоимости'!$E$16,'Расчет стоимости'!$E$12))</f>
        <v>1384.92</v>
      </c>
      <c r="H722" s="113">
        <f>Расчет!D727/1000</f>
        <v>0.96599999999999997</v>
      </c>
    </row>
    <row r="723" spans="1:8" x14ac:dyDescent="0.25">
      <c r="A723" s="113">
        <f t="shared" si="12"/>
        <v>722</v>
      </c>
      <c r="B723" s="115">
        <f>Расчет!A728</f>
        <v>43465</v>
      </c>
      <c r="C723" s="113">
        <f>Расчет!B728</f>
        <v>2</v>
      </c>
      <c r="D723" s="115" t="str">
        <f>Расчет!C728</f>
        <v>вых</v>
      </c>
      <c r="E723" s="113">
        <f>IF(OR(Расчет!F728="",Расчет!F728=0),0,Расчет!F728)</f>
        <v>0</v>
      </c>
      <c r="F723" s="113">
        <f>IF(Расчет!H728=1,1,0)*COUNT(Расчет!$J$7:J728)</f>
        <v>0</v>
      </c>
      <c r="G723" s="114">
        <f>1000*(Расчет!E728+IF(config!$D$9=2,'Расчет стоимости'!$E$16,'Расчет стоимости'!$E$12))</f>
        <v>1347.15</v>
      </c>
      <c r="H723" s="113">
        <f>Расчет!D728/1000</f>
        <v>0.97299999999999998</v>
      </c>
    </row>
    <row r="724" spans="1:8" x14ac:dyDescent="0.25">
      <c r="A724" s="113">
        <f t="shared" si="12"/>
        <v>723</v>
      </c>
      <c r="B724" s="115">
        <f>Расчет!A729</f>
        <v>43465</v>
      </c>
      <c r="C724" s="113">
        <f>Расчет!B729</f>
        <v>3</v>
      </c>
      <c r="D724" s="115" t="str">
        <f>Расчет!C729</f>
        <v>вых</v>
      </c>
      <c r="E724" s="113">
        <f>IF(OR(Расчет!F729="",Расчет!F729=0),0,Расчет!F729)</f>
        <v>0</v>
      </c>
      <c r="F724" s="113">
        <f>IF(Расчет!H729=1,1,0)*COUNT(Расчет!$J$7:J729)</f>
        <v>0</v>
      </c>
      <c r="G724" s="114">
        <f>1000*(Расчет!E729+IF(config!$D$9=2,'Расчет стоимости'!$E$16,'Расчет стоимости'!$E$12))</f>
        <v>1270.8999999999999</v>
      </c>
      <c r="H724" s="113">
        <f>Расчет!D729/1000</f>
        <v>0.97199999999999998</v>
      </c>
    </row>
    <row r="725" spans="1:8" x14ac:dyDescent="0.25">
      <c r="A725" s="113">
        <f t="shared" si="12"/>
        <v>724</v>
      </c>
      <c r="B725" s="115">
        <f>Расчет!A730</f>
        <v>43465</v>
      </c>
      <c r="C725" s="113">
        <f>Расчет!B730</f>
        <v>4</v>
      </c>
      <c r="D725" s="115" t="str">
        <f>Расчет!C730</f>
        <v>вых</v>
      </c>
      <c r="E725" s="113">
        <f>IF(OR(Расчет!F730="",Расчет!F730=0),0,Расчет!F730)</f>
        <v>0</v>
      </c>
      <c r="F725" s="113">
        <f>IF(Расчет!H730=1,1,0)*COUNT(Расчет!$J$7:J730)</f>
        <v>0</v>
      </c>
      <c r="G725" s="114">
        <f>1000*(Расчет!E730+IF(config!$D$9=2,'Расчет стоимости'!$E$16,'Расчет стоимости'!$E$12))</f>
        <v>1250.4299999999998</v>
      </c>
      <c r="H725" s="113">
        <f>Расчет!D730/1000</f>
        <v>0.97299999999999998</v>
      </c>
    </row>
    <row r="726" spans="1:8" x14ac:dyDescent="0.25">
      <c r="A726" s="113">
        <f t="shared" si="12"/>
        <v>725</v>
      </c>
      <c r="B726" s="115">
        <f>Расчет!A731</f>
        <v>43465</v>
      </c>
      <c r="C726" s="113">
        <f>Расчет!B731</f>
        <v>5</v>
      </c>
      <c r="D726" s="115" t="str">
        <f>Расчет!C731</f>
        <v>вых</v>
      </c>
      <c r="E726" s="113">
        <f>IF(OR(Расчет!F731="",Расчет!F731=0),0,Расчет!F731)</f>
        <v>0</v>
      </c>
      <c r="F726" s="113">
        <f>IF(Расчет!H731=1,1,0)*COUNT(Расчет!$J$7:J731)</f>
        <v>0</v>
      </c>
      <c r="G726" s="114">
        <f>1000*(Расчет!E731+IF(config!$D$9=2,'Расчет стоимости'!$E$16,'Расчет стоимости'!$E$12))</f>
        <v>1253.7699999999998</v>
      </c>
      <c r="H726" s="113">
        <f>Расчет!D731/1000</f>
        <v>0.97299999999999998</v>
      </c>
    </row>
    <row r="727" spans="1:8" x14ac:dyDescent="0.25">
      <c r="A727" s="113">
        <f t="shared" si="12"/>
        <v>726</v>
      </c>
      <c r="B727" s="115">
        <f>Расчет!A732</f>
        <v>43465</v>
      </c>
      <c r="C727" s="113">
        <f>Расчет!B732</f>
        <v>6</v>
      </c>
      <c r="D727" s="115" t="str">
        <f>Расчет!C732</f>
        <v>вых</v>
      </c>
      <c r="E727" s="113">
        <f>IF(OR(Расчет!F732="",Расчет!F732=0),0,Расчет!F732)</f>
        <v>0</v>
      </c>
      <c r="F727" s="113">
        <f>IF(Расчет!H732=1,1,0)*COUNT(Расчет!$J$7:J732)</f>
        <v>0</v>
      </c>
      <c r="G727" s="114">
        <f>1000*(Расчет!E732+IF(config!$D$9=2,'Расчет стоимости'!$E$16,'Расчет стоимости'!$E$12))</f>
        <v>1289.2899999999997</v>
      </c>
      <c r="H727" s="113">
        <f>Расчет!D732/1000</f>
        <v>0.97299999999999998</v>
      </c>
    </row>
    <row r="728" spans="1:8" x14ac:dyDescent="0.25">
      <c r="A728" s="113">
        <f t="shared" si="12"/>
        <v>727</v>
      </c>
      <c r="B728" s="115">
        <f>Расчет!A733</f>
        <v>43465</v>
      </c>
      <c r="C728" s="113">
        <f>Расчет!B733</f>
        <v>7</v>
      </c>
      <c r="D728" s="115" t="str">
        <f>Расчет!C733</f>
        <v>вых</v>
      </c>
      <c r="E728" s="113">
        <f>IF(OR(Расчет!F733="",Расчет!F733=0),0,Расчет!F733)</f>
        <v>0</v>
      </c>
      <c r="F728" s="113">
        <f>IF(Расчет!H733=1,1,0)*COUNT(Расчет!$J$7:J733)</f>
        <v>0</v>
      </c>
      <c r="G728" s="114">
        <f>1000*(Расчет!E733+IF(config!$D$9=2,'Расчет стоимости'!$E$16,'Расчет стоимости'!$E$12))</f>
        <v>1361.2199999999998</v>
      </c>
      <c r="H728" s="113">
        <f>Расчет!D733/1000</f>
        <v>0.97799999999999998</v>
      </c>
    </row>
    <row r="729" spans="1:8" x14ac:dyDescent="0.25">
      <c r="A729" s="113">
        <f t="shared" si="12"/>
        <v>728</v>
      </c>
      <c r="B729" s="115">
        <f>Расчет!A734</f>
        <v>43465</v>
      </c>
      <c r="C729" s="113">
        <f>Расчет!B734</f>
        <v>8</v>
      </c>
      <c r="D729" s="115" t="str">
        <f>Расчет!C734</f>
        <v>вых</v>
      </c>
      <c r="E729" s="113">
        <f>IF(OR(Расчет!F734="",Расчет!F734=0),0,Расчет!F734)</f>
        <v>0</v>
      </c>
      <c r="F729" s="113">
        <f>IF(Расчет!H734=1,1,0)*COUNT(Расчет!$J$7:J734)</f>
        <v>0</v>
      </c>
      <c r="G729" s="114">
        <f>1000*(Расчет!E734+IF(config!$D$9=2,'Расчет стоимости'!$E$16,'Расчет стоимости'!$E$12))</f>
        <v>1374.0199999999998</v>
      </c>
      <c r="H729" s="113">
        <f>Расчет!D734/1000</f>
        <v>0.97</v>
      </c>
    </row>
    <row r="730" spans="1:8" x14ac:dyDescent="0.25">
      <c r="A730" s="113">
        <f t="shared" si="12"/>
        <v>729</v>
      </c>
      <c r="B730" s="115">
        <f>Расчет!A735</f>
        <v>43465</v>
      </c>
      <c r="C730" s="113">
        <f>Расчет!B735</f>
        <v>9</v>
      </c>
      <c r="D730" s="115" t="str">
        <f>Расчет!C735</f>
        <v>вых</v>
      </c>
      <c r="E730" s="113">
        <f>IF(OR(Расчет!F735="",Расчет!F735=0),0,Расчет!F735)</f>
        <v>0</v>
      </c>
      <c r="F730" s="113">
        <f>IF(Расчет!H735=1,1,0)*COUNT(Расчет!$J$7:J735)</f>
        <v>0</v>
      </c>
      <c r="G730" s="114">
        <f>1000*(Расчет!E735+IF(config!$D$9=2,'Расчет стоимости'!$E$16,'Расчет стоимости'!$E$12))</f>
        <v>1468</v>
      </c>
      <c r="H730" s="113">
        <f>Расчет!D735/1000</f>
        <v>0.96899999999999997</v>
      </c>
    </row>
    <row r="731" spans="1:8" x14ac:dyDescent="0.25">
      <c r="A731" s="113">
        <f t="shared" si="12"/>
        <v>730</v>
      </c>
      <c r="B731" s="115">
        <f>Расчет!A736</f>
        <v>43465</v>
      </c>
      <c r="C731" s="113">
        <f>Расчет!B736</f>
        <v>10</v>
      </c>
      <c r="D731" s="115" t="str">
        <f>Расчет!C736</f>
        <v>вых</v>
      </c>
      <c r="E731" s="113">
        <f>IF(OR(Расчет!F736="",Расчет!F736=0),0,Расчет!F736)</f>
        <v>0</v>
      </c>
      <c r="F731" s="113">
        <f>IF(Расчет!H736=1,1,0)*COUNT(Расчет!$J$7:J736)</f>
        <v>0</v>
      </c>
      <c r="G731" s="114">
        <f>1000*(Расчет!E736+IF(config!$D$9=2,'Расчет стоимости'!$E$16,'Расчет стоимости'!$E$12))</f>
        <v>1583.57</v>
      </c>
      <c r="H731" s="113">
        <f>Расчет!D736/1000</f>
        <v>0.94599999999999995</v>
      </c>
    </row>
    <row r="732" spans="1:8" x14ac:dyDescent="0.25">
      <c r="A732" s="113">
        <f t="shared" si="12"/>
        <v>731</v>
      </c>
      <c r="B732" s="115">
        <f>Расчет!A737</f>
        <v>43465</v>
      </c>
      <c r="C732" s="113">
        <f>Расчет!B737</f>
        <v>11</v>
      </c>
      <c r="D732" s="115" t="str">
        <f>Расчет!C737</f>
        <v>вых</v>
      </c>
      <c r="E732" s="113">
        <f>IF(OR(Расчет!F737="",Расчет!F737=0),0,Расчет!F737)</f>
        <v>0</v>
      </c>
      <c r="F732" s="113">
        <f>IF(Расчет!H737=1,1,0)*COUNT(Расчет!$J$7:J737)</f>
        <v>0</v>
      </c>
      <c r="G732" s="114">
        <f>1000*(Расчет!E737+IF(config!$D$9=2,'Расчет стоимости'!$E$16,'Расчет стоимости'!$E$12))</f>
        <v>1747.01</v>
      </c>
      <c r="H732" s="113">
        <f>Расчет!D737/1000</f>
        <v>0.94899999999999995</v>
      </c>
    </row>
    <row r="733" spans="1:8" x14ac:dyDescent="0.25">
      <c r="A733" s="113">
        <f t="shared" si="12"/>
        <v>732</v>
      </c>
      <c r="B733" s="115">
        <f>Расчет!A738</f>
        <v>43465</v>
      </c>
      <c r="C733" s="113">
        <f>Расчет!B738</f>
        <v>12</v>
      </c>
      <c r="D733" s="115" t="str">
        <f>Расчет!C738</f>
        <v>вых</v>
      </c>
      <c r="E733" s="113">
        <f>IF(OR(Расчет!F738="",Расчет!F738=0),0,Расчет!F738)</f>
        <v>0</v>
      </c>
      <c r="F733" s="113">
        <f>IF(Расчет!H738=1,1,0)*COUNT(Расчет!$J$7:J738)</f>
        <v>0</v>
      </c>
      <c r="G733" s="114">
        <f>1000*(Расчет!E738+IF(config!$D$9=2,'Расчет стоимости'!$E$16,'Расчет стоимости'!$E$12))</f>
        <v>1795.2599999999998</v>
      </c>
      <c r="H733" s="113">
        <f>Расчет!D738/1000</f>
        <v>0.94399999999999995</v>
      </c>
    </row>
    <row r="734" spans="1:8" x14ac:dyDescent="0.25">
      <c r="A734" s="113">
        <f t="shared" si="12"/>
        <v>733</v>
      </c>
      <c r="B734" s="115">
        <f>Расчет!A739</f>
        <v>43465</v>
      </c>
      <c r="C734" s="113">
        <f>Расчет!B739</f>
        <v>13</v>
      </c>
      <c r="D734" s="115" t="str">
        <f>Расчет!C739</f>
        <v>вых</v>
      </c>
      <c r="E734" s="113">
        <f>IF(OR(Расчет!F739="",Расчет!F739=0),0,Расчет!F739)</f>
        <v>0</v>
      </c>
      <c r="F734" s="113">
        <f>IF(Расчет!H739=1,1,0)*COUNT(Расчет!$J$7:J739)</f>
        <v>0</v>
      </c>
      <c r="G734" s="114">
        <f>1000*(Расчет!E739+IF(config!$D$9=2,'Расчет стоимости'!$E$16,'Расчет стоимости'!$E$12))</f>
        <v>1797.79</v>
      </c>
      <c r="H734" s="113">
        <f>Расчет!D739/1000</f>
        <v>0.94599999999999995</v>
      </c>
    </row>
    <row r="735" spans="1:8" x14ac:dyDescent="0.25">
      <c r="A735" s="113">
        <f t="shared" si="12"/>
        <v>734</v>
      </c>
      <c r="B735" s="115">
        <f>Расчет!A740</f>
        <v>43465</v>
      </c>
      <c r="C735" s="113">
        <f>Расчет!B740</f>
        <v>14</v>
      </c>
      <c r="D735" s="115" t="str">
        <f>Расчет!C740</f>
        <v>вых</v>
      </c>
      <c r="E735" s="113">
        <f>IF(OR(Расчет!F740="",Расчет!F740=0),0,Расчет!F740)</f>
        <v>0</v>
      </c>
      <c r="F735" s="113">
        <f>IF(Расчет!H740=1,1,0)*COUNT(Расчет!$J$7:J740)</f>
        <v>0</v>
      </c>
      <c r="G735" s="114">
        <f>1000*(Расчет!E740+IF(config!$D$9=2,'Расчет стоимости'!$E$16,'Расчет стоимости'!$E$12))</f>
        <v>1804.08</v>
      </c>
      <c r="H735" s="113">
        <f>Расчет!D740/1000</f>
        <v>0.94299999999999995</v>
      </c>
    </row>
    <row r="736" spans="1:8" x14ac:dyDescent="0.25">
      <c r="A736" s="113">
        <f t="shared" si="12"/>
        <v>735</v>
      </c>
      <c r="B736" s="115">
        <f>Расчет!A741</f>
        <v>43465</v>
      </c>
      <c r="C736" s="113">
        <f>Расчет!B741</f>
        <v>15</v>
      </c>
      <c r="D736" s="115" t="str">
        <f>Расчет!C741</f>
        <v>вых</v>
      </c>
      <c r="E736" s="113">
        <f>IF(OR(Расчет!F741="",Расчет!F741=0),0,Расчет!F741)</f>
        <v>0</v>
      </c>
      <c r="F736" s="113">
        <f>IF(Расчет!H741=1,1,0)*COUNT(Расчет!$J$7:J741)</f>
        <v>0</v>
      </c>
      <c r="G736" s="114">
        <f>1000*(Расчет!E741+IF(config!$D$9=2,'Расчет стоимости'!$E$16,'Расчет стоимости'!$E$12))</f>
        <v>1814.46</v>
      </c>
      <c r="H736" s="113">
        <f>Расчет!D741/1000</f>
        <v>0.94099999999999995</v>
      </c>
    </row>
    <row r="737" spans="1:8" x14ac:dyDescent="0.25">
      <c r="A737" s="113">
        <f t="shared" si="12"/>
        <v>736</v>
      </c>
      <c r="B737" s="115">
        <f>Расчет!A742</f>
        <v>43465</v>
      </c>
      <c r="C737" s="113">
        <f>Расчет!B742</f>
        <v>16</v>
      </c>
      <c r="D737" s="115" t="str">
        <f>Расчет!C742</f>
        <v>вых</v>
      </c>
      <c r="E737" s="113">
        <f>IF(OR(Расчет!F742="",Расчет!F742=0),0,Расчет!F742)</f>
        <v>0</v>
      </c>
      <c r="F737" s="113">
        <f>IF(Расчет!H742=1,1,0)*COUNT(Расчет!$J$7:J742)</f>
        <v>0</v>
      </c>
      <c r="G737" s="114">
        <f>1000*(Расчет!E742+IF(config!$D$9=2,'Расчет стоимости'!$E$16,'Расчет стоимости'!$E$12))</f>
        <v>1798.4</v>
      </c>
      <c r="H737" s="113">
        <f>Расчет!D742/1000</f>
        <v>0.94599999999999995</v>
      </c>
    </row>
    <row r="738" spans="1:8" x14ac:dyDescent="0.25">
      <c r="A738" s="113">
        <f t="shared" si="12"/>
        <v>737</v>
      </c>
      <c r="B738" s="115">
        <f>Расчет!A743</f>
        <v>43465</v>
      </c>
      <c r="C738" s="113">
        <f>Расчет!B743</f>
        <v>17</v>
      </c>
      <c r="D738" s="115" t="str">
        <f>Расчет!C743</f>
        <v>вых</v>
      </c>
      <c r="E738" s="113">
        <f>IF(OR(Расчет!F743="",Расчет!F743=0),0,Расчет!F743)</f>
        <v>0</v>
      </c>
      <c r="F738" s="113">
        <f>IF(Расчет!H743=1,1,0)*COUNT(Расчет!$J$7:J743)</f>
        <v>0</v>
      </c>
      <c r="G738" s="114">
        <f>1000*(Расчет!E743+IF(config!$D$9=2,'Расчет стоимости'!$E$16,'Расчет стоимости'!$E$12))</f>
        <v>1850.9799999999998</v>
      </c>
      <c r="H738" s="113">
        <f>Расчет!D743/1000</f>
        <v>0.95299999999999996</v>
      </c>
    </row>
    <row r="739" spans="1:8" x14ac:dyDescent="0.25">
      <c r="A739" s="113">
        <f t="shared" si="12"/>
        <v>738</v>
      </c>
      <c r="B739" s="115">
        <f>Расчет!A744</f>
        <v>43465</v>
      </c>
      <c r="C739" s="113">
        <f>Расчет!B744</f>
        <v>18</v>
      </c>
      <c r="D739" s="115" t="str">
        <f>Расчет!C744</f>
        <v>вых</v>
      </c>
      <c r="E739" s="113">
        <f>IF(OR(Расчет!F744="",Расчет!F744=0),0,Расчет!F744)</f>
        <v>0</v>
      </c>
      <c r="F739" s="113">
        <f>IF(Расчет!H744=1,1,0)*COUNT(Расчет!$J$7:J744)</f>
        <v>0</v>
      </c>
      <c r="G739" s="114">
        <f>1000*(Расчет!E744+IF(config!$D$9=2,'Расчет стоимости'!$E$16,'Расчет стоимости'!$E$12))</f>
        <v>1870.53</v>
      </c>
      <c r="H739" s="113">
        <f>Расчет!D744/1000</f>
        <v>0.97199999999999998</v>
      </c>
    </row>
    <row r="740" spans="1:8" x14ac:dyDescent="0.25">
      <c r="A740" s="113">
        <f t="shared" si="12"/>
        <v>739</v>
      </c>
      <c r="B740" s="115">
        <f>Расчет!A745</f>
        <v>43465</v>
      </c>
      <c r="C740" s="113">
        <f>Расчет!B745</f>
        <v>19</v>
      </c>
      <c r="D740" s="115" t="str">
        <f>Расчет!C745</f>
        <v>вых</v>
      </c>
      <c r="E740" s="113">
        <f>IF(OR(Расчет!F745="",Расчет!F745=0),0,Расчет!F745)</f>
        <v>0</v>
      </c>
      <c r="F740" s="113">
        <f>IF(Расчет!H745=1,1,0)*COUNT(Расчет!$J$7:J745)</f>
        <v>0</v>
      </c>
      <c r="G740" s="114">
        <f>1000*(Расчет!E745+IF(config!$D$9=2,'Расчет стоимости'!$E$16,'Расчет стоимости'!$E$12))</f>
        <v>1876.9399999999998</v>
      </c>
      <c r="H740" s="113">
        <f>Расчет!D745/1000</f>
        <v>0.97499999999999998</v>
      </c>
    </row>
    <row r="741" spans="1:8" x14ac:dyDescent="0.25">
      <c r="A741" s="113">
        <f t="shared" si="12"/>
        <v>740</v>
      </c>
      <c r="B741" s="115">
        <f>Расчет!A746</f>
        <v>43465</v>
      </c>
      <c r="C741" s="113">
        <f>Расчет!B746</f>
        <v>20</v>
      </c>
      <c r="D741" s="115" t="str">
        <f>Расчет!C746</f>
        <v>вых</v>
      </c>
      <c r="E741" s="113">
        <f>IF(OR(Расчет!F746="",Расчет!F746=0),0,Расчет!F746)</f>
        <v>0</v>
      </c>
      <c r="F741" s="113">
        <f>IF(Расчет!H746=1,1,0)*COUNT(Расчет!$J$7:J746)</f>
        <v>0</v>
      </c>
      <c r="G741" s="114">
        <f>1000*(Расчет!E746+IF(config!$D$9=2,'Расчет стоимости'!$E$16,'Расчет стоимости'!$E$12))</f>
        <v>1867.2499999999998</v>
      </c>
      <c r="H741" s="113">
        <f>Расчет!D746/1000</f>
        <v>0.97199999999999998</v>
      </c>
    </row>
    <row r="742" spans="1:8" x14ac:dyDescent="0.25">
      <c r="A742" s="113">
        <f t="shared" si="12"/>
        <v>741</v>
      </c>
      <c r="B742" s="115">
        <f>Расчет!A747</f>
        <v>43465</v>
      </c>
      <c r="C742" s="113">
        <f>Расчет!B747</f>
        <v>21</v>
      </c>
      <c r="D742" s="115" t="str">
        <f>Расчет!C747</f>
        <v>вых</v>
      </c>
      <c r="E742" s="113">
        <f>IF(OR(Расчет!F747="",Расчет!F747=0),0,Расчет!F747)</f>
        <v>0</v>
      </c>
      <c r="F742" s="113">
        <f>IF(Расчет!H747=1,1,0)*COUNT(Расчет!$J$7:J747)</f>
        <v>0</v>
      </c>
      <c r="G742" s="114">
        <f>1000*(Расчет!E747+IF(config!$D$9=2,'Расчет стоимости'!$E$16,'Расчет стоимости'!$E$12))</f>
        <v>1861.73</v>
      </c>
      <c r="H742" s="113">
        <f>Расчет!D747/1000</f>
        <v>0.97599999999999998</v>
      </c>
    </row>
    <row r="743" spans="1:8" x14ac:dyDescent="0.25">
      <c r="A743" s="113">
        <f t="shared" si="12"/>
        <v>742</v>
      </c>
      <c r="B743" s="115">
        <f>Расчет!A748</f>
        <v>43465</v>
      </c>
      <c r="C743" s="113">
        <f>Расчет!B748</f>
        <v>22</v>
      </c>
      <c r="D743" s="115" t="str">
        <f>Расчет!C748</f>
        <v>вых</v>
      </c>
      <c r="E743" s="113">
        <f>IF(OR(Расчет!F748="",Расчет!F748=0),0,Расчет!F748)</f>
        <v>0</v>
      </c>
      <c r="F743" s="113">
        <f>IF(Расчет!H748=1,1,0)*COUNT(Расчет!$J$7:J748)</f>
        <v>0</v>
      </c>
      <c r="G743" s="114">
        <f>1000*(Расчет!E748+IF(config!$D$9=2,'Расчет стоимости'!$E$16,'Расчет стоимости'!$E$12))</f>
        <v>1828.5200000000002</v>
      </c>
      <c r="H743" s="113">
        <f>Расчет!D748/1000</f>
        <v>0.97499999999999998</v>
      </c>
    </row>
    <row r="744" spans="1:8" x14ac:dyDescent="0.25">
      <c r="A744" s="113">
        <f t="shared" si="12"/>
        <v>743</v>
      </c>
      <c r="B744" s="115">
        <f>Расчет!A749</f>
        <v>43465</v>
      </c>
      <c r="C744" s="113">
        <f>Расчет!B749</f>
        <v>23</v>
      </c>
      <c r="D744" s="115" t="str">
        <f>Расчет!C749</f>
        <v>вых</v>
      </c>
      <c r="E744" s="113">
        <f>IF(OR(Расчет!F749="",Расчет!F749=0),0,Расчет!F749)</f>
        <v>0</v>
      </c>
      <c r="F744" s="113">
        <f>IF(Расчет!H749=1,1,0)*COUNT(Расчет!$J$7:J749)</f>
        <v>0</v>
      </c>
      <c r="G744" s="114">
        <f>1000*(Расчет!E749+IF(config!$D$9=2,'Расчет стоимости'!$E$16,'Расчет стоимости'!$E$12))</f>
        <v>1679.2099999999998</v>
      </c>
      <c r="H744" s="113">
        <f>Расчет!D749/1000</f>
        <v>0.97599999999999998</v>
      </c>
    </row>
    <row r="745" spans="1:8" x14ac:dyDescent="0.25">
      <c r="A745" s="113">
        <f t="shared" si="12"/>
        <v>744</v>
      </c>
      <c r="B745" s="115">
        <f>Расчет!A750</f>
        <v>43465</v>
      </c>
      <c r="C745" s="113">
        <f>Расчет!B750</f>
        <v>24</v>
      </c>
      <c r="D745" s="115" t="str">
        <f>Расчет!C750</f>
        <v>вых</v>
      </c>
      <c r="E745" s="113">
        <f>IF(OR(Расчет!F750="",Расчет!F750=0),0,Расчет!F750)</f>
        <v>0</v>
      </c>
      <c r="F745" s="113">
        <f>IF(Расчет!H750=1,1,0)*COUNT(Расчет!$J$7:J750)</f>
        <v>0</v>
      </c>
      <c r="G745" s="114">
        <f>1000*(Расчет!E750+IF(config!$D$9=2,'Расчет стоимости'!$E$16,'Расчет стоимости'!$E$12))</f>
        <v>1461.4199999999998</v>
      </c>
      <c r="H745" s="113">
        <f>Расчет!D750/1000</f>
        <v>0.97499999999999998</v>
      </c>
    </row>
    <row r="746" spans="1:8" x14ac:dyDescent="0.25">
      <c r="B746" s="115"/>
      <c r="D746" s="115"/>
    </row>
    <row r="747" spans="1:8" x14ac:dyDescent="0.25">
      <c r="B747" s="115"/>
      <c r="D747" s="115"/>
    </row>
    <row r="748" spans="1:8" x14ac:dyDescent="0.25">
      <c r="B748" s="115"/>
      <c r="D748" s="115"/>
    </row>
    <row r="749" spans="1:8" x14ac:dyDescent="0.25">
      <c r="B749" s="115"/>
      <c r="D749" s="115"/>
    </row>
    <row r="750" spans="1:8" x14ac:dyDescent="0.25">
      <c r="B750" s="115"/>
      <c r="D750" s="115"/>
    </row>
    <row r="751" spans="1:8" x14ac:dyDescent="0.25">
      <c r="B751" s="115"/>
      <c r="D751" s="115"/>
    </row>
    <row r="752" spans="1:8" x14ac:dyDescent="0.25">
      <c r="B752" s="115"/>
      <c r="D752" s="115"/>
    </row>
    <row r="753" spans="2:4" x14ac:dyDescent="0.25">
      <c r="B753" s="115"/>
      <c r="D753" s="115"/>
    </row>
    <row r="754" spans="2:4" x14ac:dyDescent="0.25">
      <c r="B754" s="115"/>
      <c r="D754" s="115"/>
    </row>
    <row r="755" spans="2:4" x14ac:dyDescent="0.25">
      <c r="B755" s="115"/>
      <c r="D755" s="115"/>
    </row>
    <row r="756" spans="2:4" x14ac:dyDescent="0.25">
      <c r="B756" s="115"/>
      <c r="D756" s="115"/>
    </row>
    <row r="757" spans="2:4" x14ac:dyDescent="0.25">
      <c r="B757" s="115"/>
      <c r="D757" s="115"/>
    </row>
    <row r="758" spans="2:4" x14ac:dyDescent="0.25">
      <c r="B758" s="115"/>
      <c r="D758" s="115"/>
    </row>
    <row r="759" spans="2:4" x14ac:dyDescent="0.25">
      <c r="B759" s="115"/>
      <c r="D759" s="115"/>
    </row>
    <row r="760" spans="2:4" x14ac:dyDescent="0.25">
      <c r="B760" s="115"/>
      <c r="D760" s="115"/>
    </row>
    <row r="761" spans="2:4" x14ac:dyDescent="0.25">
      <c r="B761" s="115"/>
      <c r="D761" s="115"/>
    </row>
    <row r="762" spans="2:4" x14ac:dyDescent="0.25">
      <c r="B762" s="115"/>
      <c r="D762" s="115"/>
    </row>
    <row r="763" spans="2:4" x14ac:dyDescent="0.25">
      <c r="B763" s="115"/>
      <c r="D763" s="115"/>
    </row>
    <row r="764" spans="2:4" x14ac:dyDescent="0.25">
      <c r="B764" s="115"/>
      <c r="D764" s="115"/>
    </row>
    <row r="765" spans="2:4" x14ac:dyDescent="0.25">
      <c r="B765" s="115"/>
      <c r="D765" s="115"/>
    </row>
    <row r="766" spans="2:4" x14ac:dyDescent="0.25">
      <c r="B766" s="115"/>
      <c r="D766" s="115"/>
    </row>
    <row r="767" spans="2:4" x14ac:dyDescent="0.25">
      <c r="B767" s="115"/>
      <c r="D767" s="115"/>
    </row>
    <row r="768" spans="2:4" x14ac:dyDescent="0.25">
      <c r="B768" s="115"/>
      <c r="D768" s="115"/>
    </row>
    <row r="769" spans="2:4" x14ac:dyDescent="0.25">
      <c r="B769" s="115"/>
      <c r="D769" s="115"/>
    </row>
    <row r="770" spans="2:4" x14ac:dyDescent="0.25">
      <c r="B770" s="115"/>
      <c r="D770" s="115"/>
    </row>
    <row r="771" spans="2:4" x14ac:dyDescent="0.25">
      <c r="B771" s="115"/>
      <c r="D771" s="115"/>
    </row>
    <row r="772" spans="2:4" x14ac:dyDescent="0.25">
      <c r="B772" s="115"/>
      <c r="D772" s="115"/>
    </row>
    <row r="773" spans="2:4" x14ac:dyDescent="0.25">
      <c r="B773" s="115"/>
      <c r="D773" s="115"/>
    </row>
    <row r="774" spans="2:4" x14ac:dyDescent="0.25">
      <c r="B774" s="115"/>
      <c r="D774" s="115"/>
    </row>
    <row r="775" spans="2:4" x14ac:dyDescent="0.25">
      <c r="B775" s="115"/>
      <c r="D775" s="115"/>
    </row>
    <row r="776" spans="2:4" x14ac:dyDescent="0.25">
      <c r="B776" s="115"/>
      <c r="D776" s="115"/>
    </row>
    <row r="777" spans="2:4" x14ac:dyDescent="0.25">
      <c r="B777" s="115"/>
      <c r="D777" s="115"/>
    </row>
    <row r="778" spans="2:4" x14ac:dyDescent="0.25">
      <c r="B778" s="115"/>
      <c r="D778" s="115"/>
    </row>
    <row r="779" spans="2:4" x14ac:dyDescent="0.25">
      <c r="B779" s="115"/>
      <c r="D779" s="115"/>
    </row>
    <row r="780" spans="2:4" x14ac:dyDescent="0.25">
      <c r="B780" s="115"/>
      <c r="D780" s="115"/>
    </row>
    <row r="781" spans="2:4" x14ac:dyDescent="0.25">
      <c r="B781" s="115"/>
      <c r="D781" s="115"/>
    </row>
    <row r="782" spans="2:4" x14ac:dyDescent="0.25">
      <c r="B782" s="115"/>
      <c r="D782" s="115"/>
    </row>
    <row r="783" spans="2:4" x14ac:dyDescent="0.25">
      <c r="B783" s="115"/>
      <c r="D783" s="115"/>
    </row>
    <row r="784" spans="2:4" x14ac:dyDescent="0.25">
      <c r="B784" s="115"/>
      <c r="D784" s="115"/>
    </row>
    <row r="785" spans="2:4" x14ac:dyDescent="0.25">
      <c r="B785" s="115"/>
      <c r="D785" s="115"/>
    </row>
    <row r="786" spans="2:4" x14ac:dyDescent="0.25">
      <c r="B786" s="115"/>
      <c r="D786" s="115"/>
    </row>
    <row r="787" spans="2:4" x14ac:dyDescent="0.25">
      <c r="B787" s="115"/>
      <c r="D787" s="115"/>
    </row>
    <row r="788" spans="2:4" x14ac:dyDescent="0.25">
      <c r="B788" s="115"/>
      <c r="D788" s="115"/>
    </row>
    <row r="789" spans="2:4" x14ac:dyDescent="0.25">
      <c r="B789" s="115"/>
      <c r="D789" s="115"/>
    </row>
    <row r="790" spans="2:4" x14ac:dyDescent="0.25">
      <c r="B790" s="115"/>
      <c r="D790" s="115"/>
    </row>
    <row r="791" spans="2:4" x14ac:dyDescent="0.25">
      <c r="B791" s="115"/>
      <c r="D791" s="115"/>
    </row>
    <row r="792" spans="2:4" x14ac:dyDescent="0.25">
      <c r="B792" s="115"/>
      <c r="D792" s="115"/>
    </row>
    <row r="793" spans="2:4" x14ac:dyDescent="0.25">
      <c r="B793" s="115"/>
      <c r="D793" s="115"/>
    </row>
    <row r="794" spans="2:4" x14ac:dyDescent="0.25">
      <c r="B794" s="115"/>
      <c r="D794" s="115"/>
    </row>
    <row r="795" spans="2:4" x14ac:dyDescent="0.25">
      <c r="B795" s="115"/>
      <c r="D795" s="115"/>
    </row>
    <row r="796" spans="2:4" x14ac:dyDescent="0.25">
      <c r="B796" s="115"/>
      <c r="D796" s="115"/>
    </row>
    <row r="797" spans="2:4" x14ac:dyDescent="0.25">
      <c r="B797" s="115"/>
      <c r="D797" s="115"/>
    </row>
    <row r="798" spans="2:4" x14ac:dyDescent="0.25">
      <c r="B798" s="115"/>
      <c r="D798" s="115"/>
    </row>
    <row r="799" spans="2:4" x14ac:dyDescent="0.25">
      <c r="B799" s="115"/>
      <c r="D799" s="115"/>
    </row>
    <row r="800" spans="2:4" x14ac:dyDescent="0.25">
      <c r="B800" s="115"/>
      <c r="D800" s="115"/>
    </row>
    <row r="801" spans="2:4" x14ac:dyDescent="0.25">
      <c r="B801" s="115"/>
      <c r="D801" s="115"/>
    </row>
    <row r="802" spans="2:4" x14ac:dyDescent="0.25">
      <c r="B802" s="115"/>
      <c r="D802" s="115"/>
    </row>
    <row r="803" spans="2:4" x14ac:dyDescent="0.25">
      <c r="B803" s="115"/>
      <c r="D803" s="115"/>
    </row>
    <row r="804" spans="2:4" x14ac:dyDescent="0.25">
      <c r="B804" s="115"/>
      <c r="D804" s="115"/>
    </row>
    <row r="805" spans="2:4" x14ac:dyDescent="0.25">
      <c r="B805" s="115"/>
      <c r="D805" s="115"/>
    </row>
    <row r="806" spans="2:4" x14ac:dyDescent="0.25">
      <c r="B806" s="115"/>
      <c r="D806" s="115"/>
    </row>
    <row r="807" spans="2:4" x14ac:dyDescent="0.25">
      <c r="B807" s="115"/>
      <c r="D807" s="115"/>
    </row>
    <row r="808" spans="2:4" x14ac:dyDescent="0.25">
      <c r="B808" s="115"/>
      <c r="D808" s="115"/>
    </row>
    <row r="809" spans="2:4" x14ac:dyDescent="0.25">
      <c r="B809" s="115"/>
      <c r="D809" s="115"/>
    </row>
    <row r="810" spans="2:4" x14ac:dyDescent="0.25">
      <c r="B810" s="115"/>
      <c r="D810" s="115"/>
    </row>
    <row r="811" spans="2:4" x14ac:dyDescent="0.25">
      <c r="B811" s="115"/>
      <c r="D811" s="115"/>
    </row>
    <row r="812" spans="2:4" x14ac:dyDescent="0.25">
      <c r="B812" s="115"/>
      <c r="D812" s="115"/>
    </row>
    <row r="813" spans="2:4" x14ac:dyDescent="0.25">
      <c r="B813" s="115"/>
      <c r="D813" s="115"/>
    </row>
    <row r="814" spans="2:4" x14ac:dyDescent="0.25">
      <c r="B814" s="115"/>
      <c r="D814" s="115"/>
    </row>
    <row r="815" spans="2:4" x14ac:dyDescent="0.25">
      <c r="B815" s="115"/>
      <c r="D815" s="115"/>
    </row>
    <row r="816" spans="2:4" x14ac:dyDescent="0.25">
      <c r="B816" s="115"/>
      <c r="D816" s="115"/>
    </row>
    <row r="817" spans="2:4" x14ac:dyDescent="0.25">
      <c r="B817" s="115"/>
      <c r="D817" s="115"/>
    </row>
    <row r="818" spans="2:4" x14ac:dyDescent="0.25">
      <c r="B818" s="115"/>
      <c r="D818" s="115"/>
    </row>
    <row r="819" spans="2:4" x14ac:dyDescent="0.25">
      <c r="B819" s="115"/>
      <c r="D819" s="115"/>
    </row>
    <row r="820" spans="2:4" x14ac:dyDescent="0.25">
      <c r="B820" s="115"/>
      <c r="D820" s="115"/>
    </row>
    <row r="821" spans="2:4" x14ac:dyDescent="0.25">
      <c r="B821" s="115"/>
      <c r="D821" s="1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744"/>
  <sheetViews>
    <sheetView workbookViewId="0">
      <selection activeCell="C6" sqref="C6"/>
    </sheetView>
  </sheetViews>
  <sheetFormatPr defaultRowHeight="14.4" x14ac:dyDescent="0.3"/>
  <sheetData>
    <row r="1" spans="1:3" x14ac:dyDescent="0.3">
      <c r="A1" s="113">
        <v>0</v>
      </c>
      <c r="B1" s="113">
        <v>1.0000000000000002</v>
      </c>
      <c r="C1" s="113">
        <v>0.86031818181818143</v>
      </c>
    </row>
    <row r="2" spans="1:3" x14ac:dyDescent="0.3">
      <c r="A2" s="113">
        <v>0</v>
      </c>
      <c r="B2" s="113">
        <v>0</v>
      </c>
      <c r="C2" s="113">
        <v>0.87750000000000072</v>
      </c>
    </row>
    <row r="3" spans="1:3" x14ac:dyDescent="0.3">
      <c r="A3" s="113">
        <v>-2.5</v>
      </c>
      <c r="B3" s="113">
        <v>0</v>
      </c>
      <c r="C3" s="113">
        <v>0.81804545454545408</v>
      </c>
    </row>
    <row r="4" spans="1:3" x14ac:dyDescent="0.3">
      <c r="A4" s="113">
        <v>-2.5</v>
      </c>
      <c r="B4" s="113">
        <v>0</v>
      </c>
      <c r="C4" s="113">
        <v>0.83004545454545631</v>
      </c>
    </row>
    <row r="5" spans="1:3" x14ac:dyDescent="0.3">
      <c r="A5" s="113">
        <v>-0.92999999999999994</v>
      </c>
      <c r="B5" s="113">
        <v>0</v>
      </c>
      <c r="C5" s="113">
        <v>0.7430999999999981</v>
      </c>
    </row>
    <row r="6" spans="1:3" x14ac:dyDescent="0.3">
      <c r="A6" s="113">
        <v>0</v>
      </c>
      <c r="B6" s="113">
        <v>0</v>
      </c>
      <c r="C6" s="113">
        <v>0.82531818181818695</v>
      </c>
    </row>
    <row r="7" spans="1:3" x14ac:dyDescent="0.3">
      <c r="A7" s="113">
        <v>0</v>
      </c>
      <c r="B7" s="113">
        <v>0</v>
      </c>
      <c r="C7" s="113">
        <v>0.82540909090909054</v>
      </c>
    </row>
    <row r="8" spans="1:3" x14ac:dyDescent="0.3">
      <c r="A8" s="113">
        <v>0</v>
      </c>
      <c r="B8" s="113">
        <v>0</v>
      </c>
      <c r="C8" s="113">
        <v>0.80777272727272376</v>
      </c>
    </row>
    <row r="9" spans="1:3" x14ac:dyDescent="0.3">
      <c r="A9" s="113">
        <v>0</v>
      </c>
      <c r="B9" s="113">
        <v>0</v>
      </c>
      <c r="C9" s="113">
        <v>0.89222727272725821</v>
      </c>
    </row>
    <row r="10" spans="1:3" x14ac:dyDescent="0.3">
      <c r="A10" s="113">
        <v>0</v>
      </c>
      <c r="B10" s="113">
        <v>0</v>
      </c>
      <c r="C10" s="113">
        <v>0.81940909090909975</v>
      </c>
    </row>
    <row r="11" spans="1:3" x14ac:dyDescent="0.3">
      <c r="A11" s="113">
        <v>0</v>
      </c>
      <c r="B11" s="113">
        <v>1.0768421052631578</v>
      </c>
      <c r="C11" s="113">
        <v>0.92895454545455247</v>
      </c>
    </row>
    <row r="12" spans="1:3" x14ac:dyDescent="0.3">
      <c r="A12" s="113">
        <v>0</v>
      </c>
      <c r="B12" s="113">
        <v>1.076842105263158</v>
      </c>
      <c r="C12" s="113">
        <v>0.93322727272727279</v>
      </c>
    </row>
    <row r="13" spans="1:3" x14ac:dyDescent="0.3">
      <c r="A13" s="113">
        <v>0</v>
      </c>
      <c r="B13" s="113">
        <v>1.0736842105263158</v>
      </c>
      <c r="C13" s="113">
        <v>0.9386818181818638</v>
      </c>
    </row>
    <row r="14" spans="1:3" x14ac:dyDescent="0.3">
      <c r="A14" s="113">
        <v>0</v>
      </c>
      <c r="B14" s="113">
        <v>1.077894736842105</v>
      </c>
      <c r="C14" s="113">
        <v>0.94459090909087839</v>
      </c>
    </row>
    <row r="15" spans="1:3" x14ac:dyDescent="0.3">
      <c r="A15" s="113">
        <v>0</v>
      </c>
      <c r="B15" s="113">
        <v>0.52999999999999925</v>
      </c>
      <c r="C15" s="113">
        <v>0.8361000000000457</v>
      </c>
    </row>
    <row r="16" spans="1:3" x14ac:dyDescent="0.3">
      <c r="A16" s="113">
        <v>0</v>
      </c>
      <c r="B16" s="113">
        <v>0</v>
      </c>
      <c r="C16" s="113">
        <v>0.86268181818183165</v>
      </c>
    </row>
    <row r="17" spans="1:3" x14ac:dyDescent="0.3">
      <c r="A17" s="113">
        <v>0</v>
      </c>
      <c r="B17" s="113">
        <v>0</v>
      </c>
      <c r="C17" s="113">
        <v>0.84877272727274866</v>
      </c>
    </row>
    <row r="18" spans="1:3" x14ac:dyDescent="0.3">
      <c r="A18" s="113">
        <v>0</v>
      </c>
      <c r="B18" s="113">
        <v>1.0947368421052632</v>
      </c>
      <c r="C18" s="113">
        <v>0.80050000000003319</v>
      </c>
    </row>
    <row r="19" spans="1:3" x14ac:dyDescent="0.3">
      <c r="A19" s="113">
        <v>0</v>
      </c>
      <c r="B19" s="113">
        <v>0</v>
      </c>
      <c r="C19" s="113">
        <v>0.76440909090903797</v>
      </c>
    </row>
    <row r="20" spans="1:3" x14ac:dyDescent="0.3">
      <c r="A20" s="113">
        <v>0</v>
      </c>
      <c r="B20" s="113">
        <v>0</v>
      </c>
      <c r="C20" s="113">
        <v>0.64568181818184733</v>
      </c>
    </row>
    <row r="21" spans="1:3" x14ac:dyDescent="0.3">
      <c r="A21" s="113">
        <v>0</v>
      </c>
      <c r="B21" s="113">
        <v>0</v>
      </c>
      <c r="C21" s="113">
        <v>0.31431818181821125</v>
      </c>
    </row>
    <row r="22" spans="1:3" x14ac:dyDescent="0.3">
      <c r="A22" s="113">
        <v>0</v>
      </c>
      <c r="B22" s="113">
        <v>0</v>
      </c>
      <c r="C22" s="113">
        <v>0</v>
      </c>
    </row>
    <row r="23" spans="1:3" x14ac:dyDescent="0.3">
      <c r="A23" s="113">
        <v>0</v>
      </c>
      <c r="B23" s="113">
        <v>0</v>
      </c>
      <c r="C23" s="113">
        <v>0</v>
      </c>
    </row>
    <row r="24" spans="1:3" x14ac:dyDescent="0.3">
      <c r="A24" s="113">
        <v>0</v>
      </c>
      <c r="B24" s="113">
        <v>0</v>
      </c>
      <c r="C24" s="113">
        <v>0</v>
      </c>
    </row>
    <row r="25" spans="1:3" x14ac:dyDescent="0.3">
      <c r="A25" s="113">
        <v>0</v>
      </c>
      <c r="B25" s="113">
        <v>0</v>
      </c>
      <c r="C25" s="113">
        <v>0</v>
      </c>
    </row>
    <row r="26" spans="1:3" x14ac:dyDescent="0.3">
      <c r="A26" s="113">
        <v>0</v>
      </c>
      <c r="B26" s="113">
        <v>0</v>
      </c>
      <c r="C26" s="113">
        <v>0</v>
      </c>
    </row>
    <row r="27" spans="1:3" x14ac:dyDescent="0.3">
      <c r="A27" s="113">
        <v>-0.92999999999999994</v>
      </c>
      <c r="B27" s="113">
        <v>0</v>
      </c>
      <c r="C27" s="113">
        <v>0</v>
      </c>
    </row>
    <row r="28" spans="1:3" x14ac:dyDescent="0.3">
      <c r="A28" s="113">
        <v>-2.5</v>
      </c>
      <c r="B28" s="113">
        <v>0</v>
      </c>
      <c r="C28" s="113">
        <v>0</v>
      </c>
    </row>
    <row r="29" spans="1:3" x14ac:dyDescent="0.3">
      <c r="A29" s="113">
        <v>-2.5</v>
      </c>
      <c r="B29" s="113">
        <v>0</v>
      </c>
      <c r="C29" s="113">
        <v>0</v>
      </c>
    </row>
    <row r="30" spans="1:3" x14ac:dyDescent="0.3">
      <c r="A30" s="113">
        <v>0</v>
      </c>
      <c r="B30" s="113">
        <v>0</v>
      </c>
      <c r="C30" s="113">
        <v>0</v>
      </c>
    </row>
    <row r="31" spans="1:3" x14ac:dyDescent="0.3">
      <c r="A31" s="113">
        <v>0</v>
      </c>
      <c r="B31" s="113">
        <v>0</v>
      </c>
      <c r="C31" s="113">
        <v>0</v>
      </c>
    </row>
    <row r="32" spans="1:3" x14ac:dyDescent="0.3">
      <c r="A32" s="113">
        <v>0</v>
      </c>
      <c r="B32" s="113">
        <v>0</v>
      </c>
      <c r="C32" s="113">
        <v>0</v>
      </c>
    </row>
    <row r="33" spans="1:3" x14ac:dyDescent="0.3">
      <c r="A33" s="113">
        <v>0</v>
      </c>
      <c r="B33" s="113">
        <v>0</v>
      </c>
      <c r="C33" s="113">
        <v>0</v>
      </c>
    </row>
    <row r="34" spans="1:3" x14ac:dyDescent="0.3">
      <c r="A34" s="113">
        <v>0</v>
      </c>
      <c r="B34" s="113">
        <v>0</v>
      </c>
      <c r="C34" s="113">
        <v>0</v>
      </c>
    </row>
    <row r="35" spans="1:3" x14ac:dyDescent="0.3">
      <c r="A35" s="113">
        <v>0</v>
      </c>
      <c r="B35" s="113">
        <v>0</v>
      </c>
      <c r="C35" s="113">
        <v>0</v>
      </c>
    </row>
    <row r="36" spans="1:3" x14ac:dyDescent="0.3">
      <c r="A36" s="113">
        <v>0</v>
      </c>
      <c r="B36" s="113">
        <v>0.45210526315789723</v>
      </c>
      <c r="C36" s="113">
        <v>0</v>
      </c>
    </row>
    <row r="37" spans="1:3" x14ac:dyDescent="0.3">
      <c r="A37" s="113">
        <v>0</v>
      </c>
      <c r="B37" s="113">
        <v>0</v>
      </c>
      <c r="C37" s="113">
        <v>0</v>
      </c>
    </row>
    <row r="38" spans="1:3" x14ac:dyDescent="0.3">
      <c r="A38" s="113">
        <v>0</v>
      </c>
      <c r="B38" s="113">
        <v>0</v>
      </c>
      <c r="C38" s="113">
        <v>0</v>
      </c>
    </row>
    <row r="39" spans="1:3" x14ac:dyDescent="0.3">
      <c r="A39" s="113">
        <v>0</v>
      </c>
      <c r="B39" s="113">
        <v>0</v>
      </c>
      <c r="C39" s="113">
        <v>0</v>
      </c>
    </row>
    <row r="40" spans="1:3" x14ac:dyDescent="0.3">
      <c r="A40" s="113">
        <v>0</v>
      </c>
      <c r="B40" s="113">
        <v>0</v>
      </c>
      <c r="C40" s="113">
        <v>0</v>
      </c>
    </row>
    <row r="41" spans="1:3" x14ac:dyDescent="0.3">
      <c r="A41" s="113">
        <v>0</v>
      </c>
      <c r="B41" s="113">
        <v>1.0810526315789473</v>
      </c>
      <c r="C41" s="113">
        <v>0</v>
      </c>
    </row>
    <row r="42" spans="1:3" x14ac:dyDescent="0.3">
      <c r="A42" s="113">
        <v>0</v>
      </c>
      <c r="B42" s="113">
        <v>1.0978947368421053</v>
      </c>
      <c r="C42" s="113">
        <v>0</v>
      </c>
    </row>
    <row r="43" spans="1:3" x14ac:dyDescent="0.3">
      <c r="A43" s="113">
        <v>0</v>
      </c>
      <c r="B43" s="113">
        <v>1.0999999999999999</v>
      </c>
      <c r="C43" s="113">
        <v>0</v>
      </c>
    </row>
    <row r="44" spans="1:3" x14ac:dyDescent="0.3">
      <c r="A44" s="113">
        <v>0</v>
      </c>
      <c r="B44" s="113">
        <v>1.0968421052631581</v>
      </c>
      <c r="C44" s="113">
        <v>0</v>
      </c>
    </row>
    <row r="45" spans="1:3" x14ac:dyDescent="0.3">
      <c r="A45" s="113">
        <v>0</v>
      </c>
      <c r="B45" s="113">
        <v>1.1021052631578945</v>
      </c>
      <c r="C45" s="113">
        <v>0</v>
      </c>
    </row>
    <row r="46" spans="1:3" x14ac:dyDescent="0.3">
      <c r="A46" s="113">
        <v>0</v>
      </c>
      <c r="B46" s="113">
        <v>0</v>
      </c>
      <c r="C46" s="113">
        <v>0</v>
      </c>
    </row>
    <row r="47" spans="1:3" x14ac:dyDescent="0.3">
      <c r="A47" s="113">
        <v>0</v>
      </c>
      <c r="B47" s="113">
        <v>0</v>
      </c>
      <c r="C47" s="113">
        <v>0</v>
      </c>
    </row>
    <row r="48" spans="1:3" x14ac:dyDescent="0.3">
      <c r="A48" s="113">
        <v>0</v>
      </c>
      <c r="B48" s="113">
        <v>0</v>
      </c>
      <c r="C48" s="113">
        <v>0</v>
      </c>
    </row>
    <row r="49" spans="1:3" x14ac:dyDescent="0.3">
      <c r="A49" s="113">
        <v>0</v>
      </c>
      <c r="B49" s="113">
        <v>0</v>
      </c>
      <c r="C49" s="113">
        <v>0</v>
      </c>
    </row>
    <row r="50" spans="1:3" x14ac:dyDescent="0.3">
      <c r="A50" s="113">
        <v>0</v>
      </c>
      <c r="B50" s="113">
        <v>0</v>
      </c>
      <c r="C50" s="113">
        <v>0</v>
      </c>
    </row>
    <row r="51" spans="1:3" x14ac:dyDescent="0.3">
      <c r="A51" s="113">
        <v>-2.5</v>
      </c>
      <c r="B51" s="113">
        <v>0</v>
      </c>
      <c r="C51" s="113">
        <v>0</v>
      </c>
    </row>
    <row r="52" spans="1:3" x14ac:dyDescent="0.3">
      <c r="A52" s="113">
        <v>-2.5</v>
      </c>
      <c r="B52" s="113">
        <v>0</v>
      </c>
      <c r="C52" s="113">
        <v>0</v>
      </c>
    </row>
    <row r="53" spans="1:3" x14ac:dyDescent="0.3">
      <c r="A53" s="113">
        <v>-0.93000000000000371</v>
      </c>
      <c r="B53" s="113">
        <v>0</v>
      </c>
      <c r="C53" s="113">
        <v>0</v>
      </c>
    </row>
    <row r="54" spans="1:3" x14ac:dyDescent="0.3">
      <c r="A54" s="113">
        <v>0</v>
      </c>
      <c r="B54" s="113">
        <v>0</v>
      </c>
      <c r="C54" s="113">
        <v>0</v>
      </c>
    </row>
    <row r="55" spans="1:3" x14ac:dyDescent="0.3">
      <c r="A55" s="113">
        <v>0</v>
      </c>
      <c r="B55" s="113">
        <v>0</v>
      </c>
      <c r="C55" s="113">
        <v>0</v>
      </c>
    </row>
    <row r="56" spans="1:3" x14ac:dyDescent="0.3">
      <c r="A56" s="113">
        <v>0</v>
      </c>
      <c r="B56" s="113">
        <v>0.38492822966507223</v>
      </c>
      <c r="C56" s="113">
        <v>0</v>
      </c>
    </row>
    <row r="57" spans="1:3" x14ac:dyDescent="0.3">
      <c r="A57" s="113">
        <v>0</v>
      </c>
      <c r="B57" s="113">
        <v>0.94071770334928273</v>
      </c>
      <c r="C57" s="113">
        <v>0</v>
      </c>
    </row>
    <row r="58" spans="1:3" x14ac:dyDescent="0.3">
      <c r="A58" s="113">
        <v>0</v>
      </c>
      <c r="B58" s="113">
        <v>1.2880861244019142</v>
      </c>
      <c r="C58" s="113">
        <v>0</v>
      </c>
    </row>
    <row r="59" spans="1:3" x14ac:dyDescent="0.3">
      <c r="A59" s="113">
        <v>0</v>
      </c>
      <c r="B59" s="113">
        <v>1.4491387559808617</v>
      </c>
      <c r="C59" s="113">
        <v>0</v>
      </c>
    </row>
    <row r="60" spans="1:3" x14ac:dyDescent="0.3">
      <c r="A60" s="113">
        <v>0</v>
      </c>
      <c r="B60" s="113">
        <v>1.4554545454545458</v>
      </c>
      <c r="C60" s="113">
        <v>0</v>
      </c>
    </row>
    <row r="61" spans="1:3" x14ac:dyDescent="0.3">
      <c r="A61" s="113">
        <v>-2.5</v>
      </c>
      <c r="B61" s="113">
        <v>0</v>
      </c>
      <c r="C61" s="113">
        <v>0</v>
      </c>
    </row>
    <row r="62" spans="1:3" x14ac:dyDescent="0.3">
      <c r="A62" s="113">
        <v>-2.5</v>
      </c>
      <c r="B62" s="113">
        <v>0</v>
      </c>
      <c r="C62" s="113">
        <v>0</v>
      </c>
    </row>
    <row r="63" spans="1:3" x14ac:dyDescent="0.3">
      <c r="A63" s="113">
        <v>0</v>
      </c>
      <c r="B63" s="113">
        <v>1.3565071770334933</v>
      </c>
      <c r="C63" s="113">
        <v>0</v>
      </c>
    </row>
    <row r="64" spans="1:3" x14ac:dyDescent="0.3">
      <c r="A64" s="113">
        <v>0</v>
      </c>
      <c r="B64" s="113">
        <v>1.2386124401913876</v>
      </c>
      <c r="C64" s="113">
        <v>0</v>
      </c>
    </row>
    <row r="65" spans="1:3" x14ac:dyDescent="0.3">
      <c r="A65" s="113">
        <v>0</v>
      </c>
      <c r="B65" s="113">
        <v>0.76387559808612493</v>
      </c>
      <c r="C65" s="113">
        <v>0</v>
      </c>
    </row>
    <row r="66" spans="1:3" x14ac:dyDescent="0.3">
      <c r="A66" s="113">
        <v>0</v>
      </c>
      <c r="B66" s="113">
        <v>1.3189473684210524</v>
      </c>
      <c r="C66" s="113">
        <v>0</v>
      </c>
    </row>
    <row r="67" spans="1:3" x14ac:dyDescent="0.3">
      <c r="A67" s="113">
        <v>0</v>
      </c>
      <c r="B67" s="113">
        <v>0.29545454545454575</v>
      </c>
      <c r="C67" s="113">
        <v>0</v>
      </c>
    </row>
    <row r="68" spans="1:3" x14ac:dyDescent="0.3">
      <c r="A68" s="113">
        <v>0</v>
      </c>
      <c r="B68" s="113">
        <v>0.23229665071770367</v>
      </c>
      <c r="C68" s="113">
        <v>0</v>
      </c>
    </row>
    <row r="69" spans="1:3" x14ac:dyDescent="0.3">
      <c r="A69" s="113">
        <v>0</v>
      </c>
      <c r="B69" s="113">
        <v>0.20598086124401974</v>
      </c>
      <c r="C69" s="113">
        <v>0</v>
      </c>
    </row>
    <row r="70" spans="1:3" x14ac:dyDescent="0.3">
      <c r="A70" s="113">
        <v>0</v>
      </c>
      <c r="B70" s="113">
        <v>0</v>
      </c>
      <c r="C70" s="113">
        <v>0</v>
      </c>
    </row>
    <row r="71" spans="1:3" x14ac:dyDescent="0.3">
      <c r="A71" s="113">
        <v>0</v>
      </c>
      <c r="B71" s="113">
        <v>0</v>
      </c>
      <c r="C71" s="113">
        <v>0</v>
      </c>
    </row>
    <row r="72" spans="1:3" x14ac:dyDescent="0.3">
      <c r="A72" s="113">
        <v>0</v>
      </c>
      <c r="B72" s="113">
        <v>0</v>
      </c>
      <c r="C72" s="113">
        <v>0</v>
      </c>
    </row>
    <row r="73" spans="1:3" x14ac:dyDescent="0.3">
      <c r="A73" s="113">
        <v>0</v>
      </c>
      <c r="B73" s="113">
        <v>0</v>
      </c>
      <c r="C73" s="113">
        <v>0</v>
      </c>
    </row>
    <row r="74" spans="1:3" x14ac:dyDescent="0.3">
      <c r="A74" s="113">
        <v>-0.93000000000000149</v>
      </c>
      <c r="B74" s="113">
        <v>0</v>
      </c>
      <c r="C74" s="113">
        <v>0</v>
      </c>
    </row>
    <row r="75" spans="1:3" x14ac:dyDescent="0.3">
      <c r="A75" s="113">
        <v>-2.5</v>
      </c>
      <c r="B75" s="113">
        <v>0</v>
      </c>
      <c r="C75" s="113">
        <v>0</v>
      </c>
    </row>
    <row r="76" spans="1:3" x14ac:dyDescent="0.3">
      <c r="A76" s="113">
        <v>-2.5</v>
      </c>
      <c r="B76" s="113">
        <v>0</v>
      </c>
      <c r="C76" s="113">
        <v>0</v>
      </c>
    </row>
    <row r="77" spans="1:3" x14ac:dyDescent="0.3">
      <c r="A77" s="113">
        <v>0</v>
      </c>
      <c r="B77" s="113">
        <v>0</v>
      </c>
      <c r="C77" s="113">
        <v>0</v>
      </c>
    </row>
    <row r="78" spans="1:3" x14ac:dyDescent="0.3">
      <c r="A78" s="113">
        <v>0</v>
      </c>
      <c r="B78" s="113">
        <v>0</v>
      </c>
      <c r="C78" s="113">
        <v>0</v>
      </c>
    </row>
    <row r="79" spans="1:3" x14ac:dyDescent="0.3">
      <c r="A79" s="113">
        <v>0</v>
      </c>
      <c r="B79" s="113">
        <v>0</v>
      </c>
      <c r="C79" s="113">
        <v>0</v>
      </c>
    </row>
    <row r="80" spans="1:3" x14ac:dyDescent="0.3">
      <c r="A80" s="113">
        <v>0</v>
      </c>
      <c r="B80" s="113">
        <v>0.50578947368420968</v>
      </c>
      <c r="C80" s="113">
        <v>0</v>
      </c>
    </row>
    <row r="81" spans="1:3" x14ac:dyDescent="0.3">
      <c r="A81" s="113">
        <v>0</v>
      </c>
      <c r="B81" s="113">
        <v>1.0089473684210519</v>
      </c>
      <c r="C81" s="113">
        <v>0</v>
      </c>
    </row>
    <row r="82" spans="1:3" x14ac:dyDescent="0.3">
      <c r="A82" s="113">
        <v>0</v>
      </c>
      <c r="B82" s="113">
        <v>1.3184210526315783</v>
      </c>
      <c r="C82" s="113">
        <v>0</v>
      </c>
    </row>
    <row r="83" spans="1:3" x14ac:dyDescent="0.3">
      <c r="A83" s="113">
        <v>0</v>
      </c>
      <c r="B83" s="113">
        <v>1.467894736842104</v>
      </c>
      <c r="C83" s="113">
        <v>0</v>
      </c>
    </row>
    <row r="84" spans="1:3" x14ac:dyDescent="0.3">
      <c r="A84" s="113">
        <v>0</v>
      </c>
      <c r="B84" s="113">
        <v>1.437368421052631</v>
      </c>
      <c r="C84" s="113">
        <v>0</v>
      </c>
    </row>
    <row r="85" spans="1:3" x14ac:dyDescent="0.3">
      <c r="A85" s="113">
        <v>-2.5</v>
      </c>
      <c r="B85" s="113">
        <v>0</v>
      </c>
      <c r="C85" s="113">
        <v>0</v>
      </c>
    </row>
    <row r="86" spans="1:3" x14ac:dyDescent="0.3">
      <c r="A86" s="113">
        <v>-2.5</v>
      </c>
      <c r="B86" s="113">
        <v>0</v>
      </c>
      <c r="C86" s="113">
        <v>0</v>
      </c>
    </row>
    <row r="87" spans="1:3" x14ac:dyDescent="0.3">
      <c r="A87" s="113">
        <v>0</v>
      </c>
      <c r="B87" s="113">
        <v>1.2815789473684203</v>
      </c>
      <c r="C87" s="113">
        <v>0</v>
      </c>
    </row>
    <row r="88" spans="1:3" x14ac:dyDescent="0.3">
      <c r="A88" s="113">
        <v>0</v>
      </c>
      <c r="B88" s="113">
        <v>1.1521052631578941</v>
      </c>
      <c r="C88" s="113">
        <v>0</v>
      </c>
    </row>
    <row r="89" spans="1:3" x14ac:dyDescent="0.3">
      <c r="A89" s="113">
        <v>0</v>
      </c>
      <c r="B89" s="113">
        <v>0.76157894736842058</v>
      </c>
      <c r="C89" s="113">
        <v>0</v>
      </c>
    </row>
    <row r="90" spans="1:3" x14ac:dyDescent="0.3">
      <c r="A90" s="113">
        <v>0</v>
      </c>
      <c r="B90" s="113">
        <v>1.3326315789473684</v>
      </c>
      <c r="C90" s="113">
        <v>0</v>
      </c>
    </row>
    <row r="91" spans="1:3" x14ac:dyDescent="0.3">
      <c r="A91" s="113">
        <v>0</v>
      </c>
      <c r="B91" s="113">
        <v>0.27842105263157818</v>
      </c>
      <c r="C91" s="113">
        <v>0</v>
      </c>
    </row>
    <row r="92" spans="1:3" x14ac:dyDescent="0.3">
      <c r="A92" s="113">
        <v>0</v>
      </c>
      <c r="B92" s="113">
        <v>0.20368421052631519</v>
      </c>
      <c r="C92" s="113">
        <v>0</v>
      </c>
    </row>
    <row r="93" spans="1:3" x14ac:dyDescent="0.3">
      <c r="A93" s="113">
        <v>0</v>
      </c>
      <c r="B93" s="113">
        <v>0.18157894736842037</v>
      </c>
      <c r="C93" s="113">
        <v>0</v>
      </c>
    </row>
    <row r="94" spans="1:3" x14ac:dyDescent="0.3">
      <c r="A94" s="113">
        <v>0</v>
      </c>
      <c r="B94" s="113">
        <v>0</v>
      </c>
      <c r="C94" s="113">
        <v>0</v>
      </c>
    </row>
    <row r="95" spans="1:3" x14ac:dyDescent="0.3">
      <c r="A95" s="113">
        <v>0</v>
      </c>
      <c r="B95" s="113">
        <v>0</v>
      </c>
      <c r="C95" s="113">
        <v>0</v>
      </c>
    </row>
    <row r="96" spans="1:3" x14ac:dyDescent="0.3">
      <c r="A96" s="113">
        <v>0</v>
      </c>
      <c r="B96" s="113">
        <v>0</v>
      </c>
      <c r="C96" s="113">
        <v>0</v>
      </c>
    </row>
    <row r="97" spans="1:3" x14ac:dyDescent="0.3">
      <c r="A97" s="113">
        <v>0</v>
      </c>
      <c r="B97" s="113">
        <v>0</v>
      </c>
      <c r="C97" s="113">
        <v>0</v>
      </c>
    </row>
    <row r="98" spans="1:3" x14ac:dyDescent="0.3">
      <c r="A98" s="113">
        <v>0</v>
      </c>
      <c r="B98" s="113">
        <v>0</v>
      </c>
      <c r="C98" s="113">
        <v>0</v>
      </c>
    </row>
    <row r="99" spans="1:3" x14ac:dyDescent="0.3">
      <c r="A99" s="113">
        <v>-2.5</v>
      </c>
      <c r="B99" s="113">
        <v>0</v>
      </c>
      <c r="C99" s="113">
        <v>0</v>
      </c>
    </row>
    <row r="100" spans="1:3" x14ac:dyDescent="0.3">
      <c r="A100" s="113">
        <v>-2.5</v>
      </c>
      <c r="B100" s="113">
        <v>0</v>
      </c>
      <c r="C100" s="113">
        <v>0</v>
      </c>
    </row>
    <row r="101" spans="1:3" x14ac:dyDescent="0.3">
      <c r="A101" s="113">
        <v>-0.92999999999999294</v>
      </c>
      <c r="B101" s="113">
        <v>0</v>
      </c>
      <c r="C101" s="113">
        <v>0</v>
      </c>
    </row>
    <row r="102" spans="1:3" x14ac:dyDescent="0.3">
      <c r="A102" s="113">
        <v>0</v>
      </c>
      <c r="B102" s="113">
        <v>0</v>
      </c>
      <c r="C102" s="113">
        <v>0</v>
      </c>
    </row>
    <row r="103" spans="1:3" x14ac:dyDescent="0.3">
      <c r="A103" s="113">
        <v>0</v>
      </c>
      <c r="B103" s="113">
        <v>0</v>
      </c>
      <c r="C103" s="113">
        <v>0</v>
      </c>
    </row>
    <row r="104" spans="1:3" x14ac:dyDescent="0.3">
      <c r="A104" s="113">
        <v>0</v>
      </c>
      <c r="B104" s="113">
        <v>0.44732057416268012</v>
      </c>
      <c r="C104" s="113">
        <v>0</v>
      </c>
    </row>
    <row r="105" spans="1:3" x14ac:dyDescent="0.3">
      <c r="A105" s="113">
        <v>0</v>
      </c>
      <c r="B105" s="113">
        <v>0.93679425837320629</v>
      </c>
      <c r="C105" s="113">
        <v>0</v>
      </c>
    </row>
    <row r="106" spans="1:3" x14ac:dyDescent="0.3">
      <c r="A106" s="113">
        <v>0</v>
      </c>
      <c r="B106" s="113">
        <v>1.2336363636363639</v>
      </c>
      <c r="C106" s="113">
        <v>0</v>
      </c>
    </row>
    <row r="107" spans="1:3" x14ac:dyDescent="0.3">
      <c r="A107" s="113">
        <v>0</v>
      </c>
      <c r="B107" s="113">
        <v>1.3883732057416274</v>
      </c>
      <c r="C107" s="113">
        <v>0</v>
      </c>
    </row>
    <row r="108" spans="1:3" x14ac:dyDescent="0.3">
      <c r="A108" s="113">
        <v>0</v>
      </c>
      <c r="B108" s="113">
        <v>1.4104784688995218</v>
      </c>
      <c r="C108" s="113">
        <v>0</v>
      </c>
    </row>
    <row r="109" spans="1:3" x14ac:dyDescent="0.3">
      <c r="A109" s="113">
        <v>-2.5</v>
      </c>
      <c r="B109" s="113">
        <v>0</v>
      </c>
      <c r="C109" s="113">
        <v>0</v>
      </c>
    </row>
    <row r="110" spans="1:3" x14ac:dyDescent="0.3">
      <c r="A110" s="113">
        <v>-2.5</v>
      </c>
      <c r="B110" s="113">
        <v>0</v>
      </c>
      <c r="C110" s="113">
        <v>0</v>
      </c>
    </row>
    <row r="111" spans="1:3" x14ac:dyDescent="0.3">
      <c r="A111" s="113">
        <v>0</v>
      </c>
      <c r="B111" s="113">
        <v>1.3410047846889959</v>
      </c>
      <c r="C111" s="113">
        <v>0</v>
      </c>
    </row>
    <row r="112" spans="1:3" x14ac:dyDescent="0.3">
      <c r="A112" s="113">
        <v>0</v>
      </c>
      <c r="B112" s="113">
        <v>1.1852153110047852</v>
      </c>
      <c r="C112" s="113">
        <v>0</v>
      </c>
    </row>
    <row r="113" spans="1:3" x14ac:dyDescent="0.3">
      <c r="A113" s="113">
        <v>0</v>
      </c>
      <c r="B113" s="113">
        <v>1.6421052631578947</v>
      </c>
      <c r="C113" s="113">
        <v>0</v>
      </c>
    </row>
    <row r="114" spans="1:3" x14ac:dyDescent="0.3">
      <c r="A114" s="113">
        <v>0</v>
      </c>
      <c r="B114" s="113">
        <v>0.46837320574162716</v>
      </c>
      <c r="C114" s="113">
        <v>0</v>
      </c>
    </row>
    <row r="115" spans="1:3" x14ac:dyDescent="0.3">
      <c r="A115" s="113">
        <v>0</v>
      </c>
      <c r="B115" s="113">
        <v>0.34205741626794317</v>
      </c>
      <c r="C115" s="113">
        <v>0</v>
      </c>
    </row>
    <row r="116" spans="1:3" x14ac:dyDescent="0.3">
      <c r="A116" s="113">
        <v>0</v>
      </c>
      <c r="B116" s="113">
        <v>0.28311004784689048</v>
      </c>
      <c r="C116" s="113">
        <v>0</v>
      </c>
    </row>
    <row r="117" spans="1:3" x14ac:dyDescent="0.3">
      <c r="A117" s="113">
        <v>0</v>
      </c>
      <c r="B117" s="113">
        <v>0.25153110047846933</v>
      </c>
      <c r="C117" s="113">
        <v>0</v>
      </c>
    </row>
    <row r="118" spans="1:3" x14ac:dyDescent="0.3">
      <c r="A118" s="113">
        <v>0</v>
      </c>
      <c r="B118" s="113">
        <v>0</v>
      </c>
      <c r="C118" s="113">
        <v>0</v>
      </c>
    </row>
    <row r="119" spans="1:3" x14ac:dyDescent="0.3">
      <c r="A119" s="113">
        <v>0</v>
      </c>
      <c r="B119" s="113">
        <v>0</v>
      </c>
      <c r="C119" s="113">
        <v>0</v>
      </c>
    </row>
    <row r="120" spans="1:3" x14ac:dyDescent="0.3">
      <c r="A120" s="113">
        <v>0</v>
      </c>
      <c r="B120" s="113">
        <v>0</v>
      </c>
      <c r="C120" s="113">
        <v>0</v>
      </c>
    </row>
    <row r="121" spans="1:3" x14ac:dyDescent="0.3">
      <c r="A121" s="113">
        <v>0</v>
      </c>
      <c r="B121" s="113">
        <v>0</v>
      </c>
      <c r="C121" s="113">
        <v>0</v>
      </c>
    </row>
    <row r="122" spans="1:3" x14ac:dyDescent="0.3">
      <c r="A122" s="113">
        <v>-0.92999999999999095</v>
      </c>
      <c r="B122" s="113">
        <v>0</v>
      </c>
      <c r="C122" s="113">
        <v>0</v>
      </c>
    </row>
    <row r="123" spans="1:3" x14ac:dyDescent="0.3">
      <c r="A123" s="113">
        <v>-2.5</v>
      </c>
      <c r="B123" s="113">
        <v>0</v>
      </c>
      <c r="C123" s="113">
        <v>0</v>
      </c>
    </row>
    <row r="124" spans="1:3" x14ac:dyDescent="0.3">
      <c r="A124" s="113">
        <v>-2.5</v>
      </c>
      <c r="B124" s="113">
        <v>0</v>
      </c>
      <c r="C124" s="113">
        <v>0</v>
      </c>
    </row>
    <row r="125" spans="1:3" x14ac:dyDescent="0.3">
      <c r="A125" s="113">
        <v>0</v>
      </c>
      <c r="B125" s="113">
        <v>0</v>
      </c>
      <c r="C125" s="113">
        <v>0</v>
      </c>
    </row>
    <row r="126" spans="1:3" x14ac:dyDescent="0.3">
      <c r="A126" s="113">
        <v>0</v>
      </c>
      <c r="B126" s="113">
        <v>0</v>
      </c>
      <c r="C126" s="113">
        <v>0</v>
      </c>
    </row>
    <row r="127" spans="1:3" x14ac:dyDescent="0.3">
      <c r="A127" s="113">
        <v>0</v>
      </c>
      <c r="B127" s="113">
        <v>0</v>
      </c>
      <c r="C127" s="113">
        <v>0</v>
      </c>
    </row>
    <row r="128" spans="1:3" x14ac:dyDescent="0.3">
      <c r="A128" s="113">
        <v>0</v>
      </c>
      <c r="B128" s="113">
        <v>0.41468899521530916</v>
      </c>
      <c r="C128" s="113">
        <v>0</v>
      </c>
    </row>
    <row r="129" spans="1:3" x14ac:dyDescent="0.3">
      <c r="A129" s="113">
        <v>0</v>
      </c>
      <c r="B129" s="113">
        <v>0.97784688995215097</v>
      </c>
      <c r="C129" s="113">
        <v>0</v>
      </c>
    </row>
    <row r="130" spans="1:3" x14ac:dyDescent="0.3">
      <c r="A130" s="113">
        <v>0</v>
      </c>
      <c r="B130" s="113">
        <v>1.2494258373205724</v>
      </c>
      <c r="C130" s="113">
        <v>0</v>
      </c>
    </row>
    <row r="131" spans="1:3" x14ac:dyDescent="0.3">
      <c r="A131" s="113">
        <v>0</v>
      </c>
      <c r="B131" s="113">
        <v>1.4367942583732041</v>
      </c>
      <c r="C131" s="113">
        <v>0</v>
      </c>
    </row>
    <row r="132" spans="1:3" x14ac:dyDescent="0.3">
      <c r="A132" s="113">
        <v>0</v>
      </c>
      <c r="B132" s="113">
        <v>1.4873205741626774</v>
      </c>
      <c r="C132" s="113">
        <v>0</v>
      </c>
    </row>
    <row r="133" spans="1:3" x14ac:dyDescent="0.3">
      <c r="A133" s="113">
        <v>-2.5</v>
      </c>
      <c r="B133" s="113">
        <v>0</v>
      </c>
      <c r="C133" s="113">
        <v>0</v>
      </c>
    </row>
    <row r="134" spans="1:3" x14ac:dyDescent="0.3">
      <c r="A134" s="113">
        <v>-2.5</v>
      </c>
      <c r="B134" s="113">
        <v>0</v>
      </c>
      <c r="C134" s="113">
        <v>0</v>
      </c>
    </row>
    <row r="135" spans="1:3" x14ac:dyDescent="0.3">
      <c r="A135" s="113">
        <v>0</v>
      </c>
      <c r="B135" s="113">
        <v>1.2925837320574143</v>
      </c>
      <c r="C135" s="113">
        <v>0</v>
      </c>
    </row>
    <row r="136" spans="1:3" x14ac:dyDescent="0.3">
      <c r="A136" s="113">
        <v>0</v>
      </c>
      <c r="B136" s="113">
        <v>1.1431100478468883</v>
      </c>
      <c r="C136" s="113">
        <v>0</v>
      </c>
    </row>
    <row r="137" spans="1:3" x14ac:dyDescent="0.3">
      <c r="A137" s="113">
        <v>0</v>
      </c>
      <c r="B137" s="113">
        <v>1.6052631578947369</v>
      </c>
      <c r="C137" s="113">
        <v>0</v>
      </c>
    </row>
    <row r="138" spans="1:3" x14ac:dyDescent="0.3">
      <c r="A138" s="113">
        <v>0</v>
      </c>
      <c r="B138" s="113">
        <v>0.45047846889951992</v>
      </c>
      <c r="C138" s="113">
        <v>0</v>
      </c>
    </row>
    <row r="139" spans="1:3" x14ac:dyDescent="0.3">
      <c r="A139" s="113">
        <v>0</v>
      </c>
      <c r="B139" s="113">
        <v>0.34626794258373017</v>
      </c>
      <c r="C139" s="113">
        <v>0</v>
      </c>
    </row>
    <row r="140" spans="1:3" x14ac:dyDescent="0.3">
      <c r="A140" s="113">
        <v>0</v>
      </c>
      <c r="B140" s="113">
        <v>0.28311004784688815</v>
      </c>
      <c r="C140" s="113">
        <v>0</v>
      </c>
    </row>
    <row r="141" spans="1:3" x14ac:dyDescent="0.3">
      <c r="A141" s="113">
        <v>0</v>
      </c>
      <c r="B141" s="113">
        <v>0.24311004784688811</v>
      </c>
      <c r="C141" s="113">
        <v>0</v>
      </c>
    </row>
    <row r="142" spans="1:3" x14ac:dyDescent="0.3">
      <c r="A142" s="113">
        <v>0</v>
      </c>
      <c r="B142" s="113">
        <v>0</v>
      </c>
      <c r="C142" s="113">
        <v>0</v>
      </c>
    </row>
    <row r="143" spans="1:3" x14ac:dyDescent="0.3">
      <c r="A143" s="113">
        <v>0</v>
      </c>
      <c r="B143" s="113">
        <v>0</v>
      </c>
      <c r="C143" s="113">
        <v>0</v>
      </c>
    </row>
    <row r="144" spans="1:3" x14ac:dyDescent="0.3">
      <c r="A144" s="113">
        <v>0</v>
      </c>
      <c r="B144" s="113">
        <v>0</v>
      </c>
      <c r="C144" s="113">
        <v>0</v>
      </c>
    </row>
    <row r="145" spans="1:3" x14ac:dyDescent="0.3">
      <c r="A145" s="113">
        <v>0</v>
      </c>
      <c r="B145" s="113">
        <v>0</v>
      </c>
      <c r="C145">
        <v>0</v>
      </c>
    </row>
    <row r="146" spans="1:3" x14ac:dyDescent="0.3">
      <c r="A146" s="113">
        <v>0</v>
      </c>
      <c r="B146" s="113">
        <v>0</v>
      </c>
      <c r="C146">
        <v>0</v>
      </c>
    </row>
    <row r="147" spans="1:3" x14ac:dyDescent="0.3">
      <c r="A147" s="113">
        <v>-2.5</v>
      </c>
      <c r="B147" s="113">
        <v>0</v>
      </c>
      <c r="C147">
        <v>0</v>
      </c>
    </row>
    <row r="148" spans="1:3" x14ac:dyDescent="0.3">
      <c r="A148" s="113">
        <v>-2.5</v>
      </c>
      <c r="B148" s="113">
        <v>0</v>
      </c>
      <c r="C148">
        <v>0</v>
      </c>
    </row>
    <row r="149" spans="1:3" x14ac:dyDescent="0.3">
      <c r="A149" s="113">
        <v>-0.93000000000000382</v>
      </c>
      <c r="B149" s="113">
        <v>0</v>
      </c>
      <c r="C149">
        <v>0</v>
      </c>
    </row>
    <row r="150" spans="1:3" x14ac:dyDescent="0.3">
      <c r="A150" s="113">
        <v>0</v>
      </c>
      <c r="B150" s="113">
        <v>0</v>
      </c>
      <c r="C150">
        <v>0</v>
      </c>
    </row>
    <row r="151" spans="1:3" x14ac:dyDescent="0.3">
      <c r="A151" s="113">
        <v>0</v>
      </c>
      <c r="B151" s="113">
        <v>0</v>
      </c>
      <c r="C151">
        <v>0</v>
      </c>
    </row>
    <row r="152" spans="1:3" x14ac:dyDescent="0.3">
      <c r="A152" s="113">
        <v>0</v>
      </c>
      <c r="B152" s="113">
        <v>0.51147368421052852</v>
      </c>
      <c r="C152">
        <v>0</v>
      </c>
    </row>
    <row r="153" spans="1:3" x14ac:dyDescent="0.3">
      <c r="A153" s="113">
        <v>0</v>
      </c>
      <c r="B153" s="113">
        <v>1.0420000000000023</v>
      </c>
      <c r="C153">
        <v>0</v>
      </c>
    </row>
    <row r="154" spans="1:3" x14ac:dyDescent="0.3">
      <c r="A154" s="113">
        <v>0</v>
      </c>
      <c r="B154" s="113">
        <v>1.3030526315789497</v>
      </c>
      <c r="C154">
        <v>0</v>
      </c>
    </row>
    <row r="155" spans="1:3" x14ac:dyDescent="0.3">
      <c r="A155" s="113">
        <v>0</v>
      </c>
      <c r="B155" s="113">
        <v>1.4851578947368442</v>
      </c>
      <c r="C155">
        <v>0</v>
      </c>
    </row>
    <row r="156" spans="1:3" x14ac:dyDescent="0.3">
      <c r="A156" s="113">
        <v>0</v>
      </c>
      <c r="B156" s="113">
        <v>1.5883157894736861</v>
      </c>
      <c r="C156">
        <v>0</v>
      </c>
    </row>
    <row r="157" spans="1:3" x14ac:dyDescent="0.3">
      <c r="A157" s="113">
        <v>-2.4999999999999996</v>
      </c>
      <c r="B157" s="113">
        <v>0</v>
      </c>
      <c r="C157">
        <v>0</v>
      </c>
    </row>
    <row r="158" spans="1:3" x14ac:dyDescent="0.3">
      <c r="A158" s="113">
        <v>-2.4551578947368498</v>
      </c>
      <c r="B158" s="113">
        <v>0</v>
      </c>
      <c r="C158">
        <v>0</v>
      </c>
    </row>
    <row r="159" spans="1:3" x14ac:dyDescent="0.3">
      <c r="A159" s="113">
        <v>0</v>
      </c>
      <c r="B159" s="113">
        <v>1.2293684210526339</v>
      </c>
      <c r="C159">
        <v>0</v>
      </c>
    </row>
    <row r="160" spans="1:3" x14ac:dyDescent="0.3">
      <c r="A160" s="113">
        <v>0</v>
      </c>
      <c r="B160" s="113">
        <v>0.9735789473684231</v>
      </c>
      <c r="C160">
        <v>0</v>
      </c>
    </row>
    <row r="161" spans="1:3" x14ac:dyDescent="0.3">
      <c r="A161" s="113">
        <v>0</v>
      </c>
      <c r="B161" s="113">
        <v>1.3684210526315792</v>
      </c>
      <c r="C161">
        <v>0</v>
      </c>
    </row>
    <row r="162" spans="1:3" x14ac:dyDescent="0.3">
      <c r="A162" s="113">
        <v>0</v>
      </c>
      <c r="B162" s="113">
        <v>0.41357894736842299</v>
      </c>
      <c r="C162">
        <v>0</v>
      </c>
    </row>
    <row r="163" spans="1:3" x14ac:dyDescent="0.3">
      <c r="A163" s="113">
        <v>0</v>
      </c>
      <c r="B163" s="113">
        <v>0.35989473684210732</v>
      </c>
      <c r="C163">
        <v>0</v>
      </c>
    </row>
    <row r="164" spans="1:3" x14ac:dyDescent="0.3">
      <c r="A164" s="113">
        <v>0</v>
      </c>
      <c r="B164" s="113">
        <v>0.31252631578947587</v>
      </c>
      <c r="C164">
        <v>0</v>
      </c>
    </row>
    <row r="165" spans="1:3" x14ac:dyDescent="0.3">
      <c r="A165" s="113">
        <v>0</v>
      </c>
      <c r="B165" s="113">
        <v>0.29778947368421244</v>
      </c>
      <c r="C165">
        <v>0</v>
      </c>
    </row>
    <row r="166" spans="1:3" x14ac:dyDescent="0.3">
      <c r="A166" s="113">
        <v>0</v>
      </c>
      <c r="B166" s="113">
        <v>0</v>
      </c>
      <c r="C166">
        <v>0</v>
      </c>
    </row>
    <row r="167" spans="1:3" x14ac:dyDescent="0.3">
      <c r="A167" s="113">
        <v>0</v>
      </c>
      <c r="B167" s="113">
        <v>0</v>
      </c>
      <c r="C167">
        <v>0</v>
      </c>
    </row>
    <row r="168" spans="1:3" x14ac:dyDescent="0.3">
      <c r="A168" s="113">
        <v>0</v>
      </c>
      <c r="B168" s="113">
        <v>0</v>
      </c>
      <c r="C168">
        <v>0</v>
      </c>
    </row>
    <row r="169" spans="1:3" x14ac:dyDescent="0.3">
      <c r="A169" s="113">
        <v>0</v>
      </c>
      <c r="B169" s="113">
        <v>0</v>
      </c>
      <c r="C169">
        <v>0</v>
      </c>
    </row>
    <row r="170" spans="1:3" x14ac:dyDescent="0.3">
      <c r="A170" s="113">
        <v>0</v>
      </c>
      <c r="B170" s="113">
        <v>0</v>
      </c>
      <c r="C170">
        <v>0</v>
      </c>
    </row>
    <row r="171" spans="1:3" x14ac:dyDescent="0.3">
      <c r="A171" s="113">
        <v>-2.5</v>
      </c>
      <c r="B171" s="113">
        <v>0</v>
      </c>
      <c r="C171">
        <v>0</v>
      </c>
    </row>
    <row r="172" spans="1:3" x14ac:dyDescent="0.3">
      <c r="A172" s="113">
        <v>-2.5</v>
      </c>
      <c r="B172" s="113">
        <v>0</v>
      </c>
      <c r="C172">
        <v>0</v>
      </c>
    </row>
    <row r="173" spans="1:3" x14ac:dyDescent="0.3">
      <c r="A173" s="113">
        <v>-0.92999999999999905</v>
      </c>
      <c r="B173" s="113">
        <v>0</v>
      </c>
      <c r="C173">
        <v>0</v>
      </c>
    </row>
    <row r="174" spans="1:3" x14ac:dyDescent="0.3">
      <c r="A174" s="113">
        <v>0</v>
      </c>
      <c r="B174" s="113">
        <v>0</v>
      </c>
      <c r="C174">
        <v>0</v>
      </c>
    </row>
    <row r="175" spans="1:3" x14ac:dyDescent="0.3">
      <c r="A175" s="113">
        <v>0</v>
      </c>
      <c r="B175" s="113">
        <v>0</v>
      </c>
      <c r="C175">
        <v>0</v>
      </c>
    </row>
    <row r="176" spans="1:3" x14ac:dyDescent="0.3">
      <c r="A176" s="113">
        <v>0</v>
      </c>
      <c r="B176" s="113">
        <v>0</v>
      </c>
      <c r="C176">
        <v>0</v>
      </c>
    </row>
    <row r="177" spans="1:3" x14ac:dyDescent="0.3">
      <c r="A177" s="113">
        <v>0</v>
      </c>
      <c r="B177" s="113">
        <v>0</v>
      </c>
      <c r="C177">
        <v>0</v>
      </c>
    </row>
    <row r="178" spans="1:3" x14ac:dyDescent="0.3">
      <c r="A178" s="113">
        <v>0</v>
      </c>
      <c r="B178" s="113">
        <v>0</v>
      </c>
      <c r="C178">
        <v>0</v>
      </c>
    </row>
    <row r="179" spans="1:3" x14ac:dyDescent="0.3">
      <c r="A179" s="113">
        <v>0</v>
      </c>
      <c r="B179" s="113">
        <v>0</v>
      </c>
      <c r="C179">
        <v>0</v>
      </c>
    </row>
    <row r="180" spans="1:3" x14ac:dyDescent="0.3">
      <c r="A180" s="113">
        <v>0</v>
      </c>
      <c r="B180" s="113">
        <v>1.0357894736842106</v>
      </c>
      <c r="C180">
        <v>0</v>
      </c>
    </row>
    <row r="181" spans="1:3" x14ac:dyDescent="0.3">
      <c r="A181" s="113">
        <v>0</v>
      </c>
      <c r="B181" s="113">
        <v>1.0357894736842106</v>
      </c>
      <c r="C181">
        <v>0</v>
      </c>
    </row>
    <row r="182" spans="1:3" x14ac:dyDescent="0.3">
      <c r="A182" s="113">
        <v>0</v>
      </c>
      <c r="B182" s="113">
        <v>0</v>
      </c>
      <c r="C182">
        <v>0</v>
      </c>
    </row>
    <row r="183" spans="1:3" x14ac:dyDescent="0.3">
      <c r="A183" s="113">
        <v>0</v>
      </c>
      <c r="B183" s="113">
        <v>0</v>
      </c>
      <c r="C183">
        <v>0</v>
      </c>
    </row>
    <row r="184" spans="1:3" x14ac:dyDescent="0.3">
      <c r="A184" s="113">
        <v>0</v>
      </c>
      <c r="B184" s="113">
        <v>0</v>
      </c>
      <c r="C184">
        <v>0</v>
      </c>
    </row>
    <row r="185" spans="1:3" x14ac:dyDescent="0.3">
      <c r="A185" s="113">
        <v>0</v>
      </c>
      <c r="B185" s="113">
        <v>0.73105263157892697</v>
      </c>
      <c r="C185">
        <v>0</v>
      </c>
    </row>
    <row r="186" spans="1:3" x14ac:dyDescent="0.3">
      <c r="A186" s="113">
        <v>0</v>
      </c>
      <c r="B186" s="113">
        <v>1.0421052631578946</v>
      </c>
      <c r="C186">
        <v>0</v>
      </c>
    </row>
    <row r="187" spans="1:3" x14ac:dyDescent="0.3">
      <c r="A187" s="113">
        <v>0</v>
      </c>
      <c r="B187" s="113">
        <v>1.04</v>
      </c>
      <c r="C187">
        <v>0</v>
      </c>
    </row>
    <row r="188" spans="1:3" x14ac:dyDescent="0.3">
      <c r="A188" s="113">
        <v>0</v>
      </c>
      <c r="B188" s="113">
        <v>0</v>
      </c>
      <c r="C188">
        <v>0</v>
      </c>
    </row>
    <row r="189" spans="1:3" x14ac:dyDescent="0.3">
      <c r="A189" s="113">
        <v>0</v>
      </c>
      <c r="B189" s="113">
        <v>1.0452631578947369</v>
      </c>
      <c r="C189">
        <v>0</v>
      </c>
    </row>
    <row r="190" spans="1:3" x14ac:dyDescent="0.3">
      <c r="A190" s="113">
        <v>0</v>
      </c>
      <c r="B190" s="113">
        <v>0</v>
      </c>
      <c r="C190">
        <v>0</v>
      </c>
    </row>
    <row r="191" spans="1:3" x14ac:dyDescent="0.3">
      <c r="A191" s="113">
        <v>0</v>
      </c>
      <c r="B191" s="113">
        <v>0</v>
      </c>
      <c r="C191">
        <v>0</v>
      </c>
    </row>
    <row r="192" spans="1:3" x14ac:dyDescent="0.3">
      <c r="A192" s="113">
        <v>0</v>
      </c>
      <c r="B192" s="113">
        <v>0</v>
      </c>
      <c r="C192">
        <v>0</v>
      </c>
    </row>
    <row r="193" spans="1:3" x14ac:dyDescent="0.3">
      <c r="A193" s="113">
        <v>0</v>
      </c>
      <c r="B193" s="113">
        <v>0</v>
      </c>
      <c r="C193">
        <v>0</v>
      </c>
    </row>
    <row r="194" spans="1:3" x14ac:dyDescent="0.3">
      <c r="A194" s="113">
        <v>-0.93000000000002969</v>
      </c>
      <c r="B194" s="113">
        <v>0</v>
      </c>
      <c r="C194">
        <v>0</v>
      </c>
    </row>
    <row r="195" spans="1:3" x14ac:dyDescent="0.3">
      <c r="A195" s="113">
        <v>0</v>
      </c>
      <c r="B195" s="113">
        <v>0</v>
      </c>
      <c r="C195">
        <v>0</v>
      </c>
    </row>
    <row r="196" spans="1:3" x14ac:dyDescent="0.3">
      <c r="A196" s="113">
        <v>-2.5</v>
      </c>
      <c r="B196" s="113">
        <v>0</v>
      </c>
      <c r="C196">
        <v>0</v>
      </c>
    </row>
    <row r="197" spans="1:3" x14ac:dyDescent="0.3">
      <c r="A197" s="113">
        <v>-2.5</v>
      </c>
      <c r="B197" s="113">
        <v>0</v>
      </c>
      <c r="C197">
        <v>0</v>
      </c>
    </row>
    <row r="198" spans="1:3" x14ac:dyDescent="0.3">
      <c r="A198" s="113">
        <v>0</v>
      </c>
      <c r="B198" s="113">
        <v>0</v>
      </c>
      <c r="C198">
        <v>0</v>
      </c>
    </row>
    <row r="199" spans="1:3" x14ac:dyDescent="0.3">
      <c r="A199" s="113">
        <v>0</v>
      </c>
      <c r="B199" s="113">
        <v>0</v>
      </c>
      <c r="C199">
        <v>0</v>
      </c>
    </row>
    <row r="200" spans="1:3" x14ac:dyDescent="0.3">
      <c r="A200" s="113">
        <v>0</v>
      </c>
      <c r="B200" s="113">
        <v>0</v>
      </c>
      <c r="C200">
        <v>0</v>
      </c>
    </row>
    <row r="201" spans="1:3" x14ac:dyDescent="0.3">
      <c r="A201" s="113">
        <v>0</v>
      </c>
      <c r="B201" s="113">
        <v>0</v>
      </c>
      <c r="C201">
        <v>0</v>
      </c>
    </row>
    <row r="202" spans="1:3" x14ac:dyDescent="0.3">
      <c r="A202" s="113">
        <v>0</v>
      </c>
      <c r="B202" s="113">
        <v>0</v>
      </c>
      <c r="C202">
        <v>0</v>
      </c>
    </row>
    <row r="203" spans="1:3" x14ac:dyDescent="0.3">
      <c r="A203" s="113">
        <v>0</v>
      </c>
      <c r="B203" s="113">
        <v>0</v>
      </c>
      <c r="C203">
        <v>0</v>
      </c>
    </row>
    <row r="204" spans="1:3" x14ac:dyDescent="0.3">
      <c r="A204" s="113">
        <v>0</v>
      </c>
      <c r="B204" s="113">
        <v>0.70263157894745365</v>
      </c>
      <c r="C204">
        <v>0</v>
      </c>
    </row>
    <row r="205" spans="1:3" x14ac:dyDescent="0.3">
      <c r="A205" s="113">
        <v>0</v>
      </c>
      <c r="B205" s="113">
        <v>0</v>
      </c>
      <c r="C205">
        <v>0</v>
      </c>
    </row>
    <row r="206" spans="1:3" x14ac:dyDescent="0.3">
      <c r="A206" s="113">
        <v>0</v>
      </c>
      <c r="B206" s="113">
        <v>0</v>
      </c>
      <c r="C206">
        <v>0</v>
      </c>
    </row>
    <row r="207" spans="1:3" x14ac:dyDescent="0.3">
      <c r="A207" s="113">
        <v>0</v>
      </c>
      <c r="B207" s="113">
        <v>0</v>
      </c>
      <c r="C207">
        <v>0</v>
      </c>
    </row>
    <row r="208" spans="1:3" x14ac:dyDescent="0.3">
      <c r="A208" s="113">
        <v>0</v>
      </c>
      <c r="B208" s="113">
        <v>0</v>
      </c>
      <c r="C208">
        <v>0</v>
      </c>
    </row>
    <row r="209" spans="1:3" x14ac:dyDescent="0.3">
      <c r="A209" s="113">
        <v>0</v>
      </c>
      <c r="B209" s="113">
        <v>1.0357894736842108</v>
      </c>
      <c r="C209">
        <v>0</v>
      </c>
    </row>
    <row r="210" spans="1:3" x14ac:dyDescent="0.3">
      <c r="A210" s="113">
        <v>0</v>
      </c>
      <c r="B210" s="113">
        <v>1.0452631578947369</v>
      </c>
      <c r="C210">
        <v>0</v>
      </c>
    </row>
    <row r="211" spans="1:3" x14ac:dyDescent="0.3">
      <c r="A211" s="113">
        <v>0</v>
      </c>
      <c r="B211" s="113">
        <v>1.0452631578947371</v>
      </c>
      <c r="C211">
        <v>0</v>
      </c>
    </row>
    <row r="212" spans="1:3" x14ac:dyDescent="0.3">
      <c r="A212" s="113">
        <v>0</v>
      </c>
      <c r="B212" s="113">
        <v>1.0547368421052632</v>
      </c>
      <c r="C212">
        <v>0</v>
      </c>
    </row>
    <row r="213" spans="1:3" x14ac:dyDescent="0.3">
      <c r="A213" s="113">
        <v>0</v>
      </c>
      <c r="B213" s="113">
        <v>1.0463157894736845</v>
      </c>
      <c r="C213">
        <v>0</v>
      </c>
    </row>
    <row r="214" spans="1:3" x14ac:dyDescent="0.3">
      <c r="A214" s="113">
        <v>0</v>
      </c>
      <c r="B214" s="113">
        <v>0</v>
      </c>
      <c r="C214">
        <v>0</v>
      </c>
    </row>
    <row r="215" spans="1:3" x14ac:dyDescent="0.3">
      <c r="A215" s="113">
        <v>0</v>
      </c>
      <c r="B215" s="113">
        <v>0</v>
      </c>
      <c r="C215">
        <v>0</v>
      </c>
    </row>
    <row r="216" spans="1:3" x14ac:dyDescent="0.3">
      <c r="A216" s="113">
        <v>0</v>
      </c>
      <c r="B216" s="113">
        <v>0</v>
      </c>
      <c r="C216">
        <v>0</v>
      </c>
    </row>
    <row r="217" spans="1:3" x14ac:dyDescent="0.3">
      <c r="A217" s="113">
        <v>0</v>
      </c>
      <c r="B217" s="113">
        <v>0</v>
      </c>
      <c r="C217">
        <v>0</v>
      </c>
    </row>
    <row r="218" spans="1:3" x14ac:dyDescent="0.3">
      <c r="A218" s="113">
        <v>-0.93000000000005778</v>
      </c>
      <c r="B218" s="113">
        <v>0</v>
      </c>
      <c r="C218">
        <v>0</v>
      </c>
    </row>
    <row r="219" spans="1:3" x14ac:dyDescent="0.3">
      <c r="A219" s="113">
        <v>-2.5</v>
      </c>
      <c r="B219" s="113">
        <v>0</v>
      </c>
      <c r="C219">
        <v>0</v>
      </c>
    </row>
    <row r="220" spans="1:3" x14ac:dyDescent="0.3">
      <c r="A220" s="113">
        <v>-2.5</v>
      </c>
      <c r="B220" s="113">
        <v>0</v>
      </c>
      <c r="C220">
        <v>0</v>
      </c>
    </row>
    <row r="221" spans="1:3" x14ac:dyDescent="0.3">
      <c r="A221" s="113">
        <v>0</v>
      </c>
      <c r="B221" s="113">
        <v>0</v>
      </c>
      <c r="C221">
        <v>0</v>
      </c>
    </row>
    <row r="222" spans="1:3" x14ac:dyDescent="0.3">
      <c r="A222" s="113">
        <v>0</v>
      </c>
      <c r="B222" s="113">
        <v>0</v>
      </c>
      <c r="C222">
        <v>0</v>
      </c>
    </row>
    <row r="223" spans="1:3" x14ac:dyDescent="0.3">
      <c r="A223" s="113">
        <v>0</v>
      </c>
      <c r="B223" s="113">
        <v>0</v>
      </c>
      <c r="C223">
        <v>0</v>
      </c>
    </row>
    <row r="224" spans="1:3" x14ac:dyDescent="0.3">
      <c r="A224" s="113">
        <v>0</v>
      </c>
      <c r="B224" s="113">
        <v>0.34387559808611906</v>
      </c>
      <c r="C224">
        <v>0</v>
      </c>
    </row>
    <row r="225" spans="1:3" x14ac:dyDescent="0.3">
      <c r="A225" s="113">
        <v>0</v>
      </c>
      <c r="B225" s="113">
        <v>0.90177033492822423</v>
      </c>
      <c r="C225">
        <v>0</v>
      </c>
    </row>
    <row r="226" spans="1:3" x14ac:dyDescent="0.3">
      <c r="A226" s="113">
        <v>0</v>
      </c>
      <c r="B226" s="113">
        <v>1.2765071770334875</v>
      </c>
      <c r="C226">
        <v>0</v>
      </c>
    </row>
    <row r="227" spans="1:3" x14ac:dyDescent="0.3">
      <c r="A227" s="113">
        <v>0</v>
      </c>
      <c r="B227" s="113">
        <v>1.4459808612440139</v>
      </c>
      <c r="C227">
        <v>0</v>
      </c>
    </row>
    <row r="228" spans="1:3" x14ac:dyDescent="0.3">
      <c r="A228" s="113">
        <v>0</v>
      </c>
      <c r="B228" s="113">
        <v>1.4165071770334865</v>
      </c>
      <c r="C228">
        <v>0</v>
      </c>
    </row>
    <row r="229" spans="1:3" x14ac:dyDescent="0.3">
      <c r="A229" s="113">
        <v>-2.5</v>
      </c>
      <c r="B229" s="113">
        <v>0</v>
      </c>
      <c r="C229">
        <v>0</v>
      </c>
    </row>
    <row r="230" spans="1:3" x14ac:dyDescent="0.3">
      <c r="A230" s="113">
        <v>-2.5</v>
      </c>
      <c r="B230" s="113">
        <v>0</v>
      </c>
      <c r="C230">
        <v>0</v>
      </c>
    </row>
    <row r="231" spans="1:3" x14ac:dyDescent="0.3">
      <c r="A231" s="113">
        <v>0</v>
      </c>
      <c r="B231" s="113">
        <v>1.3596650717703296</v>
      </c>
      <c r="C231">
        <v>0</v>
      </c>
    </row>
    <row r="232" spans="1:3" x14ac:dyDescent="0.3">
      <c r="A232" s="113">
        <v>0</v>
      </c>
      <c r="B232" s="113">
        <v>1.1880861244019081</v>
      </c>
      <c r="C232">
        <v>0</v>
      </c>
    </row>
    <row r="233" spans="1:3" x14ac:dyDescent="0.3">
      <c r="A233" s="113">
        <v>0</v>
      </c>
      <c r="B233" s="113">
        <v>1.6505263157894738</v>
      </c>
      <c r="C233">
        <v>0</v>
      </c>
    </row>
    <row r="234" spans="1:3" x14ac:dyDescent="0.3">
      <c r="A234" s="113">
        <v>0</v>
      </c>
      <c r="B234" s="113">
        <v>0.45755980861243473</v>
      </c>
      <c r="C234">
        <v>0</v>
      </c>
    </row>
    <row r="235" spans="1:3" x14ac:dyDescent="0.3">
      <c r="A235" s="113">
        <v>0</v>
      </c>
      <c r="B235" s="113">
        <v>0.34913875598085603</v>
      </c>
      <c r="C235">
        <v>0</v>
      </c>
    </row>
    <row r="236" spans="1:3" x14ac:dyDescent="0.3">
      <c r="A236" s="113">
        <v>0</v>
      </c>
      <c r="B236" s="113">
        <v>0.29019138755980312</v>
      </c>
      <c r="C236">
        <v>0</v>
      </c>
    </row>
    <row r="237" spans="1:3" x14ac:dyDescent="0.3">
      <c r="A237" s="113">
        <v>0</v>
      </c>
      <c r="B237" s="113">
        <v>0.25019138755980325</v>
      </c>
      <c r="C237">
        <v>0</v>
      </c>
    </row>
    <row r="238" spans="1:3" x14ac:dyDescent="0.3">
      <c r="A238" s="113">
        <v>0</v>
      </c>
      <c r="B238" s="113">
        <v>0</v>
      </c>
      <c r="C238">
        <v>0</v>
      </c>
    </row>
    <row r="239" spans="1:3" x14ac:dyDescent="0.3">
      <c r="A239" s="113">
        <v>0</v>
      </c>
      <c r="B239" s="113">
        <v>0</v>
      </c>
      <c r="C239">
        <v>0</v>
      </c>
    </row>
    <row r="240" spans="1:3" x14ac:dyDescent="0.3">
      <c r="A240" s="113">
        <v>0</v>
      </c>
      <c r="B240" s="113">
        <v>0</v>
      </c>
      <c r="C240">
        <v>0</v>
      </c>
    </row>
    <row r="241" spans="1:3" x14ac:dyDescent="0.3">
      <c r="A241" s="113">
        <v>0</v>
      </c>
      <c r="B241" s="113">
        <v>0</v>
      </c>
      <c r="C241">
        <v>0</v>
      </c>
    </row>
    <row r="242" spans="1:3" x14ac:dyDescent="0.3">
      <c r="A242" s="113">
        <v>0</v>
      </c>
      <c r="B242" s="113">
        <v>0</v>
      </c>
      <c r="C242">
        <v>0</v>
      </c>
    </row>
    <row r="243" spans="1:3" x14ac:dyDescent="0.3">
      <c r="A243" s="113">
        <v>-2.5</v>
      </c>
      <c r="B243" s="113">
        <v>0</v>
      </c>
      <c r="C243">
        <v>0</v>
      </c>
    </row>
    <row r="244" spans="1:3" x14ac:dyDescent="0.3">
      <c r="A244" s="113">
        <v>-2.5</v>
      </c>
      <c r="B244" s="113">
        <v>0</v>
      </c>
      <c r="C244">
        <v>0</v>
      </c>
    </row>
    <row r="245" spans="1:3" x14ac:dyDescent="0.3">
      <c r="A245" s="113">
        <v>-0.92999999999992322</v>
      </c>
      <c r="B245" s="113">
        <v>0</v>
      </c>
      <c r="C245">
        <v>0</v>
      </c>
    </row>
    <row r="246" spans="1:3" x14ac:dyDescent="0.3">
      <c r="A246" s="113">
        <v>0</v>
      </c>
      <c r="B246" s="113">
        <v>0</v>
      </c>
      <c r="C246">
        <v>0</v>
      </c>
    </row>
    <row r="247" spans="1:3" x14ac:dyDescent="0.3">
      <c r="A247" s="113">
        <v>0</v>
      </c>
      <c r="B247" s="113">
        <v>0</v>
      </c>
      <c r="C247">
        <v>0</v>
      </c>
    </row>
    <row r="248" spans="1:3" x14ac:dyDescent="0.3">
      <c r="A248" s="113">
        <v>0</v>
      </c>
      <c r="B248" s="113">
        <v>0.42904306220095734</v>
      </c>
      <c r="C248">
        <v>0</v>
      </c>
    </row>
    <row r="249" spans="1:3" x14ac:dyDescent="0.3">
      <c r="A249" s="113">
        <v>0</v>
      </c>
      <c r="B249" s="113">
        <v>0.9427272727272733</v>
      </c>
      <c r="C249">
        <v>0</v>
      </c>
    </row>
    <row r="250" spans="1:3" x14ac:dyDescent="0.3">
      <c r="A250" s="113">
        <v>0</v>
      </c>
      <c r="B250" s="113">
        <v>1.2227272727272736</v>
      </c>
      <c r="C250">
        <v>0</v>
      </c>
    </row>
    <row r="251" spans="1:3" x14ac:dyDescent="0.3">
      <c r="A251" s="113">
        <v>0</v>
      </c>
      <c r="B251" s="113">
        <v>1.4122009569377996</v>
      </c>
      <c r="C251">
        <v>0</v>
      </c>
    </row>
    <row r="252" spans="1:3" x14ac:dyDescent="0.3">
      <c r="A252" s="113">
        <v>0</v>
      </c>
      <c r="B252" s="113">
        <v>1.4353588516746416</v>
      </c>
      <c r="C252">
        <v>0</v>
      </c>
    </row>
    <row r="253" spans="1:3" x14ac:dyDescent="0.3">
      <c r="A253" s="113">
        <v>-2.5</v>
      </c>
      <c r="B253" s="113">
        <v>0</v>
      </c>
      <c r="C253">
        <v>0</v>
      </c>
    </row>
    <row r="254" spans="1:3" x14ac:dyDescent="0.3">
      <c r="A254" s="113">
        <v>-2.5</v>
      </c>
      <c r="B254" s="113">
        <v>0</v>
      </c>
      <c r="C254">
        <v>0</v>
      </c>
    </row>
    <row r="255" spans="1:3" x14ac:dyDescent="0.3">
      <c r="A255" s="113">
        <v>0</v>
      </c>
      <c r="B255" s="113">
        <v>1.3416746411483258</v>
      </c>
      <c r="C255">
        <v>0</v>
      </c>
    </row>
    <row r="256" spans="1:3" x14ac:dyDescent="0.3">
      <c r="A256" s="113">
        <v>0</v>
      </c>
      <c r="B256" s="113">
        <v>1.1806220095693787</v>
      </c>
      <c r="C256">
        <v>0</v>
      </c>
    </row>
    <row r="257" spans="1:3" x14ac:dyDescent="0.3">
      <c r="A257" s="113">
        <v>0</v>
      </c>
      <c r="B257" s="113">
        <v>1.648421052631579</v>
      </c>
      <c r="C257">
        <v>0</v>
      </c>
    </row>
    <row r="258" spans="1:3" x14ac:dyDescent="0.3">
      <c r="A258" s="113">
        <v>0</v>
      </c>
      <c r="B258" s="113">
        <v>0.44904306220095752</v>
      </c>
      <c r="C258">
        <v>0</v>
      </c>
    </row>
    <row r="259" spans="1:3" x14ac:dyDescent="0.3">
      <c r="A259" s="113">
        <v>0</v>
      </c>
      <c r="B259" s="113">
        <v>0.33746411483253613</v>
      </c>
      <c r="C259">
        <v>0</v>
      </c>
    </row>
    <row r="260" spans="1:3" x14ac:dyDescent="0.3">
      <c r="A260" s="113">
        <v>0</v>
      </c>
      <c r="B260" s="113">
        <v>0.28062200956937838</v>
      </c>
      <c r="C260">
        <v>0</v>
      </c>
    </row>
    <row r="261" spans="1:3" x14ac:dyDescent="0.3">
      <c r="A261" s="113">
        <v>0</v>
      </c>
      <c r="B261" s="113">
        <v>0.2500956937799047</v>
      </c>
      <c r="C261">
        <v>0</v>
      </c>
    </row>
    <row r="262" spans="1:3" x14ac:dyDescent="0.3">
      <c r="A262" s="113">
        <v>0</v>
      </c>
      <c r="B262" s="113">
        <v>0</v>
      </c>
      <c r="C262">
        <v>0</v>
      </c>
    </row>
    <row r="263" spans="1:3" x14ac:dyDescent="0.3">
      <c r="A263" s="113">
        <v>0</v>
      </c>
      <c r="B263" s="113">
        <v>0</v>
      </c>
      <c r="C263">
        <v>0</v>
      </c>
    </row>
    <row r="264" spans="1:3" x14ac:dyDescent="0.3">
      <c r="A264" s="113">
        <v>0</v>
      </c>
      <c r="B264" s="113">
        <v>0</v>
      </c>
      <c r="C264">
        <v>0</v>
      </c>
    </row>
    <row r="265" spans="1:3" x14ac:dyDescent="0.3">
      <c r="A265" s="113">
        <v>0</v>
      </c>
      <c r="B265" s="113">
        <v>0</v>
      </c>
      <c r="C265">
        <v>0</v>
      </c>
    </row>
    <row r="266" spans="1:3" x14ac:dyDescent="0.3">
      <c r="A266" s="113">
        <v>0</v>
      </c>
      <c r="B266" s="113">
        <v>0</v>
      </c>
      <c r="C266">
        <v>0</v>
      </c>
    </row>
    <row r="267" spans="1:3" x14ac:dyDescent="0.3">
      <c r="A267" s="113">
        <v>-2.5</v>
      </c>
      <c r="B267" s="113">
        <v>0</v>
      </c>
      <c r="C267">
        <v>0</v>
      </c>
    </row>
    <row r="268" spans="1:3" x14ac:dyDescent="0.3">
      <c r="A268" s="113">
        <v>-2.5</v>
      </c>
      <c r="B268" s="113">
        <v>0</v>
      </c>
      <c r="C268">
        <v>0</v>
      </c>
    </row>
    <row r="269" spans="1:3" x14ac:dyDescent="0.3">
      <c r="A269" s="113">
        <v>-0.92999999999996463</v>
      </c>
      <c r="B269" s="113">
        <v>0</v>
      </c>
      <c r="C269">
        <v>0</v>
      </c>
    </row>
    <row r="270" spans="1:3" x14ac:dyDescent="0.3">
      <c r="A270" s="113">
        <v>0</v>
      </c>
      <c r="B270" s="113">
        <v>0</v>
      </c>
      <c r="C270">
        <v>0</v>
      </c>
    </row>
    <row r="271" spans="1:3" x14ac:dyDescent="0.3">
      <c r="A271" s="113">
        <v>0</v>
      </c>
      <c r="B271" s="113">
        <v>0</v>
      </c>
      <c r="C271">
        <v>0</v>
      </c>
    </row>
    <row r="272" spans="1:3" x14ac:dyDescent="0.3">
      <c r="A272" s="113">
        <v>0</v>
      </c>
      <c r="B272" s="113">
        <v>0.43708133971292257</v>
      </c>
      <c r="C272">
        <v>0</v>
      </c>
    </row>
    <row r="273" spans="1:3" x14ac:dyDescent="0.3">
      <c r="A273" s="113">
        <v>0</v>
      </c>
      <c r="B273" s="113">
        <v>0.94023923444976454</v>
      </c>
      <c r="C273">
        <v>0</v>
      </c>
    </row>
    <row r="274" spans="1:3" x14ac:dyDescent="0.3">
      <c r="A274" s="113">
        <v>0</v>
      </c>
      <c r="B274" s="113">
        <v>1.2518181818181859</v>
      </c>
      <c r="C274">
        <v>0</v>
      </c>
    </row>
    <row r="275" spans="1:3" x14ac:dyDescent="0.3">
      <c r="A275" s="113">
        <v>0</v>
      </c>
      <c r="B275" s="113">
        <v>1.3518181818181856</v>
      </c>
      <c r="C275">
        <v>0</v>
      </c>
    </row>
    <row r="276" spans="1:3" x14ac:dyDescent="0.3">
      <c r="A276" s="113">
        <v>0</v>
      </c>
      <c r="B276" s="113">
        <v>1.3855023923445018</v>
      </c>
      <c r="C276">
        <v>0</v>
      </c>
    </row>
    <row r="277" spans="1:3" x14ac:dyDescent="0.3">
      <c r="A277" s="113">
        <v>-2.5</v>
      </c>
      <c r="B277" s="113">
        <v>0</v>
      </c>
      <c r="C277">
        <v>0</v>
      </c>
    </row>
    <row r="278" spans="1:3" x14ac:dyDescent="0.3">
      <c r="A278" s="113">
        <v>-2.5</v>
      </c>
      <c r="B278" s="113">
        <v>0</v>
      </c>
      <c r="C278">
        <v>0</v>
      </c>
    </row>
    <row r="279" spans="1:3" x14ac:dyDescent="0.3">
      <c r="A279" s="113">
        <v>0</v>
      </c>
      <c r="B279" s="113">
        <v>1.3518181818181856</v>
      </c>
      <c r="C279">
        <v>0</v>
      </c>
    </row>
    <row r="280" spans="1:3" x14ac:dyDescent="0.3">
      <c r="A280" s="113">
        <v>0</v>
      </c>
      <c r="B280" s="113">
        <v>1.184449760765554</v>
      </c>
      <c r="C280">
        <v>0</v>
      </c>
    </row>
    <row r="281" spans="1:3" x14ac:dyDescent="0.3">
      <c r="A281" s="113">
        <v>0</v>
      </c>
      <c r="B281" s="113">
        <v>1.651578947368421</v>
      </c>
      <c r="C281">
        <v>0</v>
      </c>
    </row>
    <row r="282" spans="1:3" x14ac:dyDescent="0.3">
      <c r="A282" s="113">
        <v>0</v>
      </c>
      <c r="B282" s="113">
        <v>0.46339712918660664</v>
      </c>
      <c r="C282">
        <v>0</v>
      </c>
    </row>
    <row r="283" spans="1:3" x14ac:dyDescent="0.3">
      <c r="A283" s="113">
        <v>0</v>
      </c>
      <c r="B283" s="113">
        <v>0.34550239234450109</v>
      </c>
      <c r="C283">
        <v>0</v>
      </c>
    </row>
    <row r="284" spans="1:3" x14ac:dyDescent="0.3">
      <c r="A284" s="113">
        <v>0</v>
      </c>
      <c r="B284" s="113">
        <v>0.29602870813397492</v>
      </c>
      <c r="C284">
        <v>0</v>
      </c>
    </row>
    <row r="285" spans="1:3" x14ac:dyDescent="0.3">
      <c r="A285" s="113">
        <v>0</v>
      </c>
      <c r="B285" s="113">
        <v>0.27076555023923821</v>
      </c>
      <c r="C285">
        <v>0</v>
      </c>
    </row>
    <row r="286" spans="1:3" x14ac:dyDescent="0.3">
      <c r="A286" s="113">
        <v>0</v>
      </c>
      <c r="B286" s="113">
        <v>0</v>
      </c>
      <c r="C286">
        <v>0</v>
      </c>
    </row>
    <row r="287" spans="1:3" x14ac:dyDescent="0.3">
      <c r="A287" s="113">
        <v>0</v>
      </c>
      <c r="B287" s="113">
        <v>0</v>
      </c>
      <c r="C287">
        <v>0</v>
      </c>
    </row>
    <row r="288" spans="1:3" x14ac:dyDescent="0.3">
      <c r="A288" s="113">
        <v>0</v>
      </c>
      <c r="B288" s="113">
        <v>0</v>
      </c>
      <c r="C288">
        <v>0</v>
      </c>
    </row>
    <row r="289" spans="1:3" x14ac:dyDescent="0.3">
      <c r="A289" s="113">
        <v>0</v>
      </c>
      <c r="B289" s="113">
        <v>0</v>
      </c>
      <c r="C289">
        <v>0</v>
      </c>
    </row>
    <row r="290" spans="1:3" x14ac:dyDescent="0.3">
      <c r="A290" s="113">
        <v>0</v>
      </c>
      <c r="B290" s="113">
        <v>0</v>
      </c>
      <c r="C290">
        <v>0</v>
      </c>
    </row>
    <row r="291" spans="1:3" x14ac:dyDescent="0.3">
      <c r="A291" s="113">
        <v>-2.5</v>
      </c>
      <c r="B291" s="113">
        <v>0</v>
      </c>
      <c r="C291">
        <v>0</v>
      </c>
    </row>
    <row r="292" spans="1:3" x14ac:dyDescent="0.3">
      <c r="A292" s="113">
        <v>-2.5</v>
      </c>
      <c r="B292" s="113">
        <v>0</v>
      </c>
      <c r="C292">
        <v>0</v>
      </c>
    </row>
    <row r="293" spans="1:3" x14ac:dyDescent="0.3">
      <c r="A293" s="113">
        <v>-0.93000000000016103</v>
      </c>
      <c r="B293" s="113">
        <v>0</v>
      </c>
      <c r="C293">
        <v>0</v>
      </c>
    </row>
    <row r="294" spans="1:3" x14ac:dyDescent="0.3">
      <c r="A294" s="113">
        <v>0</v>
      </c>
      <c r="B294" s="113">
        <v>0</v>
      </c>
      <c r="C294">
        <v>0</v>
      </c>
    </row>
    <row r="295" spans="1:3" x14ac:dyDescent="0.3">
      <c r="A295" s="113">
        <v>0</v>
      </c>
      <c r="B295" s="113">
        <v>0</v>
      </c>
      <c r="C295">
        <v>0</v>
      </c>
    </row>
    <row r="296" spans="1:3" x14ac:dyDescent="0.3">
      <c r="A296" s="113">
        <v>0</v>
      </c>
      <c r="B296" s="113">
        <v>0.40607655502393863</v>
      </c>
      <c r="C296">
        <v>0</v>
      </c>
    </row>
    <row r="297" spans="1:3" x14ac:dyDescent="0.3">
      <c r="A297" s="113">
        <v>0</v>
      </c>
      <c r="B297" s="113">
        <v>0.92397129186604399</v>
      </c>
      <c r="C297">
        <v>0</v>
      </c>
    </row>
    <row r="298" spans="1:3" x14ac:dyDescent="0.3">
      <c r="A298" s="113">
        <v>0</v>
      </c>
      <c r="B298" s="113">
        <v>1.2744976076555181</v>
      </c>
      <c r="C298">
        <v>0</v>
      </c>
    </row>
    <row r="299" spans="1:3" x14ac:dyDescent="0.3">
      <c r="A299" s="113">
        <v>0</v>
      </c>
      <c r="B299" s="113">
        <v>1.5008133971292017</v>
      </c>
      <c r="C299">
        <v>0</v>
      </c>
    </row>
    <row r="300" spans="1:3" x14ac:dyDescent="0.3">
      <c r="A300" s="113">
        <v>0</v>
      </c>
      <c r="B300" s="113">
        <v>1.482918660287097</v>
      </c>
      <c r="C300">
        <v>0</v>
      </c>
    </row>
    <row r="301" spans="1:3" x14ac:dyDescent="0.3">
      <c r="A301" s="113">
        <v>-2.5</v>
      </c>
      <c r="B301" s="113">
        <v>0</v>
      </c>
      <c r="C301">
        <v>0</v>
      </c>
    </row>
    <row r="302" spans="1:3" x14ac:dyDescent="0.3">
      <c r="A302" s="113">
        <v>-2.5</v>
      </c>
      <c r="B302" s="113">
        <v>0</v>
      </c>
      <c r="C302">
        <v>0</v>
      </c>
    </row>
    <row r="303" spans="1:3" x14ac:dyDescent="0.3">
      <c r="A303" s="113">
        <v>0</v>
      </c>
      <c r="B303" s="113">
        <v>1.270287081339728</v>
      </c>
      <c r="C303">
        <v>0</v>
      </c>
    </row>
    <row r="304" spans="1:3" x14ac:dyDescent="0.3">
      <c r="A304" s="113">
        <v>0</v>
      </c>
      <c r="B304" s="113">
        <v>1.1376555023923596</v>
      </c>
      <c r="C304">
        <v>0</v>
      </c>
    </row>
    <row r="305" spans="1:3" x14ac:dyDescent="0.3">
      <c r="A305" s="113">
        <v>0</v>
      </c>
      <c r="B305" s="113">
        <v>1.6936842105263157</v>
      </c>
      <c r="C305">
        <v>0</v>
      </c>
    </row>
    <row r="306" spans="1:3" x14ac:dyDescent="0.3">
      <c r="A306" s="113">
        <v>0</v>
      </c>
      <c r="B306" s="113">
        <v>0.42607655502393876</v>
      </c>
      <c r="C306">
        <v>0</v>
      </c>
    </row>
    <row r="307" spans="1:3" x14ac:dyDescent="0.3">
      <c r="A307" s="113">
        <v>0</v>
      </c>
      <c r="B307" s="113">
        <v>0.32081339712920198</v>
      </c>
      <c r="C307">
        <v>0</v>
      </c>
    </row>
    <row r="308" spans="1:3" x14ac:dyDescent="0.3">
      <c r="A308" s="113">
        <v>0</v>
      </c>
      <c r="B308" s="113">
        <v>0.26291866028709659</v>
      </c>
      <c r="C308">
        <v>0</v>
      </c>
    </row>
    <row r="309" spans="1:3" x14ac:dyDescent="0.3">
      <c r="A309" s="113">
        <v>0</v>
      </c>
      <c r="B309" s="113">
        <v>0.23028708133972822</v>
      </c>
      <c r="C309">
        <v>0</v>
      </c>
    </row>
    <row r="310" spans="1:3" x14ac:dyDescent="0.3">
      <c r="A310" s="113">
        <v>0</v>
      </c>
      <c r="B310" s="113">
        <v>0</v>
      </c>
      <c r="C310">
        <v>0</v>
      </c>
    </row>
    <row r="311" spans="1:3" x14ac:dyDescent="0.3">
      <c r="A311" s="113">
        <v>0</v>
      </c>
      <c r="B311" s="113">
        <v>0</v>
      </c>
      <c r="C311">
        <v>0</v>
      </c>
    </row>
    <row r="312" spans="1:3" x14ac:dyDescent="0.3">
      <c r="A312" s="113">
        <v>0</v>
      </c>
      <c r="B312" s="113">
        <v>0</v>
      </c>
      <c r="C312">
        <v>0</v>
      </c>
    </row>
    <row r="313" spans="1:3" x14ac:dyDescent="0.3">
      <c r="A313" s="113">
        <v>0</v>
      </c>
      <c r="B313" s="113">
        <v>0</v>
      </c>
      <c r="C313">
        <v>0</v>
      </c>
    </row>
    <row r="314" spans="1:3" x14ac:dyDescent="0.3">
      <c r="A314" s="113">
        <v>0</v>
      </c>
      <c r="B314" s="113">
        <v>0</v>
      </c>
      <c r="C314">
        <v>0</v>
      </c>
    </row>
    <row r="315" spans="1:3" x14ac:dyDescent="0.3">
      <c r="A315" s="113">
        <v>-2.5</v>
      </c>
      <c r="B315" s="113">
        <v>0</v>
      </c>
      <c r="C315">
        <v>0</v>
      </c>
    </row>
    <row r="316" spans="1:3" x14ac:dyDescent="0.3">
      <c r="A316" s="113">
        <v>-2.5</v>
      </c>
      <c r="B316" s="113">
        <v>0</v>
      </c>
      <c r="C316">
        <v>0</v>
      </c>
    </row>
    <row r="317" spans="1:3" x14ac:dyDescent="0.3">
      <c r="A317" s="113">
        <v>-0.9300000000000892</v>
      </c>
      <c r="B317" s="113">
        <v>0</v>
      </c>
      <c r="C317">
        <v>0</v>
      </c>
    </row>
    <row r="318" spans="1:3" x14ac:dyDescent="0.3">
      <c r="A318" s="113">
        <v>0</v>
      </c>
      <c r="B318" s="113">
        <v>0</v>
      </c>
      <c r="C318">
        <v>0</v>
      </c>
    </row>
    <row r="319" spans="1:3" x14ac:dyDescent="0.3">
      <c r="A319" s="113">
        <v>0</v>
      </c>
      <c r="B319" s="113">
        <v>0</v>
      </c>
      <c r="C319">
        <v>0</v>
      </c>
    </row>
    <row r="320" spans="1:3" x14ac:dyDescent="0.3">
      <c r="A320" s="113">
        <v>0</v>
      </c>
      <c r="B320" s="113">
        <v>0.52167464114831597</v>
      </c>
      <c r="C320">
        <v>0</v>
      </c>
    </row>
    <row r="321" spans="1:3" x14ac:dyDescent="0.3">
      <c r="A321" s="113">
        <v>0</v>
      </c>
      <c r="B321" s="113">
        <v>1.0364114832535791</v>
      </c>
      <c r="C321">
        <v>0</v>
      </c>
    </row>
    <row r="322" spans="1:3" x14ac:dyDescent="0.3">
      <c r="A322" s="113">
        <v>0</v>
      </c>
      <c r="B322" s="113">
        <v>1.3006220095693692</v>
      </c>
      <c r="C322">
        <v>0</v>
      </c>
    </row>
    <row r="323" spans="1:3" x14ac:dyDescent="0.3">
      <c r="A323" s="113">
        <v>0</v>
      </c>
      <c r="B323" s="113">
        <v>1.43220095693779</v>
      </c>
      <c r="C323">
        <v>0</v>
      </c>
    </row>
    <row r="324" spans="1:3" x14ac:dyDescent="0.3">
      <c r="A324" s="113">
        <v>0</v>
      </c>
      <c r="B324" s="113">
        <v>1.4658851674641056</v>
      </c>
      <c r="C324">
        <v>0</v>
      </c>
    </row>
    <row r="325" spans="1:3" x14ac:dyDescent="0.3">
      <c r="A325" s="113">
        <v>-2.5</v>
      </c>
      <c r="B325" s="113">
        <v>0</v>
      </c>
      <c r="C325">
        <v>0</v>
      </c>
    </row>
    <row r="326" spans="1:3" x14ac:dyDescent="0.3">
      <c r="A326" s="113">
        <v>-2.5</v>
      </c>
      <c r="B326" s="113">
        <v>0</v>
      </c>
      <c r="C326">
        <v>0</v>
      </c>
    </row>
    <row r="327" spans="1:3" x14ac:dyDescent="0.3">
      <c r="A327" s="113">
        <v>0</v>
      </c>
      <c r="B327" s="113">
        <v>1.2564114832535789</v>
      </c>
      <c r="C327">
        <v>0</v>
      </c>
    </row>
    <row r="328" spans="1:3" x14ac:dyDescent="0.3">
      <c r="A328" s="113">
        <v>0</v>
      </c>
      <c r="B328" s="113">
        <v>1.0290430622009477</v>
      </c>
      <c r="C328">
        <v>0</v>
      </c>
    </row>
    <row r="329" spans="1:3" x14ac:dyDescent="0.3">
      <c r="A329" s="113">
        <v>0</v>
      </c>
      <c r="B329" s="113">
        <v>1.5589473684210526</v>
      </c>
      <c r="C329">
        <v>0</v>
      </c>
    </row>
    <row r="330" spans="1:3" x14ac:dyDescent="0.3">
      <c r="A330" s="113">
        <v>0</v>
      </c>
      <c r="B330" s="113">
        <v>0.40693779904305288</v>
      </c>
      <c r="C330">
        <v>0</v>
      </c>
    </row>
    <row r="331" spans="1:3" x14ac:dyDescent="0.3">
      <c r="A331" s="113">
        <v>0</v>
      </c>
      <c r="B331" s="113">
        <v>0.34167464114831592</v>
      </c>
      <c r="C331">
        <v>0</v>
      </c>
    </row>
    <row r="332" spans="1:3" x14ac:dyDescent="0.3">
      <c r="A332" s="113">
        <v>0</v>
      </c>
      <c r="B332" s="113">
        <v>0.3048325358851583</v>
      </c>
      <c r="C332">
        <v>0</v>
      </c>
    </row>
    <row r="333" spans="1:3" x14ac:dyDescent="0.3">
      <c r="A333" s="113">
        <v>0</v>
      </c>
      <c r="B333" s="113">
        <v>0.27535885167463203</v>
      </c>
      <c r="C333">
        <v>0</v>
      </c>
    </row>
    <row r="334" spans="1:3" x14ac:dyDescent="0.3">
      <c r="A334" s="113">
        <v>0</v>
      </c>
      <c r="B334" s="113">
        <v>0</v>
      </c>
      <c r="C334">
        <v>0</v>
      </c>
    </row>
    <row r="335" spans="1:3" x14ac:dyDescent="0.3">
      <c r="A335" s="113">
        <v>0</v>
      </c>
      <c r="B335" s="113">
        <v>0</v>
      </c>
      <c r="C335">
        <v>0</v>
      </c>
    </row>
    <row r="336" spans="1:3" x14ac:dyDescent="0.3">
      <c r="A336" s="113">
        <v>0</v>
      </c>
      <c r="B336" s="113">
        <v>0</v>
      </c>
      <c r="C336">
        <v>0</v>
      </c>
    </row>
    <row r="337" spans="1:3" x14ac:dyDescent="0.3">
      <c r="A337" s="113">
        <v>0</v>
      </c>
      <c r="B337" s="113">
        <v>0</v>
      </c>
      <c r="C337">
        <v>0</v>
      </c>
    </row>
    <row r="338" spans="1:3" x14ac:dyDescent="0.3">
      <c r="A338" s="113">
        <v>0</v>
      </c>
      <c r="B338" s="113">
        <v>0</v>
      </c>
      <c r="C338">
        <v>0</v>
      </c>
    </row>
    <row r="339" spans="1:3" x14ac:dyDescent="0.3">
      <c r="A339" s="113">
        <v>-0.92999999999980731</v>
      </c>
      <c r="B339" s="113">
        <v>0</v>
      </c>
      <c r="C339">
        <v>0</v>
      </c>
    </row>
    <row r="340" spans="1:3" x14ac:dyDescent="0.3">
      <c r="A340" s="113">
        <v>-2.5</v>
      </c>
      <c r="B340" s="113">
        <v>0</v>
      </c>
      <c r="C340">
        <v>0</v>
      </c>
    </row>
    <row r="341" spans="1:3" x14ac:dyDescent="0.3">
      <c r="A341" s="113">
        <v>-2.5</v>
      </c>
      <c r="B341" s="113">
        <v>0</v>
      </c>
      <c r="C341">
        <v>0</v>
      </c>
    </row>
    <row r="342" spans="1:3" x14ac:dyDescent="0.3">
      <c r="A342" s="113">
        <v>0</v>
      </c>
      <c r="B342" s="113">
        <v>0</v>
      </c>
      <c r="C342">
        <v>0</v>
      </c>
    </row>
    <row r="343" spans="1:3" x14ac:dyDescent="0.3">
      <c r="A343" s="113">
        <v>0</v>
      </c>
      <c r="B343" s="113">
        <v>0</v>
      </c>
      <c r="C343">
        <v>0</v>
      </c>
    </row>
    <row r="344" spans="1:3" x14ac:dyDescent="0.3">
      <c r="A344" s="113">
        <v>0</v>
      </c>
      <c r="B344" s="113">
        <v>0</v>
      </c>
      <c r="C344">
        <v>0</v>
      </c>
    </row>
    <row r="345" spans="1:3" x14ac:dyDescent="0.3">
      <c r="A345" s="113">
        <v>0</v>
      </c>
      <c r="B345" s="113">
        <v>0</v>
      </c>
      <c r="C345">
        <v>0</v>
      </c>
    </row>
    <row r="346" spans="1:3" x14ac:dyDescent="0.3">
      <c r="A346" s="113">
        <v>0</v>
      </c>
      <c r="B346" s="113">
        <v>0</v>
      </c>
      <c r="C346">
        <v>0</v>
      </c>
    </row>
    <row r="347" spans="1:3" x14ac:dyDescent="0.3">
      <c r="A347" s="113">
        <v>0</v>
      </c>
      <c r="B347" s="113">
        <v>0</v>
      </c>
      <c r="C347">
        <v>0</v>
      </c>
    </row>
    <row r="348" spans="1:3" x14ac:dyDescent="0.3">
      <c r="A348" s="113">
        <v>0</v>
      </c>
      <c r="B348" s="113">
        <v>0.31526315789466408</v>
      </c>
      <c r="C348">
        <v>0</v>
      </c>
    </row>
    <row r="349" spans="1:3" x14ac:dyDescent="0.3">
      <c r="A349" s="113">
        <v>0</v>
      </c>
      <c r="B349" s="113">
        <v>0</v>
      </c>
      <c r="C349">
        <v>0</v>
      </c>
    </row>
    <row r="350" spans="1:3" x14ac:dyDescent="0.3">
      <c r="A350" s="113">
        <v>0</v>
      </c>
      <c r="B350" s="113">
        <v>0</v>
      </c>
      <c r="C350">
        <v>0</v>
      </c>
    </row>
    <row r="351" spans="1:3" x14ac:dyDescent="0.3">
      <c r="A351" s="113">
        <v>0</v>
      </c>
      <c r="B351" s="113">
        <v>0</v>
      </c>
      <c r="C351">
        <v>0</v>
      </c>
    </row>
    <row r="352" spans="1:3" x14ac:dyDescent="0.3">
      <c r="A352" s="113">
        <v>0</v>
      </c>
      <c r="B352" s="113">
        <v>0</v>
      </c>
      <c r="C352">
        <v>0</v>
      </c>
    </row>
    <row r="353" spans="1:3" x14ac:dyDescent="0.3">
      <c r="A353" s="113">
        <v>0</v>
      </c>
      <c r="B353" s="113">
        <v>1.0978947368421053</v>
      </c>
      <c r="C353">
        <v>0</v>
      </c>
    </row>
    <row r="354" spans="1:3" x14ac:dyDescent="0.3">
      <c r="A354" s="113">
        <v>0</v>
      </c>
      <c r="B354" s="113">
        <v>1.1305263157894738</v>
      </c>
      <c r="C354">
        <v>0</v>
      </c>
    </row>
    <row r="355" spans="1:3" x14ac:dyDescent="0.3">
      <c r="A355" s="113">
        <v>0</v>
      </c>
      <c r="B355" s="113">
        <v>1.1389473684210529</v>
      </c>
      <c r="C355">
        <v>0</v>
      </c>
    </row>
    <row r="356" spans="1:3" x14ac:dyDescent="0.3">
      <c r="A356" s="113">
        <v>0</v>
      </c>
      <c r="B356" s="113">
        <v>1.1294736842105264</v>
      </c>
      <c r="C356">
        <v>0</v>
      </c>
    </row>
    <row r="357" spans="1:3" x14ac:dyDescent="0.3">
      <c r="A357" s="113">
        <v>0</v>
      </c>
      <c r="B357" s="113">
        <v>1.1178947368421055</v>
      </c>
      <c r="C357">
        <v>0</v>
      </c>
    </row>
    <row r="358" spans="1:3" x14ac:dyDescent="0.3">
      <c r="A358" s="113">
        <v>0</v>
      </c>
      <c r="B358" s="113">
        <v>0</v>
      </c>
      <c r="C358">
        <v>0</v>
      </c>
    </row>
    <row r="359" spans="1:3" x14ac:dyDescent="0.3">
      <c r="A359" s="113">
        <v>0</v>
      </c>
      <c r="B359" s="113">
        <v>0</v>
      </c>
      <c r="C359">
        <v>0</v>
      </c>
    </row>
    <row r="360" spans="1:3" x14ac:dyDescent="0.3">
      <c r="A360" s="113">
        <v>0</v>
      </c>
      <c r="B360" s="113">
        <v>0</v>
      </c>
      <c r="C360">
        <v>0</v>
      </c>
    </row>
    <row r="361" spans="1:3" x14ac:dyDescent="0.3">
      <c r="A361" s="113">
        <v>0</v>
      </c>
      <c r="B361" s="113">
        <v>0</v>
      </c>
      <c r="C361">
        <v>0</v>
      </c>
    </row>
    <row r="362" spans="1:3" x14ac:dyDescent="0.3">
      <c r="A362" s="113">
        <v>0</v>
      </c>
      <c r="B362" s="113">
        <v>0</v>
      </c>
      <c r="C362">
        <v>0</v>
      </c>
    </row>
    <row r="363" spans="1:3" x14ac:dyDescent="0.3">
      <c r="A363" s="113">
        <v>-0.93000000000006611</v>
      </c>
      <c r="B363" s="113">
        <v>0</v>
      </c>
      <c r="C363">
        <v>0</v>
      </c>
    </row>
    <row r="364" spans="1:3" x14ac:dyDescent="0.3">
      <c r="A364" s="113">
        <v>-2.5</v>
      </c>
      <c r="B364" s="113">
        <v>0</v>
      </c>
      <c r="C364">
        <v>0</v>
      </c>
    </row>
    <row r="365" spans="1:3" x14ac:dyDescent="0.3">
      <c r="A365" s="113">
        <v>-2.5</v>
      </c>
      <c r="B365" s="113">
        <v>0</v>
      </c>
      <c r="C365">
        <v>0</v>
      </c>
    </row>
    <row r="366" spans="1:3" x14ac:dyDescent="0.3">
      <c r="A366" s="113">
        <v>0</v>
      </c>
      <c r="B366" s="113">
        <v>0</v>
      </c>
      <c r="C366">
        <v>0</v>
      </c>
    </row>
    <row r="367" spans="1:3" x14ac:dyDescent="0.3">
      <c r="A367" s="113">
        <v>0</v>
      </c>
      <c r="B367" s="113">
        <v>0</v>
      </c>
      <c r="C367">
        <v>0</v>
      </c>
    </row>
    <row r="368" spans="1:3" x14ac:dyDescent="0.3">
      <c r="A368" s="113">
        <v>0</v>
      </c>
      <c r="B368" s="113">
        <v>0</v>
      </c>
      <c r="C368">
        <v>0</v>
      </c>
    </row>
    <row r="369" spans="1:3" x14ac:dyDescent="0.3">
      <c r="A369" s="113">
        <v>0</v>
      </c>
      <c r="B369" s="113">
        <v>0</v>
      </c>
      <c r="C369">
        <v>0</v>
      </c>
    </row>
    <row r="370" spans="1:3" x14ac:dyDescent="0.3">
      <c r="A370" s="113">
        <v>0</v>
      </c>
      <c r="B370" s="113">
        <v>0</v>
      </c>
      <c r="C370">
        <v>0</v>
      </c>
    </row>
    <row r="371" spans="1:3" x14ac:dyDescent="0.3">
      <c r="A371" s="113">
        <v>0</v>
      </c>
      <c r="B371" s="113">
        <v>0</v>
      </c>
      <c r="C371">
        <v>0</v>
      </c>
    </row>
    <row r="372" spans="1:3" x14ac:dyDescent="0.3">
      <c r="A372" s="113">
        <v>0</v>
      </c>
      <c r="B372" s="113">
        <v>0</v>
      </c>
      <c r="C372">
        <v>0</v>
      </c>
    </row>
    <row r="373" spans="1:3" x14ac:dyDescent="0.3">
      <c r="A373" s="113">
        <v>0</v>
      </c>
      <c r="B373" s="113">
        <v>0</v>
      </c>
      <c r="C373">
        <v>0</v>
      </c>
    </row>
    <row r="374" spans="1:3" x14ac:dyDescent="0.3">
      <c r="A374" s="113">
        <v>0</v>
      </c>
      <c r="B374" s="113">
        <v>0</v>
      </c>
      <c r="C374">
        <v>0</v>
      </c>
    </row>
    <row r="375" spans="1:3" x14ac:dyDescent="0.3">
      <c r="A375" s="113">
        <v>0</v>
      </c>
      <c r="B375" s="113">
        <v>0</v>
      </c>
      <c r="C375">
        <v>0</v>
      </c>
    </row>
    <row r="376" spans="1:3" x14ac:dyDescent="0.3">
      <c r="A376" s="113">
        <v>0</v>
      </c>
      <c r="B376" s="113">
        <v>0</v>
      </c>
      <c r="C376">
        <v>0</v>
      </c>
    </row>
    <row r="377" spans="1:3" x14ac:dyDescent="0.3">
      <c r="A377" s="113">
        <v>0</v>
      </c>
      <c r="B377" s="113">
        <v>1.1031578947368423</v>
      </c>
      <c r="C377">
        <v>0</v>
      </c>
    </row>
    <row r="378" spans="1:3" x14ac:dyDescent="0.3">
      <c r="A378" s="113">
        <v>0</v>
      </c>
      <c r="B378" s="113">
        <v>1.1126315789473684</v>
      </c>
      <c r="C378">
        <v>0</v>
      </c>
    </row>
    <row r="379" spans="1:3" x14ac:dyDescent="0.3">
      <c r="A379" s="113">
        <v>0</v>
      </c>
      <c r="B379" s="113">
        <v>1.1221052631578947</v>
      </c>
      <c r="C379">
        <v>0</v>
      </c>
    </row>
    <row r="380" spans="1:3" x14ac:dyDescent="0.3">
      <c r="A380" s="113">
        <v>0</v>
      </c>
      <c r="B380" s="113">
        <v>1.1200000000000001</v>
      </c>
      <c r="C380">
        <v>0</v>
      </c>
    </row>
    <row r="381" spans="1:3" x14ac:dyDescent="0.3">
      <c r="A381" s="113">
        <v>0</v>
      </c>
      <c r="B381" s="113">
        <v>1.1200000000000001</v>
      </c>
      <c r="C381">
        <v>0</v>
      </c>
    </row>
    <row r="382" spans="1:3" x14ac:dyDescent="0.3">
      <c r="A382" s="113">
        <v>0</v>
      </c>
      <c r="B382" s="113">
        <v>0.35210526315793056</v>
      </c>
      <c r="C382">
        <v>0</v>
      </c>
    </row>
    <row r="383" spans="1:3" x14ac:dyDescent="0.3">
      <c r="A383" s="113">
        <v>0</v>
      </c>
      <c r="B383" s="113">
        <v>0</v>
      </c>
      <c r="C383">
        <v>0</v>
      </c>
    </row>
    <row r="384" spans="1:3" x14ac:dyDescent="0.3">
      <c r="A384" s="113">
        <v>0</v>
      </c>
      <c r="B384" s="113">
        <v>0</v>
      </c>
      <c r="C384">
        <v>0</v>
      </c>
    </row>
    <row r="385" spans="1:3" x14ac:dyDescent="0.3">
      <c r="A385" s="113">
        <v>0</v>
      </c>
      <c r="B385" s="113">
        <v>0</v>
      </c>
      <c r="C385">
        <v>0</v>
      </c>
    </row>
    <row r="386" spans="1:3" x14ac:dyDescent="0.3">
      <c r="A386" s="113">
        <v>0</v>
      </c>
      <c r="B386" s="113">
        <v>0</v>
      </c>
      <c r="C386">
        <v>0</v>
      </c>
    </row>
    <row r="387" spans="1:3" x14ac:dyDescent="0.3">
      <c r="A387" s="113">
        <v>-2.5</v>
      </c>
      <c r="B387" s="113">
        <v>0</v>
      </c>
      <c r="C387">
        <v>0</v>
      </c>
    </row>
    <row r="388" spans="1:3" x14ac:dyDescent="0.3">
      <c r="A388" s="113">
        <v>-2.5</v>
      </c>
      <c r="B388" s="113">
        <v>0</v>
      </c>
      <c r="C388">
        <v>0</v>
      </c>
    </row>
    <row r="389" spans="1:3" x14ac:dyDescent="0.3">
      <c r="A389" s="113">
        <v>-0.92999999999991079</v>
      </c>
      <c r="B389" s="113">
        <v>0</v>
      </c>
      <c r="C389">
        <v>0</v>
      </c>
    </row>
    <row r="390" spans="1:3" x14ac:dyDescent="0.3">
      <c r="A390" s="113">
        <v>0</v>
      </c>
      <c r="B390" s="113">
        <v>0</v>
      </c>
      <c r="C390">
        <v>0</v>
      </c>
    </row>
    <row r="391" spans="1:3" x14ac:dyDescent="0.3">
      <c r="A391" s="113">
        <v>0</v>
      </c>
      <c r="B391" s="113">
        <v>0</v>
      </c>
      <c r="C391">
        <v>0</v>
      </c>
    </row>
    <row r="392" spans="1:3" x14ac:dyDescent="0.3">
      <c r="A392" s="113">
        <v>0</v>
      </c>
      <c r="B392" s="113">
        <v>0.3453110047846813</v>
      </c>
      <c r="C392">
        <v>0</v>
      </c>
    </row>
    <row r="393" spans="1:3" x14ac:dyDescent="0.3">
      <c r="A393" s="113">
        <v>0</v>
      </c>
      <c r="B393" s="113">
        <v>0.96425837320573449</v>
      </c>
      <c r="C393">
        <v>0</v>
      </c>
    </row>
    <row r="394" spans="1:3" x14ac:dyDescent="0.3">
      <c r="A394" s="113">
        <v>0</v>
      </c>
      <c r="B394" s="113">
        <v>1.2832057416267868</v>
      </c>
      <c r="C394">
        <v>0</v>
      </c>
    </row>
    <row r="395" spans="1:3" x14ac:dyDescent="0.3">
      <c r="A395" s="113">
        <v>0</v>
      </c>
      <c r="B395" s="113">
        <v>1.4242583732057346</v>
      </c>
      <c r="C395">
        <v>0</v>
      </c>
    </row>
    <row r="396" spans="1:3" x14ac:dyDescent="0.3">
      <c r="A396" s="113">
        <v>0</v>
      </c>
      <c r="B396" s="113">
        <v>1.4084688995215235</v>
      </c>
      <c r="C396">
        <v>0</v>
      </c>
    </row>
    <row r="397" spans="1:3" x14ac:dyDescent="0.3">
      <c r="A397" s="113">
        <v>-2.5</v>
      </c>
      <c r="B397" s="113">
        <v>0</v>
      </c>
      <c r="C397">
        <v>0</v>
      </c>
    </row>
    <row r="398" spans="1:3" x14ac:dyDescent="0.3">
      <c r="A398" s="113">
        <v>-2.5</v>
      </c>
      <c r="B398" s="113">
        <v>0</v>
      </c>
      <c r="C398">
        <v>0</v>
      </c>
    </row>
    <row r="399" spans="1:3" x14ac:dyDescent="0.3">
      <c r="A399" s="113">
        <v>0</v>
      </c>
      <c r="B399" s="113">
        <v>1.3347846889952082</v>
      </c>
      <c r="C399">
        <v>0</v>
      </c>
    </row>
    <row r="400" spans="1:3" x14ac:dyDescent="0.3">
      <c r="A400" s="113">
        <v>0</v>
      </c>
      <c r="B400" s="113">
        <v>1.2453110047846816</v>
      </c>
      <c r="C400">
        <v>0</v>
      </c>
    </row>
    <row r="401" spans="1:3" x14ac:dyDescent="0.3">
      <c r="A401" s="113">
        <v>0</v>
      </c>
      <c r="B401" s="113">
        <v>0.7621531100478397</v>
      </c>
      <c r="C401">
        <v>0</v>
      </c>
    </row>
    <row r="402" spans="1:3" x14ac:dyDescent="0.3">
      <c r="A402" s="113">
        <v>0</v>
      </c>
      <c r="B402" s="113">
        <v>1.4042105263157898</v>
      </c>
      <c r="C402">
        <v>0</v>
      </c>
    </row>
    <row r="403" spans="1:3" x14ac:dyDescent="0.3">
      <c r="A403" s="113">
        <v>0</v>
      </c>
      <c r="B403" s="113">
        <v>0.30531100478468159</v>
      </c>
      <c r="C403">
        <v>0</v>
      </c>
    </row>
    <row r="404" spans="1:3" x14ac:dyDescent="0.3">
      <c r="A404" s="113">
        <v>0</v>
      </c>
      <c r="B404" s="113">
        <v>0.24110047846889207</v>
      </c>
      <c r="C404">
        <v>0</v>
      </c>
    </row>
    <row r="405" spans="1:3" x14ac:dyDescent="0.3">
      <c r="A405" s="113">
        <v>0</v>
      </c>
      <c r="B405" s="113">
        <v>0.21162679425836556</v>
      </c>
      <c r="C405">
        <v>0</v>
      </c>
    </row>
    <row r="406" spans="1:3" x14ac:dyDescent="0.3">
      <c r="A406" s="113">
        <v>0</v>
      </c>
      <c r="B406" s="113">
        <v>0</v>
      </c>
      <c r="C406">
        <v>0</v>
      </c>
    </row>
    <row r="407" spans="1:3" x14ac:dyDescent="0.3">
      <c r="A407" s="113">
        <v>0</v>
      </c>
      <c r="B407" s="113">
        <v>0</v>
      </c>
      <c r="C407">
        <v>0</v>
      </c>
    </row>
    <row r="408" spans="1:3" x14ac:dyDescent="0.3">
      <c r="A408" s="113">
        <v>0</v>
      </c>
      <c r="B408" s="113">
        <v>0</v>
      </c>
      <c r="C408">
        <v>0</v>
      </c>
    </row>
    <row r="409" spans="1:3" x14ac:dyDescent="0.3">
      <c r="A409" s="113">
        <v>0</v>
      </c>
      <c r="B409" s="113">
        <v>0</v>
      </c>
      <c r="C409">
        <v>0</v>
      </c>
    </row>
    <row r="410" spans="1:3" x14ac:dyDescent="0.3">
      <c r="A410" s="113">
        <v>0</v>
      </c>
      <c r="B410" s="113">
        <v>0</v>
      </c>
      <c r="C410">
        <v>0</v>
      </c>
    </row>
    <row r="411" spans="1:3" x14ac:dyDescent="0.3">
      <c r="A411" s="113">
        <v>-2.5</v>
      </c>
      <c r="B411" s="113">
        <v>0</v>
      </c>
      <c r="C411">
        <v>0</v>
      </c>
    </row>
    <row r="412" spans="1:3" x14ac:dyDescent="0.3">
      <c r="A412" s="113">
        <v>-2.5</v>
      </c>
      <c r="B412" s="113">
        <v>0</v>
      </c>
      <c r="C412">
        <v>0</v>
      </c>
    </row>
    <row r="413" spans="1:3" x14ac:dyDescent="0.3">
      <c r="A413" s="113">
        <v>-0.93000000000014127</v>
      </c>
      <c r="B413" s="113">
        <v>0</v>
      </c>
      <c r="C413">
        <v>0</v>
      </c>
    </row>
    <row r="414" spans="1:3" x14ac:dyDescent="0.3">
      <c r="A414" s="113">
        <v>0</v>
      </c>
      <c r="B414" s="113">
        <v>0</v>
      </c>
      <c r="C414">
        <v>0</v>
      </c>
    </row>
    <row r="415" spans="1:3" x14ac:dyDescent="0.3">
      <c r="A415" s="113">
        <v>0</v>
      </c>
      <c r="B415" s="113">
        <v>0</v>
      </c>
      <c r="C415">
        <v>0</v>
      </c>
    </row>
    <row r="416" spans="1:3" x14ac:dyDescent="0.3">
      <c r="A416" s="113">
        <v>0</v>
      </c>
      <c r="B416" s="113">
        <v>0.36607655502392333</v>
      </c>
      <c r="C416">
        <v>0</v>
      </c>
    </row>
    <row r="417" spans="1:3" x14ac:dyDescent="0.3">
      <c r="A417" s="113">
        <v>0</v>
      </c>
      <c r="B417" s="113">
        <v>0.91133971291866023</v>
      </c>
      <c r="C417">
        <v>0</v>
      </c>
    </row>
    <row r="418" spans="1:3" x14ac:dyDescent="0.3">
      <c r="A418" s="113">
        <v>0</v>
      </c>
      <c r="B418" s="113">
        <v>1.3376555023923447</v>
      </c>
      <c r="C418">
        <v>0</v>
      </c>
    </row>
    <row r="419" spans="1:3" x14ac:dyDescent="0.3">
      <c r="A419" s="113">
        <v>0</v>
      </c>
      <c r="B419" s="113">
        <v>1.4966028708133974</v>
      </c>
      <c r="C419">
        <v>0</v>
      </c>
    </row>
    <row r="420" spans="1:3" x14ac:dyDescent="0.3">
      <c r="A420" s="113">
        <v>0</v>
      </c>
      <c r="B420" s="113">
        <v>1.4913397129186605</v>
      </c>
      <c r="C420">
        <v>0</v>
      </c>
    </row>
    <row r="421" spans="1:3" x14ac:dyDescent="0.3">
      <c r="A421" s="113">
        <v>-2.5</v>
      </c>
      <c r="B421" s="113">
        <v>0</v>
      </c>
      <c r="C421">
        <v>0</v>
      </c>
    </row>
    <row r="422" spans="1:3" x14ac:dyDescent="0.3">
      <c r="A422" s="113">
        <v>-2.5</v>
      </c>
      <c r="B422" s="113">
        <v>0</v>
      </c>
      <c r="C422">
        <v>0</v>
      </c>
    </row>
    <row r="423" spans="1:3" x14ac:dyDescent="0.3">
      <c r="A423" s="113">
        <v>0</v>
      </c>
      <c r="B423" s="113">
        <v>1.3102870813397129</v>
      </c>
      <c r="C423">
        <v>0</v>
      </c>
    </row>
    <row r="424" spans="1:3" x14ac:dyDescent="0.3">
      <c r="A424" s="113">
        <v>0</v>
      </c>
      <c r="B424" s="113">
        <v>1.1702870813397126</v>
      </c>
      <c r="C424">
        <v>0</v>
      </c>
    </row>
    <row r="425" spans="1:3" x14ac:dyDescent="0.3">
      <c r="A425" s="113">
        <v>0</v>
      </c>
      <c r="B425" s="113">
        <v>0.75028708133971278</v>
      </c>
      <c r="C425">
        <v>0</v>
      </c>
    </row>
    <row r="426" spans="1:3" x14ac:dyDescent="0.3">
      <c r="A426" s="113">
        <v>0</v>
      </c>
      <c r="B426" s="113">
        <v>1.3884210526315788</v>
      </c>
      <c r="C426">
        <v>0</v>
      </c>
    </row>
    <row r="427" spans="1:3" x14ac:dyDescent="0.3">
      <c r="A427" s="113">
        <v>0</v>
      </c>
      <c r="B427" s="113">
        <v>0.28186602870813415</v>
      </c>
      <c r="C427">
        <v>0</v>
      </c>
    </row>
    <row r="428" spans="1:3" x14ac:dyDescent="0.3">
      <c r="A428" s="113">
        <v>0</v>
      </c>
      <c r="B428" s="113">
        <v>0.22607655502392332</v>
      </c>
      <c r="C428">
        <v>0</v>
      </c>
    </row>
    <row r="429" spans="1:3" x14ac:dyDescent="0.3">
      <c r="A429" s="113">
        <v>0</v>
      </c>
      <c r="B429" s="113">
        <v>0.19976076555023917</v>
      </c>
      <c r="C429">
        <v>0</v>
      </c>
    </row>
    <row r="430" spans="1:3" x14ac:dyDescent="0.3">
      <c r="A430" s="113">
        <v>0</v>
      </c>
      <c r="B430" s="113">
        <v>0</v>
      </c>
      <c r="C430">
        <v>0</v>
      </c>
    </row>
    <row r="431" spans="1:3" x14ac:dyDescent="0.3">
      <c r="A431" s="113">
        <v>0</v>
      </c>
      <c r="B431" s="113">
        <v>0</v>
      </c>
      <c r="C431">
        <v>0</v>
      </c>
    </row>
    <row r="432" spans="1:3" x14ac:dyDescent="0.3">
      <c r="A432" s="113">
        <v>0</v>
      </c>
      <c r="B432" s="113">
        <v>0</v>
      </c>
      <c r="C432">
        <v>0</v>
      </c>
    </row>
    <row r="433" spans="1:3" x14ac:dyDescent="0.3">
      <c r="A433" s="113">
        <v>0</v>
      </c>
      <c r="B433" s="113">
        <v>0</v>
      </c>
      <c r="C433">
        <v>0</v>
      </c>
    </row>
    <row r="434" spans="1:3" x14ac:dyDescent="0.3">
      <c r="A434" s="113">
        <v>0</v>
      </c>
      <c r="B434" s="113">
        <v>0</v>
      </c>
      <c r="C434">
        <v>0</v>
      </c>
    </row>
    <row r="435" spans="1:3" x14ac:dyDescent="0.3">
      <c r="A435" s="113">
        <v>-2.5</v>
      </c>
      <c r="B435" s="113">
        <v>0</v>
      </c>
      <c r="C435">
        <v>0</v>
      </c>
    </row>
    <row r="436" spans="1:3" x14ac:dyDescent="0.3">
      <c r="A436" s="113">
        <v>-2.5</v>
      </c>
      <c r="B436" s="113">
        <v>0</v>
      </c>
      <c r="C436">
        <v>0</v>
      </c>
    </row>
    <row r="437" spans="1:3" x14ac:dyDescent="0.3">
      <c r="A437" s="113">
        <v>-0.92999999999964822</v>
      </c>
      <c r="B437" s="113">
        <v>0</v>
      </c>
      <c r="C437">
        <v>0</v>
      </c>
    </row>
    <row r="438" spans="1:3" x14ac:dyDescent="0.3">
      <c r="A438" s="113">
        <v>0</v>
      </c>
      <c r="B438" s="113">
        <v>0</v>
      </c>
      <c r="C438">
        <v>0</v>
      </c>
    </row>
    <row r="439" spans="1:3" x14ac:dyDescent="0.3">
      <c r="A439" s="113">
        <v>0</v>
      </c>
      <c r="B439" s="113">
        <v>0</v>
      </c>
      <c r="C439">
        <v>0</v>
      </c>
    </row>
    <row r="440" spans="1:3" x14ac:dyDescent="0.3">
      <c r="A440" s="113">
        <v>0</v>
      </c>
      <c r="B440" s="113">
        <v>0.46138755980856444</v>
      </c>
      <c r="C440">
        <v>0</v>
      </c>
    </row>
    <row r="441" spans="1:3" x14ac:dyDescent="0.3">
      <c r="A441" s="113">
        <v>0</v>
      </c>
      <c r="B441" s="113">
        <v>0.98980861244014351</v>
      </c>
      <c r="C441">
        <v>0</v>
      </c>
    </row>
    <row r="442" spans="1:3" x14ac:dyDescent="0.3">
      <c r="A442" s="113">
        <v>0</v>
      </c>
      <c r="B442" s="113">
        <v>1.2971770334927746</v>
      </c>
      <c r="C442">
        <v>0</v>
      </c>
    </row>
    <row r="443" spans="1:3" x14ac:dyDescent="0.3">
      <c r="A443" s="113">
        <v>0</v>
      </c>
      <c r="B443" s="113">
        <v>1.4855980861243538</v>
      </c>
      <c r="C443">
        <v>0</v>
      </c>
    </row>
    <row r="444" spans="1:3" x14ac:dyDescent="0.3">
      <c r="A444" s="113">
        <v>0</v>
      </c>
      <c r="B444" s="113">
        <v>1.4740191387559332</v>
      </c>
      <c r="C444">
        <v>0</v>
      </c>
    </row>
    <row r="445" spans="1:3" x14ac:dyDescent="0.3">
      <c r="A445" s="113">
        <v>-2.5</v>
      </c>
      <c r="B445" s="113">
        <v>0</v>
      </c>
      <c r="C445">
        <v>0</v>
      </c>
    </row>
    <row r="446" spans="1:3" x14ac:dyDescent="0.3">
      <c r="A446" s="113">
        <v>-2.5</v>
      </c>
      <c r="B446" s="113">
        <v>0</v>
      </c>
      <c r="C446">
        <v>0</v>
      </c>
    </row>
    <row r="447" spans="1:3" x14ac:dyDescent="0.3">
      <c r="A447" s="113">
        <v>0</v>
      </c>
      <c r="B447" s="113">
        <v>1.2234928229664592</v>
      </c>
      <c r="C447">
        <v>0</v>
      </c>
    </row>
    <row r="448" spans="1:3" x14ac:dyDescent="0.3">
      <c r="A448" s="113">
        <v>0</v>
      </c>
      <c r="B448" s="113">
        <v>1.1371770334927749</v>
      </c>
      <c r="C448">
        <v>0</v>
      </c>
    </row>
    <row r="449" spans="1:3" x14ac:dyDescent="0.3">
      <c r="A449" s="113">
        <v>0</v>
      </c>
      <c r="B449" s="113">
        <v>0.7477033492822488</v>
      </c>
      <c r="C449">
        <v>0</v>
      </c>
    </row>
    <row r="450" spans="1:3" x14ac:dyDescent="0.3">
      <c r="A450" s="113">
        <v>0</v>
      </c>
      <c r="B450" s="113">
        <v>1.4105263157894739</v>
      </c>
      <c r="C450">
        <v>0</v>
      </c>
    </row>
    <row r="451" spans="1:3" x14ac:dyDescent="0.3">
      <c r="A451" s="113">
        <v>0</v>
      </c>
      <c r="B451" s="113">
        <v>0.28033492822961703</v>
      </c>
      <c r="C451">
        <v>0</v>
      </c>
    </row>
    <row r="452" spans="1:3" x14ac:dyDescent="0.3">
      <c r="A452" s="113">
        <v>0</v>
      </c>
      <c r="B452" s="113">
        <v>0.22454545454540656</v>
      </c>
      <c r="C452">
        <v>0</v>
      </c>
    </row>
    <row r="453" spans="1:3" x14ac:dyDescent="0.3">
      <c r="A453" s="113">
        <v>0</v>
      </c>
      <c r="B453" s="113">
        <v>0.19822966507172224</v>
      </c>
      <c r="C453">
        <v>0</v>
      </c>
    </row>
    <row r="454" spans="1:3" x14ac:dyDescent="0.3">
      <c r="A454" s="113">
        <v>0</v>
      </c>
      <c r="B454" s="113">
        <v>0</v>
      </c>
      <c r="C454">
        <v>0</v>
      </c>
    </row>
    <row r="455" spans="1:3" x14ac:dyDescent="0.3">
      <c r="A455" s="113">
        <v>0</v>
      </c>
      <c r="B455" s="113">
        <v>0</v>
      </c>
      <c r="C455">
        <v>0</v>
      </c>
    </row>
    <row r="456" spans="1:3" x14ac:dyDescent="0.3">
      <c r="A456" s="113">
        <v>0</v>
      </c>
      <c r="B456" s="113">
        <v>0</v>
      </c>
      <c r="C456">
        <v>0</v>
      </c>
    </row>
    <row r="457" spans="1:3" x14ac:dyDescent="0.3">
      <c r="A457" s="113">
        <v>0</v>
      </c>
      <c r="B457" s="113">
        <v>0</v>
      </c>
      <c r="C457">
        <v>0</v>
      </c>
    </row>
    <row r="458" spans="1:3" x14ac:dyDescent="0.3">
      <c r="A458" s="113">
        <v>-0.92999999999984184</v>
      </c>
      <c r="B458" s="113">
        <v>0</v>
      </c>
      <c r="C458">
        <v>0</v>
      </c>
    </row>
    <row r="459" spans="1:3" x14ac:dyDescent="0.3">
      <c r="A459" s="113">
        <v>-2.5</v>
      </c>
      <c r="B459" s="113">
        <v>0</v>
      </c>
      <c r="C459">
        <v>0</v>
      </c>
    </row>
    <row r="460" spans="1:3" x14ac:dyDescent="0.3">
      <c r="A460" s="113">
        <v>-2.5</v>
      </c>
      <c r="B460" s="113">
        <v>0</v>
      </c>
      <c r="C460">
        <v>0</v>
      </c>
    </row>
    <row r="461" spans="1:3" x14ac:dyDescent="0.3">
      <c r="A461" s="113">
        <v>0</v>
      </c>
      <c r="B461" s="113">
        <v>0</v>
      </c>
      <c r="C461">
        <v>0</v>
      </c>
    </row>
    <row r="462" spans="1:3" x14ac:dyDescent="0.3">
      <c r="A462" s="113">
        <v>0</v>
      </c>
      <c r="B462" s="113">
        <v>0</v>
      </c>
      <c r="C462">
        <v>0</v>
      </c>
    </row>
    <row r="463" spans="1:3" x14ac:dyDescent="0.3">
      <c r="A463" s="113">
        <v>0</v>
      </c>
      <c r="B463" s="113">
        <v>0</v>
      </c>
      <c r="C463">
        <v>0</v>
      </c>
    </row>
    <row r="464" spans="1:3" x14ac:dyDescent="0.3">
      <c r="A464" s="113">
        <v>0</v>
      </c>
      <c r="B464" s="113">
        <v>0.45622009569381206</v>
      </c>
      <c r="C464">
        <v>0</v>
      </c>
    </row>
    <row r="465" spans="1:3" x14ac:dyDescent="0.3">
      <c r="A465" s="113">
        <v>0</v>
      </c>
      <c r="B465" s="113">
        <v>0.99516746411486467</v>
      </c>
      <c r="C465">
        <v>0</v>
      </c>
    </row>
    <row r="466" spans="1:3" x14ac:dyDescent="0.3">
      <c r="A466" s="113">
        <v>0</v>
      </c>
      <c r="B466" s="113">
        <v>1.2983253588517072</v>
      </c>
      <c r="C466">
        <v>0</v>
      </c>
    </row>
    <row r="467" spans="1:3" x14ac:dyDescent="0.3">
      <c r="A467" s="113">
        <v>0</v>
      </c>
      <c r="B467" s="113">
        <v>1.3951674641148646</v>
      </c>
      <c r="C467">
        <v>0</v>
      </c>
    </row>
    <row r="468" spans="1:3" x14ac:dyDescent="0.3">
      <c r="A468" s="113">
        <v>0</v>
      </c>
      <c r="B468" s="113">
        <v>1.4141148325359174</v>
      </c>
      <c r="C468">
        <v>0</v>
      </c>
    </row>
    <row r="469" spans="1:3" x14ac:dyDescent="0.3">
      <c r="A469" s="113">
        <v>-2.5</v>
      </c>
      <c r="B469" s="113">
        <v>0</v>
      </c>
      <c r="C469">
        <v>0</v>
      </c>
    </row>
    <row r="470" spans="1:3" x14ac:dyDescent="0.3">
      <c r="A470" s="113">
        <v>-2.5</v>
      </c>
      <c r="B470" s="113">
        <v>0</v>
      </c>
      <c r="C470">
        <v>0</v>
      </c>
    </row>
    <row r="471" spans="1:3" x14ac:dyDescent="0.3">
      <c r="A471" s="113">
        <v>0</v>
      </c>
      <c r="B471" s="113">
        <v>1.2320095693780226</v>
      </c>
      <c r="C471">
        <v>0</v>
      </c>
    </row>
    <row r="472" spans="1:3" x14ac:dyDescent="0.3">
      <c r="A472" s="113">
        <v>0</v>
      </c>
      <c r="B472" s="113">
        <v>1.1267464114832857</v>
      </c>
      <c r="C472">
        <v>0</v>
      </c>
    </row>
    <row r="473" spans="1:3" x14ac:dyDescent="0.3">
      <c r="A473" s="113">
        <v>0</v>
      </c>
      <c r="B473" s="113">
        <v>0.77937799043065437</v>
      </c>
      <c r="C473">
        <v>0</v>
      </c>
    </row>
    <row r="474" spans="1:3" x14ac:dyDescent="0.3">
      <c r="A474" s="113">
        <v>0</v>
      </c>
      <c r="B474" s="113">
        <v>1.4557894736842105</v>
      </c>
      <c r="C474">
        <v>0</v>
      </c>
    </row>
    <row r="475" spans="1:3" x14ac:dyDescent="0.3">
      <c r="A475" s="113">
        <v>0</v>
      </c>
      <c r="B475" s="113">
        <v>0.33832535885170673</v>
      </c>
      <c r="C475">
        <v>0</v>
      </c>
    </row>
    <row r="476" spans="1:3" x14ac:dyDescent="0.3">
      <c r="A476" s="113">
        <v>0</v>
      </c>
      <c r="B476" s="113">
        <v>0.24253588516749616</v>
      </c>
      <c r="C476">
        <v>0</v>
      </c>
    </row>
    <row r="477" spans="1:3" x14ac:dyDescent="0.3">
      <c r="A477" s="113">
        <v>0</v>
      </c>
      <c r="B477" s="113">
        <v>0.19622009569381213</v>
      </c>
      <c r="C477">
        <v>0</v>
      </c>
    </row>
    <row r="478" spans="1:3" x14ac:dyDescent="0.3">
      <c r="A478" s="113">
        <v>0</v>
      </c>
      <c r="B478" s="113">
        <v>0</v>
      </c>
      <c r="C478">
        <v>0</v>
      </c>
    </row>
    <row r="479" spans="1:3" x14ac:dyDescent="0.3">
      <c r="A479" s="113">
        <v>0</v>
      </c>
      <c r="B479" s="113">
        <v>0</v>
      </c>
      <c r="C479">
        <v>0</v>
      </c>
    </row>
    <row r="480" spans="1:3" x14ac:dyDescent="0.3">
      <c r="A480" s="113">
        <v>0</v>
      </c>
      <c r="B480" s="113">
        <v>0</v>
      </c>
      <c r="C480">
        <v>0</v>
      </c>
    </row>
    <row r="481" spans="1:3" x14ac:dyDescent="0.3">
      <c r="A481" s="113">
        <v>0</v>
      </c>
      <c r="B481" s="113">
        <v>0</v>
      </c>
      <c r="C481">
        <v>0</v>
      </c>
    </row>
    <row r="482" spans="1:3" x14ac:dyDescent="0.3">
      <c r="A482" s="113">
        <v>0</v>
      </c>
      <c r="B482" s="113">
        <v>0</v>
      </c>
      <c r="C482">
        <v>0</v>
      </c>
    </row>
    <row r="483" spans="1:3" x14ac:dyDescent="0.3">
      <c r="A483" s="113">
        <v>-2.5</v>
      </c>
      <c r="B483" s="113">
        <v>0</v>
      </c>
      <c r="C483">
        <v>0</v>
      </c>
    </row>
    <row r="484" spans="1:3" x14ac:dyDescent="0.3">
      <c r="A484" s="113">
        <v>-2.5</v>
      </c>
      <c r="B484" s="113">
        <v>0</v>
      </c>
      <c r="C484">
        <v>0</v>
      </c>
    </row>
    <row r="485" spans="1:3" x14ac:dyDescent="0.3">
      <c r="A485" s="113">
        <v>-0.93000000000013316</v>
      </c>
      <c r="B485" s="113">
        <v>0</v>
      </c>
      <c r="C485">
        <v>0</v>
      </c>
    </row>
    <row r="486" spans="1:3" x14ac:dyDescent="0.3">
      <c r="A486" s="113">
        <v>0</v>
      </c>
      <c r="B486" s="113">
        <v>0</v>
      </c>
      <c r="C486">
        <v>0</v>
      </c>
    </row>
    <row r="487" spans="1:3" x14ac:dyDescent="0.3">
      <c r="A487" s="113">
        <v>0</v>
      </c>
      <c r="B487" s="113">
        <v>0</v>
      </c>
      <c r="C487">
        <v>0</v>
      </c>
    </row>
    <row r="488" spans="1:3" x14ac:dyDescent="0.3">
      <c r="A488" s="113">
        <v>0</v>
      </c>
      <c r="B488" s="113">
        <v>0.53252631578942566</v>
      </c>
      <c r="C488">
        <v>0</v>
      </c>
    </row>
    <row r="489" spans="1:3" x14ac:dyDescent="0.3">
      <c r="A489" s="113">
        <v>0</v>
      </c>
      <c r="B489" s="113">
        <v>1.1146315789473202</v>
      </c>
      <c r="C489">
        <v>0</v>
      </c>
    </row>
    <row r="490" spans="1:3" x14ac:dyDescent="0.3">
      <c r="A490" s="113">
        <v>0</v>
      </c>
      <c r="B490" s="113">
        <v>1.3977894736841625</v>
      </c>
      <c r="C490">
        <v>0</v>
      </c>
    </row>
    <row r="491" spans="1:3" x14ac:dyDescent="0.3">
      <c r="A491" s="113">
        <v>0</v>
      </c>
      <c r="B491" s="113">
        <v>1.4641052631578471</v>
      </c>
      <c r="C491">
        <v>0</v>
      </c>
    </row>
    <row r="492" spans="1:3" x14ac:dyDescent="0.3">
      <c r="A492" s="113">
        <v>0</v>
      </c>
      <c r="B492" s="113">
        <v>1.4209473684210043</v>
      </c>
      <c r="C492">
        <v>0</v>
      </c>
    </row>
    <row r="493" spans="1:3" x14ac:dyDescent="0.3">
      <c r="A493" s="113">
        <v>-2.5</v>
      </c>
      <c r="B493" s="113">
        <v>0</v>
      </c>
      <c r="C493">
        <v>0</v>
      </c>
    </row>
    <row r="494" spans="1:3" x14ac:dyDescent="0.3">
      <c r="A494" s="113">
        <v>-1.9435789473680936</v>
      </c>
      <c r="B494" s="113">
        <v>0</v>
      </c>
      <c r="C494">
        <v>0</v>
      </c>
    </row>
    <row r="495" spans="1:3" x14ac:dyDescent="0.3">
      <c r="A495" s="113">
        <v>0</v>
      </c>
      <c r="B495" s="113">
        <v>1.1325263157894259</v>
      </c>
      <c r="C495">
        <v>0</v>
      </c>
    </row>
    <row r="496" spans="1:3" x14ac:dyDescent="0.3">
      <c r="A496" s="113">
        <v>0</v>
      </c>
      <c r="B496" s="113">
        <v>0.88621052631574149</v>
      </c>
      <c r="C496">
        <v>0</v>
      </c>
    </row>
    <row r="497" spans="1:3" x14ac:dyDescent="0.3">
      <c r="A497" s="113">
        <v>0</v>
      </c>
      <c r="B497" s="113">
        <v>1.3368421052631583</v>
      </c>
      <c r="C497">
        <v>0</v>
      </c>
    </row>
    <row r="498" spans="1:3" x14ac:dyDescent="0.3">
      <c r="A498" s="113">
        <v>0</v>
      </c>
      <c r="B498" s="113">
        <v>0.31568421052626766</v>
      </c>
      <c r="C498">
        <v>0</v>
      </c>
    </row>
    <row r="499" spans="1:3" x14ac:dyDescent="0.3">
      <c r="A499" s="113">
        <v>0</v>
      </c>
      <c r="B499" s="113">
        <v>0.28199999999995196</v>
      </c>
      <c r="C499">
        <v>0</v>
      </c>
    </row>
    <row r="500" spans="1:3" x14ac:dyDescent="0.3">
      <c r="A500" s="113">
        <v>0</v>
      </c>
      <c r="B500" s="113">
        <v>0.25568421052626783</v>
      </c>
      <c r="C500">
        <v>0</v>
      </c>
    </row>
    <row r="501" spans="1:3" x14ac:dyDescent="0.3">
      <c r="A501" s="113">
        <v>0</v>
      </c>
      <c r="B501" s="113">
        <v>0.23463157894732034</v>
      </c>
      <c r="C501">
        <v>0</v>
      </c>
    </row>
    <row r="502" spans="1:3" x14ac:dyDescent="0.3">
      <c r="A502" s="113">
        <v>0</v>
      </c>
      <c r="B502" s="113">
        <v>0</v>
      </c>
      <c r="C502">
        <v>0</v>
      </c>
    </row>
    <row r="503" spans="1:3" x14ac:dyDescent="0.3">
      <c r="A503" s="113">
        <v>0</v>
      </c>
      <c r="B503" s="113">
        <v>0</v>
      </c>
      <c r="C503">
        <v>0</v>
      </c>
    </row>
    <row r="504" spans="1:3" x14ac:dyDescent="0.3">
      <c r="A504" s="113">
        <v>0</v>
      </c>
      <c r="B504" s="113">
        <v>0</v>
      </c>
      <c r="C504">
        <v>0</v>
      </c>
    </row>
    <row r="505" spans="1:3" x14ac:dyDescent="0.3">
      <c r="A505" s="113">
        <v>0</v>
      </c>
      <c r="B505" s="113">
        <v>0</v>
      </c>
      <c r="C505">
        <v>0</v>
      </c>
    </row>
    <row r="506" spans="1:3" x14ac:dyDescent="0.3">
      <c r="A506" s="113">
        <v>0</v>
      </c>
      <c r="B506" s="113">
        <v>0</v>
      </c>
      <c r="C506">
        <v>0</v>
      </c>
    </row>
    <row r="507" spans="1:3" x14ac:dyDescent="0.3">
      <c r="A507" s="113">
        <v>-0.93000000000015581</v>
      </c>
      <c r="B507" s="113">
        <v>0</v>
      </c>
      <c r="C507">
        <v>0</v>
      </c>
    </row>
    <row r="508" spans="1:3" x14ac:dyDescent="0.3">
      <c r="A508" s="113">
        <v>-2.5</v>
      </c>
      <c r="B508" s="113">
        <v>0</v>
      </c>
      <c r="C508">
        <v>0</v>
      </c>
    </row>
    <row r="509" spans="1:3" x14ac:dyDescent="0.3">
      <c r="A509" s="113">
        <v>-2.5</v>
      </c>
      <c r="B509" s="113">
        <v>0</v>
      </c>
      <c r="C509">
        <v>0</v>
      </c>
    </row>
    <row r="510" spans="1:3" x14ac:dyDescent="0.3">
      <c r="A510" s="113">
        <v>0</v>
      </c>
      <c r="B510" s="113">
        <v>0</v>
      </c>
      <c r="C510">
        <v>0</v>
      </c>
    </row>
    <row r="511" spans="1:3" x14ac:dyDescent="0.3">
      <c r="A511" s="113">
        <v>0</v>
      </c>
      <c r="B511" s="113">
        <v>0</v>
      </c>
      <c r="C511">
        <v>0</v>
      </c>
    </row>
    <row r="512" spans="1:3" x14ac:dyDescent="0.3">
      <c r="A512" s="113">
        <v>0</v>
      </c>
      <c r="B512" s="113">
        <v>0</v>
      </c>
      <c r="C512">
        <v>0</v>
      </c>
    </row>
    <row r="513" spans="1:3" x14ac:dyDescent="0.3">
      <c r="A513" s="113">
        <v>0</v>
      </c>
      <c r="B513" s="113">
        <v>0</v>
      </c>
      <c r="C513">
        <v>0</v>
      </c>
    </row>
    <row r="514" spans="1:3" x14ac:dyDescent="0.3">
      <c r="A514" s="113">
        <v>0</v>
      </c>
      <c r="B514" s="113">
        <v>0</v>
      </c>
      <c r="C514">
        <v>0</v>
      </c>
    </row>
    <row r="515" spans="1:3" x14ac:dyDescent="0.3">
      <c r="A515" s="113">
        <v>0</v>
      </c>
      <c r="B515" s="113">
        <v>0</v>
      </c>
      <c r="C515">
        <v>0</v>
      </c>
    </row>
    <row r="516" spans="1:3" x14ac:dyDescent="0.3">
      <c r="A516" s="113">
        <v>0</v>
      </c>
      <c r="B516" s="113">
        <v>0</v>
      </c>
      <c r="C516">
        <v>0</v>
      </c>
    </row>
    <row r="517" spans="1:3" x14ac:dyDescent="0.3">
      <c r="A517" s="113">
        <v>0</v>
      </c>
      <c r="B517" s="113">
        <v>0</v>
      </c>
      <c r="C517">
        <v>0</v>
      </c>
    </row>
    <row r="518" spans="1:3" x14ac:dyDescent="0.3">
      <c r="A518" s="113">
        <v>0</v>
      </c>
      <c r="B518" s="113">
        <v>0.46473684210598232</v>
      </c>
      <c r="C518">
        <v>0</v>
      </c>
    </row>
    <row r="519" spans="1:3" x14ac:dyDescent="0.3">
      <c r="A519" s="113">
        <v>0</v>
      </c>
      <c r="B519" s="113">
        <v>0</v>
      </c>
      <c r="C519">
        <v>0</v>
      </c>
    </row>
    <row r="520" spans="1:3" x14ac:dyDescent="0.3">
      <c r="A520" s="113">
        <v>0</v>
      </c>
      <c r="B520" s="113">
        <v>0</v>
      </c>
      <c r="C520">
        <v>0</v>
      </c>
    </row>
    <row r="521" spans="1:3" x14ac:dyDescent="0.3">
      <c r="A521" s="113">
        <v>0</v>
      </c>
      <c r="B521" s="113">
        <v>1.0873684210526315</v>
      </c>
      <c r="C521">
        <v>0</v>
      </c>
    </row>
    <row r="522" spans="1:3" x14ac:dyDescent="0.3">
      <c r="A522" s="113">
        <v>0</v>
      </c>
      <c r="B522" s="113">
        <v>1.0905263157894738</v>
      </c>
      <c r="C522">
        <v>0</v>
      </c>
    </row>
    <row r="523" spans="1:3" x14ac:dyDescent="0.3">
      <c r="A523" s="113">
        <v>0</v>
      </c>
      <c r="B523" s="113">
        <v>1.0947368421052632</v>
      </c>
      <c r="C523">
        <v>0</v>
      </c>
    </row>
    <row r="524" spans="1:3" x14ac:dyDescent="0.3">
      <c r="A524" s="113">
        <v>0</v>
      </c>
      <c r="B524" s="113">
        <v>1.097894736842105</v>
      </c>
      <c r="C524">
        <v>0</v>
      </c>
    </row>
    <row r="525" spans="1:3" x14ac:dyDescent="0.3">
      <c r="A525" s="113">
        <v>0</v>
      </c>
      <c r="B525" s="113">
        <v>1.0947368421052632</v>
      </c>
      <c r="C525">
        <v>0</v>
      </c>
    </row>
    <row r="526" spans="1:3" x14ac:dyDescent="0.3">
      <c r="A526" s="113">
        <v>0</v>
      </c>
      <c r="B526" s="113">
        <v>0</v>
      </c>
      <c r="C526">
        <v>0</v>
      </c>
    </row>
    <row r="527" spans="1:3" x14ac:dyDescent="0.3">
      <c r="A527" s="113">
        <v>0</v>
      </c>
      <c r="B527" s="113">
        <v>0</v>
      </c>
      <c r="C527">
        <v>0</v>
      </c>
    </row>
    <row r="528" spans="1:3" x14ac:dyDescent="0.3">
      <c r="A528" s="113">
        <v>0</v>
      </c>
      <c r="B528" s="113">
        <v>0</v>
      </c>
      <c r="C528">
        <v>0</v>
      </c>
    </row>
    <row r="529" spans="1:3" x14ac:dyDescent="0.3">
      <c r="A529" s="113">
        <v>0</v>
      </c>
      <c r="B529" s="113">
        <v>0</v>
      </c>
      <c r="C529">
        <v>0</v>
      </c>
    </row>
    <row r="530" spans="1:3" x14ac:dyDescent="0.3">
      <c r="A530" s="113">
        <v>0</v>
      </c>
      <c r="B530" s="113">
        <v>0</v>
      </c>
      <c r="C530">
        <v>0</v>
      </c>
    </row>
    <row r="531" spans="1:3" x14ac:dyDescent="0.3">
      <c r="A531" s="113">
        <v>-0.93000000000036187</v>
      </c>
      <c r="B531" s="113">
        <v>0</v>
      </c>
      <c r="C531">
        <v>0</v>
      </c>
    </row>
    <row r="532" spans="1:3" x14ac:dyDescent="0.3">
      <c r="A532" s="113">
        <v>-2.5</v>
      </c>
      <c r="B532" s="113">
        <v>0</v>
      </c>
      <c r="C532">
        <v>0</v>
      </c>
    </row>
    <row r="533" spans="1:3" x14ac:dyDescent="0.3">
      <c r="A533" s="113">
        <v>-2.5</v>
      </c>
      <c r="B533" s="113">
        <v>0</v>
      </c>
      <c r="C533">
        <v>0</v>
      </c>
    </row>
    <row r="534" spans="1:3" x14ac:dyDescent="0.3">
      <c r="A534" s="113">
        <v>0</v>
      </c>
      <c r="B534" s="113">
        <v>0</v>
      </c>
      <c r="C534">
        <v>0</v>
      </c>
    </row>
    <row r="535" spans="1:3" x14ac:dyDescent="0.3">
      <c r="A535" s="113">
        <v>0</v>
      </c>
      <c r="B535" s="113">
        <v>0</v>
      </c>
      <c r="C535">
        <v>0</v>
      </c>
    </row>
    <row r="536" spans="1:3" x14ac:dyDescent="0.3">
      <c r="A536" s="113">
        <v>0</v>
      </c>
      <c r="B536" s="113">
        <v>0</v>
      </c>
      <c r="C536">
        <v>0</v>
      </c>
    </row>
    <row r="537" spans="1:3" x14ac:dyDescent="0.3">
      <c r="A537" s="113">
        <v>0</v>
      </c>
      <c r="B537" s="113">
        <v>0</v>
      </c>
      <c r="C537">
        <v>0</v>
      </c>
    </row>
    <row r="538" spans="1:3" x14ac:dyDescent="0.3">
      <c r="A538" s="113">
        <v>0</v>
      </c>
      <c r="B538" s="113">
        <v>0</v>
      </c>
      <c r="C538">
        <v>0</v>
      </c>
    </row>
    <row r="539" spans="1:3" x14ac:dyDescent="0.3">
      <c r="A539" s="113">
        <v>0</v>
      </c>
      <c r="B539" s="113">
        <v>0</v>
      </c>
      <c r="C539">
        <v>0</v>
      </c>
    </row>
    <row r="540" spans="1:3" x14ac:dyDescent="0.3">
      <c r="A540" s="113">
        <v>0</v>
      </c>
      <c r="B540" s="113">
        <v>0</v>
      </c>
      <c r="C540">
        <v>0</v>
      </c>
    </row>
    <row r="541" spans="1:3" x14ac:dyDescent="0.3">
      <c r="A541" s="113">
        <v>0</v>
      </c>
      <c r="B541" s="113">
        <v>0</v>
      </c>
      <c r="C541">
        <v>0</v>
      </c>
    </row>
    <row r="542" spans="1:3" x14ac:dyDescent="0.3">
      <c r="A542" s="113">
        <v>0</v>
      </c>
      <c r="B542" s="113">
        <v>0</v>
      </c>
      <c r="C542">
        <v>0</v>
      </c>
    </row>
    <row r="543" spans="1:3" x14ac:dyDescent="0.3">
      <c r="A543" s="113">
        <v>0</v>
      </c>
      <c r="B543" s="113">
        <v>0</v>
      </c>
      <c r="C543">
        <v>0</v>
      </c>
    </row>
    <row r="544" spans="1:3" x14ac:dyDescent="0.3">
      <c r="A544" s="113">
        <v>0</v>
      </c>
      <c r="B544" s="113">
        <v>0</v>
      </c>
      <c r="C544">
        <v>0</v>
      </c>
    </row>
    <row r="545" spans="1:3" x14ac:dyDescent="0.3">
      <c r="A545" s="113">
        <v>0</v>
      </c>
      <c r="B545" s="113">
        <v>1.0757894736842106</v>
      </c>
      <c r="C545">
        <v>0</v>
      </c>
    </row>
    <row r="546" spans="1:3" x14ac:dyDescent="0.3">
      <c r="A546" s="113">
        <v>0</v>
      </c>
      <c r="B546" s="113">
        <v>1.0852631578947369</v>
      </c>
      <c r="C546">
        <v>0</v>
      </c>
    </row>
    <row r="547" spans="1:3" x14ac:dyDescent="0.3">
      <c r="A547" s="113">
        <v>0</v>
      </c>
      <c r="B547" s="113">
        <v>1.0884210526315792</v>
      </c>
      <c r="C547">
        <v>0</v>
      </c>
    </row>
    <row r="548" spans="1:3" x14ac:dyDescent="0.3">
      <c r="A548" s="113">
        <v>0</v>
      </c>
      <c r="B548" s="113">
        <v>1.0863157894736843</v>
      </c>
      <c r="C548">
        <v>0</v>
      </c>
    </row>
    <row r="549" spans="1:3" x14ac:dyDescent="0.3">
      <c r="A549" s="113">
        <v>0</v>
      </c>
      <c r="B549" s="113">
        <v>1.0789473684210527</v>
      </c>
      <c r="C549">
        <v>0</v>
      </c>
    </row>
    <row r="550" spans="1:3" x14ac:dyDescent="0.3">
      <c r="A550" s="113">
        <v>0</v>
      </c>
      <c r="B550" s="113">
        <v>0.51526315789433264</v>
      </c>
      <c r="C550">
        <v>0</v>
      </c>
    </row>
    <row r="551" spans="1:3" x14ac:dyDescent="0.3">
      <c r="A551" s="113">
        <v>0</v>
      </c>
      <c r="B551" s="113">
        <v>0</v>
      </c>
      <c r="C551">
        <v>0</v>
      </c>
    </row>
    <row r="552" spans="1:3" x14ac:dyDescent="0.3">
      <c r="A552" s="113">
        <v>0</v>
      </c>
      <c r="B552" s="113">
        <v>0</v>
      </c>
      <c r="C552">
        <v>0</v>
      </c>
    </row>
    <row r="553" spans="1:3" x14ac:dyDescent="0.3">
      <c r="A553" s="113">
        <v>0</v>
      </c>
      <c r="B553" s="113">
        <v>0</v>
      </c>
      <c r="C553">
        <v>0</v>
      </c>
    </row>
    <row r="554" spans="1:3" x14ac:dyDescent="0.3">
      <c r="A554" s="113">
        <v>0</v>
      </c>
      <c r="B554" s="113">
        <v>0</v>
      </c>
      <c r="C554">
        <v>0</v>
      </c>
    </row>
    <row r="555" spans="1:3" x14ac:dyDescent="0.3">
      <c r="A555" s="113">
        <v>-2.5</v>
      </c>
      <c r="B555" s="113">
        <v>0</v>
      </c>
      <c r="C555">
        <v>0</v>
      </c>
    </row>
    <row r="556" spans="1:3" x14ac:dyDescent="0.3">
      <c r="A556" s="113">
        <v>-2.5</v>
      </c>
      <c r="B556" s="113">
        <v>0</v>
      </c>
      <c r="C556">
        <v>0</v>
      </c>
    </row>
    <row r="557" spans="1:3" x14ac:dyDescent="0.3">
      <c r="A557" s="113">
        <v>-0.92999999999961691</v>
      </c>
      <c r="B557" s="113">
        <v>0</v>
      </c>
      <c r="C557">
        <v>0</v>
      </c>
    </row>
    <row r="558" spans="1:3" x14ac:dyDescent="0.3">
      <c r="A558" s="113">
        <v>0</v>
      </c>
      <c r="B558" s="113">
        <v>0</v>
      </c>
      <c r="C558">
        <v>0</v>
      </c>
    </row>
    <row r="559" spans="1:3" x14ac:dyDescent="0.3">
      <c r="A559" s="113">
        <v>0</v>
      </c>
      <c r="B559" s="113">
        <v>0</v>
      </c>
      <c r="C559">
        <v>0</v>
      </c>
    </row>
    <row r="560" spans="1:3" x14ac:dyDescent="0.3">
      <c r="A560" s="113">
        <v>0</v>
      </c>
      <c r="B560" s="113">
        <v>0.43612440191386137</v>
      </c>
      <c r="C560">
        <v>0</v>
      </c>
    </row>
    <row r="561" spans="1:3" x14ac:dyDescent="0.3">
      <c r="A561" s="113">
        <v>0</v>
      </c>
      <c r="B561" s="113">
        <v>0.94033492822965092</v>
      </c>
      <c r="C561">
        <v>0</v>
      </c>
    </row>
    <row r="562" spans="1:3" x14ac:dyDescent="0.3">
      <c r="A562" s="113">
        <v>0</v>
      </c>
      <c r="B562" s="113">
        <v>1.1992822966507031</v>
      </c>
      <c r="C562">
        <v>0</v>
      </c>
    </row>
    <row r="563" spans="1:3" x14ac:dyDescent="0.3">
      <c r="A563" s="113">
        <v>0</v>
      </c>
      <c r="B563" s="113">
        <v>1.3750717703349142</v>
      </c>
      <c r="C563">
        <v>0</v>
      </c>
    </row>
    <row r="564" spans="1:3" x14ac:dyDescent="0.3">
      <c r="A564" s="113">
        <v>0</v>
      </c>
      <c r="B564" s="113">
        <v>1.4371770334928089</v>
      </c>
      <c r="C564">
        <v>0</v>
      </c>
    </row>
    <row r="565" spans="1:3" x14ac:dyDescent="0.3">
      <c r="A565" s="113">
        <v>-2.5</v>
      </c>
      <c r="B565" s="113">
        <v>0</v>
      </c>
      <c r="C565">
        <v>0</v>
      </c>
    </row>
    <row r="566" spans="1:3" x14ac:dyDescent="0.3">
      <c r="A566" s="113">
        <v>-2.5</v>
      </c>
      <c r="B566" s="113">
        <v>0</v>
      </c>
      <c r="C566">
        <v>0</v>
      </c>
    </row>
    <row r="567" spans="1:3" x14ac:dyDescent="0.3">
      <c r="A567" s="113">
        <v>0</v>
      </c>
      <c r="B567" s="113">
        <v>1.3698086124401776</v>
      </c>
      <c r="C567">
        <v>0</v>
      </c>
    </row>
    <row r="568" spans="1:3" x14ac:dyDescent="0.3">
      <c r="A568" s="113">
        <v>0</v>
      </c>
      <c r="B568" s="113">
        <v>1.2171770334928089</v>
      </c>
      <c r="C568">
        <v>0</v>
      </c>
    </row>
    <row r="569" spans="1:3" x14ac:dyDescent="0.3">
      <c r="A569" s="113">
        <v>0</v>
      </c>
      <c r="B569" s="113">
        <v>0.80244019138754574</v>
      </c>
      <c r="C569">
        <v>0</v>
      </c>
    </row>
    <row r="570" spans="1:3" x14ac:dyDescent="0.3">
      <c r="A570" s="113">
        <v>0</v>
      </c>
      <c r="B570" s="113">
        <v>1.3421052631578947</v>
      </c>
      <c r="C570">
        <v>0</v>
      </c>
    </row>
    <row r="571" spans="1:3" x14ac:dyDescent="0.3">
      <c r="A571" s="113">
        <v>0</v>
      </c>
      <c r="B571" s="113">
        <v>0.30980861244017727</v>
      </c>
      <c r="C571">
        <v>0</v>
      </c>
    </row>
    <row r="572" spans="1:3" x14ac:dyDescent="0.3">
      <c r="A572" s="113">
        <v>0</v>
      </c>
      <c r="B572" s="113">
        <v>0.26665071770333532</v>
      </c>
      <c r="C572">
        <v>0</v>
      </c>
    </row>
    <row r="573" spans="1:3" x14ac:dyDescent="0.3">
      <c r="A573" s="113">
        <v>0</v>
      </c>
      <c r="B573" s="113">
        <v>0.23401913875596664</v>
      </c>
      <c r="C573">
        <v>0</v>
      </c>
    </row>
    <row r="574" spans="1:3" x14ac:dyDescent="0.3">
      <c r="A574" s="113">
        <v>0</v>
      </c>
      <c r="B574" s="113">
        <v>0</v>
      </c>
      <c r="C574">
        <v>0</v>
      </c>
    </row>
    <row r="575" spans="1:3" x14ac:dyDescent="0.3">
      <c r="A575" s="113">
        <v>0</v>
      </c>
      <c r="B575" s="113">
        <v>0</v>
      </c>
      <c r="C575">
        <v>0</v>
      </c>
    </row>
    <row r="576" spans="1:3" x14ac:dyDescent="0.3">
      <c r="A576" s="113">
        <v>0</v>
      </c>
      <c r="B576" s="113">
        <v>0</v>
      </c>
      <c r="C576">
        <v>0</v>
      </c>
    </row>
    <row r="577" spans="1:3" x14ac:dyDescent="0.3">
      <c r="A577" s="113">
        <v>0</v>
      </c>
      <c r="B577" s="113">
        <v>0</v>
      </c>
      <c r="C577">
        <v>0</v>
      </c>
    </row>
    <row r="578" spans="1:3" x14ac:dyDescent="0.3">
      <c r="A578" s="113">
        <v>0</v>
      </c>
      <c r="B578" s="113">
        <v>0</v>
      </c>
      <c r="C578">
        <v>0</v>
      </c>
    </row>
    <row r="579" spans="1:3" x14ac:dyDescent="0.3">
      <c r="A579" s="113">
        <v>-2.5</v>
      </c>
      <c r="B579" s="113">
        <v>0</v>
      </c>
      <c r="C579">
        <v>0</v>
      </c>
    </row>
    <row r="580" spans="1:3" x14ac:dyDescent="0.3">
      <c r="A580" s="113">
        <v>-2.5</v>
      </c>
      <c r="B580" s="113">
        <v>0</v>
      </c>
      <c r="C580">
        <v>0</v>
      </c>
    </row>
    <row r="581" spans="1:3" x14ac:dyDescent="0.3">
      <c r="A581" s="113">
        <v>-0.92999999999955185</v>
      </c>
      <c r="B581" s="113">
        <v>0</v>
      </c>
      <c r="C581">
        <v>0</v>
      </c>
    </row>
    <row r="582" spans="1:3" x14ac:dyDescent="0.3">
      <c r="A582" s="113">
        <v>0</v>
      </c>
      <c r="B582" s="113">
        <v>0</v>
      </c>
      <c r="C582">
        <v>0</v>
      </c>
    </row>
    <row r="583" spans="1:3" x14ac:dyDescent="0.3">
      <c r="A583" s="113">
        <v>0</v>
      </c>
      <c r="B583" s="113">
        <v>0</v>
      </c>
      <c r="C583">
        <v>0</v>
      </c>
    </row>
    <row r="584" spans="1:3" x14ac:dyDescent="0.3">
      <c r="A584" s="113">
        <v>0</v>
      </c>
      <c r="B584" s="113">
        <v>0.43392344497605378</v>
      </c>
      <c r="C584">
        <v>0</v>
      </c>
    </row>
    <row r="585" spans="1:3" x14ac:dyDescent="0.3">
      <c r="A585" s="113">
        <v>0</v>
      </c>
      <c r="B585" s="113">
        <v>0.92971291866026462</v>
      </c>
      <c r="C585">
        <v>0</v>
      </c>
    </row>
    <row r="586" spans="1:3" x14ac:dyDescent="0.3">
      <c r="A586" s="113">
        <v>0</v>
      </c>
      <c r="B586" s="113">
        <v>1.2255023923444754</v>
      </c>
      <c r="C586">
        <v>0</v>
      </c>
    </row>
    <row r="587" spans="1:3" x14ac:dyDescent="0.3">
      <c r="A587" s="113">
        <v>0</v>
      </c>
      <c r="B587" s="113">
        <v>1.4002392344497381</v>
      </c>
      <c r="C587">
        <v>0</v>
      </c>
    </row>
    <row r="588" spans="1:3" x14ac:dyDescent="0.3">
      <c r="A588" s="113">
        <v>0</v>
      </c>
      <c r="B588" s="113">
        <v>1.4265550239234226</v>
      </c>
      <c r="C588">
        <v>0</v>
      </c>
    </row>
    <row r="589" spans="1:3" x14ac:dyDescent="0.3">
      <c r="A589" s="113">
        <v>-2.5</v>
      </c>
      <c r="B589" s="113">
        <v>0</v>
      </c>
      <c r="C589">
        <v>0</v>
      </c>
    </row>
    <row r="590" spans="1:3" x14ac:dyDescent="0.3">
      <c r="A590" s="113">
        <v>-2.5</v>
      </c>
      <c r="B590" s="113">
        <v>0</v>
      </c>
      <c r="C590">
        <v>0</v>
      </c>
    </row>
    <row r="591" spans="1:3" x14ac:dyDescent="0.3">
      <c r="A591" s="113">
        <v>0</v>
      </c>
      <c r="B591" s="113">
        <v>1.3097129186602645</v>
      </c>
      <c r="C591">
        <v>0</v>
      </c>
    </row>
    <row r="592" spans="1:3" x14ac:dyDescent="0.3">
      <c r="A592" s="113">
        <v>0</v>
      </c>
      <c r="B592" s="113">
        <v>1.1760287081339487</v>
      </c>
      <c r="C592">
        <v>0</v>
      </c>
    </row>
    <row r="593" spans="1:3" x14ac:dyDescent="0.3">
      <c r="A593" s="113">
        <v>0</v>
      </c>
      <c r="B593" s="113">
        <v>1.6842105263157898</v>
      </c>
      <c r="C593">
        <v>0</v>
      </c>
    </row>
    <row r="594" spans="1:3" x14ac:dyDescent="0.3">
      <c r="A594" s="113">
        <v>0</v>
      </c>
      <c r="B594" s="113">
        <v>0.44444976076552778</v>
      </c>
      <c r="C594">
        <v>0</v>
      </c>
    </row>
    <row r="595" spans="1:3" x14ac:dyDescent="0.3">
      <c r="A595" s="113">
        <v>0</v>
      </c>
      <c r="B595" s="113">
        <v>0.34234449760763275</v>
      </c>
      <c r="C595">
        <v>0</v>
      </c>
    </row>
    <row r="596" spans="1:3" x14ac:dyDescent="0.3">
      <c r="A596" s="113">
        <v>0</v>
      </c>
      <c r="B596" s="113">
        <v>0.29392344497605399</v>
      </c>
      <c r="C596">
        <v>0</v>
      </c>
    </row>
    <row r="597" spans="1:3" x14ac:dyDescent="0.3">
      <c r="A597" s="113">
        <v>0</v>
      </c>
      <c r="B597" s="113">
        <v>0.26339712918658043</v>
      </c>
      <c r="C597">
        <v>0</v>
      </c>
    </row>
    <row r="598" spans="1:3" x14ac:dyDescent="0.3">
      <c r="A598" s="113">
        <v>0</v>
      </c>
      <c r="B598" s="113">
        <v>0</v>
      </c>
      <c r="C598">
        <v>0</v>
      </c>
    </row>
    <row r="599" spans="1:3" x14ac:dyDescent="0.3">
      <c r="A599" s="113">
        <v>0</v>
      </c>
      <c r="B599" s="113">
        <v>0</v>
      </c>
      <c r="C599">
        <v>0</v>
      </c>
    </row>
    <row r="600" spans="1:3" x14ac:dyDescent="0.3">
      <c r="A600" s="113">
        <v>0</v>
      </c>
      <c r="B600" s="113">
        <v>0</v>
      </c>
      <c r="C600">
        <v>0</v>
      </c>
    </row>
    <row r="601" spans="1:3" x14ac:dyDescent="0.3">
      <c r="A601" s="113">
        <v>0</v>
      </c>
      <c r="B601" s="113">
        <v>0</v>
      </c>
      <c r="C601">
        <v>0</v>
      </c>
    </row>
    <row r="602" spans="1:3" x14ac:dyDescent="0.3">
      <c r="A602" s="113">
        <v>0</v>
      </c>
      <c r="B602" s="113">
        <v>0</v>
      </c>
      <c r="C602">
        <v>0</v>
      </c>
    </row>
    <row r="603" spans="1:3" x14ac:dyDescent="0.3">
      <c r="A603" s="113">
        <v>-2.5</v>
      </c>
      <c r="B603" s="113">
        <v>0</v>
      </c>
      <c r="C603">
        <v>0</v>
      </c>
    </row>
    <row r="604" spans="1:3" x14ac:dyDescent="0.3">
      <c r="A604" s="113">
        <v>-2.5</v>
      </c>
      <c r="B604" s="113">
        <v>0</v>
      </c>
      <c r="C604">
        <v>0</v>
      </c>
    </row>
    <row r="605" spans="1:3" x14ac:dyDescent="0.3">
      <c r="A605" s="113">
        <v>-0.92999999999982064</v>
      </c>
      <c r="B605" s="113">
        <v>0</v>
      </c>
      <c r="C605">
        <v>0</v>
      </c>
    </row>
    <row r="606" spans="1:3" x14ac:dyDescent="0.3">
      <c r="A606" s="113">
        <v>0</v>
      </c>
      <c r="B606" s="113">
        <v>0</v>
      </c>
      <c r="C606">
        <v>0</v>
      </c>
    </row>
    <row r="607" spans="1:3" x14ac:dyDescent="0.3">
      <c r="A607" s="113">
        <v>0</v>
      </c>
      <c r="B607" s="113">
        <v>0</v>
      </c>
      <c r="C607">
        <v>0</v>
      </c>
    </row>
    <row r="608" spans="1:3" x14ac:dyDescent="0.3">
      <c r="A608" s="113">
        <v>0</v>
      </c>
      <c r="B608" s="113">
        <v>0.46157894736838634</v>
      </c>
      <c r="C608">
        <v>0</v>
      </c>
    </row>
    <row r="609" spans="1:3" x14ac:dyDescent="0.3">
      <c r="A609" s="113">
        <v>0</v>
      </c>
      <c r="B609" s="113">
        <v>1.0005263157894386</v>
      </c>
      <c r="C609">
        <v>0</v>
      </c>
    </row>
    <row r="610" spans="1:3" x14ac:dyDescent="0.3">
      <c r="A610" s="113">
        <v>0</v>
      </c>
      <c r="B610" s="113">
        <v>1.3026315789473331</v>
      </c>
      <c r="C610">
        <v>0</v>
      </c>
    </row>
    <row r="611" spans="1:3" x14ac:dyDescent="0.3">
      <c r="A611" s="113">
        <v>0</v>
      </c>
      <c r="B611" s="113">
        <v>1.4236842105262806</v>
      </c>
      <c r="C611">
        <v>0</v>
      </c>
    </row>
    <row r="612" spans="1:3" x14ac:dyDescent="0.3">
      <c r="A612" s="113">
        <v>0</v>
      </c>
      <c r="B612" s="113">
        <v>1.4752631578947017</v>
      </c>
      <c r="C612">
        <v>0</v>
      </c>
    </row>
    <row r="613" spans="1:3" x14ac:dyDescent="0.3">
      <c r="A613" s="113">
        <v>-2.5</v>
      </c>
      <c r="B613" s="113">
        <v>0</v>
      </c>
      <c r="C613">
        <v>0</v>
      </c>
    </row>
    <row r="614" spans="1:3" x14ac:dyDescent="0.3">
      <c r="A614" s="113">
        <v>-2.5</v>
      </c>
      <c r="B614" s="113">
        <v>0</v>
      </c>
      <c r="C614">
        <v>0</v>
      </c>
    </row>
    <row r="615" spans="1:3" x14ac:dyDescent="0.3">
      <c r="A615" s="113">
        <v>0</v>
      </c>
      <c r="B615" s="113">
        <v>1.2489473684210175</v>
      </c>
      <c r="C615">
        <v>0</v>
      </c>
    </row>
    <row r="616" spans="1:3" x14ac:dyDescent="0.3">
      <c r="A616" s="113">
        <v>0</v>
      </c>
      <c r="B616" s="113">
        <v>1.1278947368420704</v>
      </c>
      <c r="C616">
        <v>0</v>
      </c>
    </row>
    <row r="617" spans="1:3" x14ac:dyDescent="0.3">
      <c r="A617" s="113">
        <v>0</v>
      </c>
      <c r="B617" s="113">
        <v>0.73421052631575467</v>
      </c>
      <c r="C617">
        <v>0</v>
      </c>
    </row>
    <row r="618" spans="1:3" x14ac:dyDescent="0.3">
      <c r="A618" s="113">
        <v>0</v>
      </c>
      <c r="B618" s="113">
        <v>1.2578947368421052</v>
      </c>
      <c r="C618">
        <v>0</v>
      </c>
    </row>
    <row r="619" spans="1:3" x14ac:dyDescent="0.3">
      <c r="A619" s="113">
        <v>0</v>
      </c>
      <c r="B619" s="113">
        <v>0.33947368421049129</v>
      </c>
      <c r="C619">
        <v>0</v>
      </c>
    </row>
    <row r="620" spans="1:3" x14ac:dyDescent="0.3">
      <c r="A620" s="113">
        <v>0</v>
      </c>
      <c r="B620" s="113">
        <v>0.28578947368417568</v>
      </c>
      <c r="C620">
        <v>0</v>
      </c>
    </row>
    <row r="621" spans="1:3" x14ac:dyDescent="0.3">
      <c r="A621" s="113">
        <v>0</v>
      </c>
      <c r="B621" s="113">
        <v>0.2721052631578596</v>
      </c>
      <c r="C621">
        <v>0</v>
      </c>
    </row>
    <row r="622" spans="1:3" x14ac:dyDescent="0.3">
      <c r="A622" s="113">
        <v>0</v>
      </c>
      <c r="B622" s="113">
        <v>0</v>
      </c>
      <c r="C622">
        <v>0</v>
      </c>
    </row>
    <row r="623" spans="1:3" x14ac:dyDescent="0.3">
      <c r="A623" s="113">
        <v>0</v>
      </c>
      <c r="B623" s="113">
        <v>0</v>
      </c>
      <c r="C623">
        <v>0</v>
      </c>
    </row>
    <row r="624" spans="1:3" x14ac:dyDescent="0.3">
      <c r="A624" s="113">
        <v>0</v>
      </c>
      <c r="B624" s="113">
        <v>0</v>
      </c>
      <c r="C624">
        <v>0</v>
      </c>
    </row>
    <row r="625" spans="1:3" x14ac:dyDescent="0.3">
      <c r="A625" s="113">
        <v>0</v>
      </c>
      <c r="B625" s="113">
        <v>0</v>
      </c>
      <c r="C625">
        <v>0</v>
      </c>
    </row>
    <row r="626" spans="1:3" x14ac:dyDescent="0.3">
      <c r="A626" s="113">
        <v>0</v>
      </c>
      <c r="B626" s="113">
        <v>0</v>
      </c>
      <c r="C626">
        <v>0</v>
      </c>
    </row>
    <row r="627" spans="1:3" x14ac:dyDescent="0.3">
      <c r="A627" s="113">
        <v>-2.5</v>
      </c>
      <c r="B627" s="113">
        <v>0</v>
      </c>
      <c r="C627">
        <v>0</v>
      </c>
    </row>
    <row r="628" spans="1:3" x14ac:dyDescent="0.3">
      <c r="A628" s="113">
        <v>-2.5</v>
      </c>
      <c r="B628" s="113">
        <v>0</v>
      </c>
      <c r="C628">
        <v>0</v>
      </c>
    </row>
    <row r="629" spans="1:3" x14ac:dyDescent="0.3">
      <c r="A629" s="113">
        <v>-0.93000000000028649</v>
      </c>
      <c r="B629" s="113">
        <v>0</v>
      </c>
      <c r="C629">
        <v>0</v>
      </c>
    </row>
    <row r="630" spans="1:3" x14ac:dyDescent="0.3">
      <c r="A630" s="113">
        <v>0</v>
      </c>
      <c r="B630" s="113">
        <v>0</v>
      </c>
      <c r="C630">
        <v>0</v>
      </c>
    </row>
    <row r="631" spans="1:3" x14ac:dyDescent="0.3">
      <c r="A631" s="113">
        <v>0</v>
      </c>
      <c r="B631" s="113">
        <v>0</v>
      </c>
      <c r="C631">
        <v>0</v>
      </c>
    </row>
    <row r="632" spans="1:3" x14ac:dyDescent="0.3">
      <c r="A632" s="113">
        <v>0</v>
      </c>
      <c r="B632" s="113">
        <v>0.49956937799048662</v>
      </c>
      <c r="C632">
        <v>0</v>
      </c>
    </row>
    <row r="633" spans="1:3" x14ac:dyDescent="0.3">
      <c r="A633" s="113">
        <v>0</v>
      </c>
      <c r="B633" s="113">
        <v>0.97746411483259155</v>
      </c>
      <c r="C633">
        <v>0</v>
      </c>
    </row>
    <row r="634" spans="1:3" x14ac:dyDescent="0.3">
      <c r="A634" s="113">
        <v>0</v>
      </c>
      <c r="B634" s="113">
        <v>1.2374641148325913</v>
      </c>
      <c r="C634">
        <v>0</v>
      </c>
    </row>
    <row r="635" spans="1:3" x14ac:dyDescent="0.3">
      <c r="A635" s="113">
        <v>0</v>
      </c>
      <c r="B635" s="113">
        <v>1.4237799043062762</v>
      </c>
      <c r="C635">
        <v>0</v>
      </c>
    </row>
    <row r="636" spans="1:3" x14ac:dyDescent="0.3">
      <c r="A636" s="113">
        <v>0</v>
      </c>
      <c r="B636" s="113">
        <v>1.3943062200957494</v>
      </c>
      <c r="C636">
        <v>0</v>
      </c>
    </row>
    <row r="637" spans="1:3" x14ac:dyDescent="0.3">
      <c r="A637" s="113">
        <v>-2.5</v>
      </c>
      <c r="B637" s="113">
        <v>0</v>
      </c>
      <c r="C637">
        <v>0</v>
      </c>
    </row>
    <row r="638" spans="1:3" x14ac:dyDescent="0.3">
      <c r="A638" s="113">
        <v>-2.5</v>
      </c>
      <c r="B638" s="113">
        <v>0</v>
      </c>
      <c r="C638">
        <v>0</v>
      </c>
    </row>
    <row r="639" spans="1:3" x14ac:dyDescent="0.3">
      <c r="A639" s="113">
        <v>0</v>
      </c>
      <c r="B639" s="113">
        <v>1.2395693779904862</v>
      </c>
      <c r="C639">
        <v>0</v>
      </c>
    </row>
    <row r="640" spans="1:3" x14ac:dyDescent="0.3">
      <c r="A640" s="113">
        <v>0</v>
      </c>
      <c r="B640" s="113">
        <v>1.1595693779904863</v>
      </c>
      <c r="C640">
        <v>0</v>
      </c>
    </row>
    <row r="641" spans="1:3" x14ac:dyDescent="0.3">
      <c r="A641" s="113">
        <v>0</v>
      </c>
      <c r="B641" s="113">
        <v>0.71956937799048637</v>
      </c>
      <c r="C641">
        <v>0</v>
      </c>
    </row>
    <row r="642" spans="1:3" x14ac:dyDescent="0.3">
      <c r="A642" s="113">
        <v>0</v>
      </c>
      <c r="B642" s="113">
        <v>1.2652631578947366</v>
      </c>
      <c r="C642">
        <v>0</v>
      </c>
    </row>
    <row r="643" spans="1:3" x14ac:dyDescent="0.3">
      <c r="A643" s="113">
        <v>0</v>
      </c>
      <c r="B643" s="113">
        <v>0.37009569377996027</v>
      </c>
      <c r="C643">
        <v>0</v>
      </c>
    </row>
    <row r="644" spans="1:3" x14ac:dyDescent="0.3">
      <c r="A644" s="113">
        <v>0</v>
      </c>
      <c r="B644" s="113">
        <v>0.33746411483259176</v>
      </c>
      <c r="C644">
        <v>0</v>
      </c>
    </row>
    <row r="645" spans="1:3" x14ac:dyDescent="0.3">
      <c r="A645" s="113">
        <v>0</v>
      </c>
      <c r="B645" s="113">
        <v>0.30588516746417038</v>
      </c>
      <c r="C645">
        <v>0</v>
      </c>
    </row>
    <row r="646" spans="1:3" x14ac:dyDescent="0.3">
      <c r="A646" s="113">
        <v>0</v>
      </c>
      <c r="B646" s="113">
        <v>0</v>
      </c>
      <c r="C646">
        <v>0</v>
      </c>
    </row>
    <row r="647" spans="1:3" x14ac:dyDescent="0.3">
      <c r="A647" s="113">
        <v>0</v>
      </c>
      <c r="B647" s="113">
        <v>0</v>
      </c>
      <c r="C647">
        <v>0</v>
      </c>
    </row>
    <row r="648" spans="1:3" x14ac:dyDescent="0.3">
      <c r="A648" s="113">
        <v>0</v>
      </c>
      <c r="B648" s="113">
        <v>0</v>
      </c>
      <c r="C648">
        <v>0</v>
      </c>
    </row>
    <row r="649" spans="1:3" x14ac:dyDescent="0.3">
      <c r="A649" s="113">
        <v>0</v>
      </c>
      <c r="B649" s="113">
        <v>0</v>
      </c>
      <c r="C649">
        <v>0</v>
      </c>
    </row>
    <row r="650" spans="1:3" x14ac:dyDescent="0.3">
      <c r="A650" s="113">
        <v>0</v>
      </c>
      <c r="B650" s="113">
        <v>0</v>
      </c>
      <c r="C650">
        <v>0</v>
      </c>
    </row>
    <row r="651" spans="1:3" x14ac:dyDescent="0.3">
      <c r="A651" s="113">
        <v>-2.5</v>
      </c>
      <c r="B651" s="113">
        <v>0</v>
      </c>
      <c r="C651">
        <v>0</v>
      </c>
    </row>
    <row r="652" spans="1:3" x14ac:dyDescent="0.3">
      <c r="A652" s="113">
        <v>-2.5</v>
      </c>
      <c r="B652" s="113">
        <v>0</v>
      </c>
      <c r="C652">
        <v>0</v>
      </c>
    </row>
    <row r="653" spans="1:3" x14ac:dyDescent="0.3">
      <c r="A653" s="113">
        <v>-0.93000000000046679</v>
      </c>
      <c r="B653" s="113">
        <v>0</v>
      </c>
      <c r="C653">
        <v>0</v>
      </c>
    </row>
    <row r="654" spans="1:3" x14ac:dyDescent="0.3">
      <c r="A654" s="113">
        <v>0</v>
      </c>
      <c r="B654" s="113">
        <v>0</v>
      </c>
      <c r="C654">
        <v>0</v>
      </c>
    </row>
    <row r="655" spans="1:3" x14ac:dyDescent="0.3">
      <c r="A655" s="113">
        <v>0</v>
      </c>
      <c r="B655" s="113">
        <v>0</v>
      </c>
      <c r="C655">
        <v>0</v>
      </c>
    </row>
    <row r="656" spans="1:3" x14ac:dyDescent="0.3">
      <c r="A656" s="113">
        <v>0</v>
      </c>
      <c r="B656" s="113">
        <v>0.60349282296647677</v>
      </c>
      <c r="C656">
        <v>0</v>
      </c>
    </row>
    <row r="657" spans="1:3" x14ac:dyDescent="0.3">
      <c r="A657" s="113">
        <v>0</v>
      </c>
      <c r="B657" s="113">
        <v>1.0729665071770027</v>
      </c>
      <c r="C657">
        <v>0</v>
      </c>
    </row>
    <row r="658" spans="1:3" x14ac:dyDescent="0.3">
      <c r="A658" s="113">
        <v>0</v>
      </c>
      <c r="B658" s="113">
        <v>1.3287559808612133</v>
      </c>
      <c r="C658">
        <v>0</v>
      </c>
    </row>
    <row r="659" spans="1:3" x14ac:dyDescent="0.3">
      <c r="A659" s="113">
        <v>0</v>
      </c>
      <c r="B659" s="113">
        <v>1.4003349282296342</v>
      </c>
      <c r="C659">
        <v>0</v>
      </c>
    </row>
    <row r="660" spans="1:3" x14ac:dyDescent="0.3">
      <c r="A660" s="113">
        <v>0</v>
      </c>
      <c r="B660" s="113">
        <v>1.3919138755980556</v>
      </c>
      <c r="C660">
        <v>0</v>
      </c>
    </row>
    <row r="661" spans="1:3" x14ac:dyDescent="0.3">
      <c r="A661" s="113">
        <v>-2.4999999999999996</v>
      </c>
      <c r="B661" s="113">
        <v>0</v>
      </c>
      <c r="C661">
        <v>0</v>
      </c>
    </row>
    <row r="662" spans="1:3" x14ac:dyDescent="0.3">
      <c r="A662" s="113">
        <v>-2.5</v>
      </c>
      <c r="B662" s="113">
        <v>0</v>
      </c>
      <c r="C662">
        <v>0</v>
      </c>
    </row>
    <row r="663" spans="1:3" x14ac:dyDescent="0.3">
      <c r="A663" s="113">
        <v>0</v>
      </c>
      <c r="B663" s="113">
        <v>1.2245454545454237</v>
      </c>
      <c r="C663">
        <v>0</v>
      </c>
    </row>
    <row r="664" spans="1:3" x14ac:dyDescent="0.3">
      <c r="A664" s="113">
        <v>0</v>
      </c>
      <c r="B664" s="113">
        <v>0.91507177033489762</v>
      </c>
      <c r="C664">
        <v>0</v>
      </c>
    </row>
    <row r="665" spans="1:3" x14ac:dyDescent="0.3">
      <c r="A665" s="113">
        <v>0</v>
      </c>
      <c r="B665" s="113">
        <v>0.62349282296647657</v>
      </c>
      <c r="C665">
        <v>0</v>
      </c>
    </row>
    <row r="666" spans="1:3" x14ac:dyDescent="0.3">
      <c r="A666" s="113">
        <v>0</v>
      </c>
      <c r="B666" s="113">
        <v>1.151578947368421</v>
      </c>
      <c r="C666">
        <v>0</v>
      </c>
    </row>
    <row r="667" spans="1:3" x14ac:dyDescent="0.3">
      <c r="A667" s="113">
        <v>0</v>
      </c>
      <c r="B667" s="113">
        <v>0.42665071770331858</v>
      </c>
      <c r="C667">
        <v>0</v>
      </c>
    </row>
    <row r="668" spans="1:3" x14ac:dyDescent="0.3">
      <c r="A668" s="113">
        <v>0</v>
      </c>
      <c r="B668" s="113">
        <v>0.40454545454542407</v>
      </c>
      <c r="C668">
        <v>0</v>
      </c>
    </row>
    <row r="669" spans="1:3" x14ac:dyDescent="0.3">
      <c r="A669" s="113">
        <v>0</v>
      </c>
      <c r="B669" s="113">
        <v>0.38665071770331877</v>
      </c>
      <c r="C669">
        <v>0</v>
      </c>
    </row>
    <row r="670" spans="1:3" x14ac:dyDescent="0.3">
      <c r="A670" s="113">
        <v>0</v>
      </c>
      <c r="B670" s="113">
        <v>0</v>
      </c>
      <c r="C670">
        <v>0</v>
      </c>
    </row>
    <row r="671" spans="1:3" x14ac:dyDescent="0.3">
      <c r="A671" s="113">
        <v>0</v>
      </c>
      <c r="B671" s="113">
        <v>0</v>
      </c>
      <c r="C671">
        <v>0</v>
      </c>
    </row>
    <row r="672" spans="1:3" x14ac:dyDescent="0.3">
      <c r="A672" s="113">
        <v>0</v>
      </c>
      <c r="B672" s="113">
        <v>0</v>
      </c>
      <c r="C672">
        <v>0</v>
      </c>
    </row>
    <row r="673" spans="1:3" x14ac:dyDescent="0.3">
      <c r="A673" s="113">
        <v>0</v>
      </c>
      <c r="B673" s="113">
        <v>0</v>
      </c>
      <c r="C673">
        <v>0</v>
      </c>
    </row>
    <row r="674" spans="1:3" x14ac:dyDescent="0.3">
      <c r="A674" s="113">
        <v>0</v>
      </c>
      <c r="B674" s="113">
        <v>0</v>
      </c>
      <c r="C674">
        <v>0</v>
      </c>
    </row>
    <row r="675" spans="1:3" x14ac:dyDescent="0.3">
      <c r="A675" s="113">
        <v>-2.5</v>
      </c>
      <c r="B675" s="113">
        <v>0</v>
      </c>
      <c r="C675">
        <v>0</v>
      </c>
    </row>
    <row r="676" spans="1:3" x14ac:dyDescent="0.3">
      <c r="A676" s="113">
        <v>-2.5</v>
      </c>
      <c r="B676" s="113">
        <v>0</v>
      </c>
      <c r="C676">
        <v>0</v>
      </c>
    </row>
    <row r="677" spans="1:3" x14ac:dyDescent="0.3">
      <c r="A677" s="113">
        <v>-0.92999999999939553</v>
      </c>
      <c r="B677" s="113">
        <v>0</v>
      </c>
      <c r="C677">
        <v>0</v>
      </c>
    </row>
    <row r="678" spans="1:3" x14ac:dyDescent="0.3">
      <c r="A678" s="113">
        <v>0</v>
      </c>
      <c r="B678" s="113">
        <v>0</v>
      </c>
      <c r="C678">
        <v>0</v>
      </c>
    </row>
    <row r="679" spans="1:3" x14ac:dyDescent="0.3">
      <c r="A679" s="113">
        <v>0</v>
      </c>
      <c r="B679" s="113">
        <v>0</v>
      </c>
      <c r="C679">
        <v>0</v>
      </c>
    </row>
    <row r="680" spans="1:3" x14ac:dyDescent="0.3">
      <c r="A680" s="113">
        <v>0</v>
      </c>
      <c r="B680" s="113">
        <v>0.9196650717703041</v>
      </c>
      <c r="C680">
        <v>0</v>
      </c>
    </row>
    <row r="681" spans="1:3" x14ac:dyDescent="0.3">
      <c r="A681" s="113">
        <v>0</v>
      </c>
      <c r="B681" s="113">
        <v>1.2122966507176725</v>
      </c>
      <c r="C681">
        <v>0</v>
      </c>
    </row>
    <row r="682" spans="1:3" x14ac:dyDescent="0.3">
      <c r="A682" s="113">
        <v>0</v>
      </c>
      <c r="B682" s="113">
        <v>1.2680861244018828</v>
      </c>
      <c r="C682">
        <v>0</v>
      </c>
    </row>
    <row r="683" spans="1:3" x14ac:dyDescent="0.3">
      <c r="A683" s="113">
        <v>0</v>
      </c>
      <c r="B683" s="113">
        <v>1.2322966507176725</v>
      </c>
      <c r="C683">
        <v>0</v>
      </c>
    </row>
    <row r="684" spans="1:3" x14ac:dyDescent="0.3">
      <c r="A684" s="113">
        <v>0</v>
      </c>
      <c r="B684" s="113">
        <v>0.93650717703346187</v>
      </c>
      <c r="C684">
        <v>0</v>
      </c>
    </row>
    <row r="685" spans="1:3" x14ac:dyDescent="0.3">
      <c r="A685" s="113">
        <v>-2.5</v>
      </c>
      <c r="B685" s="113">
        <v>0</v>
      </c>
      <c r="C685">
        <v>0</v>
      </c>
    </row>
    <row r="686" spans="1:3" x14ac:dyDescent="0.3">
      <c r="A686" s="113">
        <v>-2.5</v>
      </c>
      <c r="B686" s="113">
        <v>0</v>
      </c>
      <c r="C686">
        <v>0</v>
      </c>
    </row>
    <row r="687" spans="1:3" x14ac:dyDescent="0.3">
      <c r="A687" s="113">
        <v>0</v>
      </c>
      <c r="B687" s="113">
        <v>0.73650717703346191</v>
      </c>
      <c r="C687">
        <v>0</v>
      </c>
    </row>
    <row r="688" spans="1:3" x14ac:dyDescent="0.3">
      <c r="A688" s="113">
        <v>0</v>
      </c>
      <c r="B688" s="113">
        <v>0.71229665071767234</v>
      </c>
      <c r="C688">
        <v>0</v>
      </c>
    </row>
    <row r="689" spans="1:3" x14ac:dyDescent="0.3">
      <c r="A689" s="113">
        <v>0</v>
      </c>
      <c r="B689" s="113">
        <v>0.70808612440188279</v>
      </c>
      <c r="C689">
        <v>0</v>
      </c>
    </row>
    <row r="690" spans="1:3" x14ac:dyDescent="0.3">
      <c r="A690" s="113">
        <v>0</v>
      </c>
      <c r="B690" s="113">
        <v>1.0578947368421052</v>
      </c>
      <c r="C690">
        <v>0</v>
      </c>
    </row>
    <row r="691" spans="1:3" x14ac:dyDescent="0.3">
      <c r="A691" s="113">
        <v>0</v>
      </c>
      <c r="B691" s="113">
        <v>0.72387559808609359</v>
      </c>
      <c r="C691">
        <v>0</v>
      </c>
    </row>
    <row r="692" spans="1:3" x14ac:dyDescent="0.3">
      <c r="A692" s="113">
        <v>0</v>
      </c>
      <c r="B692" s="113">
        <v>0.71229665071767234</v>
      </c>
      <c r="C692">
        <v>0</v>
      </c>
    </row>
    <row r="693" spans="1:3" x14ac:dyDescent="0.3">
      <c r="A693" s="113">
        <v>0</v>
      </c>
      <c r="B693" s="113">
        <v>0.71019138755977773</v>
      </c>
      <c r="C693">
        <v>0</v>
      </c>
    </row>
    <row r="694" spans="1:3" x14ac:dyDescent="0.3">
      <c r="A694" s="113">
        <v>0</v>
      </c>
      <c r="B694" s="113">
        <v>0</v>
      </c>
      <c r="C694">
        <v>0</v>
      </c>
    </row>
    <row r="695" spans="1:3" x14ac:dyDescent="0.3">
      <c r="A695" s="113">
        <v>0</v>
      </c>
      <c r="B695" s="113">
        <v>0</v>
      </c>
      <c r="C695">
        <v>0</v>
      </c>
    </row>
    <row r="696" spans="1:3" x14ac:dyDescent="0.3">
      <c r="A696" s="113">
        <v>0</v>
      </c>
      <c r="B696" s="113">
        <v>0</v>
      </c>
      <c r="C696">
        <v>0</v>
      </c>
    </row>
    <row r="697" spans="1:3" x14ac:dyDescent="0.3">
      <c r="A697" s="113">
        <v>0</v>
      </c>
      <c r="B697" s="113">
        <v>0</v>
      </c>
      <c r="C697">
        <v>0</v>
      </c>
    </row>
    <row r="698" spans="1:3" x14ac:dyDescent="0.3">
      <c r="A698" s="113">
        <v>0</v>
      </c>
      <c r="B698" s="113">
        <v>0</v>
      </c>
      <c r="C698">
        <v>0</v>
      </c>
    </row>
    <row r="699" spans="1:3" x14ac:dyDescent="0.3">
      <c r="A699" s="113">
        <v>-0.92999999999990302</v>
      </c>
      <c r="B699" s="113">
        <v>0</v>
      </c>
      <c r="C699">
        <v>0</v>
      </c>
    </row>
    <row r="700" spans="1:3" x14ac:dyDescent="0.3">
      <c r="A700" s="113">
        <v>-2.5</v>
      </c>
      <c r="B700" s="113">
        <v>0</v>
      </c>
      <c r="C700">
        <v>0</v>
      </c>
    </row>
    <row r="701" spans="1:3" x14ac:dyDescent="0.3">
      <c r="A701" s="113">
        <v>-2.5</v>
      </c>
      <c r="B701" s="113">
        <v>0</v>
      </c>
      <c r="C701">
        <v>0</v>
      </c>
    </row>
    <row r="702" spans="1:3" x14ac:dyDescent="0.3">
      <c r="A702" s="113">
        <v>0</v>
      </c>
      <c r="B702" s="113">
        <v>0</v>
      </c>
      <c r="C702">
        <v>0</v>
      </c>
    </row>
    <row r="703" spans="1:3" x14ac:dyDescent="0.3">
      <c r="A703" s="113">
        <v>0</v>
      </c>
      <c r="B703" s="113">
        <v>0</v>
      </c>
      <c r="C703">
        <v>0</v>
      </c>
    </row>
    <row r="704" spans="1:3" x14ac:dyDescent="0.3">
      <c r="A704" s="113">
        <v>0</v>
      </c>
      <c r="B704" s="113">
        <v>0</v>
      </c>
      <c r="C704">
        <v>0</v>
      </c>
    </row>
    <row r="705" spans="1:3" x14ac:dyDescent="0.3">
      <c r="A705" s="113">
        <v>0</v>
      </c>
      <c r="B705" s="113">
        <v>0</v>
      </c>
      <c r="C705">
        <v>0</v>
      </c>
    </row>
    <row r="706" spans="1:3" x14ac:dyDescent="0.3">
      <c r="A706" s="113">
        <v>0</v>
      </c>
      <c r="B706" s="113">
        <v>0</v>
      </c>
      <c r="C706">
        <v>0</v>
      </c>
    </row>
    <row r="707" spans="1:3" x14ac:dyDescent="0.3">
      <c r="A707" s="113">
        <v>0</v>
      </c>
      <c r="B707" s="113">
        <v>0</v>
      </c>
      <c r="C707">
        <v>0</v>
      </c>
    </row>
    <row r="708" spans="1:3" x14ac:dyDescent="0.3">
      <c r="A708" s="113">
        <v>0</v>
      </c>
      <c r="B708" s="113">
        <v>0</v>
      </c>
      <c r="C708">
        <v>0</v>
      </c>
    </row>
    <row r="709" spans="1:3" x14ac:dyDescent="0.3">
      <c r="A709" s="113">
        <v>0</v>
      </c>
      <c r="B709" s="113">
        <v>0</v>
      </c>
      <c r="C709">
        <v>0</v>
      </c>
    </row>
    <row r="710" spans="1:3" x14ac:dyDescent="0.3">
      <c r="A710" s="113">
        <v>0</v>
      </c>
      <c r="B710" s="113">
        <v>0</v>
      </c>
      <c r="C710">
        <v>0</v>
      </c>
    </row>
    <row r="711" spans="1:3" x14ac:dyDescent="0.3">
      <c r="A711" s="113">
        <v>0</v>
      </c>
      <c r="B711" s="113">
        <v>0</v>
      </c>
      <c r="C711">
        <v>0</v>
      </c>
    </row>
    <row r="712" spans="1:3" x14ac:dyDescent="0.3">
      <c r="A712" s="113">
        <v>0</v>
      </c>
      <c r="B712" s="113">
        <v>0</v>
      </c>
      <c r="C712">
        <v>0</v>
      </c>
    </row>
    <row r="713" spans="1:3" x14ac:dyDescent="0.3">
      <c r="A713" s="113">
        <v>0</v>
      </c>
      <c r="B713" s="113">
        <v>1.0210526315789474</v>
      </c>
      <c r="C713">
        <v>0</v>
      </c>
    </row>
    <row r="714" spans="1:3" x14ac:dyDescent="0.3">
      <c r="A714" s="113">
        <v>0</v>
      </c>
      <c r="B714" s="113">
        <v>1.023157894736842</v>
      </c>
      <c r="C714">
        <v>0</v>
      </c>
    </row>
    <row r="715" spans="1:3" x14ac:dyDescent="0.3">
      <c r="A715" s="113">
        <v>0</v>
      </c>
      <c r="B715" s="113">
        <v>1.0242105263157897</v>
      </c>
      <c r="C715">
        <v>0</v>
      </c>
    </row>
    <row r="716" spans="1:3" x14ac:dyDescent="0.3">
      <c r="A716" s="113">
        <v>0</v>
      </c>
      <c r="B716" s="113">
        <v>1.0273684210526317</v>
      </c>
      <c r="C716">
        <v>0</v>
      </c>
    </row>
    <row r="717" spans="1:3" x14ac:dyDescent="0.3">
      <c r="A717" s="113">
        <v>0</v>
      </c>
      <c r="B717" s="113">
        <v>1.0242105263157895</v>
      </c>
      <c r="C717">
        <v>0</v>
      </c>
    </row>
    <row r="718" spans="1:3" x14ac:dyDescent="0.3">
      <c r="A718" s="113">
        <v>0</v>
      </c>
      <c r="B718" s="113">
        <v>0.81000000000047001</v>
      </c>
      <c r="C718">
        <v>0</v>
      </c>
    </row>
    <row r="719" spans="1:3" x14ac:dyDescent="0.3">
      <c r="A719" s="113">
        <v>0</v>
      </c>
      <c r="B719" s="113">
        <v>0</v>
      </c>
      <c r="C719">
        <v>0</v>
      </c>
    </row>
    <row r="720" spans="1:3" x14ac:dyDescent="0.3">
      <c r="A720" s="113">
        <v>0</v>
      </c>
      <c r="B720" s="113">
        <v>0</v>
      </c>
      <c r="C720">
        <v>0</v>
      </c>
    </row>
    <row r="721" spans="1:3" x14ac:dyDescent="0.3">
      <c r="A721" s="113">
        <v>0</v>
      </c>
      <c r="B721" s="113">
        <v>0</v>
      </c>
      <c r="C721">
        <v>0</v>
      </c>
    </row>
    <row r="722" spans="1:3" x14ac:dyDescent="0.3">
      <c r="A722" s="113">
        <v>0</v>
      </c>
      <c r="B722" s="113">
        <v>0</v>
      </c>
      <c r="C722">
        <v>0</v>
      </c>
    </row>
    <row r="723" spans="1:3" x14ac:dyDescent="0.3">
      <c r="A723" s="113">
        <v>-0.9299999999999945</v>
      </c>
      <c r="B723" s="113">
        <v>0</v>
      </c>
      <c r="C723">
        <v>0</v>
      </c>
    </row>
    <row r="724" spans="1:3" x14ac:dyDescent="0.3">
      <c r="A724" s="113">
        <v>-2.5</v>
      </c>
      <c r="B724" s="113">
        <v>0</v>
      </c>
      <c r="C724">
        <v>0</v>
      </c>
    </row>
    <row r="725" spans="1:3" x14ac:dyDescent="0.3">
      <c r="A725" s="113">
        <v>-2.5</v>
      </c>
      <c r="B725" s="113">
        <v>0</v>
      </c>
      <c r="C725">
        <v>0</v>
      </c>
    </row>
    <row r="726" spans="1:3" x14ac:dyDescent="0.3">
      <c r="A726" s="113">
        <v>0</v>
      </c>
      <c r="B726" s="113">
        <v>0</v>
      </c>
      <c r="C726">
        <v>0</v>
      </c>
    </row>
    <row r="727" spans="1:3" x14ac:dyDescent="0.3">
      <c r="A727" s="113">
        <v>0</v>
      </c>
      <c r="B727" s="113">
        <v>0</v>
      </c>
      <c r="C727">
        <v>0</v>
      </c>
    </row>
    <row r="728" spans="1:3" x14ac:dyDescent="0.3">
      <c r="A728" s="113">
        <v>0</v>
      </c>
      <c r="B728" s="113">
        <v>0</v>
      </c>
      <c r="C728">
        <v>0</v>
      </c>
    </row>
    <row r="729" spans="1:3" x14ac:dyDescent="0.3">
      <c r="A729" s="113">
        <v>0</v>
      </c>
      <c r="B729" s="113">
        <v>0</v>
      </c>
      <c r="C729">
        <v>0</v>
      </c>
    </row>
    <row r="730" spans="1:3" x14ac:dyDescent="0.3">
      <c r="A730" s="113">
        <v>0</v>
      </c>
      <c r="B730" s="113">
        <v>0</v>
      </c>
      <c r="C730">
        <v>0</v>
      </c>
    </row>
    <row r="731" spans="1:3" x14ac:dyDescent="0.3">
      <c r="A731" s="113">
        <v>0</v>
      </c>
      <c r="B731" s="113">
        <v>0</v>
      </c>
      <c r="C731">
        <v>0</v>
      </c>
    </row>
    <row r="732" spans="1:3" x14ac:dyDescent="0.3">
      <c r="A732" s="113">
        <v>0</v>
      </c>
      <c r="B732" s="113">
        <v>0</v>
      </c>
      <c r="C732">
        <v>0</v>
      </c>
    </row>
    <row r="733" spans="1:3" x14ac:dyDescent="0.3">
      <c r="A733" s="113">
        <v>0</v>
      </c>
      <c r="B733" s="113">
        <v>0</v>
      </c>
      <c r="C733">
        <v>0</v>
      </c>
    </row>
    <row r="734" spans="1:3" x14ac:dyDescent="0.3">
      <c r="A734" s="113">
        <v>0</v>
      </c>
      <c r="B734" s="113">
        <v>0</v>
      </c>
      <c r="C734">
        <v>0</v>
      </c>
    </row>
    <row r="735" spans="1:3" x14ac:dyDescent="0.3">
      <c r="A735" s="113">
        <v>0</v>
      </c>
      <c r="B735" s="113">
        <v>0</v>
      </c>
      <c r="C735">
        <v>0</v>
      </c>
    </row>
    <row r="736" spans="1:3" x14ac:dyDescent="0.3">
      <c r="A736" s="113">
        <v>0</v>
      </c>
      <c r="B736" s="113">
        <v>0</v>
      </c>
      <c r="C736">
        <v>0</v>
      </c>
    </row>
    <row r="737" spans="1:3" x14ac:dyDescent="0.3">
      <c r="A737" s="113">
        <v>0</v>
      </c>
      <c r="B737" s="113">
        <v>1.003157894736842</v>
      </c>
      <c r="C737">
        <v>0</v>
      </c>
    </row>
    <row r="738" spans="1:3" x14ac:dyDescent="0.3">
      <c r="A738" s="113">
        <v>0</v>
      </c>
      <c r="B738" s="113">
        <v>1.023157894736842</v>
      </c>
      <c r="C738">
        <v>0</v>
      </c>
    </row>
    <row r="739" spans="1:3" x14ac:dyDescent="0.3">
      <c r="A739" s="113">
        <v>0</v>
      </c>
      <c r="B739" s="113">
        <v>1.0263157894736843</v>
      </c>
      <c r="C739">
        <v>0</v>
      </c>
    </row>
    <row r="740" spans="1:3" x14ac:dyDescent="0.3">
      <c r="A740" s="113">
        <v>0</v>
      </c>
      <c r="B740" s="113">
        <v>1.0231578947368423</v>
      </c>
      <c r="C740">
        <v>0</v>
      </c>
    </row>
    <row r="741" spans="1:3" x14ac:dyDescent="0.3">
      <c r="A741" s="113">
        <v>0</v>
      </c>
      <c r="B741" s="113">
        <v>1.0273684210526315</v>
      </c>
      <c r="C741">
        <v>0</v>
      </c>
    </row>
    <row r="742" spans="1:3" x14ac:dyDescent="0.3">
      <c r="A742" s="113">
        <v>0</v>
      </c>
      <c r="B742" s="113">
        <v>0.82684210526264756</v>
      </c>
      <c r="C742">
        <v>0</v>
      </c>
    </row>
    <row r="743" spans="1:3" x14ac:dyDescent="0.3">
      <c r="A743" s="113">
        <v>0</v>
      </c>
      <c r="B743" s="113">
        <v>0</v>
      </c>
      <c r="C743">
        <v>0</v>
      </c>
    </row>
    <row r="744" spans="1:3" x14ac:dyDescent="0.3">
      <c r="A744" s="113">
        <v>0</v>
      </c>
      <c r="B744" s="113">
        <v>0</v>
      </c>
      <c r="C7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P745"/>
  <sheetViews>
    <sheetView workbookViewId="0">
      <selection activeCell="I2" sqref="I2"/>
    </sheetView>
  </sheetViews>
  <sheetFormatPr defaultRowHeight="14.4" x14ac:dyDescent="0.3"/>
  <cols>
    <col min="2" max="2" width="10.109375" style="24" bestFit="1" customWidth="1"/>
    <col min="3" max="3" width="5.44140625" customWidth="1"/>
    <col min="4" max="6" width="8.5546875" customWidth="1"/>
    <col min="7" max="7" width="16" customWidth="1"/>
    <col min="8" max="8" width="9.88671875" customWidth="1"/>
    <col min="16" max="16" width="11.44140625" bestFit="1" customWidth="1"/>
    <col min="20" max="20" width="7.77734375" customWidth="1"/>
  </cols>
  <sheetData>
    <row r="1" spans="1:16" x14ac:dyDescent="0.3">
      <c r="A1" s="89" t="str">
        <f>data!A1</f>
        <v>№ периода</v>
      </c>
      <c r="B1" s="117" t="str">
        <f>data!B1</f>
        <v>Дата</v>
      </c>
      <c r="C1" s="89" t="str">
        <f>data!C1</f>
        <v>час</v>
      </c>
      <c r="D1" s="89" t="str">
        <f>data!D1</f>
        <v>Тип дня</v>
      </c>
      <c r="E1" s="89" t="str">
        <f>data!E1</f>
        <v>Индекс часа региона</v>
      </c>
      <c r="F1" s="89" t="str">
        <f>data!F1</f>
        <v>Индекс часа СО</v>
      </c>
      <c r="G1" s="89" t="s">
        <v>96</v>
      </c>
      <c r="H1" s="89" t="s">
        <v>97</v>
      </c>
      <c r="I1" s="89" t="s">
        <v>98</v>
      </c>
      <c r="J1" s="89" t="s">
        <v>99</v>
      </c>
      <c r="K1" s="89" t="s">
        <v>100</v>
      </c>
      <c r="L1" s="89" t="s">
        <v>118</v>
      </c>
      <c r="P1" s="89" t="s">
        <v>113</v>
      </c>
    </row>
    <row r="2" spans="1:16" x14ac:dyDescent="0.3">
      <c r="A2">
        <f>data!A2</f>
        <v>1</v>
      </c>
      <c r="B2" s="24">
        <f>data!B2</f>
        <v>43435</v>
      </c>
      <c r="C2">
        <f>data!C2</f>
        <v>1</v>
      </c>
      <c r="D2" t="str">
        <f>data!D2</f>
        <v>вых</v>
      </c>
      <c r="E2">
        <f>data!E2</f>
        <v>0</v>
      </c>
      <c r="F2">
        <f>IF(Расчет!H7=1,1,0)</f>
        <v>0</v>
      </c>
      <c r="G2" t="str">
        <f t="shared" ref="G2:G65" si="0">YEAR(B2)&amp;"-"&amp;MONTH(B2)&amp;"-"&amp;DAY(B2)&amp;" "&amp;C2&amp;":00"</f>
        <v>2018-12-1 1:00</v>
      </c>
      <c r="H2" s="116">
        <f>data!H2</f>
        <v>1.0629999999999999</v>
      </c>
      <c r="I2" s="116">
        <f>-'Raw result'!A1-config!$D$14*'Raw result'!B1</f>
        <v>-0.95000000000000018</v>
      </c>
      <c r="J2" s="116">
        <f>H2+I2</f>
        <v>0.11299999999999977</v>
      </c>
      <c r="K2" s="116" t="str">
        <f>IF(F2&gt;0,F2*J2,"")</f>
        <v/>
      </c>
      <c r="L2" s="116">
        <f>config!D15-'Raw result'!A1-'Raw result'!B1</f>
        <v>0</v>
      </c>
      <c r="P2" s="112">
        <f>SUMPRODUCT(J2:J745,data!G2:G745)+config!D16*SUMPRODUCT(J2:J745,E2:E745)/SUM(E2:E745)+AVERAGE('Raw result'!C1:C21)*config!D17</f>
        <v>2347392.149084962</v>
      </c>
    </row>
    <row r="3" spans="1:16" x14ac:dyDescent="0.3">
      <c r="A3">
        <f>data!A3</f>
        <v>2</v>
      </c>
      <c r="B3" s="24">
        <f>data!B3</f>
        <v>43435</v>
      </c>
      <c r="C3">
        <f>data!C3</f>
        <v>2</v>
      </c>
      <c r="D3" t="str">
        <f>data!D3</f>
        <v>вых</v>
      </c>
      <c r="E3">
        <f>data!E3</f>
        <v>0</v>
      </c>
      <c r="F3">
        <f>IF(Расчет!H8=1,1,0)</f>
        <v>0</v>
      </c>
      <c r="G3" t="str">
        <f t="shared" si="0"/>
        <v>2018-12-1 2:00</v>
      </c>
      <c r="H3" s="116">
        <f>data!H3</f>
        <v>1.0609999999999999</v>
      </c>
      <c r="I3" s="116">
        <f>-'Raw result'!A2-config!$D$14*'Raw result'!B2</f>
        <v>0</v>
      </c>
      <c r="J3" s="116">
        <f t="shared" ref="J3:J66" si="1">H3+I3</f>
        <v>1.0609999999999999</v>
      </c>
      <c r="K3" s="116" t="str">
        <f t="shared" ref="K3:K66" si="2">IF(F3&gt;0,F3*J3,"")</f>
        <v/>
      </c>
      <c r="L3" s="116">
        <f>L2-'Raw result'!A2-'Raw result'!B2</f>
        <v>0</v>
      </c>
    </row>
    <row r="4" spans="1:16" x14ac:dyDescent="0.3">
      <c r="A4">
        <f>data!A4</f>
        <v>3</v>
      </c>
      <c r="B4" s="24">
        <f>data!B4</f>
        <v>43435</v>
      </c>
      <c r="C4">
        <f>data!C4</f>
        <v>3</v>
      </c>
      <c r="D4" t="str">
        <f>data!D4</f>
        <v>вых</v>
      </c>
      <c r="E4">
        <f>data!E4</f>
        <v>0</v>
      </c>
      <c r="F4">
        <f>IF(Расчет!H9=1,1,0)</f>
        <v>0</v>
      </c>
      <c r="G4" t="str">
        <f t="shared" si="0"/>
        <v>2018-12-1 3:00</v>
      </c>
      <c r="H4" s="116">
        <f>data!H4</f>
        <v>1.0609999999999999</v>
      </c>
      <c r="I4" s="116">
        <f>-'Raw result'!A3-config!$D$14*'Raw result'!B3</f>
        <v>2.5</v>
      </c>
      <c r="J4" s="116">
        <f t="shared" si="1"/>
        <v>3.5609999999999999</v>
      </c>
      <c r="K4" s="116" t="str">
        <f t="shared" si="2"/>
        <v/>
      </c>
      <c r="L4" s="116">
        <f>L3-'Raw result'!A3-'Raw result'!B3</f>
        <v>2.5</v>
      </c>
    </row>
    <row r="5" spans="1:16" x14ac:dyDescent="0.3">
      <c r="A5">
        <f>data!A5</f>
        <v>4</v>
      </c>
      <c r="B5" s="24">
        <f>data!B5</f>
        <v>43435</v>
      </c>
      <c r="C5">
        <f>data!C5</f>
        <v>4</v>
      </c>
      <c r="D5" t="str">
        <f>data!D5</f>
        <v>вых</v>
      </c>
      <c r="E5">
        <f>data!E5</f>
        <v>0</v>
      </c>
      <c r="F5">
        <f>IF(Расчет!H10=1,1,0)</f>
        <v>0</v>
      </c>
      <c r="G5" t="str">
        <f t="shared" si="0"/>
        <v>2018-12-1 4:00</v>
      </c>
      <c r="H5" s="116">
        <f>data!H5</f>
        <v>1.06</v>
      </c>
      <c r="I5" s="116">
        <f>-'Raw result'!A4-config!$D$14*'Raw result'!B4</f>
        <v>2.5</v>
      </c>
      <c r="J5" s="116">
        <f t="shared" si="1"/>
        <v>3.56</v>
      </c>
      <c r="K5" s="116" t="str">
        <f t="shared" si="2"/>
        <v/>
      </c>
      <c r="L5" s="116">
        <f>L4-'Raw result'!A4-'Raw result'!B4</f>
        <v>5</v>
      </c>
    </row>
    <row r="6" spans="1:16" x14ac:dyDescent="0.3">
      <c r="A6">
        <f>data!A6</f>
        <v>5</v>
      </c>
      <c r="B6" s="24">
        <f>data!B6</f>
        <v>43435</v>
      </c>
      <c r="C6">
        <f>data!C6</f>
        <v>5</v>
      </c>
      <c r="D6" t="str">
        <f>data!D6</f>
        <v>вых</v>
      </c>
      <c r="E6">
        <f>data!E6</f>
        <v>0</v>
      </c>
      <c r="F6">
        <f>IF(Расчет!H11=1,1,0)</f>
        <v>0</v>
      </c>
      <c r="G6" t="str">
        <f t="shared" si="0"/>
        <v>2018-12-1 5:00</v>
      </c>
      <c r="H6" s="116">
        <f>data!H6</f>
        <v>1.0609999999999999</v>
      </c>
      <c r="I6" s="116">
        <f>-'Raw result'!A5-config!$D$14*'Raw result'!B5</f>
        <v>0.92999999999999994</v>
      </c>
      <c r="J6" s="116">
        <f t="shared" si="1"/>
        <v>1.9909999999999999</v>
      </c>
      <c r="K6" s="116" t="str">
        <f t="shared" si="2"/>
        <v/>
      </c>
      <c r="L6" s="116">
        <f>L5-'Raw result'!A5-'Raw result'!B5</f>
        <v>5.93</v>
      </c>
    </row>
    <row r="7" spans="1:16" x14ac:dyDescent="0.3">
      <c r="A7">
        <f>data!A7</f>
        <v>6</v>
      </c>
      <c r="B7" s="24">
        <f>data!B7</f>
        <v>43435</v>
      </c>
      <c r="C7">
        <f>data!C7</f>
        <v>6</v>
      </c>
      <c r="D7" t="str">
        <f>data!D7</f>
        <v>вых</v>
      </c>
      <c r="E7">
        <f>data!E7</f>
        <v>0</v>
      </c>
      <c r="F7">
        <f>IF(Расчет!H12=1,1,0)</f>
        <v>0</v>
      </c>
      <c r="G7" t="str">
        <f t="shared" si="0"/>
        <v>2018-12-1 6:00</v>
      </c>
      <c r="H7" s="116">
        <f>data!H7</f>
        <v>1.0629999999999999</v>
      </c>
      <c r="I7" s="116">
        <f>-'Raw result'!A6-config!$D$14*'Raw result'!B6</f>
        <v>0</v>
      </c>
      <c r="J7" s="116">
        <f t="shared" si="1"/>
        <v>1.0629999999999999</v>
      </c>
      <c r="K7" s="116" t="str">
        <f t="shared" si="2"/>
        <v/>
      </c>
      <c r="L7" s="116">
        <f>L6-'Raw result'!A6-'Raw result'!B6</f>
        <v>5.93</v>
      </c>
    </row>
    <row r="8" spans="1:16" x14ac:dyDescent="0.3">
      <c r="A8">
        <f>data!A8</f>
        <v>7</v>
      </c>
      <c r="B8" s="24">
        <f>data!B8</f>
        <v>43435</v>
      </c>
      <c r="C8">
        <f>data!C8</f>
        <v>7</v>
      </c>
      <c r="D8" t="str">
        <f>data!D8</f>
        <v>вых</v>
      </c>
      <c r="E8">
        <f>data!E8</f>
        <v>0</v>
      </c>
      <c r="F8">
        <f>IF(Расчет!H13=1,1,0)</f>
        <v>0</v>
      </c>
      <c r="G8" t="str">
        <f t="shared" si="0"/>
        <v>2018-12-1 7:00</v>
      </c>
      <c r="H8" s="116">
        <f>data!H8</f>
        <v>1.06</v>
      </c>
      <c r="I8" s="116">
        <f>-'Raw result'!A7-config!$D$14*'Raw result'!B7</f>
        <v>0</v>
      </c>
      <c r="J8" s="116">
        <f t="shared" si="1"/>
        <v>1.06</v>
      </c>
      <c r="K8" s="116" t="str">
        <f t="shared" si="2"/>
        <v/>
      </c>
      <c r="L8" s="116">
        <f>L7-'Raw result'!A7-'Raw result'!B7</f>
        <v>5.93</v>
      </c>
    </row>
    <row r="9" spans="1:16" x14ac:dyDescent="0.3">
      <c r="A9">
        <f>data!A9</f>
        <v>8</v>
      </c>
      <c r="B9" s="24">
        <f>data!B9</f>
        <v>43435</v>
      </c>
      <c r="C9">
        <f>data!C9</f>
        <v>8</v>
      </c>
      <c r="D9" t="str">
        <f>data!D9</f>
        <v>вых</v>
      </c>
      <c r="E9">
        <f>data!E9</f>
        <v>0</v>
      </c>
      <c r="F9">
        <f>IF(Расчет!H14=1,1,0)</f>
        <v>0</v>
      </c>
      <c r="G9" t="str">
        <f t="shared" si="0"/>
        <v>2018-12-1 8:00</v>
      </c>
      <c r="H9" s="116">
        <f>data!H9</f>
        <v>1.054</v>
      </c>
      <c r="I9" s="116">
        <f>-'Raw result'!A8-config!$D$14*'Raw result'!B8</f>
        <v>0</v>
      </c>
      <c r="J9" s="116">
        <f t="shared" si="1"/>
        <v>1.054</v>
      </c>
      <c r="K9" s="116" t="str">
        <f t="shared" si="2"/>
        <v/>
      </c>
      <c r="L9" s="116">
        <f>L8-'Raw result'!A8-'Raw result'!B8</f>
        <v>5.93</v>
      </c>
    </row>
    <row r="10" spans="1:16" x14ac:dyDescent="0.3">
      <c r="A10">
        <f>data!A10</f>
        <v>9</v>
      </c>
      <c r="B10" s="24">
        <f>data!B10</f>
        <v>43435</v>
      </c>
      <c r="C10">
        <f>data!C10</f>
        <v>9</v>
      </c>
      <c r="D10" t="str">
        <f>data!D10</f>
        <v>вых</v>
      </c>
      <c r="E10">
        <f>data!E10</f>
        <v>0</v>
      </c>
      <c r="F10">
        <f>IF(Расчет!H15=1,1,0)</f>
        <v>0</v>
      </c>
      <c r="G10" t="str">
        <f t="shared" si="0"/>
        <v>2018-12-1 9:00</v>
      </c>
      <c r="H10" s="116">
        <f>data!H10</f>
        <v>1.036</v>
      </c>
      <c r="I10" s="116">
        <f>-'Raw result'!A9-config!$D$14*'Raw result'!B9</f>
        <v>0</v>
      </c>
      <c r="J10" s="116">
        <f t="shared" si="1"/>
        <v>1.036</v>
      </c>
      <c r="K10" s="116" t="str">
        <f t="shared" si="2"/>
        <v/>
      </c>
      <c r="L10" s="116">
        <f>L9-'Raw result'!A9-'Raw result'!B9</f>
        <v>5.93</v>
      </c>
    </row>
    <row r="11" spans="1:16" x14ac:dyDescent="0.3">
      <c r="A11">
        <f>data!A11</f>
        <v>10</v>
      </c>
      <c r="B11" s="24">
        <f>data!B11</f>
        <v>43435</v>
      </c>
      <c r="C11">
        <f>data!C11</f>
        <v>10</v>
      </c>
      <c r="D11" t="str">
        <f>data!D11</f>
        <v>вых</v>
      </c>
      <c r="E11">
        <f>data!E11</f>
        <v>0</v>
      </c>
      <c r="F11">
        <f>IF(Расчет!H16=1,1,0)</f>
        <v>0</v>
      </c>
      <c r="G11" t="str">
        <f t="shared" si="0"/>
        <v>2018-12-1 10:00</v>
      </c>
      <c r="H11" s="116">
        <f>data!H11</f>
        <v>1.0289999999999999</v>
      </c>
      <c r="I11" s="116">
        <f>-'Raw result'!A10-config!$D$14*'Raw result'!B10</f>
        <v>0</v>
      </c>
      <c r="J11" s="116">
        <f t="shared" si="1"/>
        <v>1.0289999999999999</v>
      </c>
      <c r="K11" s="116" t="str">
        <f t="shared" si="2"/>
        <v/>
      </c>
      <c r="L11" s="116">
        <f>L10-'Raw result'!A10-'Raw result'!B10</f>
        <v>5.93</v>
      </c>
    </row>
    <row r="12" spans="1:16" x14ac:dyDescent="0.3">
      <c r="A12">
        <f>data!A12</f>
        <v>11</v>
      </c>
      <c r="B12" s="24">
        <f>data!B12</f>
        <v>43435</v>
      </c>
      <c r="C12">
        <f>data!C12</f>
        <v>11</v>
      </c>
      <c r="D12" t="str">
        <f>data!D12</f>
        <v>вых</v>
      </c>
      <c r="E12">
        <f>data!E12</f>
        <v>0</v>
      </c>
      <c r="F12">
        <f>IF(Расчет!H17=1,1,0)</f>
        <v>0</v>
      </c>
      <c r="G12" t="str">
        <f t="shared" si="0"/>
        <v>2018-12-1 11:00</v>
      </c>
      <c r="H12" s="116">
        <f>data!H12</f>
        <v>1.0229999999999999</v>
      </c>
      <c r="I12" s="116">
        <f>-'Raw result'!A11-config!$D$14*'Raw result'!B11</f>
        <v>-1.0229999999999999</v>
      </c>
      <c r="J12" s="116">
        <f t="shared" si="1"/>
        <v>0</v>
      </c>
      <c r="K12" s="116" t="str">
        <f t="shared" si="2"/>
        <v/>
      </c>
      <c r="L12" s="116">
        <f>L11-'Raw result'!A11-'Raw result'!B11</f>
        <v>4.8531578947368423</v>
      </c>
    </row>
    <row r="13" spans="1:16" x14ac:dyDescent="0.3">
      <c r="A13">
        <f>data!A13</f>
        <v>12</v>
      </c>
      <c r="B13" s="24">
        <f>data!B13</f>
        <v>43435</v>
      </c>
      <c r="C13">
        <f>data!C13</f>
        <v>12</v>
      </c>
      <c r="D13" t="str">
        <f>data!D13</f>
        <v>вых</v>
      </c>
      <c r="E13">
        <f>data!E13</f>
        <v>0</v>
      </c>
      <c r="F13">
        <f>IF(Расчет!H18=1,1,0)</f>
        <v>0</v>
      </c>
      <c r="G13" t="str">
        <f t="shared" si="0"/>
        <v>2018-12-1 12:00</v>
      </c>
      <c r="H13" s="116">
        <f>data!H13</f>
        <v>1.0229999999999999</v>
      </c>
      <c r="I13" s="116">
        <f>-'Raw result'!A12-config!$D$14*'Raw result'!B12</f>
        <v>-1.0230000000000001</v>
      </c>
      <c r="J13" s="116">
        <f t="shared" si="1"/>
        <v>0</v>
      </c>
      <c r="K13" s="116" t="str">
        <f t="shared" si="2"/>
        <v/>
      </c>
      <c r="L13" s="116">
        <f>L12-'Raw result'!A12-'Raw result'!B12</f>
        <v>3.7763157894736841</v>
      </c>
    </row>
    <row r="14" spans="1:16" x14ac:dyDescent="0.3">
      <c r="A14">
        <f>data!A14</f>
        <v>13</v>
      </c>
      <c r="B14" s="24">
        <f>data!B14</f>
        <v>43435</v>
      </c>
      <c r="C14">
        <f>data!C14</f>
        <v>13</v>
      </c>
      <c r="D14" t="str">
        <f>data!D14</f>
        <v>вых</v>
      </c>
      <c r="E14">
        <f>data!E14</f>
        <v>0</v>
      </c>
      <c r="F14">
        <f>IF(Расчет!H19=1,1,0)</f>
        <v>0</v>
      </c>
      <c r="G14" t="str">
        <f t="shared" si="0"/>
        <v>2018-12-1 13:00</v>
      </c>
      <c r="H14" s="116">
        <f>data!H14</f>
        <v>1.02</v>
      </c>
      <c r="I14" s="116">
        <f>-'Raw result'!A13-config!$D$14*'Raw result'!B13</f>
        <v>-1.02</v>
      </c>
      <c r="J14" s="116">
        <f t="shared" si="1"/>
        <v>0</v>
      </c>
      <c r="K14" s="116" t="str">
        <f t="shared" si="2"/>
        <v/>
      </c>
      <c r="L14" s="116">
        <f>L13-'Raw result'!A13-'Raw result'!B13</f>
        <v>2.7026315789473685</v>
      </c>
    </row>
    <row r="15" spans="1:16" x14ac:dyDescent="0.3">
      <c r="A15">
        <f>data!A15</f>
        <v>14</v>
      </c>
      <c r="B15" s="24">
        <f>data!B15</f>
        <v>43435</v>
      </c>
      <c r="C15">
        <f>data!C15</f>
        <v>14</v>
      </c>
      <c r="D15" t="str">
        <f>data!D15</f>
        <v>вых</v>
      </c>
      <c r="E15">
        <f>data!E15</f>
        <v>0</v>
      </c>
      <c r="F15">
        <f>IF(Расчет!H20=1,1,0)</f>
        <v>0</v>
      </c>
      <c r="G15" t="str">
        <f t="shared" si="0"/>
        <v>2018-12-1 14:00</v>
      </c>
      <c r="H15" s="116">
        <f>data!H15</f>
        <v>1.024</v>
      </c>
      <c r="I15" s="116">
        <f>-'Raw result'!A14-config!$D$14*'Raw result'!B14</f>
        <v>-1.0239999999999998</v>
      </c>
      <c r="J15" s="116">
        <f t="shared" si="1"/>
        <v>0</v>
      </c>
      <c r="K15" s="116" t="str">
        <f t="shared" si="2"/>
        <v/>
      </c>
      <c r="L15" s="116">
        <f>L14-'Raw result'!A14-'Raw result'!B14</f>
        <v>1.6247368421052635</v>
      </c>
    </row>
    <row r="16" spans="1:16" x14ac:dyDescent="0.3">
      <c r="A16">
        <f>data!A16</f>
        <v>15</v>
      </c>
      <c r="B16" s="24">
        <f>data!B16</f>
        <v>43435</v>
      </c>
      <c r="C16">
        <f>data!C16</f>
        <v>15</v>
      </c>
      <c r="D16" t="str">
        <f>data!D16</f>
        <v>вых</v>
      </c>
      <c r="E16">
        <f>data!E16</f>
        <v>0</v>
      </c>
      <c r="F16">
        <f>IF(Расчет!H21=1,1,0)</f>
        <v>0</v>
      </c>
      <c r="G16" t="str">
        <f t="shared" si="0"/>
        <v>2018-12-1 15:00</v>
      </c>
      <c r="H16" s="116">
        <f>data!H16</f>
        <v>1.0249999999999999</v>
      </c>
      <c r="I16" s="116">
        <f>-'Raw result'!A15-config!$D$14*'Raw result'!B15</f>
        <v>-0.50349999999999928</v>
      </c>
      <c r="J16" s="116">
        <f t="shared" si="1"/>
        <v>0.52150000000000063</v>
      </c>
      <c r="K16" s="116" t="str">
        <f t="shared" si="2"/>
        <v/>
      </c>
      <c r="L16" s="116">
        <f>L15-'Raw result'!A15-'Raw result'!B15</f>
        <v>1.0947368421052643</v>
      </c>
    </row>
    <row r="17" spans="1:12" x14ac:dyDescent="0.3">
      <c r="A17">
        <f>data!A17</f>
        <v>16</v>
      </c>
      <c r="B17" s="24">
        <f>data!B17</f>
        <v>43435</v>
      </c>
      <c r="C17">
        <f>data!C17</f>
        <v>16</v>
      </c>
      <c r="D17" t="str">
        <f>data!D17</f>
        <v>вых</v>
      </c>
      <c r="E17">
        <f>data!E17</f>
        <v>0</v>
      </c>
      <c r="F17">
        <f>IF(Расчет!H22=1,1,0)</f>
        <v>0</v>
      </c>
      <c r="G17" t="str">
        <f t="shared" si="0"/>
        <v>2018-12-1 16:00</v>
      </c>
      <c r="H17" s="116">
        <f>data!H17</f>
        <v>1.036</v>
      </c>
      <c r="I17" s="116">
        <f>-'Raw result'!A16-config!$D$14*'Raw result'!B16</f>
        <v>0</v>
      </c>
      <c r="J17" s="116">
        <f t="shared" si="1"/>
        <v>1.036</v>
      </c>
      <c r="K17" s="116" t="str">
        <f t="shared" si="2"/>
        <v/>
      </c>
      <c r="L17" s="116">
        <f>L16-'Raw result'!A16-'Raw result'!B16</f>
        <v>1.0947368421052643</v>
      </c>
    </row>
    <row r="18" spans="1:12" x14ac:dyDescent="0.3">
      <c r="A18">
        <f>data!A18</f>
        <v>17</v>
      </c>
      <c r="B18" s="24">
        <f>data!B18</f>
        <v>43435</v>
      </c>
      <c r="C18">
        <f>data!C18</f>
        <v>17</v>
      </c>
      <c r="D18" t="str">
        <f>data!D18</f>
        <v>вых</v>
      </c>
      <c r="E18">
        <f>data!E18</f>
        <v>0</v>
      </c>
      <c r="F18">
        <f>IF(Расчет!H23=1,1,0)</f>
        <v>0</v>
      </c>
      <c r="G18" t="str">
        <f t="shared" si="0"/>
        <v>2018-12-1 17:00</v>
      </c>
      <c r="H18" s="116">
        <f>data!H18</f>
        <v>1.032</v>
      </c>
      <c r="I18" s="116">
        <f>-'Raw result'!A17-config!$D$14*'Raw result'!B17</f>
        <v>0</v>
      </c>
      <c r="J18" s="116">
        <f t="shared" si="1"/>
        <v>1.032</v>
      </c>
      <c r="K18" s="116" t="str">
        <f t="shared" si="2"/>
        <v/>
      </c>
      <c r="L18" s="116">
        <f>L17-'Raw result'!A17-'Raw result'!B17</f>
        <v>1.0947368421052643</v>
      </c>
    </row>
    <row r="19" spans="1:12" x14ac:dyDescent="0.3">
      <c r="A19">
        <f>data!A19</f>
        <v>18</v>
      </c>
      <c r="B19" s="24">
        <f>data!B19</f>
        <v>43435</v>
      </c>
      <c r="C19">
        <f>data!C19</f>
        <v>18</v>
      </c>
      <c r="D19" t="str">
        <f>data!D19</f>
        <v>вых</v>
      </c>
      <c r="E19">
        <f>data!E19</f>
        <v>0</v>
      </c>
      <c r="F19">
        <f>IF(Расчет!H24=1,1,0)</f>
        <v>0</v>
      </c>
      <c r="G19" t="str">
        <f t="shared" si="0"/>
        <v>2018-12-1 18:00</v>
      </c>
      <c r="H19" s="116">
        <f>data!H19</f>
        <v>1.04</v>
      </c>
      <c r="I19" s="116">
        <f>-'Raw result'!A18-config!$D$14*'Raw result'!B18</f>
        <v>-1.04</v>
      </c>
      <c r="J19" s="116">
        <f t="shared" si="1"/>
        <v>0</v>
      </c>
      <c r="K19" s="116" t="str">
        <f t="shared" si="2"/>
        <v/>
      </c>
      <c r="L19" s="116">
        <f>L18-'Raw result'!A18-'Raw result'!B18</f>
        <v>0</v>
      </c>
    </row>
    <row r="20" spans="1:12" x14ac:dyDescent="0.3">
      <c r="A20">
        <f>data!A20</f>
        <v>19</v>
      </c>
      <c r="B20" s="24">
        <f>data!B20</f>
        <v>43435</v>
      </c>
      <c r="C20">
        <f>data!C20</f>
        <v>19</v>
      </c>
      <c r="D20" t="str">
        <f>data!D20</f>
        <v>вых</v>
      </c>
      <c r="E20">
        <f>data!E20</f>
        <v>0</v>
      </c>
      <c r="F20">
        <f>IF(Расчет!H25=1,1,0)</f>
        <v>0</v>
      </c>
      <c r="G20" t="str">
        <f t="shared" si="0"/>
        <v>2018-12-1 19:00</v>
      </c>
      <c r="H20" s="116">
        <f>data!H20</f>
        <v>1.0589999999999999</v>
      </c>
      <c r="I20" s="116">
        <f>-'Raw result'!A19-config!$D$14*'Raw result'!B19</f>
        <v>0</v>
      </c>
      <c r="J20" s="116">
        <f t="shared" si="1"/>
        <v>1.0589999999999999</v>
      </c>
      <c r="K20" s="116" t="str">
        <f t="shared" si="2"/>
        <v/>
      </c>
      <c r="L20" s="116">
        <f>L19-'Raw result'!A19-'Raw result'!B19</f>
        <v>0</v>
      </c>
    </row>
    <row r="21" spans="1:12" x14ac:dyDescent="0.3">
      <c r="A21">
        <f>data!A21</f>
        <v>20</v>
      </c>
      <c r="B21" s="24">
        <f>data!B21</f>
        <v>43435</v>
      </c>
      <c r="C21">
        <f>data!C21</f>
        <v>20</v>
      </c>
      <c r="D21" t="str">
        <f>data!D21</f>
        <v>вых</v>
      </c>
      <c r="E21">
        <f>data!E21</f>
        <v>0</v>
      </c>
      <c r="F21">
        <f>IF(Расчет!H26=1,1,0)</f>
        <v>0</v>
      </c>
      <c r="G21" t="str">
        <f t="shared" si="0"/>
        <v>2018-12-1 20:00</v>
      </c>
      <c r="H21" s="116">
        <f>data!H21</f>
        <v>1.0589999999999999</v>
      </c>
      <c r="I21" s="116">
        <f>-'Raw result'!A20-config!$D$14*'Raw result'!B20</f>
        <v>0</v>
      </c>
      <c r="J21" s="116">
        <f t="shared" si="1"/>
        <v>1.0589999999999999</v>
      </c>
      <c r="K21" s="116" t="str">
        <f t="shared" si="2"/>
        <v/>
      </c>
      <c r="L21" s="116">
        <f>L20-'Raw result'!A20-'Raw result'!B20</f>
        <v>0</v>
      </c>
    </row>
    <row r="22" spans="1:12" x14ac:dyDescent="0.3">
      <c r="A22">
        <f>data!A22</f>
        <v>21</v>
      </c>
      <c r="B22" s="24">
        <f>data!B22</f>
        <v>43435</v>
      </c>
      <c r="C22">
        <f>data!C22</f>
        <v>21</v>
      </c>
      <c r="D22" t="str">
        <f>data!D22</f>
        <v>вых</v>
      </c>
      <c r="E22">
        <f>data!E22</f>
        <v>0</v>
      </c>
      <c r="F22">
        <f>IF(Расчет!H27=1,1,0)</f>
        <v>0</v>
      </c>
      <c r="G22" t="str">
        <f t="shared" si="0"/>
        <v>2018-12-1 21:00</v>
      </c>
      <c r="H22" s="116">
        <f>data!H22</f>
        <v>1.052</v>
      </c>
      <c r="I22" s="116">
        <f>-'Raw result'!A21-config!$D$14*'Raw result'!B21</f>
        <v>0</v>
      </c>
      <c r="J22" s="116">
        <f t="shared" si="1"/>
        <v>1.052</v>
      </c>
      <c r="K22" s="116" t="str">
        <f t="shared" si="2"/>
        <v/>
      </c>
      <c r="L22" s="116">
        <f>L21-'Raw result'!A21-'Raw result'!B21</f>
        <v>0</v>
      </c>
    </row>
    <row r="23" spans="1:12" x14ac:dyDescent="0.3">
      <c r="A23">
        <f>data!A23</f>
        <v>22</v>
      </c>
      <c r="B23" s="24">
        <f>data!B23</f>
        <v>43435</v>
      </c>
      <c r="C23">
        <f>data!C23</f>
        <v>22</v>
      </c>
      <c r="D23" t="str">
        <f>data!D23</f>
        <v>вых</v>
      </c>
      <c r="E23">
        <f>data!E23</f>
        <v>0</v>
      </c>
      <c r="F23">
        <f>IF(Расчет!H28=1,1,0)</f>
        <v>0</v>
      </c>
      <c r="G23" t="str">
        <f t="shared" si="0"/>
        <v>2018-12-1 22:00</v>
      </c>
      <c r="H23" s="116">
        <f>data!H23</f>
        <v>1.0449999999999999</v>
      </c>
      <c r="I23" s="116">
        <f>-'Raw result'!A22-config!$D$14*'Raw result'!B22</f>
        <v>0</v>
      </c>
      <c r="J23" s="116">
        <f t="shared" si="1"/>
        <v>1.0449999999999999</v>
      </c>
      <c r="K23" s="116" t="str">
        <f t="shared" si="2"/>
        <v/>
      </c>
      <c r="L23" s="116">
        <f>L22-'Raw result'!A22-'Raw result'!B22</f>
        <v>0</v>
      </c>
    </row>
    <row r="24" spans="1:12" x14ac:dyDescent="0.3">
      <c r="A24">
        <f>data!A24</f>
        <v>23</v>
      </c>
      <c r="B24" s="24">
        <f>data!B24</f>
        <v>43435</v>
      </c>
      <c r="C24">
        <f>data!C24</f>
        <v>23</v>
      </c>
      <c r="D24" t="str">
        <f>data!D24</f>
        <v>вых</v>
      </c>
      <c r="E24">
        <f>data!E24</f>
        <v>0</v>
      </c>
      <c r="F24">
        <f>IF(Расчет!H29=1,1,0)</f>
        <v>0</v>
      </c>
      <c r="G24" t="str">
        <f t="shared" si="0"/>
        <v>2018-12-1 23:00</v>
      </c>
      <c r="H24" s="116">
        <f>data!H24</f>
        <v>1.0289999999999999</v>
      </c>
      <c r="I24" s="116">
        <f>-'Raw result'!A23-config!$D$14*'Raw result'!B23</f>
        <v>0</v>
      </c>
      <c r="J24" s="116">
        <f t="shared" si="1"/>
        <v>1.0289999999999999</v>
      </c>
      <c r="K24" s="116" t="str">
        <f t="shared" si="2"/>
        <v/>
      </c>
      <c r="L24" s="116">
        <f>L23-'Raw result'!A23-'Raw result'!B23</f>
        <v>0</v>
      </c>
    </row>
    <row r="25" spans="1:12" x14ac:dyDescent="0.3">
      <c r="A25">
        <f>data!A25</f>
        <v>24</v>
      </c>
      <c r="B25" s="24">
        <f>data!B25</f>
        <v>43435</v>
      </c>
      <c r="C25">
        <f>data!C25</f>
        <v>24</v>
      </c>
      <c r="D25" t="str">
        <f>data!D25</f>
        <v>вых</v>
      </c>
      <c r="E25">
        <f>data!E25</f>
        <v>0</v>
      </c>
      <c r="F25">
        <f>IF(Расчет!H30=1,1,0)</f>
        <v>0</v>
      </c>
      <c r="G25" t="str">
        <f t="shared" si="0"/>
        <v>2018-12-1 24:00</v>
      </c>
      <c r="H25" s="116">
        <f>data!H25</f>
        <v>1.0309999999999999</v>
      </c>
      <c r="I25" s="116">
        <f>-'Raw result'!A24-config!$D$14*'Raw result'!B24</f>
        <v>0</v>
      </c>
      <c r="J25" s="116">
        <f t="shared" si="1"/>
        <v>1.0309999999999999</v>
      </c>
      <c r="K25" s="116" t="str">
        <f t="shared" si="2"/>
        <v/>
      </c>
      <c r="L25" s="116">
        <f>L24-'Raw result'!A24-'Raw result'!B24</f>
        <v>0</v>
      </c>
    </row>
    <row r="26" spans="1:12" x14ac:dyDescent="0.3">
      <c r="A26">
        <f>data!A26</f>
        <v>25</v>
      </c>
      <c r="B26" s="24">
        <f>data!B26</f>
        <v>43436</v>
      </c>
      <c r="C26">
        <f>data!C26</f>
        <v>1</v>
      </c>
      <c r="D26" t="str">
        <f>data!D26</f>
        <v>вых</v>
      </c>
      <c r="E26">
        <f>data!E26</f>
        <v>0</v>
      </c>
      <c r="F26">
        <f>IF(Расчет!H31=1,1,0)</f>
        <v>0</v>
      </c>
      <c r="G26" t="str">
        <f t="shared" si="0"/>
        <v>2018-12-2 1:00</v>
      </c>
      <c r="H26" s="116">
        <f>data!H26</f>
        <v>1.032</v>
      </c>
      <c r="I26" s="116">
        <f>-'Raw result'!A25-config!$D$14*'Raw result'!B25</f>
        <v>0</v>
      </c>
      <c r="J26" s="116">
        <f t="shared" si="1"/>
        <v>1.032</v>
      </c>
      <c r="K26" s="116" t="str">
        <f t="shared" si="2"/>
        <v/>
      </c>
      <c r="L26" s="116">
        <f>L25-'Raw result'!A25-'Raw result'!B25</f>
        <v>0</v>
      </c>
    </row>
    <row r="27" spans="1:12" x14ac:dyDescent="0.3">
      <c r="A27">
        <f>data!A27</f>
        <v>26</v>
      </c>
      <c r="B27" s="24">
        <f>data!B27</f>
        <v>43436</v>
      </c>
      <c r="C27">
        <f>data!C27</f>
        <v>2</v>
      </c>
      <c r="D27" t="str">
        <f>data!D27</f>
        <v>вых</v>
      </c>
      <c r="E27">
        <f>data!E27</f>
        <v>0</v>
      </c>
      <c r="F27">
        <f>IF(Расчет!H32=1,1,0)</f>
        <v>0</v>
      </c>
      <c r="G27" t="str">
        <f t="shared" si="0"/>
        <v>2018-12-2 2:00</v>
      </c>
      <c r="H27" s="116">
        <f>data!H27</f>
        <v>1.0309999999999999</v>
      </c>
      <c r="I27" s="116">
        <f>-'Raw result'!A26-config!$D$14*'Raw result'!B26</f>
        <v>0</v>
      </c>
      <c r="J27" s="116">
        <f t="shared" si="1"/>
        <v>1.0309999999999999</v>
      </c>
      <c r="K27" s="116" t="str">
        <f t="shared" si="2"/>
        <v/>
      </c>
      <c r="L27" s="116">
        <f>L26-'Raw result'!A26-'Raw result'!B26</f>
        <v>0</v>
      </c>
    </row>
    <row r="28" spans="1:12" x14ac:dyDescent="0.3">
      <c r="A28">
        <f>data!A28</f>
        <v>27</v>
      </c>
      <c r="B28" s="24">
        <f>data!B28</f>
        <v>43436</v>
      </c>
      <c r="C28">
        <f>data!C28</f>
        <v>3</v>
      </c>
      <c r="D28" t="str">
        <f>data!D28</f>
        <v>вых</v>
      </c>
      <c r="E28">
        <f>data!E28</f>
        <v>0</v>
      </c>
      <c r="F28">
        <f>IF(Расчет!H33=1,1,0)</f>
        <v>0</v>
      </c>
      <c r="G28" t="str">
        <f t="shared" si="0"/>
        <v>2018-12-2 3:00</v>
      </c>
      <c r="H28" s="116">
        <f>data!H28</f>
        <v>1.032</v>
      </c>
      <c r="I28" s="116">
        <f>-'Raw result'!A27-config!$D$14*'Raw result'!B27</f>
        <v>0.92999999999999994</v>
      </c>
      <c r="J28" s="116">
        <f t="shared" si="1"/>
        <v>1.962</v>
      </c>
      <c r="K28" s="116" t="str">
        <f t="shared" si="2"/>
        <v/>
      </c>
      <c r="L28" s="116">
        <f>L27-'Raw result'!A27-'Raw result'!B27</f>
        <v>0.92999999999999994</v>
      </c>
    </row>
    <row r="29" spans="1:12" x14ac:dyDescent="0.3">
      <c r="A29">
        <f>data!A29</f>
        <v>28</v>
      </c>
      <c r="B29" s="24">
        <f>data!B29</f>
        <v>43436</v>
      </c>
      <c r="C29">
        <f>data!C29</f>
        <v>4</v>
      </c>
      <c r="D29" t="str">
        <f>data!D29</f>
        <v>вых</v>
      </c>
      <c r="E29">
        <f>data!E29</f>
        <v>0</v>
      </c>
      <c r="F29">
        <f>IF(Расчет!H34=1,1,0)</f>
        <v>0</v>
      </c>
      <c r="G29" t="str">
        <f t="shared" si="0"/>
        <v>2018-12-2 4:00</v>
      </c>
      <c r="H29" s="116">
        <f>data!H29</f>
        <v>1.032</v>
      </c>
      <c r="I29" s="116">
        <f>-'Raw result'!A28-config!$D$14*'Raw result'!B28</f>
        <v>2.5</v>
      </c>
      <c r="J29" s="116">
        <f t="shared" si="1"/>
        <v>3.532</v>
      </c>
      <c r="K29" s="116" t="str">
        <f t="shared" si="2"/>
        <v/>
      </c>
      <c r="L29" s="116">
        <f>L28-'Raw result'!A28-'Raw result'!B28</f>
        <v>3.4299999999999997</v>
      </c>
    </row>
    <row r="30" spans="1:12" x14ac:dyDescent="0.3">
      <c r="A30">
        <f>data!A30</f>
        <v>29</v>
      </c>
      <c r="B30" s="24">
        <f>data!B30</f>
        <v>43436</v>
      </c>
      <c r="C30">
        <f>data!C30</f>
        <v>5</v>
      </c>
      <c r="D30" t="str">
        <f>data!D30</f>
        <v>вых</v>
      </c>
      <c r="E30">
        <f>data!E30</f>
        <v>0</v>
      </c>
      <c r="F30">
        <f>IF(Расчет!H35=1,1,0)</f>
        <v>0</v>
      </c>
      <c r="G30" t="str">
        <f t="shared" si="0"/>
        <v>2018-12-2 5:00</v>
      </c>
      <c r="H30" s="116">
        <f>data!H30</f>
        <v>1.0309999999999999</v>
      </c>
      <c r="I30" s="116">
        <f>-'Raw result'!A29-config!$D$14*'Raw result'!B29</f>
        <v>2.5</v>
      </c>
      <c r="J30" s="116">
        <f t="shared" si="1"/>
        <v>3.5309999999999997</v>
      </c>
      <c r="K30" s="116" t="str">
        <f t="shared" si="2"/>
        <v/>
      </c>
      <c r="L30" s="116">
        <f>L29-'Raw result'!A29-'Raw result'!B29</f>
        <v>5.93</v>
      </c>
    </row>
    <row r="31" spans="1:12" x14ac:dyDescent="0.3">
      <c r="A31">
        <f>data!A31</f>
        <v>30</v>
      </c>
      <c r="B31" s="24">
        <f>data!B31</f>
        <v>43436</v>
      </c>
      <c r="C31">
        <f>data!C31</f>
        <v>6</v>
      </c>
      <c r="D31" t="str">
        <f>data!D31</f>
        <v>вых</v>
      </c>
      <c r="E31">
        <f>data!E31</f>
        <v>0</v>
      </c>
      <c r="F31">
        <f>IF(Расчет!H36=1,1,0)</f>
        <v>0</v>
      </c>
      <c r="G31" t="str">
        <f t="shared" si="0"/>
        <v>2018-12-2 6:00</v>
      </c>
      <c r="H31" s="116">
        <f>data!H31</f>
        <v>1.03</v>
      </c>
      <c r="I31" s="116">
        <f>-'Raw result'!A30-config!$D$14*'Raw result'!B30</f>
        <v>0</v>
      </c>
      <c r="J31" s="116">
        <f t="shared" si="1"/>
        <v>1.03</v>
      </c>
      <c r="K31" s="116" t="str">
        <f t="shared" si="2"/>
        <v/>
      </c>
      <c r="L31" s="116">
        <f>L30-'Raw result'!A30-'Raw result'!B30</f>
        <v>5.93</v>
      </c>
    </row>
    <row r="32" spans="1:12" x14ac:dyDescent="0.3">
      <c r="A32">
        <f>data!A32</f>
        <v>31</v>
      </c>
      <c r="B32" s="24">
        <f>data!B32</f>
        <v>43436</v>
      </c>
      <c r="C32">
        <f>data!C32</f>
        <v>7</v>
      </c>
      <c r="D32" t="str">
        <f>data!D32</f>
        <v>вых</v>
      </c>
      <c r="E32">
        <f>data!E32</f>
        <v>0</v>
      </c>
      <c r="F32">
        <f>IF(Расчет!H37=1,1,0)</f>
        <v>0</v>
      </c>
      <c r="G32" t="str">
        <f t="shared" si="0"/>
        <v>2018-12-2 7:00</v>
      </c>
      <c r="H32" s="116">
        <f>data!H32</f>
        <v>1.0329999999999999</v>
      </c>
      <c r="I32" s="116">
        <f>-'Raw result'!A31-config!$D$14*'Raw result'!B31</f>
        <v>0</v>
      </c>
      <c r="J32" s="116">
        <f t="shared" si="1"/>
        <v>1.0329999999999999</v>
      </c>
      <c r="K32" s="116" t="str">
        <f t="shared" si="2"/>
        <v/>
      </c>
      <c r="L32" s="116">
        <f>L31-'Raw result'!A31-'Raw result'!B31</f>
        <v>5.93</v>
      </c>
    </row>
    <row r="33" spans="1:12" x14ac:dyDescent="0.3">
      <c r="A33">
        <f>data!A33</f>
        <v>32</v>
      </c>
      <c r="B33" s="24">
        <f>data!B33</f>
        <v>43436</v>
      </c>
      <c r="C33">
        <f>data!C33</f>
        <v>8</v>
      </c>
      <c r="D33" t="str">
        <f>data!D33</f>
        <v>вых</v>
      </c>
      <c r="E33">
        <f>data!E33</f>
        <v>0</v>
      </c>
      <c r="F33">
        <f>IF(Расчет!H38=1,1,0)</f>
        <v>0</v>
      </c>
      <c r="G33" t="str">
        <f t="shared" si="0"/>
        <v>2018-12-2 8:00</v>
      </c>
      <c r="H33" s="116">
        <f>data!H33</f>
        <v>1.04</v>
      </c>
      <c r="I33" s="116">
        <f>-'Raw result'!A32-config!$D$14*'Raw result'!B32</f>
        <v>0</v>
      </c>
      <c r="J33" s="116">
        <f t="shared" si="1"/>
        <v>1.04</v>
      </c>
      <c r="K33" s="116" t="str">
        <f t="shared" si="2"/>
        <v/>
      </c>
      <c r="L33" s="116">
        <f>L32-'Raw result'!A32-'Raw result'!B32</f>
        <v>5.93</v>
      </c>
    </row>
    <row r="34" spans="1:12" x14ac:dyDescent="0.3">
      <c r="A34">
        <f>data!A34</f>
        <v>33</v>
      </c>
      <c r="B34" s="24">
        <f>data!B34</f>
        <v>43436</v>
      </c>
      <c r="C34">
        <f>data!C34</f>
        <v>9</v>
      </c>
      <c r="D34" t="str">
        <f>data!D34</f>
        <v>вых</v>
      </c>
      <c r="E34">
        <f>data!E34</f>
        <v>0</v>
      </c>
      <c r="F34">
        <f>IF(Расчет!H39=1,1,0)</f>
        <v>0</v>
      </c>
      <c r="G34" t="str">
        <f t="shared" si="0"/>
        <v>2018-12-2 9:00</v>
      </c>
      <c r="H34" s="116">
        <f>data!H34</f>
        <v>1.0229999999999999</v>
      </c>
      <c r="I34" s="116">
        <f>-'Raw result'!A33-config!$D$14*'Raw result'!B33</f>
        <v>0</v>
      </c>
      <c r="J34" s="116">
        <f t="shared" si="1"/>
        <v>1.0229999999999999</v>
      </c>
      <c r="K34" s="116" t="str">
        <f t="shared" si="2"/>
        <v/>
      </c>
      <c r="L34" s="116">
        <f>L33-'Raw result'!A33-'Raw result'!B33</f>
        <v>5.93</v>
      </c>
    </row>
    <row r="35" spans="1:12" x14ac:dyDescent="0.3">
      <c r="A35">
        <f>data!A35</f>
        <v>34</v>
      </c>
      <c r="B35" s="24">
        <f>data!B35</f>
        <v>43436</v>
      </c>
      <c r="C35">
        <f>data!C35</f>
        <v>10</v>
      </c>
      <c r="D35" t="str">
        <f>data!D35</f>
        <v>вых</v>
      </c>
      <c r="E35">
        <f>data!E35</f>
        <v>0</v>
      </c>
      <c r="F35">
        <f>IF(Расчет!H40=1,1,0)</f>
        <v>0</v>
      </c>
      <c r="G35" t="str">
        <f t="shared" si="0"/>
        <v>2018-12-2 10:00</v>
      </c>
      <c r="H35" s="116">
        <f>data!H35</f>
        <v>1.012</v>
      </c>
      <c r="I35" s="116">
        <f>-'Raw result'!A34-config!$D$14*'Raw result'!B34</f>
        <v>0</v>
      </c>
      <c r="J35" s="116">
        <f t="shared" si="1"/>
        <v>1.012</v>
      </c>
      <c r="K35" s="116" t="str">
        <f t="shared" si="2"/>
        <v/>
      </c>
      <c r="L35" s="116">
        <f>L34-'Raw result'!A34-'Raw result'!B34</f>
        <v>5.93</v>
      </c>
    </row>
    <row r="36" spans="1:12" x14ac:dyDescent="0.3">
      <c r="A36">
        <f>data!A36</f>
        <v>35</v>
      </c>
      <c r="B36" s="24">
        <f>data!B36</f>
        <v>43436</v>
      </c>
      <c r="C36">
        <f>data!C36</f>
        <v>11</v>
      </c>
      <c r="D36" t="str">
        <f>data!D36</f>
        <v>вых</v>
      </c>
      <c r="E36">
        <f>data!E36</f>
        <v>0</v>
      </c>
      <c r="F36">
        <f>IF(Расчет!H41=1,1,0)</f>
        <v>0</v>
      </c>
      <c r="G36" t="str">
        <f t="shared" si="0"/>
        <v>2018-12-2 11:00</v>
      </c>
      <c r="H36" s="116">
        <f>data!H36</f>
        <v>1.022</v>
      </c>
      <c r="I36" s="116">
        <f>-'Raw result'!A35-config!$D$14*'Raw result'!B35</f>
        <v>0</v>
      </c>
      <c r="J36" s="116">
        <f t="shared" si="1"/>
        <v>1.022</v>
      </c>
      <c r="K36" s="116" t="str">
        <f t="shared" si="2"/>
        <v/>
      </c>
      <c r="L36" s="116">
        <f>L35-'Raw result'!A35-'Raw result'!B35</f>
        <v>5.93</v>
      </c>
    </row>
    <row r="37" spans="1:12" x14ac:dyDescent="0.3">
      <c r="A37">
        <f>data!A37</f>
        <v>36</v>
      </c>
      <c r="B37" s="24">
        <f>data!B37</f>
        <v>43436</v>
      </c>
      <c r="C37">
        <f>data!C37</f>
        <v>12</v>
      </c>
      <c r="D37" t="str">
        <f>data!D37</f>
        <v>вых</v>
      </c>
      <c r="E37">
        <f>data!E37</f>
        <v>0</v>
      </c>
      <c r="F37">
        <f>IF(Расчет!H42=1,1,0)</f>
        <v>0</v>
      </c>
      <c r="G37" t="str">
        <f t="shared" si="0"/>
        <v>2018-12-2 12:00</v>
      </c>
      <c r="H37" s="116">
        <f>data!H37</f>
        <v>1.03</v>
      </c>
      <c r="I37" s="116">
        <f>-'Raw result'!A36-config!$D$14*'Raw result'!B36</f>
        <v>-0.42950000000000232</v>
      </c>
      <c r="J37" s="116">
        <f t="shared" si="1"/>
        <v>0.6004999999999977</v>
      </c>
      <c r="K37" s="116" t="str">
        <f t="shared" si="2"/>
        <v/>
      </c>
      <c r="L37" s="116">
        <f>L36-'Raw result'!A36-'Raw result'!B36</f>
        <v>5.4778947368421029</v>
      </c>
    </row>
    <row r="38" spans="1:12" x14ac:dyDescent="0.3">
      <c r="A38">
        <f>data!A38</f>
        <v>37</v>
      </c>
      <c r="B38" s="24">
        <f>data!B38</f>
        <v>43436</v>
      </c>
      <c r="C38">
        <f>data!C38</f>
        <v>13</v>
      </c>
      <c r="D38" t="str">
        <f>data!D38</f>
        <v>вых</v>
      </c>
      <c r="E38">
        <f>data!E38</f>
        <v>0</v>
      </c>
      <c r="F38">
        <f>IF(Расчет!H43=1,1,0)</f>
        <v>0</v>
      </c>
      <c r="G38" t="str">
        <f t="shared" si="0"/>
        <v>2018-12-2 13:00</v>
      </c>
      <c r="H38" s="116">
        <f>data!H38</f>
        <v>1.0209999999999999</v>
      </c>
      <c r="I38" s="116">
        <f>-'Raw result'!A37-config!$D$14*'Raw result'!B37</f>
        <v>0</v>
      </c>
      <c r="J38" s="116">
        <f t="shared" si="1"/>
        <v>1.0209999999999999</v>
      </c>
      <c r="K38" s="116" t="str">
        <f t="shared" si="2"/>
        <v/>
      </c>
      <c r="L38" s="116">
        <f>L37-'Raw result'!A37-'Raw result'!B37</f>
        <v>5.4778947368421029</v>
      </c>
    </row>
    <row r="39" spans="1:12" x14ac:dyDescent="0.3">
      <c r="A39">
        <f>data!A39</f>
        <v>38</v>
      </c>
      <c r="B39" s="24">
        <f>data!B39</f>
        <v>43436</v>
      </c>
      <c r="C39">
        <f>data!C39</f>
        <v>14</v>
      </c>
      <c r="D39" t="str">
        <f>data!D39</f>
        <v>вых</v>
      </c>
      <c r="E39">
        <f>data!E39</f>
        <v>0</v>
      </c>
      <c r="F39">
        <f>IF(Расчет!H44=1,1,0)</f>
        <v>0</v>
      </c>
      <c r="G39" t="str">
        <f t="shared" si="0"/>
        <v>2018-12-2 14:00</v>
      </c>
      <c r="H39" s="116">
        <f>data!H39</f>
        <v>1.026</v>
      </c>
      <c r="I39" s="116">
        <f>-'Raw result'!A38-config!$D$14*'Raw result'!B38</f>
        <v>0</v>
      </c>
      <c r="J39" s="116">
        <f t="shared" si="1"/>
        <v>1.026</v>
      </c>
      <c r="K39" s="116" t="str">
        <f t="shared" si="2"/>
        <v/>
      </c>
      <c r="L39" s="116">
        <f>L38-'Raw result'!A38-'Raw result'!B38</f>
        <v>5.4778947368421029</v>
      </c>
    </row>
    <row r="40" spans="1:12" x14ac:dyDescent="0.3">
      <c r="A40">
        <f>data!A40</f>
        <v>39</v>
      </c>
      <c r="B40" s="24">
        <f>data!B40</f>
        <v>43436</v>
      </c>
      <c r="C40">
        <f>data!C40</f>
        <v>15</v>
      </c>
      <c r="D40" t="str">
        <f>data!D40</f>
        <v>вых</v>
      </c>
      <c r="E40">
        <f>data!E40</f>
        <v>0</v>
      </c>
      <c r="F40">
        <f>IF(Расчет!H45=1,1,0)</f>
        <v>0</v>
      </c>
      <c r="G40" t="str">
        <f t="shared" si="0"/>
        <v>2018-12-2 15:00</v>
      </c>
      <c r="H40" s="116">
        <f>data!H40</f>
        <v>1.022</v>
      </c>
      <c r="I40" s="116">
        <f>-'Raw result'!A39-config!$D$14*'Raw result'!B39</f>
        <v>0</v>
      </c>
      <c r="J40" s="116">
        <f t="shared" si="1"/>
        <v>1.022</v>
      </c>
      <c r="K40" s="116" t="str">
        <f t="shared" si="2"/>
        <v/>
      </c>
      <c r="L40" s="116">
        <f>L39-'Raw result'!A39-'Raw result'!B39</f>
        <v>5.4778947368421029</v>
      </c>
    </row>
    <row r="41" spans="1:12" x14ac:dyDescent="0.3">
      <c r="A41">
        <f>data!A41</f>
        <v>40</v>
      </c>
      <c r="B41" s="24">
        <f>data!B41</f>
        <v>43436</v>
      </c>
      <c r="C41">
        <f>data!C41</f>
        <v>16</v>
      </c>
      <c r="D41" t="str">
        <f>data!D41</f>
        <v>вых</v>
      </c>
      <c r="E41">
        <f>data!E41</f>
        <v>0</v>
      </c>
      <c r="F41">
        <f>IF(Расчет!H46=1,1,0)</f>
        <v>0</v>
      </c>
      <c r="G41" t="str">
        <f t="shared" si="0"/>
        <v>2018-12-2 16:00</v>
      </c>
      <c r="H41" s="116">
        <f>data!H41</f>
        <v>1.0249999999999999</v>
      </c>
      <c r="I41" s="116">
        <f>-'Raw result'!A40-config!$D$14*'Raw result'!B40</f>
        <v>0</v>
      </c>
      <c r="J41" s="116">
        <f t="shared" si="1"/>
        <v>1.0249999999999999</v>
      </c>
      <c r="K41" s="116" t="str">
        <f t="shared" si="2"/>
        <v/>
      </c>
      <c r="L41" s="116">
        <f>L40-'Raw result'!A40-'Raw result'!B40</f>
        <v>5.4778947368421029</v>
      </c>
    </row>
    <row r="42" spans="1:12" x14ac:dyDescent="0.3">
      <c r="A42">
        <f>data!A42</f>
        <v>41</v>
      </c>
      <c r="B42" s="24">
        <f>data!B42</f>
        <v>43436</v>
      </c>
      <c r="C42">
        <f>data!C42</f>
        <v>17</v>
      </c>
      <c r="D42" t="str">
        <f>data!D42</f>
        <v>вых</v>
      </c>
      <c r="E42">
        <f>data!E42</f>
        <v>0</v>
      </c>
      <c r="F42">
        <f>IF(Расчет!H47=1,1,0)</f>
        <v>0</v>
      </c>
      <c r="G42" t="str">
        <f t="shared" si="0"/>
        <v>2018-12-2 17:00</v>
      </c>
      <c r="H42" s="116">
        <f>data!H42</f>
        <v>1.0269999999999999</v>
      </c>
      <c r="I42" s="116">
        <f>-'Raw result'!A41-config!$D$14*'Raw result'!B41</f>
        <v>-1.0269999999999999</v>
      </c>
      <c r="J42" s="116">
        <f t="shared" si="1"/>
        <v>0</v>
      </c>
      <c r="K42" s="116" t="str">
        <f t="shared" si="2"/>
        <v/>
      </c>
      <c r="L42" s="116">
        <f>L41-'Raw result'!A41-'Raw result'!B41</f>
        <v>4.3968421052631559</v>
      </c>
    </row>
    <row r="43" spans="1:12" x14ac:dyDescent="0.3">
      <c r="A43">
        <f>data!A43</f>
        <v>42</v>
      </c>
      <c r="B43" s="24">
        <f>data!B43</f>
        <v>43436</v>
      </c>
      <c r="C43">
        <f>data!C43</f>
        <v>18</v>
      </c>
      <c r="D43" t="str">
        <f>data!D43</f>
        <v>вых</v>
      </c>
      <c r="E43">
        <f>data!E43</f>
        <v>0</v>
      </c>
      <c r="F43">
        <f>IF(Расчет!H48=1,1,0)</f>
        <v>0</v>
      </c>
      <c r="G43" t="str">
        <f t="shared" si="0"/>
        <v>2018-12-2 18:00</v>
      </c>
      <c r="H43" s="116">
        <f>data!H43</f>
        <v>1.0429999999999999</v>
      </c>
      <c r="I43" s="116">
        <f>-'Raw result'!A42-config!$D$14*'Raw result'!B42</f>
        <v>-1.0429999999999999</v>
      </c>
      <c r="J43" s="116">
        <f t="shared" si="1"/>
        <v>0</v>
      </c>
      <c r="K43" s="116" t="str">
        <f t="shared" si="2"/>
        <v/>
      </c>
      <c r="L43" s="116">
        <f>L42-'Raw result'!A42-'Raw result'!B42</f>
        <v>3.2989473684210506</v>
      </c>
    </row>
    <row r="44" spans="1:12" x14ac:dyDescent="0.3">
      <c r="A44">
        <f>data!A44</f>
        <v>43</v>
      </c>
      <c r="B44" s="24">
        <f>data!B44</f>
        <v>43436</v>
      </c>
      <c r="C44">
        <f>data!C44</f>
        <v>19</v>
      </c>
      <c r="D44" t="str">
        <f>data!D44</f>
        <v>вых</v>
      </c>
      <c r="E44">
        <f>data!E44</f>
        <v>0</v>
      </c>
      <c r="F44">
        <f>IF(Расчет!H49=1,1,0)</f>
        <v>0</v>
      </c>
      <c r="G44" t="str">
        <f t="shared" si="0"/>
        <v>2018-12-2 19:00</v>
      </c>
      <c r="H44" s="116">
        <f>data!H44</f>
        <v>1.0449999999999999</v>
      </c>
      <c r="I44" s="116">
        <f>-'Raw result'!A43-config!$D$14*'Raw result'!B43</f>
        <v>-1.0449999999999999</v>
      </c>
      <c r="J44" s="116">
        <f t="shared" si="1"/>
        <v>0</v>
      </c>
      <c r="K44" s="116" t="str">
        <f t="shared" si="2"/>
        <v/>
      </c>
      <c r="L44" s="116">
        <f>L43-'Raw result'!A43-'Raw result'!B43</f>
        <v>2.1989473684210505</v>
      </c>
    </row>
    <row r="45" spans="1:12" x14ac:dyDescent="0.3">
      <c r="A45">
        <f>data!A45</f>
        <v>44</v>
      </c>
      <c r="B45" s="24">
        <f>data!B45</f>
        <v>43436</v>
      </c>
      <c r="C45">
        <f>data!C45</f>
        <v>20</v>
      </c>
      <c r="D45" t="str">
        <f>data!D45</f>
        <v>вых</v>
      </c>
      <c r="E45">
        <f>data!E45</f>
        <v>0</v>
      </c>
      <c r="F45">
        <f>IF(Расчет!H50=1,1,0)</f>
        <v>0</v>
      </c>
      <c r="G45" t="str">
        <f t="shared" si="0"/>
        <v>2018-12-2 20:00</v>
      </c>
      <c r="H45" s="116">
        <f>data!H45</f>
        <v>1.042</v>
      </c>
      <c r="I45" s="116">
        <f>-'Raw result'!A44-config!$D$14*'Raw result'!B44</f>
        <v>-1.042</v>
      </c>
      <c r="J45" s="116">
        <f t="shared" si="1"/>
        <v>0</v>
      </c>
      <c r="K45" s="116" t="str">
        <f t="shared" si="2"/>
        <v/>
      </c>
      <c r="L45" s="116">
        <f>L44-'Raw result'!A44-'Raw result'!B44</f>
        <v>1.1021052631578925</v>
      </c>
    </row>
    <row r="46" spans="1:12" x14ac:dyDescent="0.3">
      <c r="A46">
        <f>data!A46</f>
        <v>45</v>
      </c>
      <c r="B46" s="24">
        <f>data!B46</f>
        <v>43436</v>
      </c>
      <c r="C46">
        <f>data!C46</f>
        <v>21</v>
      </c>
      <c r="D46" t="str">
        <f>data!D46</f>
        <v>вых</v>
      </c>
      <c r="E46">
        <f>data!E46</f>
        <v>0</v>
      </c>
      <c r="F46">
        <f>IF(Расчет!H51=1,1,0)</f>
        <v>0</v>
      </c>
      <c r="G46" t="str">
        <f t="shared" si="0"/>
        <v>2018-12-2 21:00</v>
      </c>
      <c r="H46" s="116">
        <f>data!H46</f>
        <v>1.0469999999999999</v>
      </c>
      <c r="I46" s="116">
        <f>-'Raw result'!A45-config!$D$14*'Raw result'!B45</f>
        <v>-1.0469999999999997</v>
      </c>
      <c r="J46" s="116">
        <f t="shared" si="1"/>
        <v>0</v>
      </c>
      <c r="K46" s="116" t="str">
        <f t="shared" si="2"/>
        <v/>
      </c>
      <c r="L46" s="116">
        <f>L45-'Raw result'!A45-'Raw result'!B45</f>
        <v>-1.9984014443252818E-15</v>
      </c>
    </row>
    <row r="47" spans="1:12" x14ac:dyDescent="0.3">
      <c r="A47">
        <f>data!A47</f>
        <v>46</v>
      </c>
      <c r="B47" s="24">
        <f>data!B47</f>
        <v>43436</v>
      </c>
      <c r="C47">
        <f>data!C47</f>
        <v>22</v>
      </c>
      <c r="D47" t="str">
        <f>data!D47</f>
        <v>вых</v>
      </c>
      <c r="E47">
        <f>data!E47</f>
        <v>0</v>
      </c>
      <c r="F47">
        <f>IF(Расчет!H52=1,1,0)</f>
        <v>0</v>
      </c>
      <c r="G47" t="str">
        <f t="shared" si="0"/>
        <v>2018-12-2 22:00</v>
      </c>
      <c r="H47" s="116">
        <f>data!H47</f>
        <v>1.0449999999999999</v>
      </c>
      <c r="I47" s="116">
        <f>-'Raw result'!A46-config!$D$14*'Raw result'!B46</f>
        <v>0</v>
      </c>
      <c r="J47" s="116">
        <f t="shared" si="1"/>
        <v>1.0449999999999999</v>
      </c>
      <c r="K47" s="116" t="str">
        <f t="shared" si="2"/>
        <v/>
      </c>
      <c r="L47" s="116">
        <f>L46-'Raw result'!A46-'Raw result'!B46</f>
        <v>-1.9984014443252818E-15</v>
      </c>
    </row>
    <row r="48" spans="1:12" x14ac:dyDescent="0.3">
      <c r="A48">
        <f>data!A48</f>
        <v>47</v>
      </c>
      <c r="B48" s="24">
        <f>data!B48</f>
        <v>43436</v>
      </c>
      <c r="C48">
        <f>data!C48</f>
        <v>23</v>
      </c>
      <c r="D48" t="str">
        <f>data!D48</f>
        <v>вых</v>
      </c>
      <c r="E48">
        <f>data!E48</f>
        <v>0</v>
      </c>
      <c r="F48">
        <f>IF(Расчет!H53=1,1,0)</f>
        <v>0</v>
      </c>
      <c r="G48" t="str">
        <f t="shared" si="0"/>
        <v>2018-12-2 23:00</v>
      </c>
      <c r="H48" s="116">
        <f>data!H48</f>
        <v>1.0429999999999999</v>
      </c>
      <c r="I48" s="116">
        <f>-'Raw result'!A47-config!$D$14*'Raw result'!B47</f>
        <v>0</v>
      </c>
      <c r="J48" s="116">
        <f t="shared" si="1"/>
        <v>1.0429999999999999</v>
      </c>
      <c r="K48" s="116" t="str">
        <f t="shared" si="2"/>
        <v/>
      </c>
      <c r="L48" s="116">
        <f>L47-'Raw result'!A47-'Raw result'!B47</f>
        <v>-1.9984014443252818E-15</v>
      </c>
    </row>
    <row r="49" spans="1:12" x14ac:dyDescent="0.3">
      <c r="A49">
        <f>data!A49</f>
        <v>48</v>
      </c>
      <c r="B49" s="24">
        <f>data!B49</f>
        <v>43436</v>
      </c>
      <c r="C49">
        <f>data!C49</f>
        <v>24</v>
      </c>
      <c r="D49" t="str">
        <f>data!D49</f>
        <v>вых</v>
      </c>
      <c r="E49">
        <f>data!E49</f>
        <v>0</v>
      </c>
      <c r="F49">
        <f>IF(Расчет!H54=1,1,0)</f>
        <v>0</v>
      </c>
      <c r="G49" t="str">
        <f t="shared" si="0"/>
        <v>2018-12-2 24:00</v>
      </c>
      <c r="H49" s="116">
        <f>data!H49</f>
        <v>1.042</v>
      </c>
      <c r="I49" s="116">
        <f>-'Raw result'!A48-config!$D$14*'Raw result'!B48</f>
        <v>0</v>
      </c>
      <c r="J49" s="116">
        <f t="shared" si="1"/>
        <v>1.042</v>
      </c>
      <c r="K49" s="116" t="str">
        <f t="shared" si="2"/>
        <v/>
      </c>
      <c r="L49" s="116">
        <f>L48-'Raw result'!A48-'Raw result'!B48</f>
        <v>-1.9984014443252818E-15</v>
      </c>
    </row>
    <row r="50" spans="1:12" x14ac:dyDescent="0.3">
      <c r="A50">
        <f>data!A50</f>
        <v>49</v>
      </c>
      <c r="B50" s="24">
        <f>data!B50</f>
        <v>43437</v>
      </c>
      <c r="C50">
        <f>data!C50</f>
        <v>1</v>
      </c>
      <c r="D50" t="str">
        <f>data!D50</f>
        <v>раб</v>
      </c>
      <c r="E50">
        <f>data!E50</f>
        <v>0</v>
      </c>
      <c r="F50">
        <f>IF(Расчет!H55=1,1,0)</f>
        <v>0</v>
      </c>
      <c r="G50" t="str">
        <f t="shared" si="0"/>
        <v>2018-12-3 1:00</v>
      </c>
      <c r="H50" s="116">
        <f>data!H50</f>
        <v>1.0369999999999999</v>
      </c>
      <c r="I50" s="116">
        <f>-'Raw result'!A49-config!$D$14*'Raw result'!B49</f>
        <v>0</v>
      </c>
      <c r="J50" s="116">
        <f t="shared" si="1"/>
        <v>1.0369999999999999</v>
      </c>
      <c r="K50" s="116" t="str">
        <f t="shared" si="2"/>
        <v/>
      </c>
      <c r="L50" s="116">
        <f>L49-'Raw result'!A49-'Raw result'!B49</f>
        <v>-1.9984014443252818E-15</v>
      </c>
    </row>
    <row r="51" spans="1:12" x14ac:dyDescent="0.3">
      <c r="A51">
        <f>data!A51</f>
        <v>50</v>
      </c>
      <c r="B51" s="24">
        <f>data!B51</f>
        <v>43437</v>
      </c>
      <c r="C51">
        <f>data!C51</f>
        <v>2</v>
      </c>
      <c r="D51" t="str">
        <f>data!D51</f>
        <v>раб</v>
      </c>
      <c r="E51">
        <f>data!E51</f>
        <v>0</v>
      </c>
      <c r="F51">
        <f>IF(Расчет!H56=1,1,0)</f>
        <v>0</v>
      </c>
      <c r="G51" t="str">
        <f t="shared" si="0"/>
        <v>2018-12-3 2:00</v>
      </c>
      <c r="H51" s="116">
        <f>data!H51</f>
        <v>1.036</v>
      </c>
      <c r="I51" s="116">
        <f>-'Raw result'!A50-config!$D$14*'Raw result'!B50</f>
        <v>0</v>
      </c>
      <c r="J51" s="116">
        <f t="shared" si="1"/>
        <v>1.036</v>
      </c>
      <c r="K51" s="116" t="str">
        <f t="shared" si="2"/>
        <v/>
      </c>
      <c r="L51" s="116">
        <f>L50-'Raw result'!A50-'Raw result'!B50</f>
        <v>-1.9984014443252818E-15</v>
      </c>
    </row>
    <row r="52" spans="1:12" x14ac:dyDescent="0.3">
      <c r="A52">
        <f>data!A52</f>
        <v>51</v>
      </c>
      <c r="B52" s="24">
        <f>data!B52</f>
        <v>43437</v>
      </c>
      <c r="C52">
        <f>data!C52</f>
        <v>3</v>
      </c>
      <c r="D52" t="str">
        <f>data!D52</f>
        <v>раб</v>
      </c>
      <c r="E52">
        <f>data!E52</f>
        <v>0</v>
      </c>
      <c r="F52">
        <f>IF(Расчет!H57=1,1,0)</f>
        <v>0</v>
      </c>
      <c r="G52" t="str">
        <f t="shared" si="0"/>
        <v>2018-12-3 3:00</v>
      </c>
      <c r="H52" s="116">
        <f>data!H52</f>
        <v>1.0349999999999999</v>
      </c>
      <c r="I52" s="116">
        <f>-'Raw result'!A51-config!$D$14*'Raw result'!B51</f>
        <v>2.5</v>
      </c>
      <c r="J52" s="116">
        <f t="shared" si="1"/>
        <v>3.5350000000000001</v>
      </c>
      <c r="K52" s="116" t="str">
        <f t="shared" si="2"/>
        <v/>
      </c>
      <c r="L52" s="116">
        <f>L51-'Raw result'!A51-'Raw result'!B51</f>
        <v>2.4999999999999982</v>
      </c>
    </row>
    <row r="53" spans="1:12" x14ac:dyDescent="0.3">
      <c r="A53">
        <f>data!A53</f>
        <v>52</v>
      </c>
      <c r="B53" s="24">
        <f>data!B53</f>
        <v>43437</v>
      </c>
      <c r="C53">
        <f>data!C53</f>
        <v>4</v>
      </c>
      <c r="D53" t="str">
        <f>data!D53</f>
        <v>раб</v>
      </c>
      <c r="E53">
        <f>data!E53</f>
        <v>0</v>
      </c>
      <c r="F53">
        <f>IF(Расчет!H58=1,1,0)</f>
        <v>0</v>
      </c>
      <c r="G53" t="str">
        <f t="shared" si="0"/>
        <v>2018-12-3 4:00</v>
      </c>
      <c r="H53" s="116">
        <f>data!H53</f>
        <v>1.0349999999999999</v>
      </c>
      <c r="I53" s="116">
        <f>-'Raw result'!A52-config!$D$14*'Raw result'!B52</f>
        <v>2.5</v>
      </c>
      <c r="J53" s="116">
        <f t="shared" si="1"/>
        <v>3.5350000000000001</v>
      </c>
      <c r="K53" s="116" t="str">
        <f t="shared" si="2"/>
        <v/>
      </c>
      <c r="L53" s="116">
        <f>L52-'Raw result'!A52-'Raw result'!B52</f>
        <v>4.9999999999999982</v>
      </c>
    </row>
    <row r="54" spans="1:12" x14ac:dyDescent="0.3">
      <c r="A54">
        <f>data!A54</f>
        <v>53</v>
      </c>
      <c r="B54" s="24">
        <f>data!B54</f>
        <v>43437</v>
      </c>
      <c r="C54">
        <f>data!C54</f>
        <v>5</v>
      </c>
      <c r="D54" t="str">
        <f>data!D54</f>
        <v>раб</v>
      </c>
      <c r="E54">
        <f>data!E54</f>
        <v>0</v>
      </c>
      <c r="F54">
        <f>IF(Расчет!H59=1,1,0)</f>
        <v>0</v>
      </c>
      <c r="G54" t="str">
        <f t="shared" si="0"/>
        <v>2018-12-3 5:00</v>
      </c>
      <c r="H54" s="116">
        <f>data!H54</f>
        <v>1.0369999999999999</v>
      </c>
      <c r="I54" s="116">
        <f>-'Raw result'!A53-config!$D$14*'Raw result'!B53</f>
        <v>0.93000000000000371</v>
      </c>
      <c r="J54" s="116">
        <f t="shared" si="1"/>
        <v>1.9670000000000036</v>
      </c>
      <c r="K54" s="116" t="str">
        <f t="shared" si="2"/>
        <v/>
      </c>
      <c r="L54" s="116">
        <f>L53-'Raw result'!A53-'Raw result'!B53</f>
        <v>5.9300000000000015</v>
      </c>
    </row>
    <row r="55" spans="1:12" x14ac:dyDescent="0.3">
      <c r="A55">
        <f>data!A55</f>
        <v>54</v>
      </c>
      <c r="B55" s="24">
        <f>data!B55</f>
        <v>43437</v>
      </c>
      <c r="C55">
        <f>data!C55</f>
        <v>6</v>
      </c>
      <c r="D55" t="str">
        <f>data!D55</f>
        <v>раб</v>
      </c>
      <c r="E55">
        <f>data!E55</f>
        <v>0</v>
      </c>
      <c r="F55">
        <f>IF(Расчет!H60=1,1,0)</f>
        <v>0</v>
      </c>
      <c r="G55" t="str">
        <f t="shared" si="0"/>
        <v>2018-12-3 6:00</v>
      </c>
      <c r="H55" s="116">
        <f>data!H55</f>
        <v>1.044</v>
      </c>
      <c r="I55" s="116">
        <f>-'Raw result'!A54-config!$D$14*'Raw result'!B54</f>
        <v>0</v>
      </c>
      <c r="J55" s="116">
        <f t="shared" si="1"/>
        <v>1.044</v>
      </c>
      <c r="K55" s="116" t="str">
        <f t="shared" si="2"/>
        <v/>
      </c>
      <c r="L55" s="116">
        <f>L54-'Raw result'!A54-'Raw result'!B54</f>
        <v>5.9300000000000015</v>
      </c>
    </row>
    <row r="56" spans="1:12" x14ac:dyDescent="0.3">
      <c r="A56">
        <f>data!A56</f>
        <v>55</v>
      </c>
      <c r="B56" s="24">
        <f>data!B56</f>
        <v>43437</v>
      </c>
      <c r="C56">
        <f>data!C56</f>
        <v>7</v>
      </c>
      <c r="D56" t="str">
        <f>data!D56</f>
        <v>раб</v>
      </c>
      <c r="E56">
        <f>data!E56</f>
        <v>0</v>
      </c>
      <c r="F56">
        <f>IF(Расчет!H61=1,1,0)</f>
        <v>0</v>
      </c>
      <c r="G56" t="str">
        <f t="shared" si="0"/>
        <v>2018-12-3 7:00</v>
      </c>
      <c r="H56" s="116">
        <f>data!H56</f>
        <v>1.089</v>
      </c>
      <c r="I56" s="116">
        <f>-'Raw result'!A55-config!$D$14*'Raw result'!B55</f>
        <v>0</v>
      </c>
      <c r="J56" s="116">
        <f t="shared" si="1"/>
        <v>1.089</v>
      </c>
      <c r="K56" s="116" t="str">
        <f t="shared" si="2"/>
        <v/>
      </c>
      <c r="L56" s="116">
        <f>L55-'Raw result'!A55-'Raw result'!B55</f>
        <v>5.9300000000000015</v>
      </c>
    </row>
    <row r="57" spans="1:12" x14ac:dyDescent="0.3">
      <c r="A57">
        <f>data!A57</f>
        <v>56</v>
      </c>
      <c r="B57" s="24">
        <f>data!B57</f>
        <v>43437</v>
      </c>
      <c r="C57">
        <f>data!C57</f>
        <v>8</v>
      </c>
      <c r="D57" t="str">
        <f>data!D57</f>
        <v>раб</v>
      </c>
      <c r="E57">
        <f>data!E57</f>
        <v>0</v>
      </c>
      <c r="F57">
        <f>IF(Расчет!H62=1,1,0)</f>
        <v>1</v>
      </c>
      <c r="G57" t="str">
        <f t="shared" si="0"/>
        <v>2018-12-3 8:00</v>
      </c>
      <c r="H57" s="116">
        <f>data!H57</f>
        <v>1.226</v>
      </c>
      <c r="I57" s="116">
        <f>-'Raw result'!A56-config!$D$14*'Raw result'!B56</f>
        <v>-0.36568181818181861</v>
      </c>
      <c r="J57" s="116">
        <f t="shared" si="1"/>
        <v>0.86031818181818132</v>
      </c>
      <c r="K57" s="116">
        <f t="shared" si="2"/>
        <v>0.86031818181818132</v>
      </c>
      <c r="L57" s="116">
        <f>L56-'Raw result'!A56-'Raw result'!B56</f>
        <v>5.5450717703349293</v>
      </c>
    </row>
    <row r="58" spans="1:12" x14ac:dyDescent="0.3">
      <c r="A58">
        <f>data!A58</f>
        <v>57</v>
      </c>
      <c r="B58" s="24">
        <f>data!B58</f>
        <v>43437</v>
      </c>
      <c r="C58">
        <f>data!C58</f>
        <v>9</v>
      </c>
      <c r="D58" t="str">
        <f>data!D58</f>
        <v>раб</v>
      </c>
      <c r="E58">
        <f>data!E58</f>
        <v>0</v>
      </c>
      <c r="F58">
        <f>IF(Расчет!H63=1,1,0)</f>
        <v>1</v>
      </c>
      <c r="G58" t="str">
        <f t="shared" si="0"/>
        <v>2018-12-3 9:00</v>
      </c>
      <c r="H58" s="116">
        <f>data!H58</f>
        <v>1.754</v>
      </c>
      <c r="I58" s="116">
        <f>-'Raw result'!A57-config!$D$14*'Raw result'!B57</f>
        <v>-0.89368181818181858</v>
      </c>
      <c r="J58" s="116">
        <f t="shared" si="1"/>
        <v>0.86031818181818143</v>
      </c>
      <c r="K58" s="116">
        <f t="shared" si="2"/>
        <v>0.86031818181818143</v>
      </c>
      <c r="L58" s="116">
        <f>L57-'Raw result'!A57-'Raw result'!B57</f>
        <v>4.6043540669856462</v>
      </c>
    </row>
    <row r="59" spans="1:12" x14ac:dyDescent="0.3">
      <c r="A59">
        <f>data!A59</f>
        <v>58</v>
      </c>
      <c r="B59" s="24">
        <f>data!B59</f>
        <v>43437</v>
      </c>
      <c r="C59">
        <f>data!C59</f>
        <v>10</v>
      </c>
      <c r="D59" t="str">
        <f>data!D59</f>
        <v>раб</v>
      </c>
      <c r="E59">
        <f>data!E59</f>
        <v>0</v>
      </c>
      <c r="F59">
        <f>IF(Расчет!H64=1,1,0)</f>
        <v>1</v>
      </c>
      <c r="G59" t="str">
        <f t="shared" si="0"/>
        <v>2018-12-3 10:00</v>
      </c>
      <c r="H59" s="116">
        <f>data!H59</f>
        <v>2.0840000000000001</v>
      </c>
      <c r="I59" s="116">
        <f>-'Raw result'!A58-config!$D$14*'Raw result'!B58</f>
        <v>-1.2236818181818183</v>
      </c>
      <c r="J59" s="116">
        <f t="shared" si="1"/>
        <v>0.86031818181818176</v>
      </c>
      <c r="K59" s="116">
        <f t="shared" si="2"/>
        <v>0.86031818181818176</v>
      </c>
      <c r="L59" s="116">
        <f>L58-'Raw result'!A58-'Raw result'!B58</f>
        <v>3.3162679425837318</v>
      </c>
    </row>
    <row r="60" spans="1:12" x14ac:dyDescent="0.3">
      <c r="A60">
        <f>data!A60</f>
        <v>59</v>
      </c>
      <c r="B60" s="24">
        <f>data!B60</f>
        <v>43437</v>
      </c>
      <c r="C60">
        <f>data!C60</f>
        <v>11</v>
      </c>
      <c r="D60" t="str">
        <f>data!D60</f>
        <v>раб</v>
      </c>
      <c r="E60">
        <f>data!E60</f>
        <v>0</v>
      </c>
      <c r="F60">
        <f>IF(Расчет!H65=1,1,0)</f>
        <v>1</v>
      </c>
      <c r="G60" t="str">
        <f t="shared" si="0"/>
        <v>2018-12-3 11:00</v>
      </c>
      <c r="H60" s="116">
        <f>data!H60</f>
        <v>2.2370000000000001</v>
      </c>
      <c r="I60" s="116">
        <f>-'Raw result'!A59-config!$D$14*'Raw result'!B59</f>
        <v>-1.3766818181818186</v>
      </c>
      <c r="J60" s="116">
        <f t="shared" si="1"/>
        <v>0.86031818181818154</v>
      </c>
      <c r="K60" s="116">
        <f t="shared" si="2"/>
        <v>0.86031818181818154</v>
      </c>
      <c r="L60" s="116">
        <f>L59-'Raw result'!A59-'Raw result'!B59</f>
        <v>1.8671291866028701</v>
      </c>
    </row>
    <row r="61" spans="1:12" x14ac:dyDescent="0.3">
      <c r="A61">
        <f>data!A61</f>
        <v>60</v>
      </c>
      <c r="B61" s="24">
        <f>data!B61</f>
        <v>43437</v>
      </c>
      <c r="C61">
        <f>data!C61</f>
        <v>12</v>
      </c>
      <c r="D61" t="str">
        <f>data!D61</f>
        <v>раб</v>
      </c>
      <c r="E61">
        <f>data!E61</f>
        <v>0</v>
      </c>
      <c r="F61">
        <f>IF(Расчет!H66=1,1,0)</f>
        <v>1</v>
      </c>
      <c r="G61" t="str">
        <f t="shared" si="0"/>
        <v>2018-12-3 12:00</v>
      </c>
      <c r="H61" s="116">
        <f>data!H61</f>
        <v>2.2429999999999999</v>
      </c>
      <c r="I61" s="116">
        <f>-'Raw result'!A60-config!$D$14*'Raw result'!B60</f>
        <v>-1.3826818181818183</v>
      </c>
      <c r="J61" s="116">
        <f t="shared" si="1"/>
        <v>0.86031818181818154</v>
      </c>
      <c r="K61" s="116">
        <f t="shared" si="2"/>
        <v>0.86031818181818154</v>
      </c>
      <c r="L61" s="116">
        <f>L60-'Raw result'!A60-'Raw result'!B60</f>
        <v>0.41167464114832431</v>
      </c>
    </row>
    <row r="62" spans="1:12" x14ac:dyDescent="0.3">
      <c r="A62">
        <f>data!A62</f>
        <v>61</v>
      </c>
      <c r="B62" s="24">
        <f>data!B62</f>
        <v>43437</v>
      </c>
      <c r="C62">
        <f>data!C62</f>
        <v>13</v>
      </c>
      <c r="D62" t="str">
        <f>data!D62</f>
        <v>раб</v>
      </c>
      <c r="E62">
        <f>data!E62</f>
        <v>0</v>
      </c>
      <c r="F62">
        <f>IF(Расчет!H67=1,1,0)</f>
        <v>0</v>
      </c>
      <c r="G62" t="str">
        <f t="shared" si="0"/>
        <v>2018-12-3 13:00</v>
      </c>
      <c r="H62" s="116">
        <f>data!H62</f>
        <v>2.2050000000000001</v>
      </c>
      <c r="I62" s="116">
        <f>-'Raw result'!A61-config!$D$14*'Raw result'!B61</f>
        <v>2.5</v>
      </c>
      <c r="J62" s="116">
        <f t="shared" si="1"/>
        <v>4.7050000000000001</v>
      </c>
      <c r="K62" s="116" t="str">
        <f t="shared" si="2"/>
        <v/>
      </c>
      <c r="L62" s="116">
        <f>L61-'Raw result'!A61-'Raw result'!B61</f>
        <v>2.9116746411483243</v>
      </c>
    </row>
    <row r="63" spans="1:12" x14ac:dyDescent="0.3">
      <c r="A63">
        <f>data!A63</f>
        <v>62</v>
      </c>
      <c r="B63" s="24">
        <f>data!B63</f>
        <v>43437</v>
      </c>
      <c r="C63">
        <f>data!C63</f>
        <v>14</v>
      </c>
      <c r="D63" t="str">
        <f>data!D63</f>
        <v>раб</v>
      </c>
      <c r="E63">
        <f>data!E63</f>
        <v>0</v>
      </c>
      <c r="F63">
        <f>IF(Расчет!H68=1,1,0)</f>
        <v>0</v>
      </c>
      <c r="G63" t="str">
        <f t="shared" si="0"/>
        <v>2018-12-3 14:00</v>
      </c>
      <c r="H63" s="116">
        <f>data!H63</f>
        <v>2.1840000000000002</v>
      </c>
      <c r="I63" s="116">
        <f>-'Raw result'!A62-config!$D$14*'Raw result'!B62</f>
        <v>2.5</v>
      </c>
      <c r="J63" s="116">
        <f t="shared" si="1"/>
        <v>4.6840000000000002</v>
      </c>
      <c r="K63" s="116" t="str">
        <f t="shared" si="2"/>
        <v/>
      </c>
      <c r="L63" s="116">
        <f>L62-'Raw result'!A62-'Raw result'!B62</f>
        <v>5.4116746411483243</v>
      </c>
    </row>
    <row r="64" spans="1:12" x14ac:dyDescent="0.3">
      <c r="A64">
        <f>data!A64</f>
        <v>63</v>
      </c>
      <c r="B64" s="24">
        <f>data!B64</f>
        <v>43437</v>
      </c>
      <c r="C64">
        <f>data!C64</f>
        <v>15</v>
      </c>
      <c r="D64" t="str">
        <f>data!D64</f>
        <v>раб</v>
      </c>
      <c r="E64">
        <f>data!E64</f>
        <v>0</v>
      </c>
      <c r="F64">
        <f>IF(Расчет!H69=1,1,0)</f>
        <v>1</v>
      </c>
      <c r="G64" t="str">
        <f t="shared" si="0"/>
        <v>2018-12-3 15:00</v>
      </c>
      <c r="H64" s="116">
        <f>data!H64</f>
        <v>2.149</v>
      </c>
      <c r="I64" s="116">
        <f>-'Raw result'!A63-config!$D$14*'Raw result'!B63</f>
        <v>-1.2886818181818187</v>
      </c>
      <c r="J64" s="116">
        <f t="shared" si="1"/>
        <v>0.86031818181818132</v>
      </c>
      <c r="K64" s="116">
        <f t="shared" si="2"/>
        <v>0.86031818181818132</v>
      </c>
      <c r="L64" s="116">
        <f>L63-'Raw result'!A63-'Raw result'!B63</f>
        <v>4.055167464114831</v>
      </c>
    </row>
    <row r="65" spans="1:12" x14ac:dyDescent="0.3">
      <c r="A65">
        <f>data!A65</f>
        <v>64</v>
      </c>
      <c r="B65" s="24">
        <f>data!B65</f>
        <v>43437</v>
      </c>
      <c r="C65">
        <f>data!C65</f>
        <v>16</v>
      </c>
      <c r="D65" t="str">
        <f>data!D65</f>
        <v>раб</v>
      </c>
      <c r="E65">
        <f>data!E65</f>
        <v>0</v>
      </c>
      <c r="F65">
        <f>IF(Расчет!H70=1,1,0)</f>
        <v>1</v>
      </c>
      <c r="G65" t="str">
        <f t="shared" si="0"/>
        <v>2018-12-3 16:00</v>
      </c>
      <c r="H65" s="116">
        <f>data!H65</f>
        <v>2.0369999999999999</v>
      </c>
      <c r="I65" s="116">
        <f>-'Raw result'!A64-config!$D$14*'Raw result'!B64</f>
        <v>-1.1766818181818182</v>
      </c>
      <c r="J65" s="116">
        <f t="shared" si="1"/>
        <v>0.86031818181818176</v>
      </c>
      <c r="K65" s="116">
        <f t="shared" si="2"/>
        <v>0.86031818181818176</v>
      </c>
      <c r="L65" s="116">
        <f>L64-'Raw result'!A64-'Raw result'!B64</f>
        <v>2.8165550239234434</v>
      </c>
    </row>
    <row r="66" spans="1:12" x14ac:dyDescent="0.3">
      <c r="A66">
        <f>data!A66</f>
        <v>65</v>
      </c>
      <c r="B66" s="24">
        <f>data!B66</f>
        <v>43437</v>
      </c>
      <c r="C66">
        <f>data!C66</f>
        <v>17</v>
      </c>
      <c r="D66" t="str">
        <f>data!D66</f>
        <v>раб</v>
      </c>
      <c r="E66">
        <f>data!E66</f>
        <v>0</v>
      </c>
      <c r="F66">
        <f>IF(Расчет!H71=1,1,0)</f>
        <v>1</v>
      </c>
      <c r="G66" t="str">
        <f t="shared" ref="G66:G129" si="3">YEAR(B66)&amp;"-"&amp;MONTH(B66)&amp;"-"&amp;DAY(B66)&amp;" "&amp;C66&amp;":00"</f>
        <v>2018-12-3 17:00</v>
      </c>
      <c r="H66" s="116">
        <f>data!H66</f>
        <v>1.5860000000000001</v>
      </c>
      <c r="I66" s="116">
        <f>-'Raw result'!A65-config!$D$14*'Raw result'!B65</f>
        <v>-0.72568181818181865</v>
      </c>
      <c r="J66" s="116">
        <f t="shared" si="1"/>
        <v>0.86031818181818143</v>
      </c>
      <c r="K66" s="116">
        <f t="shared" si="2"/>
        <v>0.86031818181818143</v>
      </c>
      <c r="L66" s="116">
        <f>L65-'Raw result'!A65-'Raw result'!B65</f>
        <v>2.0526794258373187</v>
      </c>
    </row>
    <row r="67" spans="1:12" x14ac:dyDescent="0.3">
      <c r="A67">
        <f>data!A67</f>
        <v>66</v>
      </c>
      <c r="B67" s="24">
        <f>data!B67</f>
        <v>43437</v>
      </c>
      <c r="C67">
        <f>data!C67</f>
        <v>18</v>
      </c>
      <c r="D67" t="str">
        <f>data!D67</f>
        <v>раб</v>
      </c>
      <c r="E67">
        <f>data!E67</f>
        <v>1</v>
      </c>
      <c r="F67">
        <f>IF(Расчет!H72=1,1,0)</f>
        <v>1</v>
      </c>
      <c r="G67" t="str">
        <f t="shared" si="3"/>
        <v>2018-12-3 18:00</v>
      </c>
      <c r="H67" s="116">
        <f>data!H67</f>
        <v>1.2529999999999999</v>
      </c>
      <c r="I67" s="116">
        <f>-'Raw result'!A66-config!$D$14*'Raw result'!B66</f>
        <v>-1.2529999999999997</v>
      </c>
      <c r="J67" s="116">
        <f t="shared" ref="J67:J130" si="4">H67+I67</f>
        <v>0</v>
      </c>
      <c r="K67" s="116">
        <f t="shared" ref="K67:K130" si="5">IF(F67&gt;0,F67*J67,"")</f>
        <v>0</v>
      </c>
      <c r="L67" s="116">
        <f>L66-'Raw result'!A66-'Raw result'!B66</f>
        <v>0.73373205741626624</v>
      </c>
    </row>
    <row r="68" spans="1:12" x14ac:dyDescent="0.3">
      <c r="A68">
        <f>data!A68</f>
        <v>67</v>
      </c>
      <c r="B68" s="24">
        <f>data!B68</f>
        <v>43437</v>
      </c>
      <c r="C68">
        <f>data!C68</f>
        <v>19</v>
      </c>
      <c r="D68" t="str">
        <f>data!D68</f>
        <v>раб</v>
      </c>
      <c r="E68">
        <f>data!E68</f>
        <v>0</v>
      </c>
      <c r="F68">
        <f>IF(Расчет!H73=1,1,0)</f>
        <v>1</v>
      </c>
      <c r="G68" t="str">
        <f t="shared" si="3"/>
        <v>2018-12-3 19:00</v>
      </c>
      <c r="H68" s="116">
        <f>data!H68</f>
        <v>1.141</v>
      </c>
      <c r="I68" s="116">
        <f>-'Raw result'!A67-config!$D$14*'Raw result'!B67</f>
        <v>-0.28068181818181842</v>
      </c>
      <c r="J68" s="116">
        <f t="shared" si="4"/>
        <v>0.86031818181818154</v>
      </c>
      <c r="K68" s="116">
        <f t="shared" si="5"/>
        <v>0.86031818181818154</v>
      </c>
      <c r="L68" s="116">
        <f>L67-'Raw result'!A67-'Raw result'!B67</f>
        <v>0.43827751196172049</v>
      </c>
    </row>
    <row r="69" spans="1:12" x14ac:dyDescent="0.3">
      <c r="A69">
        <f>data!A69</f>
        <v>68</v>
      </c>
      <c r="B69" s="24">
        <f>data!B69</f>
        <v>43437</v>
      </c>
      <c r="C69">
        <f>data!C69</f>
        <v>20</v>
      </c>
      <c r="D69" t="str">
        <f>data!D69</f>
        <v>раб</v>
      </c>
      <c r="E69">
        <f>data!E69</f>
        <v>0</v>
      </c>
      <c r="F69">
        <f>IF(Расчет!H74=1,1,0)</f>
        <v>1</v>
      </c>
      <c r="G69" t="str">
        <f t="shared" si="3"/>
        <v>2018-12-3 20:00</v>
      </c>
      <c r="H69" s="116">
        <f>data!H69</f>
        <v>1.081</v>
      </c>
      <c r="I69" s="116">
        <f>-'Raw result'!A68-config!$D$14*'Raw result'!B68</f>
        <v>-0.22068181818181848</v>
      </c>
      <c r="J69" s="116">
        <f t="shared" si="4"/>
        <v>0.86031818181818154</v>
      </c>
      <c r="K69" s="116">
        <f t="shared" si="5"/>
        <v>0.86031818181818154</v>
      </c>
      <c r="L69" s="116">
        <f>L68-'Raw result'!A68-'Raw result'!B68</f>
        <v>0.20598086124401682</v>
      </c>
    </row>
    <row r="70" spans="1:12" x14ac:dyDescent="0.3">
      <c r="A70">
        <f>data!A70</f>
        <v>69</v>
      </c>
      <c r="B70" s="24">
        <f>data!B70</f>
        <v>43437</v>
      </c>
      <c r="C70">
        <f>data!C70</f>
        <v>21</v>
      </c>
      <c r="D70" t="str">
        <f>data!D70</f>
        <v>раб</v>
      </c>
      <c r="E70">
        <f>data!E70</f>
        <v>0</v>
      </c>
      <c r="F70">
        <f>IF(Расчет!H75=1,1,0)</f>
        <v>1</v>
      </c>
      <c r="G70" t="str">
        <f t="shared" si="3"/>
        <v>2018-12-3 21:00</v>
      </c>
      <c r="H70" s="116">
        <f>data!H70</f>
        <v>1.056</v>
      </c>
      <c r="I70" s="116">
        <f>-'Raw result'!A69-config!$D$14*'Raw result'!B69</f>
        <v>-0.19568181818181873</v>
      </c>
      <c r="J70" s="116">
        <f t="shared" si="4"/>
        <v>0.86031818181818132</v>
      </c>
      <c r="K70" s="116">
        <f t="shared" si="5"/>
        <v>0.86031818181818132</v>
      </c>
      <c r="L70" s="116">
        <f>L69-'Raw result'!A69-'Raw result'!B69</f>
        <v>-2.9143354396410359E-15</v>
      </c>
    </row>
    <row r="71" spans="1:12" x14ac:dyDescent="0.3">
      <c r="A71">
        <f>data!A71</f>
        <v>70</v>
      </c>
      <c r="B71" s="24">
        <f>data!B71</f>
        <v>43437</v>
      </c>
      <c r="C71">
        <f>data!C71</f>
        <v>22</v>
      </c>
      <c r="D71" t="str">
        <f>data!D71</f>
        <v>раб</v>
      </c>
      <c r="E71">
        <f>data!E71</f>
        <v>0</v>
      </c>
      <c r="F71">
        <f>IF(Расчет!H76=1,1,0)</f>
        <v>0</v>
      </c>
      <c r="G71" t="str">
        <f t="shared" si="3"/>
        <v>2018-12-3 22:00</v>
      </c>
      <c r="H71" s="116">
        <f>data!H71</f>
        <v>1.052</v>
      </c>
      <c r="I71" s="116">
        <f>-'Raw result'!A70-config!$D$14*'Raw result'!B70</f>
        <v>0</v>
      </c>
      <c r="J71" s="116">
        <f t="shared" si="4"/>
        <v>1.052</v>
      </c>
      <c r="K71" s="116" t="str">
        <f t="shared" si="5"/>
        <v/>
      </c>
      <c r="L71" s="116">
        <f>L70-'Raw result'!A70-'Raw result'!B70</f>
        <v>-2.9143354396410359E-15</v>
      </c>
    </row>
    <row r="72" spans="1:12" x14ac:dyDescent="0.3">
      <c r="A72">
        <f>data!A72</f>
        <v>71</v>
      </c>
      <c r="B72" s="24">
        <f>data!B72</f>
        <v>43437</v>
      </c>
      <c r="C72">
        <f>data!C72</f>
        <v>23</v>
      </c>
      <c r="D72" t="str">
        <f>data!D72</f>
        <v>раб</v>
      </c>
      <c r="E72">
        <f>data!E72</f>
        <v>0</v>
      </c>
      <c r="F72">
        <f>IF(Расчет!H77=1,1,0)</f>
        <v>0</v>
      </c>
      <c r="G72" t="str">
        <f t="shared" si="3"/>
        <v>2018-12-3 23:00</v>
      </c>
      <c r="H72" s="116">
        <f>data!H72</f>
        <v>1.0529999999999999</v>
      </c>
      <c r="I72" s="116">
        <f>-'Raw result'!A71-config!$D$14*'Raw result'!B71</f>
        <v>0</v>
      </c>
      <c r="J72" s="116">
        <f t="shared" si="4"/>
        <v>1.0529999999999999</v>
      </c>
      <c r="K72" s="116" t="str">
        <f t="shared" si="5"/>
        <v/>
      </c>
      <c r="L72" s="116">
        <f>L71-'Raw result'!A71-'Raw result'!B71</f>
        <v>-2.9143354396410359E-15</v>
      </c>
    </row>
    <row r="73" spans="1:12" x14ac:dyDescent="0.3">
      <c r="A73">
        <f>data!A73</f>
        <v>72</v>
      </c>
      <c r="B73" s="24">
        <f>data!B73</f>
        <v>43437</v>
      </c>
      <c r="C73">
        <f>data!C73</f>
        <v>24</v>
      </c>
      <c r="D73" t="str">
        <f>data!D73</f>
        <v>раб</v>
      </c>
      <c r="E73">
        <f>data!E73</f>
        <v>0</v>
      </c>
      <c r="F73">
        <f>IF(Расчет!H78=1,1,0)</f>
        <v>0</v>
      </c>
      <c r="G73" t="str">
        <f t="shared" si="3"/>
        <v>2018-12-3 24:00</v>
      </c>
      <c r="H73" s="116">
        <f>data!H73</f>
        <v>1.052</v>
      </c>
      <c r="I73" s="116">
        <f>-'Raw result'!A72-config!$D$14*'Raw result'!B72</f>
        <v>0</v>
      </c>
      <c r="J73" s="116">
        <f t="shared" si="4"/>
        <v>1.052</v>
      </c>
      <c r="K73" s="116" t="str">
        <f t="shared" si="5"/>
        <v/>
      </c>
      <c r="L73" s="116">
        <f>L72-'Raw result'!A72-'Raw result'!B72</f>
        <v>-2.9143354396410359E-15</v>
      </c>
    </row>
    <row r="74" spans="1:12" x14ac:dyDescent="0.3">
      <c r="A74">
        <f>data!A74</f>
        <v>73</v>
      </c>
      <c r="B74" s="24">
        <f>data!B74</f>
        <v>43438</v>
      </c>
      <c r="C74">
        <f>data!C74</f>
        <v>1</v>
      </c>
      <c r="D74" t="str">
        <f>data!D74</f>
        <v>раб</v>
      </c>
      <c r="E74">
        <f>data!E74</f>
        <v>0</v>
      </c>
      <c r="F74">
        <f>IF(Расчет!H79=1,1,0)</f>
        <v>0</v>
      </c>
      <c r="G74" t="str">
        <f t="shared" si="3"/>
        <v>2018-12-4 1:00</v>
      </c>
      <c r="H74" s="116">
        <f>data!H74</f>
        <v>1.044</v>
      </c>
      <c r="I74" s="116">
        <f>-'Raw result'!A73-config!$D$14*'Raw result'!B73</f>
        <v>0</v>
      </c>
      <c r="J74" s="116">
        <f t="shared" si="4"/>
        <v>1.044</v>
      </c>
      <c r="K74" s="116" t="str">
        <f t="shared" si="5"/>
        <v/>
      </c>
      <c r="L74" s="116">
        <f>L73-'Raw result'!A73-'Raw result'!B73</f>
        <v>-2.9143354396410359E-15</v>
      </c>
    </row>
    <row r="75" spans="1:12" x14ac:dyDescent="0.3">
      <c r="A75">
        <f>data!A75</f>
        <v>74</v>
      </c>
      <c r="B75" s="24">
        <f>data!B75</f>
        <v>43438</v>
      </c>
      <c r="C75">
        <f>data!C75</f>
        <v>2</v>
      </c>
      <c r="D75" t="str">
        <f>data!D75</f>
        <v>раб</v>
      </c>
      <c r="E75">
        <f>data!E75</f>
        <v>0</v>
      </c>
      <c r="F75">
        <f>IF(Расчет!H80=1,1,0)</f>
        <v>0</v>
      </c>
      <c r="G75" t="str">
        <f t="shared" si="3"/>
        <v>2018-12-4 2:00</v>
      </c>
      <c r="H75" s="116">
        <f>data!H75</f>
        <v>1.0409999999999999</v>
      </c>
      <c r="I75" s="116">
        <f>-'Raw result'!A74-config!$D$14*'Raw result'!B74</f>
        <v>0.93000000000000149</v>
      </c>
      <c r="J75" s="116">
        <f t="shared" si="4"/>
        <v>1.9710000000000014</v>
      </c>
      <c r="K75" s="116" t="str">
        <f t="shared" si="5"/>
        <v/>
      </c>
      <c r="L75" s="116">
        <f>L74-'Raw result'!A74-'Raw result'!B74</f>
        <v>0.92999999999999861</v>
      </c>
    </row>
    <row r="76" spans="1:12" x14ac:dyDescent="0.3">
      <c r="A76">
        <f>data!A76</f>
        <v>75</v>
      </c>
      <c r="B76" s="24">
        <f>data!B76</f>
        <v>43438</v>
      </c>
      <c r="C76">
        <f>data!C76</f>
        <v>3</v>
      </c>
      <c r="D76" t="str">
        <f>data!D76</f>
        <v>раб</v>
      </c>
      <c r="E76">
        <f>data!E76</f>
        <v>0</v>
      </c>
      <c r="F76">
        <f>IF(Расчет!H81=1,1,0)</f>
        <v>0</v>
      </c>
      <c r="G76" t="str">
        <f t="shared" si="3"/>
        <v>2018-12-4 3:00</v>
      </c>
      <c r="H76" s="116">
        <f>data!H76</f>
        <v>1.034</v>
      </c>
      <c r="I76" s="116">
        <f>-'Raw result'!A75-config!$D$14*'Raw result'!B75</f>
        <v>2.5</v>
      </c>
      <c r="J76" s="116">
        <f t="shared" si="4"/>
        <v>3.5339999999999998</v>
      </c>
      <c r="K76" s="116" t="str">
        <f t="shared" si="5"/>
        <v/>
      </c>
      <c r="L76" s="116">
        <f>L75-'Raw result'!A75-'Raw result'!B75</f>
        <v>3.4299999999999988</v>
      </c>
    </row>
    <row r="77" spans="1:12" x14ac:dyDescent="0.3">
      <c r="A77">
        <f>data!A77</f>
        <v>76</v>
      </c>
      <c r="B77" s="24">
        <f>data!B77</f>
        <v>43438</v>
      </c>
      <c r="C77">
        <f>data!C77</f>
        <v>4</v>
      </c>
      <c r="D77" t="str">
        <f>data!D77</f>
        <v>раб</v>
      </c>
      <c r="E77">
        <f>data!E77</f>
        <v>0</v>
      </c>
      <c r="F77">
        <f>IF(Расчет!H82=1,1,0)</f>
        <v>0</v>
      </c>
      <c r="G77" t="str">
        <f t="shared" si="3"/>
        <v>2018-12-4 4:00</v>
      </c>
      <c r="H77" s="116">
        <f>data!H77</f>
        <v>1.032</v>
      </c>
      <c r="I77" s="116">
        <f>-'Raw result'!A76-config!$D$14*'Raw result'!B76</f>
        <v>2.5</v>
      </c>
      <c r="J77" s="116">
        <f t="shared" si="4"/>
        <v>3.532</v>
      </c>
      <c r="K77" s="116" t="str">
        <f t="shared" si="5"/>
        <v/>
      </c>
      <c r="L77" s="116">
        <f>L76-'Raw result'!A76-'Raw result'!B76</f>
        <v>5.9299999999999988</v>
      </c>
    </row>
    <row r="78" spans="1:12" x14ac:dyDescent="0.3">
      <c r="A78">
        <f>data!A78</f>
        <v>77</v>
      </c>
      <c r="B78" s="24">
        <f>data!B78</f>
        <v>43438</v>
      </c>
      <c r="C78">
        <f>data!C78</f>
        <v>5</v>
      </c>
      <c r="D78" t="str">
        <f>data!D78</f>
        <v>раб</v>
      </c>
      <c r="E78">
        <f>data!E78</f>
        <v>0</v>
      </c>
      <c r="F78">
        <f>IF(Расчет!H83=1,1,0)</f>
        <v>0</v>
      </c>
      <c r="G78" t="str">
        <f t="shared" si="3"/>
        <v>2018-12-4 5:00</v>
      </c>
      <c r="H78" s="116">
        <f>data!H78</f>
        <v>1.0309999999999999</v>
      </c>
      <c r="I78" s="116">
        <f>-'Raw result'!A77-config!$D$14*'Raw result'!B77</f>
        <v>0</v>
      </c>
      <c r="J78" s="116">
        <f t="shared" si="4"/>
        <v>1.0309999999999999</v>
      </c>
      <c r="K78" s="116" t="str">
        <f t="shared" si="5"/>
        <v/>
      </c>
      <c r="L78" s="116">
        <f>L77-'Raw result'!A77-'Raw result'!B77</f>
        <v>5.9299999999999988</v>
      </c>
    </row>
    <row r="79" spans="1:12" x14ac:dyDescent="0.3">
      <c r="A79">
        <f>data!A79</f>
        <v>78</v>
      </c>
      <c r="B79" s="24">
        <f>data!B79</f>
        <v>43438</v>
      </c>
      <c r="C79">
        <f>data!C79</f>
        <v>6</v>
      </c>
      <c r="D79" t="str">
        <f>data!D79</f>
        <v>раб</v>
      </c>
      <c r="E79">
        <f>data!E79</f>
        <v>0</v>
      </c>
      <c r="F79">
        <f>IF(Расчет!H84=1,1,0)</f>
        <v>0</v>
      </c>
      <c r="G79" t="str">
        <f t="shared" si="3"/>
        <v>2018-12-4 6:00</v>
      </c>
      <c r="H79" s="116">
        <f>data!H79</f>
        <v>1.0369999999999999</v>
      </c>
      <c r="I79" s="116">
        <f>-'Raw result'!A78-config!$D$14*'Raw result'!B78</f>
        <v>0</v>
      </c>
      <c r="J79" s="116">
        <f t="shared" si="4"/>
        <v>1.0369999999999999</v>
      </c>
      <c r="K79" s="116" t="str">
        <f t="shared" si="5"/>
        <v/>
      </c>
      <c r="L79" s="116">
        <f>L78-'Raw result'!A78-'Raw result'!B78</f>
        <v>5.9299999999999988</v>
      </c>
    </row>
    <row r="80" spans="1:12" x14ac:dyDescent="0.3">
      <c r="A80">
        <f>data!A80</f>
        <v>79</v>
      </c>
      <c r="B80" s="24">
        <f>data!B80</f>
        <v>43438</v>
      </c>
      <c r="C80">
        <f>data!C80</f>
        <v>7</v>
      </c>
      <c r="D80" t="str">
        <f>data!D80</f>
        <v>раб</v>
      </c>
      <c r="E80">
        <f>data!E80</f>
        <v>0</v>
      </c>
      <c r="F80">
        <f>IF(Расчет!H85=1,1,0)</f>
        <v>0</v>
      </c>
      <c r="G80" t="str">
        <f t="shared" si="3"/>
        <v>2018-12-4 7:00</v>
      </c>
      <c r="H80" s="116">
        <f>data!H80</f>
        <v>1.099</v>
      </c>
      <c r="I80" s="116">
        <f>-'Raw result'!A79-config!$D$14*'Raw result'!B79</f>
        <v>0</v>
      </c>
      <c r="J80" s="116">
        <f t="shared" si="4"/>
        <v>1.099</v>
      </c>
      <c r="K80" s="116" t="str">
        <f t="shared" si="5"/>
        <v/>
      </c>
      <c r="L80" s="116">
        <f>L79-'Raw result'!A79-'Raw result'!B79</f>
        <v>5.9299999999999988</v>
      </c>
    </row>
    <row r="81" spans="1:12" x14ac:dyDescent="0.3">
      <c r="A81">
        <f>data!A81</f>
        <v>80</v>
      </c>
      <c r="B81" s="24">
        <f>data!B81</f>
        <v>43438</v>
      </c>
      <c r="C81">
        <f>data!C81</f>
        <v>8</v>
      </c>
      <c r="D81" t="str">
        <f>data!D81</f>
        <v>раб</v>
      </c>
      <c r="E81">
        <f>data!E81</f>
        <v>0</v>
      </c>
      <c r="F81">
        <f>IF(Расчет!H86=1,1,0)</f>
        <v>1</v>
      </c>
      <c r="G81" t="str">
        <f t="shared" si="3"/>
        <v>2018-12-4 8:00</v>
      </c>
      <c r="H81" s="116">
        <f>data!H81</f>
        <v>1.3580000000000001</v>
      </c>
      <c r="I81" s="116">
        <f>-'Raw result'!A80-config!$D$14*'Raw result'!B80</f>
        <v>-0.48049999999999915</v>
      </c>
      <c r="J81" s="116">
        <f t="shared" si="4"/>
        <v>0.87750000000000095</v>
      </c>
      <c r="K81" s="116">
        <f t="shared" si="5"/>
        <v>0.87750000000000095</v>
      </c>
      <c r="L81" s="116">
        <f>L80-'Raw result'!A80-'Raw result'!B80</f>
        <v>5.4242105263157896</v>
      </c>
    </row>
    <row r="82" spans="1:12" x14ac:dyDescent="0.3">
      <c r="A82">
        <f>data!A82</f>
        <v>81</v>
      </c>
      <c r="B82" s="24">
        <f>data!B82</f>
        <v>43438</v>
      </c>
      <c r="C82">
        <f>data!C82</f>
        <v>9</v>
      </c>
      <c r="D82" t="str">
        <f>data!D82</f>
        <v>раб</v>
      </c>
      <c r="E82">
        <f>data!E82</f>
        <v>0</v>
      </c>
      <c r="F82">
        <f>IF(Расчет!H87=1,1,0)</f>
        <v>1</v>
      </c>
      <c r="G82" t="str">
        <f t="shared" si="3"/>
        <v>2018-12-4 9:00</v>
      </c>
      <c r="H82" s="116">
        <f>data!H82</f>
        <v>1.8360000000000001</v>
      </c>
      <c r="I82" s="116">
        <f>-'Raw result'!A81-config!$D$14*'Raw result'!B81</f>
        <v>-0.95849999999999924</v>
      </c>
      <c r="J82" s="116">
        <f t="shared" si="4"/>
        <v>0.87750000000000083</v>
      </c>
      <c r="K82" s="116">
        <f t="shared" si="5"/>
        <v>0.87750000000000083</v>
      </c>
      <c r="L82" s="116">
        <f>L81-'Raw result'!A81-'Raw result'!B81</f>
        <v>4.4152631578947377</v>
      </c>
    </row>
    <row r="83" spans="1:12" x14ac:dyDescent="0.3">
      <c r="A83">
        <f>data!A83</f>
        <v>82</v>
      </c>
      <c r="B83" s="24">
        <f>data!B83</f>
        <v>43438</v>
      </c>
      <c r="C83">
        <f>data!C83</f>
        <v>10</v>
      </c>
      <c r="D83" t="str">
        <f>data!D83</f>
        <v>раб</v>
      </c>
      <c r="E83">
        <f>data!E83</f>
        <v>0</v>
      </c>
      <c r="F83">
        <f>IF(Расчет!H88=1,1,0)</f>
        <v>1</v>
      </c>
      <c r="G83" t="str">
        <f t="shared" si="3"/>
        <v>2018-12-4 10:00</v>
      </c>
      <c r="H83" s="116">
        <f>data!H83</f>
        <v>2.13</v>
      </c>
      <c r="I83" s="116">
        <f>-'Raw result'!A82-config!$D$14*'Raw result'!B82</f>
        <v>-1.2524999999999993</v>
      </c>
      <c r="J83" s="116">
        <f t="shared" si="4"/>
        <v>0.87750000000000061</v>
      </c>
      <c r="K83" s="116">
        <f t="shared" si="5"/>
        <v>0.87750000000000061</v>
      </c>
      <c r="L83" s="116">
        <f>L82-'Raw result'!A82-'Raw result'!B82</f>
        <v>3.0968421052631596</v>
      </c>
    </row>
    <row r="84" spans="1:12" x14ac:dyDescent="0.3">
      <c r="A84">
        <f>data!A84</f>
        <v>83</v>
      </c>
      <c r="B84" s="24">
        <f>data!B84</f>
        <v>43438</v>
      </c>
      <c r="C84">
        <f>data!C84</f>
        <v>11</v>
      </c>
      <c r="D84" t="str">
        <f>data!D84</f>
        <v>раб</v>
      </c>
      <c r="E84">
        <f>data!E84</f>
        <v>0</v>
      </c>
      <c r="F84">
        <f>IF(Расчет!H89=1,1,0)</f>
        <v>1</v>
      </c>
      <c r="G84" t="str">
        <f t="shared" si="3"/>
        <v>2018-12-4 11:00</v>
      </c>
      <c r="H84" s="116">
        <f>data!H84</f>
        <v>2.2719999999999998</v>
      </c>
      <c r="I84" s="116">
        <f>-'Raw result'!A83-config!$D$14*'Raw result'!B83</f>
        <v>-1.3944999999999987</v>
      </c>
      <c r="J84" s="116">
        <f t="shared" si="4"/>
        <v>0.87750000000000106</v>
      </c>
      <c r="K84" s="116">
        <f t="shared" si="5"/>
        <v>0.87750000000000106</v>
      </c>
      <c r="L84" s="116">
        <f>L83-'Raw result'!A83-'Raw result'!B83</f>
        <v>1.6289473684210556</v>
      </c>
    </row>
    <row r="85" spans="1:12" x14ac:dyDescent="0.3">
      <c r="A85">
        <f>data!A85</f>
        <v>84</v>
      </c>
      <c r="B85" s="24">
        <f>data!B85</f>
        <v>43438</v>
      </c>
      <c r="C85">
        <f>data!C85</f>
        <v>12</v>
      </c>
      <c r="D85" t="str">
        <f>data!D85</f>
        <v>раб</v>
      </c>
      <c r="E85">
        <f>data!E85</f>
        <v>0</v>
      </c>
      <c r="F85">
        <f>IF(Расчет!H90=1,1,0)</f>
        <v>1</v>
      </c>
      <c r="G85" t="str">
        <f t="shared" si="3"/>
        <v>2018-12-4 12:00</v>
      </c>
      <c r="H85" s="116">
        <f>data!H85</f>
        <v>2.2429999999999999</v>
      </c>
      <c r="I85" s="116">
        <f>-'Raw result'!A84-config!$D$14*'Raw result'!B84</f>
        <v>-1.3654999999999993</v>
      </c>
      <c r="J85" s="116">
        <f t="shared" si="4"/>
        <v>0.87750000000000061</v>
      </c>
      <c r="K85" s="116">
        <f t="shared" si="5"/>
        <v>0.87750000000000061</v>
      </c>
      <c r="L85" s="116">
        <f>L84-'Raw result'!A84-'Raw result'!B84</f>
        <v>0.19157894736842462</v>
      </c>
    </row>
    <row r="86" spans="1:12" x14ac:dyDescent="0.3">
      <c r="A86">
        <f>data!A86</f>
        <v>85</v>
      </c>
      <c r="B86" s="24">
        <f>data!B86</f>
        <v>43438</v>
      </c>
      <c r="C86">
        <f>data!C86</f>
        <v>13</v>
      </c>
      <c r="D86" t="str">
        <f>data!D86</f>
        <v>раб</v>
      </c>
      <c r="E86">
        <f>data!E86</f>
        <v>0</v>
      </c>
      <c r="F86">
        <f>IF(Расчет!H91=1,1,0)</f>
        <v>0</v>
      </c>
      <c r="G86" t="str">
        <f t="shared" si="3"/>
        <v>2018-12-4 13:00</v>
      </c>
      <c r="H86" s="116">
        <f>data!H86</f>
        <v>2.1800000000000002</v>
      </c>
      <c r="I86" s="116">
        <f>-'Raw result'!A85-config!$D$14*'Raw result'!B85</f>
        <v>2.5</v>
      </c>
      <c r="J86" s="116">
        <f t="shared" si="4"/>
        <v>4.68</v>
      </c>
      <c r="K86" s="116" t="str">
        <f t="shared" si="5"/>
        <v/>
      </c>
      <c r="L86" s="116">
        <f>L85-'Raw result'!A85-'Raw result'!B85</f>
        <v>2.6915789473684244</v>
      </c>
    </row>
    <row r="87" spans="1:12" x14ac:dyDescent="0.3">
      <c r="A87">
        <f>data!A87</f>
        <v>86</v>
      </c>
      <c r="B87" s="24">
        <f>data!B87</f>
        <v>43438</v>
      </c>
      <c r="C87">
        <f>data!C87</f>
        <v>14</v>
      </c>
      <c r="D87" t="str">
        <f>data!D87</f>
        <v>раб</v>
      </c>
      <c r="E87">
        <f>data!E87</f>
        <v>0</v>
      </c>
      <c r="F87">
        <f>IF(Расчет!H92=1,1,0)</f>
        <v>0</v>
      </c>
      <c r="G87" t="str">
        <f t="shared" si="3"/>
        <v>2018-12-4 14:00</v>
      </c>
      <c r="H87" s="116">
        <f>data!H87</f>
        <v>2.1869999999999998</v>
      </c>
      <c r="I87" s="116">
        <f>-'Raw result'!A86-config!$D$14*'Raw result'!B86</f>
        <v>2.5</v>
      </c>
      <c r="J87" s="116">
        <f t="shared" si="4"/>
        <v>4.6869999999999994</v>
      </c>
      <c r="K87" s="116" t="str">
        <f t="shared" si="5"/>
        <v/>
      </c>
      <c r="L87" s="116">
        <f>L86-'Raw result'!A86-'Raw result'!B86</f>
        <v>5.1915789473684244</v>
      </c>
    </row>
    <row r="88" spans="1:12" x14ac:dyDescent="0.3">
      <c r="A88">
        <f>data!A88</f>
        <v>87</v>
      </c>
      <c r="B88" s="24">
        <f>data!B88</f>
        <v>43438</v>
      </c>
      <c r="C88">
        <f>data!C88</f>
        <v>15</v>
      </c>
      <c r="D88" t="str">
        <f>data!D88</f>
        <v>раб</v>
      </c>
      <c r="E88">
        <f>data!E88</f>
        <v>0</v>
      </c>
      <c r="F88">
        <f>IF(Расчет!H93=1,1,0)</f>
        <v>1</v>
      </c>
      <c r="G88" t="str">
        <f t="shared" si="3"/>
        <v>2018-12-4 15:00</v>
      </c>
      <c r="H88" s="116">
        <f>data!H88</f>
        <v>2.0950000000000002</v>
      </c>
      <c r="I88" s="116">
        <f>-'Raw result'!A87-config!$D$14*'Raw result'!B87</f>
        <v>-1.2174999999999991</v>
      </c>
      <c r="J88" s="116">
        <f t="shared" si="4"/>
        <v>0.87750000000000106</v>
      </c>
      <c r="K88" s="116">
        <f t="shared" si="5"/>
        <v>0.87750000000000106</v>
      </c>
      <c r="L88" s="116">
        <f>L87-'Raw result'!A87-'Raw result'!B87</f>
        <v>3.9100000000000041</v>
      </c>
    </row>
    <row r="89" spans="1:12" x14ac:dyDescent="0.3">
      <c r="A89">
        <f>data!A89</f>
        <v>88</v>
      </c>
      <c r="B89" s="24">
        <f>data!B89</f>
        <v>43438</v>
      </c>
      <c r="C89">
        <f>data!C89</f>
        <v>16</v>
      </c>
      <c r="D89" t="str">
        <f>data!D89</f>
        <v>раб</v>
      </c>
      <c r="E89">
        <f>data!E89</f>
        <v>0</v>
      </c>
      <c r="F89">
        <f>IF(Расчет!H94=1,1,0)</f>
        <v>1</v>
      </c>
      <c r="G89" t="str">
        <f t="shared" si="3"/>
        <v>2018-12-4 16:00</v>
      </c>
      <c r="H89" s="116">
        <f>data!H89</f>
        <v>1.972</v>
      </c>
      <c r="I89" s="116">
        <f>-'Raw result'!A88-config!$D$14*'Raw result'!B88</f>
        <v>-1.0944999999999994</v>
      </c>
      <c r="J89" s="116">
        <f t="shared" si="4"/>
        <v>0.87750000000000061</v>
      </c>
      <c r="K89" s="116">
        <f t="shared" si="5"/>
        <v>0.87750000000000061</v>
      </c>
      <c r="L89" s="116">
        <f>L88-'Raw result'!A88-'Raw result'!B88</f>
        <v>2.7578947368421103</v>
      </c>
    </row>
    <row r="90" spans="1:12" x14ac:dyDescent="0.3">
      <c r="A90">
        <f>data!A90</f>
        <v>89</v>
      </c>
      <c r="B90" s="24">
        <f>data!B90</f>
        <v>43438</v>
      </c>
      <c r="C90">
        <f>data!C90</f>
        <v>17</v>
      </c>
      <c r="D90" t="str">
        <f>data!D90</f>
        <v>раб</v>
      </c>
      <c r="E90">
        <f>data!E90</f>
        <v>0</v>
      </c>
      <c r="F90">
        <f>IF(Расчет!H95=1,1,0)</f>
        <v>1</v>
      </c>
      <c r="G90" t="str">
        <f t="shared" si="3"/>
        <v>2018-12-4 17:00</v>
      </c>
      <c r="H90" s="116">
        <f>data!H90</f>
        <v>1.601</v>
      </c>
      <c r="I90" s="116">
        <f>-'Raw result'!A89-config!$D$14*'Raw result'!B89</f>
        <v>-0.72349999999999948</v>
      </c>
      <c r="J90" s="116">
        <f t="shared" si="4"/>
        <v>0.8775000000000005</v>
      </c>
      <c r="K90" s="116">
        <f t="shared" si="5"/>
        <v>0.8775000000000005</v>
      </c>
      <c r="L90" s="116">
        <f>L89-'Raw result'!A89-'Raw result'!B89</f>
        <v>1.9963157894736896</v>
      </c>
    </row>
    <row r="91" spans="1:12" x14ac:dyDescent="0.3">
      <c r="A91">
        <f>data!A91</f>
        <v>90</v>
      </c>
      <c r="B91" s="24">
        <f>data!B91</f>
        <v>43438</v>
      </c>
      <c r="C91">
        <f>data!C91</f>
        <v>18</v>
      </c>
      <c r="D91" t="str">
        <f>data!D91</f>
        <v>раб</v>
      </c>
      <c r="E91">
        <f>data!E91</f>
        <v>1</v>
      </c>
      <c r="F91">
        <f>IF(Расчет!H96=1,1,0)</f>
        <v>1</v>
      </c>
      <c r="G91" t="str">
        <f t="shared" si="3"/>
        <v>2018-12-4 18:00</v>
      </c>
      <c r="H91" s="116">
        <f>data!H91</f>
        <v>1.266</v>
      </c>
      <c r="I91" s="116">
        <f>-'Raw result'!A90-config!$D$14*'Raw result'!B90</f>
        <v>-1.266</v>
      </c>
      <c r="J91" s="116">
        <f t="shared" si="4"/>
        <v>0</v>
      </c>
      <c r="K91" s="116">
        <f t="shared" si="5"/>
        <v>0</v>
      </c>
      <c r="L91" s="116">
        <f>L90-'Raw result'!A90-'Raw result'!B90</f>
        <v>0.66368421052632121</v>
      </c>
    </row>
    <row r="92" spans="1:12" x14ac:dyDescent="0.3">
      <c r="A92">
        <f>data!A92</f>
        <v>91</v>
      </c>
      <c r="B92" s="24">
        <f>data!B92</f>
        <v>43438</v>
      </c>
      <c r="C92">
        <f>data!C92</f>
        <v>19</v>
      </c>
      <c r="D92" t="str">
        <f>data!D92</f>
        <v>раб</v>
      </c>
      <c r="E92">
        <f>data!E92</f>
        <v>0</v>
      </c>
      <c r="F92">
        <f>IF(Расчет!H97=1,1,0)</f>
        <v>1</v>
      </c>
      <c r="G92" t="str">
        <f t="shared" si="3"/>
        <v>2018-12-4 19:00</v>
      </c>
      <c r="H92" s="116">
        <f>data!H92</f>
        <v>1.1419999999999999</v>
      </c>
      <c r="I92" s="116">
        <f>-'Raw result'!A91-config!$D$14*'Raw result'!B91</f>
        <v>-0.26449999999999924</v>
      </c>
      <c r="J92" s="116">
        <f t="shared" si="4"/>
        <v>0.87750000000000061</v>
      </c>
      <c r="K92" s="116">
        <f t="shared" si="5"/>
        <v>0.87750000000000061</v>
      </c>
      <c r="L92" s="116">
        <f>L91-'Raw result'!A91-'Raw result'!B91</f>
        <v>0.38526315789474302</v>
      </c>
    </row>
    <row r="93" spans="1:12" x14ac:dyDescent="0.3">
      <c r="A93">
        <f>data!A93</f>
        <v>92</v>
      </c>
      <c r="B93" s="24">
        <f>data!B93</f>
        <v>43438</v>
      </c>
      <c r="C93">
        <f>data!C93</f>
        <v>20</v>
      </c>
      <c r="D93" t="str">
        <f>data!D93</f>
        <v>раб</v>
      </c>
      <c r="E93">
        <f>data!E93</f>
        <v>0</v>
      </c>
      <c r="F93">
        <f>IF(Расчет!H98=1,1,0)</f>
        <v>1</v>
      </c>
      <c r="G93" t="str">
        <f t="shared" si="3"/>
        <v>2018-12-4 20:00</v>
      </c>
      <c r="H93" s="116">
        <f>data!H93</f>
        <v>1.071</v>
      </c>
      <c r="I93" s="116">
        <f>-'Raw result'!A92-config!$D$14*'Raw result'!B92</f>
        <v>-0.19349999999999942</v>
      </c>
      <c r="J93" s="116">
        <f t="shared" si="4"/>
        <v>0.8775000000000005</v>
      </c>
      <c r="K93" s="116">
        <f t="shared" si="5"/>
        <v>0.8775000000000005</v>
      </c>
      <c r="L93" s="116">
        <f>L92-'Raw result'!A92-'Raw result'!B92</f>
        <v>0.18157894736842783</v>
      </c>
    </row>
    <row r="94" spans="1:12" x14ac:dyDescent="0.3">
      <c r="A94">
        <f>data!A94</f>
        <v>93</v>
      </c>
      <c r="B94" s="24">
        <f>data!B94</f>
        <v>43438</v>
      </c>
      <c r="C94">
        <f>data!C94</f>
        <v>21</v>
      </c>
      <c r="D94" t="str">
        <f>data!D94</f>
        <v>раб</v>
      </c>
      <c r="E94">
        <f>data!E94</f>
        <v>0</v>
      </c>
      <c r="F94">
        <f>IF(Расчет!H99=1,1,0)</f>
        <v>1</v>
      </c>
      <c r="G94" t="str">
        <f t="shared" si="3"/>
        <v>2018-12-4 21:00</v>
      </c>
      <c r="H94" s="116">
        <f>data!H94</f>
        <v>1.05</v>
      </c>
      <c r="I94" s="116">
        <f>-'Raw result'!A93-config!$D$14*'Raw result'!B93</f>
        <v>-0.17249999999999935</v>
      </c>
      <c r="J94" s="116">
        <f t="shared" si="4"/>
        <v>0.87750000000000072</v>
      </c>
      <c r="K94" s="116">
        <f t="shared" si="5"/>
        <v>0.87750000000000072</v>
      </c>
      <c r="L94" s="116">
        <f>L93-'Raw result'!A93-'Raw result'!B93</f>
        <v>7.4662498406041777E-15</v>
      </c>
    </row>
    <row r="95" spans="1:12" x14ac:dyDescent="0.3">
      <c r="A95">
        <f>data!A95</f>
        <v>94</v>
      </c>
      <c r="B95" s="24">
        <f>data!B95</f>
        <v>43438</v>
      </c>
      <c r="C95">
        <f>data!C95</f>
        <v>22</v>
      </c>
      <c r="D95" t="str">
        <f>data!D95</f>
        <v>раб</v>
      </c>
      <c r="E95">
        <f>data!E95</f>
        <v>0</v>
      </c>
      <c r="F95">
        <f>IF(Расчет!H100=1,1,0)</f>
        <v>0</v>
      </c>
      <c r="G95" t="str">
        <f t="shared" si="3"/>
        <v>2018-12-4 22:00</v>
      </c>
      <c r="H95" s="116">
        <f>data!H95</f>
        <v>1.0409999999999999</v>
      </c>
      <c r="I95" s="116">
        <f>-'Raw result'!A94-config!$D$14*'Raw result'!B94</f>
        <v>0</v>
      </c>
      <c r="J95" s="116">
        <f t="shared" si="4"/>
        <v>1.0409999999999999</v>
      </c>
      <c r="K95" s="116" t="str">
        <f t="shared" si="5"/>
        <v/>
      </c>
      <c r="L95" s="116">
        <f>L94-'Raw result'!A94-'Raw result'!B94</f>
        <v>7.4662498406041777E-15</v>
      </c>
    </row>
    <row r="96" spans="1:12" x14ac:dyDescent="0.3">
      <c r="A96">
        <f>data!A96</f>
        <v>95</v>
      </c>
      <c r="B96" s="24">
        <f>data!B96</f>
        <v>43438</v>
      </c>
      <c r="C96">
        <f>data!C96</f>
        <v>23</v>
      </c>
      <c r="D96" t="str">
        <f>data!D96</f>
        <v>раб</v>
      </c>
      <c r="E96">
        <f>data!E96</f>
        <v>0</v>
      </c>
      <c r="F96">
        <f>IF(Расчет!H101=1,1,0)</f>
        <v>0</v>
      </c>
      <c r="G96" t="str">
        <f t="shared" si="3"/>
        <v>2018-12-4 23:00</v>
      </c>
      <c r="H96" s="116">
        <f>data!H96</f>
        <v>1.036</v>
      </c>
      <c r="I96" s="116">
        <f>-'Raw result'!A95-config!$D$14*'Raw result'!B95</f>
        <v>0</v>
      </c>
      <c r="J96" s="116">
        <f t="shared" si="4"/>
        <v>1.036</v>
      </c>
      <c r="K96" s="116" t="str">
        <f t="shared" si="5"/>
        <v/>
      </c>
      <c r="L96" s="116">
        <f>L95-'Raw result'!A95-'Raw result'!B95</f>
        <v>7.4662498406041777E-15</v>
      </c>
    </row>
    <row r="97" spans="1:12" x14ac:dyDescent="0.3">
      <c r="A97">
        <f>data!A97</f>
        <v>96</v>
      </c>
      <c r="B97" s="24">
        <f>data!B97</f>
        <v>43438</v>
      </c>
      <c r="C97">
        <f>data!C97</f>
        <v>24</v>
      </c>
      <c r="D97" t="str">
        <f>data!D97</f>
        <v>раб</v>
      </c>
      <c r="E97">
        <f>data!E97</f>
        <v>0</v>
      </c>
      <c r="F97">
        <f>IF(Расчет!H102=1,1,0)</f>
        <v>0</v>
      </c>
      <c r="G97" t="str">
        <f t="shared" si="3"/>
        <v>2018-12-4 24:00</v>
      </c>
      <c r="H97" s="116">
        <f>data!H97</f>
        <v>1.0349999999999999</v>
      </c>
      <c r="I97" s="116">
        <f>-'Raw result'!A96-config!$D$14*'Raw result'!B96</f>
        <v>0</v>
      </c>
      <c r="J97" s="116">
        <f t="shared" si="4"/>
        <v>1.0349999999999999</v>
      </c>
      <c r="K97" s="116" t="str">
        <f t="shared" si="5"/>
        <v/>
      </c>
      <c r="L97" s="116">
        <f>L96-'Raw result'!A96-'Raw result'!B96</f>
        <v>7.4662498406041777E-15</v>
      </c>
    </row>
    <row r="98" spans="1:12" x14ac:dyDescent="0.3">
      <c r="A98">
        <f>data!A98</f>
        <v>97</v>
      </c>
      <c r="B98" s="24">
        <f>data!B98</f>
        <v>43439</v>
      </c>
      <c r="C98">
        <f>data!C98</f>
        <v>1</v>
      </c>
      <c r="D98" t="str">
        <f>data!D98</f>
        <v>раб</v>
      </c>
      <c r="E98">
        <f>data!E98</f>
        <v>0</v>
      </c>
      <c r="F98">
        <f>IF(Расчет!H103=1,1,0)</f>
        <v>0</v>
      </c>
      <c r="G98" t="str">
        <f t="shared" si="3"/>
        <v>2018-12-5 1:00</v>
      </c>
      <c r="H98" s="116">
        <f>data!H98</f>
        <v>1.0329999999999999</v>
      </c>
      <c r="I98" s="116">
        <f>-'Raw result'!A97-config!$D$14*'Raw result'!B97</f>
        <v>0</v>
      </c>
      <c r="J98" s="116">
        <f t="shared" si="4"/>
        <v>1.0329999999999999</v>
      </c>
      <c r="K98" s="116" t="str">
        <f t="shared" si="5"/>
        <v/>
      </c>
      <c r="L98" s="116">
        <f>L97-'Raw result'!A97-'Raw result'!B97</f>
        <v>7.4662498406041777E-15</v>
      </c>
    </row>
    <row r="99" spans="1:12" x14ac:dyDescent="0.3">
      <c r="A99">
        <f>data!A99</f>
        <v>98</v>
      </c>
      <c r="B99" s="24">
        <f>data!B99</f>
        <v>43439</v>
      </c>
      <c r="C99">
        <f>data!C99</f>
        <v>2</v>
      </c>
      <c r="D99" t="str">
        <f>data!D99</f>
        <v>раб</v>
      </c>
      <c r="E99">
        <f>data!E99</f>
        <v>0</v>
      </c>
      <c r="F99">
        <f>IF(Расчет!H104=1,1,0)</f>
        <v>0</v>
      </c>
      <c r="G99" t="str">
        <f t="shared" si="3"/>
        <v>2018-12-5 2:00</v>
      </c>
      <c r="H99" s="116">
        <f>data!H99</f>
        <v>1.036</v>
      </c>
      <c r="I99" s="116">
        <f>-'Raw result'!A98-config!$D$14*'Raw result'!B98</f>
        <v>0</v>
      </c>
      <c r="J99" s="116">
        <f t="shared" si="4"/>
        <v>1.036</v>
      </c>
      <c r="K99" s="116" t="str">
        <f t="shared" si="5"/>
        <v/>
      </c>
      <c r="L99" s="116">
        <f>L98-'Raw result'!A98-'Raw result'!B98</f>
        <v>7.4662498406041777E-15</v>
      </c>
    </row>
    <row r="100" spans="1:12" x14ac:dyDescent="0.3">
      <c r="A100">
        <f>data!A100</f>
        <v>99</v>
      </c>
      <c r="B100" s="24">
        <f>data!B100</f>
        <v>43439</v>
      </c>
      <c r="C100">
        <f>data!C100</f>
        <v>3</v>
      </c>
      <c r="D100" t="str">
        <f>data!D100</f>
        <v>раб</v>
      </c>
      <c r="E100">
        <f>data!E100</f>
        <v>0</v>
      </c>
      <c r="F100">
        <f>IF(Расчет!H105=1,1,0)</f>
        <v>0</v>
      </c>
      <c r="G100" t="str">
        <f t="shared" si="3"/>
        <v>2018-12-5 3:00</v>
      </c>
      <c r="H100" s="116">
        <f>data!H100</f>
        <v>1.0349999999999999</v>
      </c>
      <c r="I100" s="116">
        <f>-'Raw result'!A99-config!$D$14*'Raw result'!B99</f>
        <v>2.5</v>
      </c>
      <c r="J100" s="116">
        <f t="shared" si="4"/>
        <v>3.5350000000000001</v>
      </c>
      <c r="K100" s="116" t="str">
        <f t="shared" si="5"/>
        <v/>
      </c>
      <c r="L100" s="116">
        <f>L99-'Raw result'!A99-'Raw result'!B99</f>
        <v>2.5000000000000075</v>
      </c>
    </row>
    <row r="101" spans="1:12" x14ac:dyDescent="0.3">
      <c r="A101">
        <f>data!A101</f>
        <v>100</v>
      </c>
      <c r="B101" s="24">
        <f>data!B101</f>
        <v>43439</v>
      </c>
      <c r="C101">
        <f>data!C101</f>
        <v>4</v>
      </c>
      <c r="D101" t="str">
        <f>data!D101</f>
        <v>раб</v>
      </c>
      <c r="E101">
        <f>data!E101</f>
        <v>0</v>
      </c>
      <c r="F101">
        <f>IF(Расчет!H106=1,1,0)</f>
        <v>0</v>
      </c>
      <c r="G101" t="str">
        <f t="shared" si="3"/>
        <v>2018-12-5 4:00</v>
      </c>
      <c r="H101" s="116">
        <f>data!H101</f>
        <v>1.034</v>
      </c>
      <c r="I101" s="116">
        <f>-'Raw result'!A100-config!$D$14*'Raw result'!B100</f>
        <v>2.5</v>
      </c>
      <c r="J101" s="116">
        <f t="shared" si="4"/>
        <v>3.5339999999999998</v>
      </c>
      <c r="K101" s="116" t="str">
        <f t="shared" si="5"/>
        <v/>
      </c>
      <c r="L101" s="116">
        <f>L100-'Raw result'!A100-'Raw result'!B100</f>
        <v>5.0000000000000071</v>
      </c>
    </row>
    <row r="102" spans="1:12" x14ac:dyDescent="0.3">
      <c r="A102">
        <f>data!A102</f>
        <v>101</v>
      </c>
      <c r="B102" s="24">
        <f>data!B102</f>
        <v>43439</v>
      </c>
      <c r="C102">
        <f>data!C102</f>
        <v>5</v>
      </c>
      <c r="D102" t="str">
        <f>data!D102</f>
        <v>раб</v>
      </c>
      <c r="E102">
        <f>data!E102</f>
        <v>0</v>
      </c>
      <c r="F102">
        <f>IF(Расчет!H107=1,1,0)</f>
        <v>0</v>
      </c>
      <c r="G102" t="str">
        <f t="shared" si="3"/>
        <v>2018-12-5 5:00</v>
      </c>
      <c r="H102" s="116">
        <f>data!H102</f>
        <v>1.034</v>
      </c>
      <c r="I102" s="116">
        <f>-'Raw result'!A101-config!$D$14*'Raw result'!B101</f>
        <v>0.92999999999999294</v>
      </c>
      <c r="J102" s="116">
        <f t="shared" si="4"/>
        <v>1.9639999999999929</v>
      </c>
      <c r="K102" s="116" t="str">
        <f t="shared" si="5"/>
        <v/>
      </c>
      <c r="L102" s="116">
        <f>L101-'Raw result'!A101-'Raw result'!B101</f>
        <v>5.93</v>
      </c>
    </row>
    <row r="103" spans="1:12" x14ac:dyDescent="0.3">
      <c r="A103">
        <f>data!A103</f>
        <v>102</v>
      </c>
      <c r="B103" s="24">
        <f>data!B103</f>
        <v>43439</v>
      </c>
      <c r="C103">
        <f>data!C103</f>
        <v>6</v>
      </c>
      <c r="D103" t="str">
        <f>data!D103</f>
        <v>раб</v>
      </c>
      <c r="E103">
        <f>data!E103</f>
        <v>0</v>
      </c>
      <c r="F103">
        <f>IF(Расчет!H108=1,1,0)</f>
        <v>0</v>
      </c>
      <c r="G103" t="str">
        <f t="shared" si="3"/>
        <v>2018-12-5 6:00</v>
      </c>
      <c r="H103" s="116">
        <f>data!H103</f>
        <v>1.038</v>
      </c>
      <c r="I103" s="116">
        <f>-'Raw result'!A102-config!$D$14*'Raw result'!B102</f>
        <v>0</v>
      </c>
      <c r="J103" s="116">
        <f t="shared" si="4"/>
        <v>1.038</v>
      </c>
      <c r="K103" s="116" t="str">
        <f t="shared" si="5"/>
        <v/>
      </c>
      <c r="L103" s="116">
        <f>L102-'Raw result'!A102-'Raw result'!B102</f>
        <v>5.93</v>
      </c>
    </row>
    <row r="104" spans="1:12" x14ac:dyDescent="0.3">
      <c r="A104">
        <f>data!A104</f>
        <v>103</v>
      </c>
      <c r="B104" s="24">
        <f>data!B104</f>
        <v>43439</v>
      </c>
      <c r="C104">
        <f>data!C104</f>
        <v>7</v>
      </c>
      <c r="D104" t="str">
        <f>data!D104</f>
        <v>раб</v>
      </c>
      <c r="E104">
        <f>data!E104</f>
        <v>0</v>
      </c>
      <c r="F104">
        <f>IF(Расчет!H109=1,1,0)</f>
        <v>0</v>
      </c>
      <c r="G104" t="str">
        <f t="shared" si="3"/>
        <v>2018-12-5 7:00</v>
      </c>
      <c r="H104" s="116">
        <f>data!H104</f>
        <v>1.0960000000000001</v>
      </c>
      <c r="I104" s="116">
        <f>-'Raw result'!A103-config!$D$14*'Raw result'!B103</f>
        <v>0</v>
      </c>
      <c r="J104" s="116">
        <f t="shared" si="4"/>
        <v>1.0960000000000001</v>
      </c>
      <c r="K104" s="116" t="str">
        <f t="shared" si="5"/>
        <v/>
      </c>
      <c r="L104" s="116">
        <f>L103-'Raw result'!A103-'Raw result'!B103</f>
        <v>5.93</v>
      </c>
    </row>
    <row r="105" spans="1:12" x14ac:dyDescent="0.3">
      <c r="A105">
        <f>data!A105</f>
        <v>104</v>
      </c>
      <c r="B105" s="24">
        <f>data!B105</f>
        <v>43439</v>
      </c>
      <c r="C105">
        <f>data!C105</f>
        <v>8</v>
      </c>
      <c r="D105" t="str">
        <f>data!D105</f>
        <v>раб</v>
      </c>
      <c r="E105">
        <f>data!E105</f>
        <v>0</v>
      </c>
      <c r="F105">
        <f>IF(Расчет!H110=1,1,0)</f>
        <v>1</v>
      </c>
      <c r="G105" t="str">
        <f t="shared" si="3"/>
        <v>2018-12-5 8:00</v>
      </c>
      <c r="H105" s="116">
        <f>data!H105</f>
        <v>1.2430000000000001</v>
      </c>
      <c r="I105" s="116">
        <f>-'Raw result'!A104-config!$D$14*'Raw result'!B104</f>
        <v>-0.42495454545454608</v>
      </c>
      <c r="J105" s="116">
        <f t="shared" si="4"/>
        <v>0.81804545454545408</v>
      </c>
      <c r="K105" s="116">
        <f t="shared" si="5"/>
        <v>0.81804545454545408</v>
      </c>
      <c r="L105" s="116">
        <f>L104-'Raw result'!A104-'Raw result'!B104</f>
        <v>5.4826794258373193</v>
      </c>
    </row>
    <row r="106" spans="1:12" x14ac:dyDescent="0.3">
      <c r="A106">
        <f>data!A106</f>
        <v>105</v>
      </c>
      <c r="B106" s="24">
        <f>data!B106</f>
        <v>43439</v>
      </c>
      <c r="C106">
        <f>data!C106</f>
        <v>9</v>
      </c>
      <c r="D106" t="str">
        <f>data!D106</f>
        <v>раб</v>
      </c>
      <c r="E106">
        <f>data!E106</f>
        <v>0</v>
      </c>
      <c r="F106">
        <f>IF(Расчет!H111=1,1,0)</f>
        <v>1</v>
      </c>
      <c r="G106" t="str">
        <f t="shared" si="3"/>
        <v>2018-12-5 9:00</v>
      </c>
      <c r="H106" s="116">
        <f>data!H106</f>
        <v>1.708</v>
      </c>
      <c r="I106" s="116">
        <f>-'Raw result'!A105-config!$D$14*'Raw result'!B105</f>
        <v>-0.88995454545454589</v>
      </c>
      <c r="J106" s="116">
        <f t="shared" si="4"/>
        <v>0.81804545454545408</v>
      </c>
      <c r="K106" s="116">
        <f t="shared" si="5"/>
        <v>0.81804545454545408</v>
      </c>
      <c r="L106" s="116">
        <f>L105-'Raw result'!A105-'Raw result'!B105</f>
        <v>4.545885167464113</v>
      </c>
    </row>
    <row r="107" spans="1:12" x14ac:dyDescent="0.3">
      <c r="A107">
        <f>data!A107</f>
        <v>106</v>
      </c>
      <c r="B107" s="24">
        <f>data!B107</f>
        <v>43439</v>
      </c>
      <c r="C107">
        <f>data!C107</f>
        <v>10</v>
      </c>
      <c r="D107" t="str">
        <f>data!D107</f>
        <v>раб</v>
      </c>
      <c r="E107">
        <f>data!E107</f>
        <v>0</v>
      </c>
      <c r="F107">
        <f>IF(Расчет!H112=1,1,0)</f>
        <v>1</v>
      </c>
      <c r="G107" t="str">
        <f t="shared" si="3"/>
        <v>2018-12-5 10:00</v>
      </c>
      <c r="H107" s="116">
        <f>data!H107</f>
        <v>1.99</v>
      </c>
      <c r="I107" s="116">
        <f>-'Raw result'!A106-config!$D$14*'Raw result'!B106</f>
        <v>-1.1719545454545457</v>
      </c>
      <c r="J107" s="116">
        <f t="shared" si="4"/>
        <v>0.8180454545454543</v>
      </c>
      <c r="K107" s="116">
        <f t="shared" si="5"/>
        <v>0.8180454545454543</v>
      </c>
      <c r="L107" s="116">
        <f>L106-'Raw result'!A106-'Raw result'!B106</f>
        <v>3.3122488038277491</v>
      </c>
    </row>
    <row r="108" spans="1:12" x14ac:dyDescent="0.3">
      <c r="A108">
        <f>data!A108</f>
        <v>107</v>
      </c>
      <c r="B108" s="24">
        <f>data!B108</f>
        <v>43439</v>
      </c>
      <c r="C108">
        <f>data!C108</f>
        <v>11</v>
      </c>
      <c r="D108" t="str">
        <f>data!D108</f>
        <v>раб</v>
      </c>
      <c r="E108">
        <f>data!E108</f>
        <v>0</v>
      </c>
      <c r="F108">
        <f>IF(Расчет!H113=1,1,0)</f>
        <v>1</v>
      </c>
      <c r="G108" t="str">
        <f t="shared" si="3"/>
        <v>2018-12-5 11:00</v>
      </c>
      <c r="H108" s="116">
        <f>data!H108</f>
        <v>2.137</v>
      </c>
      <c r="I108" s="116">
        <f>-'Raw result'!A107-config!$D$14*'Raw result'!B107</f>
        <v>-1.3189545454545459</v>
      </c>
      <c r="J108" s="116">
        <f t="shared" si="4"/>
        <v>0.81804545454545408</v>
      </c>
      <c r="K108" s="116">
        <f t="shared" si="5"/>
        <v>0.81804545454545408</v>
      </c>
      <c r="L108" s="116">
        <f>L107-'Raw result'!A107-'Raw result'!B107</f>
        <v>1.9238755980861217</v>
      </c>
    </row>
    <row r="109" spans="1:12" x14ac:dyDescent="0.3">
      <c r="A109">
        <f>data!A109</f>
        <v>108</v>
      </c>
      <c r="B109" s="24">
        <f>data!B109</f>
        <v>43439</v>
      </c>
      <c r="C109">
        <f>data!C109</f>
        <v>12</v>
      </c>
      <c r="D109" t="str">
        <f>data!D109</f>
        <v>раб</v>
      </c>
      <c r="E109">
        <f>data!E109</f>
        <v>0</v>
      </c>
      <c r="F109">
        <f>IF(Расчет!H114=1,1,0)</f>
        <v>1</v>
      </c>
      <c r="G109" t="str">
        <f t="shared" si="3"/>
        <v>2018-12-5 12:00</v>
      </c>
      <c r="H109" s="116">
        <f>data!H109</f>
        <v>2.1579999999999999</v>
      </c>
      <c r="I109" s="116">
        <f>-'Raw result'!A108-config!$D$14*'Raw result'!B108</f>
        <v>-1.3399545454545456</v>
      </c>
      <c r="J109" s="116">
        <f t="shared" si="4"/>
        <v>0.8180454545454543</v>
      </c>
      <c r="K109" s="116">
        <f t="shared" si="5"/>
        <v>0.8180454545454543</v>
      </c>
      <c r="L109" s="116">
        <f>L108-'Raw result'!A108-'Raw result'!B108</f>
        <v>0.51339712918659997</v>
      </c>
    </row>
    <row r="110" spans="1:12" x14ac:dyDescent="0.3">
      <c r="A110">
        <f>data!A110</f>
        <v>109</v>
      </c>
      <c r="B110" s="24">
        <f>data!B110</f>
        <v>43439</v>
      </c>
      <c r="C110">
        <f>data!C110</f>
        <v>13</v>
      </c>
      <c r="D110" t="str">
        <f>data!D110</f>
        <v>раб</v>
      </c>
      <c r="E110">
        <f>data!E110</f>
        <v>0</v>
      </c>
      <c r="F110">
        <f>IF(Расчет!H115=1,1,0)</f>
        <v>0</v>
      </c>
      <c r="G110" t="str">
        <f t="shared" si="3"/>
        <v>2018-12-5 13:00</v>
      </c>
      <c r="H110" s="116">
        <f>data!H110</f>
        <v>2.1120000000000001</v>
      </c>
      <c r="I110" s="116">
        <f>-'Raw result'!A109-config!$D$14*'Raw result'!B109</f>
        <v>2.5</v>
      </c>
      <c r="J110" s="116">
        <f t="shared" si="4"/>
        <v>4.6120000000000001</v>
      </c>
      <c r="K110" s="116" t="str">
        <f t="shared" si="5"/>
        <v/>
      </c>
      <c r="L110" s="116">
        <f>L109-'Raw result'!A109-'Raw result'!B109</f>
        <v>3.0133971291866</v>
      </c>
    </row>
    <row r="111" spans="1:12" x14ac:dyDescent="0.3">
      <c r="A111">
        <f>data!A111</f>
        <v>110</v>
      </c>
      <c r="B111" s="24">
        <f>data!B111</f>
        <v>43439</v>
      </c>
      <c r="C111">
        <f>data!C111</f>
        <v>14</v>
      </c>
      <c r="D111" t="str">
        <f>data!D111</f>
        <v>раб</v>
      </c>
      <c r="E111">
        <f>data!E111</f>
        <v>0</v>
      </c>
      <c r="F111">
        <f>IF(Расчет!H116=1,1,0)</f>
        <v>0</v>
      </c>
      <c r="G111" t="str">
        <f t="shared" si="3"/>
        <v>2018-12-5 14:00</v>
      </c>
      <c r="H111" s="116">
        <f>data!H111</f>
        <v>2.101</v>
      </c>
      <c r="I111" s="116">
        <f>-'Raw result'!A110-config!$D$14*'Raw result'!B110</f>
        <v>2.5</v>
      </c>
      <c r="J111" s="116">
        <f t="shared" si="4"/>
        <v>4.601</v>
      </c>
      <c r="K111" s="116" t="str">
        <f t="shared" si="5"/>
        <v/>
      </c>
      <c r="L111" s="116">
        <f>L110-'Raw result'!A110-'Raw result'!B110</f>
        <v>5.5133971291866004</v>
      </c>
    </row>
    <row r="112" spans="1:12" x14ac:dyDescent="0.3">
      <c r="A112">
        <f>data!A112</f>
        <v>111</v>
      </c>
      <c r="B112" s="24">
        <f>data!B112</f>
        <v>43439</v>
      </c>
      <c r="C112">
        <f>data!C112</f>
        <v>15</v>
      </c>
      <c r="D112" t="str">
        <f>data!D112</f>
        <v>раб</v>
      </c>
      <c r="E112">
        <f>data!E112</f>
        <v>0</v>
      </c>
      <c r="F112">
        <f>IF(Расчет!H117=1,1,0)</f>
        <v>1</v>
      </c>
      <c r="G112" t="str">
        <f t="shared" si="3"/>
        <v>2018-12-5 15:00</v>
      </c>
      <c r="H112" s="116">
        <f>data!H112</f>
        <v>2.0920000000000001</v>
      </c>
      <c r="I112" s="116">
        <f>-'Raw result'!A111-config!$D$14*'Raw result'!B111</f>
        <v>-1.273954545454546</v>
      </c>
      <c r="J112" s="116">
        <f t="shared" si="4"/>
        <v>0.81804545454545408</v>
      </c>
      <c r="K112" s="116">
        <f t="shared" si="5"/>
        <v>0.81804545454545408</v>
      </c>
      <c r="L112" s="116">
        <f>L111-'Raw result'!A111-'Raw result'!B111</f>
        <v>4.1723923444976041</v>
      </c>
    </row>
    <row r="113" spans="1:12" x14ac:dyDescent="0.3">
      <c r="A113">
        <f>data!A113</f>
        <v>112</v>
      </c>
      <c r="B113" s="24">
        <f>data!B113</f>
        <v>43439</v>
      </c>
      <c r="C113">
        <f>data!C113</f>
        <v>16</v>
      </c>
      <c r="D113" t="str">
        <f>data!D113</f>
        <v>раб</v>
      </c>
      <c r="E113">
        <f>data!E113</f>
        <v>0</v>
      </c>
      <c r="F113">
        <f>IF(Расчет!H118=1,1,0)</f>
        <v>1</v>
      </c>
      <c r="G113" t="str">
        <f t="shared" si="3"/>
        <v>2018-12-5 16:00</v>
      </c>
      <c r="H113" s="116">
        <f>data!H113</f>
        <v>1.944</v>
      </c>
      <c r="I113" s="116">
        <f>-'Raw result'!A112-config!$D$14*'Raw result'!B112</f>
        <v>-1.1259545454545459</v>
      </c>
      <c r="J113" s="116">
        <f t="shared" si="4"/>
        <v>0.81804545454545408</v>
      </c>
      <c r="K113" s="116">
        <f t="shared" si="5"/>
        <v>0.81804545454545408</v>
      </c>
      <c r="L113" s="116">
        <f>L112-'Raw result'!A112-'Raw result'!B112</f>
        <v>2.9871770334928192</v>
      </c>
    </row>
    <row r="114" spans="1:12" x14ac:dyDescent="0.3">
      <c r="A114">
        <f>data!A114</f>
        <v>113</v>
      </c>
      <c r="B114" s="24">
        <f>data!B114</f>
        <v>43439</v>
      </c>
      <c r="C114">
        <f>data!C114</f>
        <v>17</v>
      </c>
      <c r="D114" t="str">
        <f>data!D114</f>
        <v>раб</v>
      </c>
      <c r="E114">
        <f>data!E114</f>
        <v>1</v>
      </c>
      <c r="F114">
        <f>IF(Расчет!H119=1,1,0)</f>
        <v>1</v>
      </c>
      <c r="G114" t="str">
        <f t="shared" si="3"/>
        <v>2018-12-5 17:00</v>
      </c>
      <c r="H114" s="116">
        <f>data!H114</f>
        <v>1.56</v>
      </c>
      <c r="I114" s="116">
        <f>-'Raw result'!A113-config!$D$14*'Raw result'!B113</f>
        <v>-1.5599999999999998</v>
      </c>
      <c r="J114" s="116">
        <f t="shared" si="4"/>
        <v>0</v>
      </c>
      <c r="K114" s="116">
        <f t="shared" si="5"/>
        <v>0</v>
      </c>
      <c r="L114" s="116">
        <f>L113-'Raw result'!A113-'Raw result'!B113</f>
        <v>1.3450717703349244</v>
      </c>
    </row>
    <row r="115" spans="1:12" x14ac:dyDescent="0.3">
      <c r="A115">
        <f>data!A115</f>
        <v>114</v>
      </c>
      <c r="B115" s="24">
        <f>data!B115</f>
        <v>43439</v>
      </c>
      <c r="C115">
        <f>data!C115</f>
        <v>18</v>
      </c>
      <c r="D115" t="str">
        <f>data!D115</f>
        <v>раб</v>
      </c>
      <c r="E115">
        <f>data!E115</f>
        <v>0</v>
      </c>
      <c r="F115">
        <f>IF(Расчет!H120=1,1,0)</f>
        <v>1</v>
      </c>
      <c r="G115" t="str">
        <f t="shared" si="3"/>
        <v>2018-12-5 18:00</v>
      </c>
      <c r="H115" s="116">
        <f>data!H115</f>
        <v>1.2629999999999999</v>
      </c>
      <c r="I115" s="116">
        <f>-'Raw result'!A114-config!$D$14*'Raw result'!B114</f>
        <v>-0.44495454545454577</v>
      </c>
      <c r="J115" s="116">
        <f t="shared" si="4"/>
        <v>0.81804545454545408</v>
      </c>
      <c r="K115" s="116">
        <f t="shared" si="5"/>
        <v>0.81804545454545408</v>
      </c>
      <c r="L115" s="116">
        <f>L114-'Raw result'!A114-'Raw result'!B114</f>
        <v>0.8766985645932972</v>
      </c>
    </row>
    <row r="116" spans="1:12" x14ac:dyDescent="0.3">
      <c r="A116">
        <f>data!A116</f>
        <v>115</v>
      </c>
      <c r="B116" s="24">
        <f>data!B116</f>
        <v>43439</v>
      </c>
      <c r="C116">
        <f>data!C116</f>
        <v>19</v>
      </c>
      <c r="D116" t="str">
        <f>data!D116</f>
        <v>раб</v>
      </c>
      <c r="E116">
        <f>data!E116</f>
        <v>0</v>
      </c>
      <c r="F116">
        <f>IF(Расчет!H121=1,1,0)</f>
        <v>1</v>
      </c>
      <c r="G116" t="str">
        <f t="shared" si="3"/>
        <v>2018-12-5 19:00</v>
      </c>
      <c r="H116" s="116">
        <f>data!H116</f>
        <v>1.143</v>
      </c>
      <c r="I116" s="116">
        <f>-'Raw result'!A115-config!$D$14*'Raw result'!B115</f>
        <v>-0.324954545454546</v>
      </c>
      <c r="J116" s="116">
        <f t="shared" si="4"/>
        <v>0.81804545454545408</v>
      </c>
      <c r="K116" s="116">
        <f t="shared" si="5"/>
        <v>0.81804545454545408</v>
      </c>
      <c r="L116" s="116">
        <f>L115-'Raw result'!A115-'Raw result'!B115</f>
        <v>0.53464114832535403</v>
      </c>
    </row>
    <row r="117" spans="1:12" x14ac:dyDescent="0.3">
      <c r="A117">
        <f>data!A117</f>
        <v>116</v>
      </c>
      <c r="B117" s="24">
        <f>data!B117</f>
        <v>43439</v>
      </c>
      <c r="C117">
        <f>data!C117</f>
        <v>20</v>
      </c>
      <c r="D117" t="str">
        <f>data!D117</f>
        <v>раб</v>
      </c>
      <c r="E117">
        <f>data!E117</f>
        <v>0</v>
      </c>
      <c r="F117">
        <f>IF(Расчет!H122=1,1,0)</f>
        <v>1</v>
      </c>
      <c r="G117" t="str">
        <f t="shared" si="3"/>
        <v>2018-12-5 20:00</v>
      </c>
      <c r="H117" s="116">
        <f>data!H117</f>
        <v>1.087</v>
      </c>
      <c r="I117" s="116">
        <f>-'Raw result'!A116-config!$D$14*'Raw result'!B116</f>
        <v>-0.26895454545454595</v>
      </c>
      <c r="J117" s="116">
        <f t="shared" si="4"/>
        <v>0.81804545454545408</v>
      </c>
      <c r="K117" s="116">
        <f t="shared" si="5"/>
        <v>0.81804545454545408</v>
      </c>
      <c r="L117" s="116">
        <f>L116-'Raw result'!A116-'Raw result'!B116</f>
        <v>0.25153110047846355</v>
      </c>
    </row>
    <row r="118" spans="1:12" x14ac:dyDescent="0.3">
      <c r="A118">
        <f>data!A118</f>
        <v>117</v>
      </c>
      <c r="B118" s="24">
        <f>data!B118</f>
        <v>43439</v>
      </c>
      <c r="C118">
        <f>data!C118</f>
        <v>21</v>
      </c>
      <c r="D118" t="str">
        <f>data!D118</f>
        <v>раб</v>
      </c>
      <c r="E118">
        <f>data!E118</f>
        <v>0</v>
      </c>
      <c r="F118">
        <f>IF(Расчет!H123=1,1,0)</f>
        <v>1</v>
      </c>
      <c r="G118" t="str">
        <f t="shared" si="3"/>
        <v>2018-12-5 21:00</v>
      </c>
      <c r="H118" s="116">
        <f>data!H118</f>
        <v>1.0569999999999999</v>
      </c>
      <c r="I118" s="116">
        <f>-'Raw result'!A117-config!$D$14*'Raw result'!B117</f>
        <v>-0.23895454545454584</v>
      </c>
      <c r="J118" s="116">
        <f t="shared" si="4"/>
        <v>0.81804545454545408</v>
      </c>
      <c r="K118" s="116">
        <f t="shared" si="5"/>
        <v>0.81804545454545408</v>
      </c>
      <c r="L118" s="116">
        <f>L117-'Raw result'!A117-'Raw result'!B117</f>
        <v>-5.773159728050814E-15</v>
      </c>
    </row>
    <row r="119" spans="1:12" x14ac:dyDescent="0.3">
      <c r="A119">
        <f>data!A119</f>
        <v>118</v>
      </c>
      <c r="B119" s="24">
        <f>data!B119</f>
        <v>43439</v>
      </c>
      <c r="C119">
        <f>data!C119</f>
        <v>22</v>
      </c>
      <c r="D119" t="str">
        <f>data!D119</f>
        <v>раб</v>
      </c>
      <c r="E119">
        <f>data!E119</f>
        <v>0</v>
      </c>
      <c r="F119">
        <f>IF(Расчет!H124=1,1,0)</f>
        <v>0</v>
      </c>
      <c r="G119" t="str">
        <f t="shared" si="3"/>
        <v>2018-12-5 22:00</v>
      </c>
      <c r="H119" s="116">
        <f>data!H119</f>
        <v>1.0549999999999999</v>
      </c>
      <c r="I119" s="116">
        <f>-'Raw result'!A118-config!$D$14*'Raw result'!B118</f>
        <v>0</v>
      </c>
      <c r="J119" s="116">
        <f t="shared" si="4"/>
        <v>1.0549999999999999</v>
      </c>
      <c r="K119" s="116" t="str">
        <f t="shared" si="5"/>
        <v/>
      </c>
      <c r="L119" s="116">
        <f>L118-'Raw result'!A118-'Raw result'!B118</f>
        <v>-5.773159728050814E-15</v>
      </c>
    </row>
    <row r="120" spans="1:12" x14ac:dyDescent="0.3">
      <c r="A120">
        <f>data!A120</f>
        <v>119</v>
      </c>
      <c r="B120" s="24">
        <f>data!B120</f>
        <v>43439</v>
      </c>
      <c r="C120">
        <f>data!C120</f>
        <v>23</v>
      </c>
      <c r="D120" t="str">
        <f>data!D120</f>
        <v>раб</v>
      </c>
      <c r="E120">
        <f>data!E120</f>
        <v>0</v>
      </c>
      <c r="F120">
        <f>IF(Расчет!H125=1,1,0)</f>
        <v>0</v>
      </c>
      <c r="G120" t="str">
        <f t="shared" si="3"/>
        <v>2018-12-5 23:00</v>
      </c>
      <c r="H120" s="116">
        <f>data!H120</f>
        <v>1.05</v>
      </c>
      <c r="I120" s="116">
        <f>-'Raw result'!A119-config!$D$14*'Raw result'!B119</f>
        <v>0</v>
      </c>
      <c r="J120" s="116">
        <f t="shared" si="4"/>
        <v>1.05</v>
      </c>
      <c r="K120" s="116" t="str">
        <f t="shared" si="5"/>
        <v/>
      </c>
      <c r="L120" s="116">
        <f>L119-'Raw result'!A119-'Raw result'!B119</f>
        <v>-5.773159728050814E-15</v>
      </c>
    </row>
    <row r="121" spans="1:12" x14ac:dyDescent="0.3">
      <c r="A121">
        <f>data!A121</f>
        <v>120</v>
      </c>
      <c r="B121" s="24">
        <f>data!B121</f>
        <v>43439</v>
      </c>
      <c r="C121">
        <f>data!C121</f>
        <v>24</v>
      </c>
      <c r="D121" t="str">
        <f>data!D121</f>
        <v>раб</v>
      </c>
      <c r="E121">
        <f>data!E121</f>
        <v>0</v>
      </c>
      <c r="F121">
        <f>IF(Расчет!H126=1,1,0)</f>
        <v>0</v>
      </c>
      <c r="G121" t="str">
        <f t="shared" si="3"/>
        <v>2018-12-5 24:00</v>
      </c>
      <c r="H121" s="116">
        <f>data!H121</f>
        <v>1.0449999999999999</v>
      </c>
      <c r="I121" s="116">
        <f>-'Raw result'!A120-config!$D$14*'Raw result'!B120</f>
        <v>0</v>
      </c>
      <c r="J121" s="116">
        <f t="shared" si="4"/>
        <v>1.0449999999999999</v>
      </c>
      <c r="K121" s="116" t="str">
        <f t="shared" si="5"/>
        <v/>
      </c>
      <c r="L121" s="116">
        <f>L120-'Raw result'!A120-'Raw result'!B120</f>
        <v>-5.773159728050814E-15</v>
      </c>
    </row>
    <row r="122" spans="1:12" x14ac:dyDescent="0.3">
      <c r="A122">
        <f>data!A122</f>
        <v>121</v>
      </c>
      <c r="B122" s="24">
        <f>data!B122</f>
        <v>43440</v>
      </c>
      <c r="C122">
        <f>data!C122</f>
        <v>1</v>
      </c>
      <c r="D122" t="str">
        <f>data!D122</f>
        <v>раб</v>
      </c>
      <c r="E122">
        <f>data!E122</f>
        <v>0</v>
      </c>
      <c r="F122">
        <f>IF(Расчет!H127=1,1,0)</f>
        <v>0</v>
      </c>
      <c r="G122" t="str">
        <f t="shared" si="3"/>
        <v>2018-12-6 1:00</v>
      </c>
      <c r="H122" s="116">
        <f>data!H122</f>
        <v>1.046</v>
      </c>
      <c r="I122" s="116">
        <f>-'Raw result'!A121-config!$D$14*'Raw result'!B121</f>
        <v>0</v>
      </c>
      <c r="J122" s="116">
        <f t="shared" si="4"/>
        <v>1.046</v>
      </c>
      <c r="K122" s="116" t="str">
        <f t="shared" si="5"/>
        <v/>
      </c>
      <c r="L122" s="116">
        <f>L121-'Raw result'!A121-'Raw result'!B121</f>
        <v>-5.773159728050814E-15</v>
      </c>
    </row>
    <row r="123" spans="1:12" x14ac:dyDescent="0.3">
      <c r="A123">
        <f>data!A123</f>
        <v>122</v>
      </c>
      <c r="B123" s="24">
        <f>data!B123</f>
        <v>43440</v>
      </c>
      <c r="C123">
        <f>data!C123</f>
        <v>2</v>
      </c>
      <c r="D123" t="str">
        <f>data!D123</f>
        <v>раб</v>
      </c>
      <c r="E123">
        <f>data!E123</f>
        <v>0</v>
      </c>
      <c r="F123">
        <f>IF(Расчет!H128=1,1,0)</f>
        <v>0</v>
      </c>
      <c r="G123" t="str">
        <f t="shared" si="3"/>
        <v>2018-12-6 2:00</v>
      </c>
      <c r="H123" s="116">
        <f>data!H123</f>
        <v>1.044</v>
      </c>
      <c r="I123" s="116">
        <f>-'Raw result'!A122-config!$D$14*'Raw result'!B122</f>
        <v>0.92999999999999095</v>
      </c>
      <c r="J123" s="116">
        <f t="shared" si="4"/>
        <v>1.9739999999999909</v>
      </c>
      <c r="K123" s="116" t="str">
        <f t="shared" si="5"/>
        <v/>
      </c>
      <c r="L123" s="116">
        <f>L122-'Raw result'!A122-'Raw result'!B122</f>
        <v>0.92999999999998517</v>
      </c>
    </row>
    <row r="124" spans="1:12" x14ac:dyDescent="0.3">
      <c r="A124">
        <f>data!A124</f>
        <v>123</v>
      </c>
      <c r="B124" s="24">
        <f>data!B124</f>
        <v>43440</v>
      </c>
      <c r="C124">
        <f>data!C124</f>
        <v>3</v>
      </c>
      <c r="D124" t="str">
        <f>data!D124</f>
        <v>раб</v>
      </c>
      <c r="E124">
        <f>data!E124</f>
        <v>0</v>
      </c>
      <c r="F124">
        <f>IF(Расчет!H129=1,1,0)</f>
        <v>0</v>
      </c>
      <c r="G124" t="str">
        <f t="shared" si="3"/>
        <v>2018-12-6 3:00</v>
      </c>
      <c r="H124" s="116">
        <f>data!H124</f>
        <v>1.04</v>
      </c>
      <c r="I124" s="116">
        <f>-'Raw result'!A123-config!$D$14*'Raw result'!B123</f>
        <v>2.5</v>
      </c>
      <c r="J124" s="116">
        <f t="shared" si="4"/>
        <v>3.54</v>
      </c>
      <c r="K124" s="116" t="str">
        <f t="shared" si="5"/>
        <v/>
      </c>
      <c r="L124" s="116">
        <f>L123-'Raw result'!A123-'Raw result'!B123</f>
        <v>3.4299999999999851</v>
      </c>
    </row>
    <row r="125" spans="1:12" x14ac:dyDescent="0.3">
      <c r="A125">
        <f>data!A125</f>
        <v>124</v>
      </c>
      <c r="B125" s="24">
        <f>data!B125</f>
        <v>43440</v>
      </c>
      <c r="C125">
        <f>data!C125</f>
        <v>4</v>
      </c>
      <c r="D125" t="str">
        <f>data!D125</f>
        <v>раб</v>
      </c>
      <c r="E125">
        <f>data!E125</f>
        <v>0</v>
      </c>
      <c r="F125">
        <f>IF(Расчет!H130=1,1,0)</f>
        <v>0</v>
      </c>
      <c r="G125" t="str">
        <f t="shared" si="3"/>
        <v>2018-12-6 4:00</v>
      </c>
      <c r="H125" s="116">
        <f>data!H125</f>
        <v>1.0369999999999999</v>
      </c>
      <c r="I125" s="116">
        <f>-'Raw result'!A124-config!$D$14*'Raw result'!B124</f>
        <v>2.5</v>
      </c>
      <c r="J125" s="116">
        <f t="shared" si="4"/>
        <v>3.5369999999999999</v>
      </c>
      <c r="K125" s="116" t="str">
        <f t="shared" si="5"/>
        <v/>
      </c>
      <c r="L125" s="116">
        <f>L124-'Raw result'!A124-'Raw result'!B124</f>
        <v>5.9299999999999855</v>
      </c>
    </row>
    <row r="126" spans="1:12" x14ac:dyDescent="0.3">
      <c r="A126">
        <f>data!A126</f>
        <v>125</v>
      </c>
      <c r="B126" s="24">
        <f>data!B126</f>
        <v>43440</v>
      </c>
      <c r="C126">
        <f>data!C126</f>
        <v>5</v>
      </c>
      <c r="D126" t="str">
        <f>data!D126</f>
        <v>раб</v>
      </c>
      <c r="E126">
        <f>data!E126</f>
        <v>0</v>
      </c>
      <c r="F126">
        <f>IF(Расчет!H131=1,1,0)</f>
        <v>0</v>
      </c>
      <c r="G126" t="str">
        <f t="shared" si="3"/>
        <v>2018-12-6 5:00</v>
      </c>
      <c r="H126" s="116">
        <f>data!H126</f>
        <v>1.0389999999999999</v>
      </c>
      <c r="I126" s="116">
        <f>-'Raw result'!A125-config!$D$14*'Raw result'!B125</f>
        <v>0</v>
      </c>
      <c r="J126" s="116">
        <f t="shared" si="4"/>
        <v>1.0389999999999999</v>
      </c>
      <c r="K126" s="116" t="str">
        <f t="shared" si="5"/>
        <v/>
      </c>
      <c r="L126" s="116">
        <f>L125-'Raw result'!A125-'Raw result'!B125</f>
        <v>5.9299999999999855</v>
      </c>
    </row>
    <row r="127" spans="1:12" x14ac:dyDescent="0.3">
      <c r="A127">
        <f>data!A127</f>
        <v>126</v>
      </c>
      <c r="B127" s="24">
        <f>data!B127</f>
        <v>43440</v>
      </c>
      <c r="C127">
        <f>data!C127</f>
        <v>6</v>
      </c>
      <c r="D127" t="str">
        <f>data!D127</f>
        <v>раб</v>
      </c>
      <c r="E127">
        <f>data!E127</f>
        <v>0</v>
      </c>
      <c r="F127">
        <f>IF(Расчет!H132=1,1,0)</f>
        <v>0</v>
      </c>
      <c r="G127" t="str">
        <f t="shared" si="3"/>
        <v>2018-12-6 6:00</v>
      </c>
      <c r="H127" s="116">
        <f>data!H127</f>
        <v>1.04</v>
      </c>
      <c r="I127" s="116">
        <f>-'Raw result'!A126-config!$D$14*'Raw result'!B126</f>
        <v>0</v>
      </c>
      <c r="J127" s="116">
        <f t="shared" si="4"/>
        <v>1.04</v>
      </c>
      <c r="K127" s="116" t="str">
        <f t="shared" si="5"/>
        <v/>
      </c>
      <c r="L127" s="116">
        <f>L126-'Raw result'!A126-'Raw result'!B126</f>
        <v>5.9299999999999855</v>
      </c>
    </row>
    <row r="128" spans="1:12" x14ac:dyDescent="0.3">
      <c r="A128">
        <f>data!A128</f>
        <v>127</v>
      </c>
      <c r="B128" s="24">
        <f>data!B128</f>
        <v>43440</v>
      </c>
      <c r="C128">
        <f>data!C128</f>
        <v>7</v>
      </c>
      <c r="D128" t="str">
        <f>data!D128</f>
        <v>раб</v>
      </c>
      <c r="E128">
        <f>data!E128</f>
        <v>0</v>
      </c>
      <c r="F128">
        <f>IF(Расчет!H133=1,1,0)</f>
        <v>0</v>
      </c>
      <c r="G128" t="str">
        <f t="shared" si="3"/>
        <v>2018-12-6 7:00</v>
      </c>
      <c r="H128" s="116">
        <f>data!H128</f>
        <v>1.1040000000000001</v>
      </c>
      <c r="I128" s="116">
        <f>-'Raw result'!A127-config!$D$14*'Raw result'!B127</f>
        <v>0</v>
      </c>
      <c r="J128" s="116">
        <f t="shared" si="4"/>
        <v>1.1040000000000001</v>
      </c>
      <c r="K128" s="116" t="str">
        <f t="shared" si="5"/>
        <v/>
      </c>
      <c r="L128" s="116">
        <f>L127-'Raw result'!A127-'Raw result'!B127</f>
        <v>5.9299999999999855</v>
      </c>
    </row>
    <row r="129" spans="1:12" x14ac:dyDescent="0.3">
      <c r="A129">
        <f>data!A129</f>
        <v>128</v>
      </c>
      <c r="B129" s="24">
        <f>data!B129</f>
        <v>43440</v>
      </c>
      <c r="C129">
        <f>data!C129</f>
        <v>8</v>
      </c>
      <c r="D129" t="str">
        <f>data!D129</f>
        <v>раб</v>
      </c>
      <c r="E129">
        <f>data!E129</f>
        <v>0</v>
      </c>
      <c r="F129">
        <f>IF(Расчет!H134=1,1,0)</f>
        <v>1</v>
      </c>
      <c r="G129" t="str">
        <f t="shared" si="3"/>
        <v>2018-12-6 8:00</v>
      </c>
      <c r="H129" s="116">
        <f>data!H129</f>
        <v>1.224</v>
      </c>
      <c r="I129" s="116">
        <f>-'Raw result'!A128-config!$D$14*'Raw result'!B128</f>
        <v>-0.39395454545454367</v>
      </c>
      <c r="J129" s="116">
        <f t="shared" si="4"/>
        <v>0.83004545454545631</v>
      </c>
      <c r="K129" s="116">
        <f t="shared" si="5"/>
        <v>0.83004545454545631</v>
      </c>
      <c r="L129" s="116">
        <f>L128-'Raw result'!A128-'Raw result'!B128</f>
        <v>5.5153110047846763</v>
      </c>
    </row>
    <row r="130" spans="1:12" x14ac:dyDescent="0.3">
      <c r="A130">
        <f>data!A130</f>
        <v>129</v>
      </c>
      <c r="B130" s="24">
        <f>data!B130</f>
        <v>43440</v>
      </c>
      <c r="C130">
        <f>data!C130</f>
        <v>9</v>
      </c>
      <c r="D130" t="str">
        <f>data!D130</f>
        <v>раб</v>
      </c>
      <c r="E130">
        <f>data!E130</f>
        <v>0</v>
      </c>
      <c r="F130">
        <f>IF(Расчет!H135=1,1,0)</f>
        <v>1</v>
      </c>
      <c r="G130" t="str">
        <f t="shared" ref="G130:G193" si="6">YEAR(B130)&amp;"-"&amp;MONTH(B130)&amp;"-"&amp;DAY(B130)&amp;" "&amp;C130&amp;":00"</f>
        <v>2018-12-6 9:00</v>
      </c>
      <c r="H130" s="116">
        <f>data!H130</f>
        <v>1.7589999999999999</v>
      </c>
      <c r="I130" s="116">
        <f>-'Raw result'!A129-config!$D$14*'Raw result'!B129</f>
        <v>-0.92895454545454337</v>
      </c>
      <c r="J130" s="116">
        <f t="shared" si="4"/>
        <v>0.83004545454545653</v>
      </c>
      <c r="K130" s="116">
        <f t="shared" si="5"/>
        <v>0.83004545454545653</v>
      </c>
      <c r="L130" s="116">
        <f>L129-'Raw result'!A129-'Raw result'!B129</f>
        <v>4.5374641148325257</v>
      </c>
    </row>
    <row r="131" spans="1:12" x14ac:dyDescent="0.3">
      <c r="A131">
        <f>data!A131</f>
        <v>130</v>
      </c>
      <c r="B131" s="24">
        <f>data!B131</f>
        <v>43440</v>
      </c>
      <c r="C131">
        <f>data!C131</f>
        <v>10</v>
      </c>
      <c r="D131" t="str">
        <f>data!D131</f>
        <v>раб</v>
      </c>
      <c r="E131">
        <f>data!E131</f>
        <v>0</v>
      </c>
      <c r="F131">
        <f>IF(Расчет!H136=1,1,0)</f>
        <v>1</v>
      </c>
      <c r="G131" t="str">
        <f t="shared" si="6"/>
        <v>2018-12-6 10:00</v>
      </c>
      <c r="H131" s="116">
        <f>data!H131</f>
        <v>2.0169999999999999</v>
      </c>
      <c r="I131" s="116">
        <f>-'Raw result'!A130-config!$D$14*'Raw result'!B130</f>
        <v>-1.1869545454545438</v>
      </c>
      <c r="J131" s="116">
        <f t="shared" ref="J131:J194" si="7">H131+I131</f>
        <v>0.83004545454545609</v>
      </c>
      <c r="K131" s="116">
        <f t="shared" ref="K131:K194" si="8">IF(F131&gt;0,F131*J131,"")</f>
        <v>0.83004545454545609</v>
      </c>
      <c r="L131" s="116">
        <f>L130-'Raw result'!A130-'Raw result'!B130</f>
        <v>3.2880382775119532</v>
      </c>
    </row>
    <row r="132" spans="1:12" x14ac:dyDescent="0.3">
      <c r="A132">
        <f>data!A132</f>
        <v>131</v>
      </c>
      <c r="B132" s="24">
        <f>data!B132</f>
        <v>43440</v>
      </c>
      <c r="C132">
        <f>data!C132</f>
        <v>11</v>
      </c>
      <c r="D132" t="str">
        <f>data!D132</f>
        <v>раб</v>
      </c>
      <c r="E132">
        <f>data!E132</f>
        <v>0</v>
      </c>
      <c r="F132">
        <f>IF(Расчет!H137=1,1,0)</f>
        <v>1</v>
      </c>
      <c r="G132" t="str">
        <f t="shared" si="6"/>
        <v>2018-12-6 11:00</v>
      </c>
      <c r="H132" s="116">
        <f>data!H132</f>
        <v>2.1949999999999998</v>
      </c>
      <c r="I132" s="116">
        <f>-'Raw result'!A131-config!$D$14*'Raw result'!B131</f>
        <v>-1.3649545454545438</v>
      </c>
      <c r="J132" s="116">
        <f t="shared" si="7"/>
        <v>0.83004545454545609</v>
      </c>
      <c r="K132" s="116">
        <f t="shared" si="8"/>
        <v>0.83004545454545609</v>
      </c>
      <c r="L132" s="116">
        <f>L131-'Raw result'!A131-'Raw result'!B131</f>
        <v>1.8512440191387491</v>
      </c>
    </row>
    <row r="133" spans="1:12" x14ac:dyDescent="0.3">
      <c r="A133">
        <f>data!A133</f>
        <v>132</v>
      </c>
      <c r="B133" s="24">
        <f>data!B133</f>
        <v>43440</v>
      </c>
      <c r="C133">
        <f>data!C133</f>
        <v>12</v>
      </c>
      <c r="D133" t="str">
        <f>data!D133</f>
        <v>раб</v>
      </c>
      <c r="E133">
        <f>data!E133</f>
        <v>0</v>
      </c>
      <c r="F133">
        <f>IF(Расчет!H138=1,1,0)</f>
        <v>1</v>
      </c>
      <c r="G133" t="str">
        <f t="shared" si="6"/>
        <v>2018-12-6 12:00</v>
      </c>
      <c r="H133" s="116">
        <f>data!H133</f>
        <v>2.2429999999999999</v>
      </c>
      <c r="I133" s="116">
        <f>-'Raw result'!A132-config!$D$14*'Raw result'!B132</f>
        <v>-1.4129545454545434</v>
      </c>
      <c r="J133" s="116">
        <f t="shared" si="7"/>
        <v>0.83004545454545653</v>
      </c>
      <c r="K133" s="116">
        <f t="shared" si="8"/>
        <v>0.83004545454545653</v>
      </c>
      <c r="L133" s="116">
        <f>L132-'Raw result'!A132-'Raw result'!B132</f>
        <v>0.36392344497607176</v>
      </c>
    </row>
    <row r="134" spans="1:12" x14ac:dyDescent="0.3">
      <c r="A134">
        <f>data!A134</f>
        <v>133</v>
      </c>
      <c r="B134" s="24">
        <f>data!B134</f>
        <v>43440</v>
      </c>
      <c r="C134">
        <f>data!C134</f>
        <v>13</v>
      </c>
      <c r="D134" t="str">
        <f>data!D134</f>
        <v>раб</v>
      </c>
      <c r="E134">
        <f>data!E134</f>
        <v>0</v>
      </c>
      <c r="F134">
        <f>IF(Расчет!H139=1,1,0)</f>
        <v>0</v>
      </c>
      <c r="G134" t="str">
        <f t="shared" si="6"/>
        <v>2018-12-6 13:00</v>
      </c>
      <c r="H134" s="116">
        <f>data!H134</f>
        <v>2.1179999999999999</v>
      </c>
      <c r="I134" s="116">
        <f>-'Raw result'!A133-config!$D$14*'Raw result'!B133</f>
        <v>2.5</v>
      </c>
      <c r="J134" s="116">
        <f t="shared" si="7"/>
        <v>4.6180000000000003</v>
      </c>
      <c r="K134" s="116" t="str">
        <f t="shared" si="8"/>
        <v/>
      </c>
      <c r="L134" s="116">
        <f>L133-'Raw result'!A133-'Raw result'!B133</f>
        <v>2.8639234449760718</v>
      </c>
    </row>
    <row r="135" spans="1:12" x14ac:dyDescent="0.3">
      <c r="A135">
        <f>data!A135</f>
        <v>134</v>
      </c>
      <c r="B135" s="24">
        <f>data!B135</f>
        <v>43440</v>
      </c>
      <c r="C135">
        <f>data!C135</f>
        <v>14</v>
      </c>
      <c r="D135" t="str">
        <f>data!D135</f>
        <v>раб</v>
      </c>
      <c r="E135">
        <f>data!E135</f>
        <v>0</v>
      </c>
      <c r="F135">
        <f>IF(Расчет!H140=1,1,0)</f>
        <v>0</v>
      </c>
      <c r="G135" t="str">
        <f t="shared" si="6"/>
        <v>2018-12-6 14:00</v>
      </c>
      <c r="H135" s="116">
        <f>data!H135</f>
        <v>2.0950000000000002</v>
      </c>
      <c r="I135" s="116">
        <f>-'Raw result'!A134-config!$D$14*'Raw result'!B134</f>
        <v>2.5</v>
      </c>
      <c r="J135" s="116">
        <f t="shared" si="7"/>
        <v>4.5950000000000006</v>
      </c>
      <c r="K135" s="116" t="str">
        <f t="shared" si="8"/>
        <v/>
      </c>
      <c r="L135" s="116">
        <f>L134-'Raw result'!A134-'Raw result'!B134</f>
        <v>5.3639234449760718</v>
      </c>
    </row>
    <row r="136" spans="1:12" x14ac:dyDescent="0.3">
      <c r="A136">
        <f>data!A136</f>
        <v>135</v>
      </c>
      <c r="B136" s="24">
        <f>data!B136</f>
        <v>43440</v>
      </c>
      <c r="C136">
        <f>data!C136</f>
        <v>15</v>
      </c>
      <c r="D136" t="str">
        <f>data!D136</f>
        <v>раб</v>
      </c>
      <c r="E136">
        <f>data!E136</f>
        <v>0</v>
      </c>
      <c r="F136">
        <f>IF(Расчет!H141=1,1,0)</f>
        <v>1</v>
      </c>
      <c r="G136" t="str">
        <f t="shared" si="6"/>
        <v>2018-12-6 15:00</v>
      </c>
      <c r="H136" s="116">
        <f>data!H136</f>
        <v>2.0579999999999998</v>
      </c>
      <c r="I136" s="116">
        <f>-'Raw result'!A135-config!$D$14*'Raw result'!B135</f>
        <v>-1.2279545454545435</v>
      </c>
      <c r="J136" s="116">
        <f t="shared" si="7"/>
        <v>0.83004545454545631</v>
      </c>
      <c r="K136" s="116">
        <f t="shared" si="8"/>
        <v>0.83004545454545631</v>
      </c>
      <c r="L136" s="116">
        <f>L135-'Raw result'!A135-'Raw result'!B135</f>
        <v>4.0713397129186575</v>
      </c>
    </row>
    <row r="137" spans="1:12" x14ac:dyDescent="0.3">
      <c r="A137">
        <f>data!A137</f>
        <v>136</v>
      </c>
      <c r="B137" s="24">
        <f>data!B137</f>
        <v>43440</v>
      </c>
      <c r="C137">
        <f>data!C137</f>
        <v>16</v>
      </c>
      <c r="D137" t="str">
        <f>data!D137</f>
        <v>раб</v>
      </c>
      <c r="E137">
        <f>data!E137</f>
        <v>0</v>
      </c>
      <c r="F137">
        <f>IF(Расчет!H142=1,1,0)</f>
        <v>1</v>
      </c>
      <c r="G137" t="str">
        <f t="shared" si="6"/>
        <v>2018-12-6 16:00</v>
      </c>
      <c r="H137" s="116">
        <f>data!H137</f>
        <v>1.9159999999999999</v>
      </c>
      <c r="I137" s="116">
        <f>-'Raw result'!A136-config!$D$14*'Raw result'!B136</f>
        <v>-1.0859545454545438</v>
      </c>
      <c r="J137" s="116">
        <f t="shared" si="7"/>
        <v>0.83004545454545609</v>
      </c>
      <c r="K137" s="116">
        <f t="shared" si="8"/>
        <v>0.83004545454545609</v>
      </c>
      <c r="L137" s="116">
        <f>L136-'Raw result'!A136-'Raw result'!B136</f>
        <v>2.9282296650717692</v>
      </c>
    </row>
    <row r="138" spans="1:12" x14ac:dyDescent="0.3">
      <c r="A138">
        <f>data!A138</f>
        <v>137</v>
      </c>
      <c r="B138" s="24">
        <f>data!B138</f>
        <v>43440</v>
      </c>
      <c r="C138">
        <f>data!C138</f>
        <v>17</v>
      </c>
      <c r="D138" t="str">
        <f>data!D138</f>
        <v>раб</v>
      </c>
      <c r="E138">
        <f>data!E138</f>
        <v>1</v>
      </c>
      <c r="F138">
        <f>IF(Расчет!H143=1,1,0)</f>
        <v>1</v>
      </c>
      <c r="G138" t="str">
        <f t="shared" si="6"/>
        <v>2018-12-6 17:00</v>
      </c>
      <c r="H138" s="116">
        <f>data!H138</f>
        <v>1.5249999999999999</v>
      </c>
      <c r="I138" s="116">
        <f>-'Raw result'!A137-config!$D$14*'Raw result'!B137</f>
        <v>-1.5250000000000001</v>
      </c>
      <c r="J138" s="116">
        <f t="shared" si="7"/>
        <v>0</v>
      </c>
      <c r="K138" s="116">
        <f t="shared" si="8"/>
        <v>0</v>
      </c>
      <c r="L138" s="116">
        <f>L137-'Raw result'!A137-'Raw result'!B137</f>
        <v>1.3229665071770322</v>
      </c>
    </row>
    <row r="139" spans="1:12" x14ac:dyDescent="0.3">
      <c r="A139">
        <f>data!A139</f>
        <v>138</v>
      </c>
      <c r="B139" s="24">
        <f>data!B139</f>
        <v>43440</v>
      </c>
      <c r="C139">
        <f>data!C139</f>
        <v>18</v>
      </c>
      <c r="D139" t="str">
        <f>data!D139</f>
        <v>раб</v>
      </c>
      <c r="E139">
        <f>data!E139</f>
        <v>0</v>
      </c>
      <c r="F139">
        <f>IF(Расчет!H144=1,1,0)</f>
        <v>1</v>
      </c>
      <c r="G139" t="str">
        <f t="shared" si="6"/>
        <v>2018-12-6 18:00</v>
      </c>
      <c r="H139" s="116">
        <f>data!H139</f>
        <v>1.258</v>
      </c>
      <c r="I139" s="116">
        <f>-'Raw result'!A138-config!$D$14*'Raw result'!B138</f>
        <v>-0.42795454545454392</v>
      </c>
      <c r="J139" s="116">
        <f t="shared" si="7"/>
        <v>0.83004545454545609</v>
      </c>
      <c r="K139" s="116">
        <f t="shared" si="8"/>
        <v>0.83004545454545609</v>
      </c>
      <c r="L139" s="116">
        <f>L138-'Raw result'!A138-'Raw result'!B138</f>
        <v>0.87248803827751231</v>
      </c>
    </row>
    <row r="140" spans="1:12" x14ac:dyDescent="0.3">
      <c r="A140">
        <f>data!A140</f>
        <v>139</v>
      </c>
      <c r="B140" s="24">
        <f>data!B140</f>
        <v>43440</v>
      </c>
      <c r="C140">
        <f>data!C140</f>
        <v>19</v>
      </c>
      <c r="D140" t="str">
        <f>data!D140</f>
        <v>раб</v>
      </c>
      <c r="E140">
        <f>data!E140</f>
        <v>0</v>
      </c>
      <c r="F140">
        <f>IF(Расчет!H145=1,1,0)</f>
        <v>1</v>
      </c>
      <c r="G140" t="str">
        <f t="shared" si="6"/>
        <v>2018-12-6 19:00</v>
      </c>
      <c r="H140" s="116">
        <f>data!H140</f>
        <v>1.159</v>
      </c>
      <c r="I140" s="116">
        <f>-'Raw result'!A139-config!$D$14*'Raw result'!B139</f>
        <v>-0.32895454545454367</v>
      </c>
      <c r="J140" s="116">
        <f t="shared" si="7"/>
        <v>0.83004545454545631</v>
      </c>
      <c r="K140" s="116">
        <f t="shared" si="8"/>
        <v>0.83004545454545631</v>
      </c>
      <c r="L140" s="116">
        <f>L139-'Raw result'!A139-'Raw result'!B139</f>
        <v>0.52622009569378214</v>
      </c>
    </row>
    <row r="141" spans="1:12" x14ac:dyDescent="0.3">
      <c r="A141">
        <f>data!A141</f>
        <v>140</v>
      </c>
      <c r="B141" s="24">
        <f>data!B141</f>
        <v>43440</v>
      </c>
      <c r="C141">
        <f>data!C141</f>
        <v>20</v>
      </c>
      <c r="D141" t="str">
        <f>data!D141</f>
        <v>раб</v>
      </c>
      <c r="E141">
        <f>data!E141</f>
        <v>0</v>
      </c>
      <c r="F141">
        <f>IF(Расчет!H146=1,1,0)</f>
        <v>1</v>
      </c>
      <c r="G141" t="str">
        <f t="shared" si="6"/>
        <v>2018-12-6 20:00</v>
      </c>
      <c r="H141" s="116">
        <f>data!H141</f>
        <v>1.099</v>
      </c>
      <c r="I141" s="116">
        <f>-'Raw result'!A140-config!$D$14*'Raw result'!B140</f>
        <v>-0.26895454545454373</v>
      </c>
      <c r="J141" s="116">
        <f t="shared" si="7"/>
        <v>0.83004545454545631</v>
      </c>
      <c r="K141" s="116">
        <f t="shared" si="8"/>
        <v>0.83004545454545631</v>
      </c>
      <c r="L141" s="116">
        <f>L140-'Raw result'!A140-'Raw result'!B140</f>
        <v>0.243110047846894</v>
      </c>
    </row>
    <row r="142" spans="1:12" x14ac:dyDescent="0.3">
      <c r="A142">
        <f>data!A142</f>
        <v>141</v>
      </c>
      <c r="B142" s="24">
        <f>data!B142</f>
        <v>43440</v>
      </c>
      <c r="C142">
        <f>data!C142</f>
        <v>21</v>
      </c>
      <c r="D142" t="str">
        <f>data!D142</f>
        <v>раб</v>
      </c>
      <c r="E142">
        <f>data!E142</f>
        <v>0</v>
      </c>
      <c r="F142">
        <f>IF(Расчет!H147=1,1,0)</f>
        <v>1</v>
      </c>
      <c r="G142" t="str">
        <f t="shared" si="6"/>
        <v>2018-12-6 21:00</v>
      </c>
      <c r="H142" s="116">
        <f>data!H142</f>
        <v>1.0609999999999999</v>
      </c>
      <c r="I142" s="116">
        <f>-'Raw result'!A141-config!$D$14*'Raw result'!B141</f>
        <v>-0.23095454545454369</v>
      </c>
      <c r="J142" s="116">
        <f t="shared" si="7"/>
        <v>0.83004545454545631</v>
      </c>
      <c r="K142" s="116">
        <f t="shared" si="8"/>
        <v>0.83004545454545631</v>
      </c>
      <c r="L142" s="116">
        <f>L141-'Raw result'!A141-'Raw result'!B141</f>
        <v>5.8841820305133297E-15</v>
      </c>
    </row>
    <row r="143" spans="1:12" x14ac:dyDescent="0.3">
      <c r="A143">
        <f>data!A143</f>
        <v>142</v>
      </c>
      <c r="B143" s="24">
        <f>data!B143</f>
        <v>43440</v>
      </c>
      <c r="C143">
        <f>data!C143</f>
        <v>22</v>
      </c>
      <c r="D143" t="str">
        <f>data!D143</f>
        <v>раб</v>
      </c>
      <c r="E143">
        <f>data!E143</f>
        <v>0</v>
      </c>
      <c r="F143">
        <f>IF(Расчет!H148=1,1,0)</f>
        <v>0</v>
      </c>
      <c r="G143" t="str">
        <f t="shared" si="6"/>
        <v>2018-12-6 22:00</v>
      </c>
      <c r="H143" s="116">
        <f>data!H143</f>
        <v>1.0469999999999999</v>
      </c>
      <c r="I143" s="116">
        <f>-'Raw result'!A142-config!$D$14*'Raw result'!B142</f>
        <v>0</v>
      </c>
      <c r="J143" s="116">
        <f t="shared" si="7"/>
        <v>1.0469999999999999</v>
      </c>
      <c r="K143" s="116" t="str">
        <f t="shared" si="8"/>
        <v/>
      </c>
      <c r="L143" s="116">
        <f>L142-'Raw result'!A142-'Raw result'!B142</f>
        <v>5.8841820305133297E-15</v>
      </c>
    </row>
    <row r="144" spans="1:12" x14ac:dyDescent="0.3">
      <c r="A144">
        <f>data!A144</f>
        <v>143</v>
      </c>
      <c r="B144" s="24">
        <f>data!B144</f>
        <v>43440</v>
      </c>
      <c r="C144">
        <f>data!C144</f>
        <v>23</v>
      </c>
      <c r="D144" t="str">
        <f>data!D144</f>
        <v>раб</v>
      </c>
      <c r="E144">
        <f>data!E144</f>
        <v>0</v>
      </c>
      <c r="F144">
        <f>IF(Расчет!H149=1,1,0)</f>
        <v>0</v>
      </c>
      <c r="G144" t="str">
        <f t="shared" si="6"/>
        <v>2018-12-6 23:00</v>
      </c>
      <c r="H144" s="116">
        <f>data!H144</f>
        <v>1.0389999999999999</v>
      </c>
      <c r="I144" s="116">
        <f>-'Raw result'!A143-config!$D$14*'Raw result'!B143</f>
        <v>0</v>
      </c>
      <c r="J144" s="116">
        <f t="shared" si="7"/>
        <v>1.0389999999999999</v>
      </c>
      <c r="K144" s="116" t="str">
        <f t="shared" si="8"/>
        <v/>
      </c>
      <c r="L144" s="116">
        <f>L143-'Raw result'!A143-'Raw result'!B143</f>
        <v>5.8841820305133297E-15</v>
      </c>
    </row>
    <row r="145" spans="1:12" x14ac:dyDescent="0.3">
      <c r="A145">
        <f>data!A145</f>
        <v>144</v>
      </c>
      <c r="B145" s="24">
        <f>data!B145</f>
        <v>43440</v>
      </c>
      <c r="C145">
        <f>data!C145</f>
        <v>24</v>
      </c>
      <c r="D145" t="str">
        <f>data!D145</f>
        <v>раб</v>
      </c>
      <c r="E145">
        <f>data!E145</f>
        <v>0</v>
      </c>
      <c r="F145">
        <f>IF(Расчет!H150=1,1,0)</f>
        <v>0</v>
      </c>
      <c r="G145" t="str">
        <f t="shared" si="6"/>
        <v>2018-12-6 24:00</v>
      </c>
      <c r="H145" s="116">
        <f>data!H145</f>
        <v>1.0309999999999999</v>
      </c>
      <c r="I145" s="116">
        <f>-'Raw result'!A144-config!$D$14*'Raw result'!B144</f>
        <v>0</v>
      </c>
      <c r="J145" s="116">
        <f t="shared" si="7"/>
        <v>1.0309999999999999</v>
      </c>
      <c r="K145" s="116" t="str">
        <f t="shared" si="8"/>
        <v/>
      </c>
      <c r="L145" s="116">
        <f>L144-'Raw result'!A144-'Raw result'!B144</f>
        <v>5.8841820305133297E-15</v>
      </c>
    </row>
    <row r="146" spans="1:12" x14ac:dyDescent="0.3">
      <c r="A146">
        <f>data!A146</f>
        <v>145</v>
      </c>
      <c r="B146" s="24">
        <f>data!B146</f>
        <v>43441</v>
      </c>
      <c r="C146">
        <f>data!C146</f>
        <v>1</v>
      </c>
      <c r="D146" t="str">
        <f>data!D146</f>
        <v>раб</v>
      </c>
      <c r="E146">
        <f>data!E146</f>
        <v>0</v>
      </c>
      <c r="F146">
        <f>IF(Расчет!H151=1,1,0)</f>
        <v>0</v>
      </c>
      <c r="G146" t="str">
        <f t="shared" si="6"/>
        <v>2018-12-7 1:00</v>
      </c>
      <c r="H146" s="116">
        <f>data!H146</f>
        <v>1.0309999999999999</v>
      </c>
      <c r="I146" s="116">
        <f>-'Raw result'!A145-config!$D$14*'Raw result'!B145</f>
        <v>0</v>
      </c>
      <c r="J146" s="116">
        <f t="shared" si="7"/>
        <v>1.0309999999999999</v>
      </c>
      <c r="K146" s="116" t="str">
        <f t="shared" si="8"/>
        <v/>
      </c>
      <c r="L146" s="116">
        <f>L145-'Raw result'!A145-'Raw result'!B145</f>
        <v>5.8841820305133297E-15</v>
      </c>
    </row>
    <row r="147" spans="1:12" x14ac:dyDescent="0.3">
      <c r="A147">
        <f>data!A147</f>
        <v>146</v>
      </c>
      <c r="B147" s="24">
        <f>data!B147</f>
        <v>43441</v>
      </c>
      <c r="C147">
        <f>data!C147</f>
        <v>2</v>
      </c>
      <c r="D147" t="str">
        <f>data!D147</f>
        <v>раб</v>
      </c>
      <c r="E147">
        <f>data!E147</f>
        <v>0</v>
      </c>
      <c r="F147">
        <f>IF(Расчет!H152=1,1,0)</f>
        <v>0</v>
      </c>
      <c r="G147" t="str">
        <f t="shared" si="6"/>
        <v>2018-12-7 2:00</v>
      </c>
      <c r="H147" s="116">
        <f>data!H147</f>
        <v>1.0289999999999999</v>
      </c>
      <c r="I147" s="116">
        <f>-'Raw result'!A146-config!$D$14*'Raw result'!B146</f>
        <v>0</v>
      </c>
      <c r="J147" s="116">
        <f t="shared" si="7"/>
        <v>1.0289999999999999</v>
      </c>
      <c r="K147" s="116" t="str">
        <f t="shared" si="8"/>
        <v/>
      </c>
      <c r="L147" s="116">
        <f>L146-'Raw result'!A146-'Raw result'!B146</f>
        <v>5.8841820305133297E-15</v>
      </c>
    </row>
    <row r="148" spans="1:12" x14ac:dyDescent="0.3">
      <c r="A148">
        <f>data!A148</f>
        <v>147</v>
      </c>
      <c r="B148" s="24">
        <f>data!B148</f>
        <v>43441</v>
      </c>
      <c r="C148">
        <f>data!C148</f>
        <v>3</v>
      </c>
      <c r="D148" t="str">
        <f>data!D148</f>
        <v>раб</v>
      </c>
      <c r="E148">
        <f>data!E148</f>
        <v>0</v>
      </c>
      <c r="F148">
        <f>IF(Расчет!H153=1,1,0)</f>
        <v>0</v>
      </c>
      <c r="G148" t="str">
        <f t="shared" si="6"/>
        <v>2018-12-7 3:00</v>
      </c>
      <c r="H148" s="116">
        <f>data!H148</f>
        <v>1.0309999999999999</v>
      </c>
      <c r="I148" s="116">
        <f>-'Raw result'!A147-config!$D$14*'Raw result'!B147</f>
        <v>2.5</v>
      </c>
      <c r="J148" s="116">
        <f t="shared" si="7"/>
        <v>3.5309999999999997</v>
      </c>
      <c r="K148" s="116" t="str">
        <f t="shared" si="8"/>
        <v/>
      </c>
      <c r="L148" s="116">
        <f>L147-'Raw result'!A147-'Raw result'!B147</f>
        <v>2.5000000000000058</v>
      </c>
    </row>
    <row r="149" spans="1:12" x14ac:dyDescent="0.3">
      <c r="A149">
        <f>data!A149</f>
        <v>148</v>
      </c>
      <c r="B149" s="24">
        <f>data!B149</f>
        <v>43441</v>
      </c>
      <c r="C149">
        <f>data!C149</f>
        <v>4</v>
      </c>
      <c r="D149" t="str">
        <f>data!D149</f>
        <v>раб</v>
      </c>
      <c r="E149">
        <f>data!E149</f>
        <v>0</v>
      </c>
      <c r="F149">
        <f>IF(Расчет!H154=1,1,0)</f>
        <v>0</v>
      </c>
      <c r="G149" t="str">
        <f t="shared" si="6"/>
        <v>2018-12-7 4:00</v>
      </c>
      <c r="H149" s="116">
        <f>data!H149</f>
        <v>1.032</v>
      </c>
      <c r="I149" s="116">
        <f>-'Raw result'!A148-config!$D$14*'Raw result'!B148</f>
        <v>2.5</v>
      </c>
      <c r="J149" s="116">
        <f t="shared" si="7"/>
        <v>3.532</v>
      </c>
      <c r="K149" s="116" t="str">
        <f t="shared" si="8"/>
        <v/>
      </c>
      <c r="L149" s="116">
        <f>L148-'Raw result'!A148-'Raw result'!B148</f>
        <v>5.0000000000000053</v>
      </c>
    </row>
    <row r="150" spans="1:12" x14ac:dyDescent="0.3">
      <c r="A150">
        <f>data!A150</f>
        <v>149</v>
      </c>
      <c r="B150" s="24">
        <f>data!B150</f>
        <v>43441</v>
      </c>
      <c r="C150">
        <f>data!C150</f>
        <v>5</v>
      </c>
      <c r="D150" t="str">
        <f>data!D150</f>
        <v>раб</v>
      </c>
      <c r="E150">
        <f>data!E150</f>
        <v>0</v>
      </c>
      <c r="F150">
        <f>IF(Расчет!H155=1,1,0)</f>
        <v>0</v>
      </c>
      <c r="G150" t="str">
        <f t="shared" si="6"/>
        <v>2018-12-7 5:00</v>
      </c>
      <c r="H150" s="116">
        <f>data!H150</f>
        <v>1.032</v>
      </c>
      <c r="I150" s="116">
        <f>-'Raw result'!A149-config!$D$14*'Raw result'!B149</f>
        <v>0.93000000000000382</v>
      </c>
      <c r="J150" s="116">
        <f t="shared" si="7"/>
        <v>1.9620000000000037</v>
      </c>
      <c r="K150" s="116" t="str">
        <f t="shared" si="8"/>
        <v/>
      </c>
      <c r="L150" s="116">
        <f>L149-'Raw result'!A149-'Raw result'!B149</f>
        <v>5.9300000000000095</v>
      </c>
    </row>
    <row r="151" spans="1:12" x14ac:dyDescent="0.3">
      <c r="A151">
        <f>data!A151</f>
        <v>150</v>
      </c>
      <c r="B151" s="24">
        <f>data!B151</f>
        <v>43441</v>
      </c>
      <c r="C151">
        <f>data!C151</f>
        <v>6</v>
      </c>
      <c r="D151" t="str">
        <f>data!D151</f>
        <v>раб</v>
      </c>
      <c r="E151">
        <f>data!E151</f>
        <v>0</v>
      </c>
      <c r="F151">
        <f>IF(Расчет!H156=1,1,0)</f>
        <v>0</v>
      </c>
      <c r="G151" t="str">
        <f t="shared" si="6"/>
        <v>2018-12-7 6:00</v>
      </c>
      <c r="H151" s="116">
        <f>data!H151</f>
        <v>1.036</v>
      </c>
      <c r="I151" s="116">
        <f>-'Raw result'!A150-config!$D$14*'Raw result'!B150</f>
        <v>0</v>
      </c>
      <c r="J151" s="116">
        <f t="shared" si="7"/>
        <v>1.036</v>
      </c>
      <c r="K151" s="116" t="str">
        <f t="shared" si="8"/>
        <v/>
      </c>
      <c r="L151" s="116">
        <f>L150-'Raw result'!A150-'Raw result'!B150</f>
        <v>5.9300000000000095</v>
      </c>
    </row>
    <row r="152" spans="1:12" x14ac:dyDescent="0.3">
      <c r="A152">
        <f>data!A152</f>
        <v>151</v>
      </c>
      <c r="B152" s="24">
        <f>data!B152</f>
        <v>43441</v>
      </c>
      <c r="C152">
        <f>data!C152</f>
        <v>7</v>
      </c>
      <c r="D152" t="str">
        <f>data!D152</f>
        <v>раб</v>
      </c>
      <c r="E152">
        <f>data!E152</f>
        <v>0</v>
      </c>
      <c r="F152">
        <f>IF(Расчет!H157=1,1,0)</f>
        <v>0</v>
      </c>
      <c r="G152" t="str">
        <f t="shared" si="6"/>
        <v>2018-12-7 7:00</v>
      </c>
      <c r="H152" s="116">
        <f>data!H152</f>
        <v>1.08</v>
      </c>
      <c r="I152" s="116">
        <f>-'Raw result'!A151-config!$D$14*'Raw result'!B151</f>
        <v>0</v>
      </c>
      <c r="J152" s="116">
        <f t="shared" si="7"/>
        <v>1.08</v>
      </c>
      <c r="K152" s="116" t="str">
        <f t="shared" si="8"/>
        <v/>
      </c>
      <c r="L152" s="116">
        <f>L151-'Raw result'!A151-'Raw result'!B151</f>
        <v>5.9300000000000095</v>
      </c>
    </row>
    <row r="153" spans="1:12" x14ac:dyDescent="0.3">
      <c r="A153">
        <f>data!A153</f>
        <v>152</v>
      </c>
      <c r="B153" s="24">
        <f>data!B153</f>
        <v>43441</v>
      </c>
      <c r="C153">
        <f>data!C153</f>
        <v>8</v>
      </c>
      <c r="D153" t="str">
        <f>data!D153</f>
        <v>раб</v>
      </c>
      <c r="E153">
        <f>data!E153</f>
        <v>0</v>
      </c>
      <c r="F153">
        <f>IF(Расчет!H158=1,1,0)</f>
        <v>1</v>
      </c>
      <c r="G153" t="str">
        <f t="shared" si="6"/>
        <v>2018-12-7 8:00</v>
      </c>
      <c r="H153" s="116">
        <f>data!H153</f>
        <v>1.2290000000000001</v>
      </c>
      <c r="I153" s="116">
        <f>-'Raw result'!A152-config!$D$14*'Raw result'!B152</f>
        <v>-0.48590000000000205</v>
      </c>
      <c r="J153" s="116">
        <f t="shared" si="7"/>
        <v>0.7430999999999981</v>
      </c>
      <c r="K153" s="116">
        <f t="shared" si="8"/>
        <v>0.7430999999999981</v>
      </c>
      <c r="L153" s="116">
        <f>L152-'Raw result'!A152-'Raw result'!B152</f>
        <v>5.4185263157894807</v>
      </c>
    </row>
    <row r="154" spans="1:12" x14ac:dyDescent="0.3">
      <c r="A154">
        <f>data!A154</f>
        <v>153</v>
      </c>
      <c r="B154" s="24">
        <f>data!B154</f>
        <v>43441</v>
      </c>
      <c r="C154">
        <f>data!C154</f>
        <v>9</v>
      </c>
      <c r="D154" t="str">
        <f>data!D154</f>
        <v>раб</v>
      </c>
      <c r="E154">
        <f>data!E154</f>
        <v>0</v>
      </c>
      <c r="F154">
        <f>IF(Расчет!H159=1,1,0)</f>
        <v>1</v>
      </c>
      <c r="G154" t="str">
        <f t="shared" si="6"/>
        <v>2018-12-7 9:00</v>
      </c>
      <c r="H154" s="116">
        <f>data!H154</f>
        <v>1.7330000000000001</v>
      </c>
      <c r="I154" s="116">
        <f>-'Raw result'!A153-config!$D$14*'Raw result'!B153</f>
        <v>-0.98990000000000211</v>
      </c>
      <c r="J154" s="116">
        <f t="shared" si="7"/>
        <v>0.74309999999999798</v>
      </c>
      <c r="K154" s="116">
        <f t="shared" si="8"/>
        <v>0.74309999999999798</v>
      </c>
      <c r="L154" s="116">
        <f>L153-'Raw result'!A153-'Raw result'!B153</f>
        <v>4.3765263157894783</v>
      </c>
    </row>
    <row r="155" spans="1:12" x14ac:dyDescent="0.3">
      <c r="A155">
        <f>data!A155</f>
        <v>154</v>
      </c>
      <c r="B155" s="24">
        <f>data!B155</f>
        <v>43441</v>
      </c>
      <c r="C155">
        <f>data!C155</f>
        <v>10</v>
      </c>
      <c r="D155" t="str">
        <f>data!D155</f>
        <v>раб</v>
      </c>
      <c r="E155">
        <f>data!E155</f>
        <v>0</v>
      </c>
      <c r="F155">
        <f>IF(Расчет!H160=1,1,0)</f>
        <v>1</v>
      </c>
      <c r="G155" t="str">
        <f t="shared" si="6"/>
        <v>2018-12-7 10:00</v>
      </c>
      <c r="H155" s="116">
        <f>data!H155</f>
        <v>1.9810000000000001</v>
      </c>
      <c r="I155" s="116">
        <f>-'Raw result'!A154-config!$D$14*'Raw result'!B154</f>
        <v>-1.2379000000000022</v>
      </c>
      <c r="J155" s="116">
        <f t="shared" si="7"/>
        <v>0.74309999999999787</v>
      </c>
      <c r="K155" s="116">
        <f t="shared" si="8"/>
        <v>0.74309999999999787</v>
      </c>
      <c r="L155" s="116">
        <f>L154-'Raw result'!A154-'Raw result'!B154</f>
        <v>3.0734736842105286</v>
      </c>
    </row>
    <row r="156" spans="1:12" x14ac:dyDescent="0.3">
      <c r="A156">
        <f>data!A156</f>
        <v>155</v>
      </c>
      <c r="B156" s="24">
        <f>data!B156</f>
        <v>43441</v>
      </c>
      <c r="C156">
        <f>data!C156</f>
        <v>11</v>
      </c>
      <c r="D156" t="str">
        <f>data!D156</f>
        <v>раб</v>
      </c>
      <c r="E156">
        <f>data!E156</f>
        <v>0</v>
      </c>
      <c r="F156">
        <f>IF(Расчет!H161=1,1,0)</f>
        <v>1</v>
      </c>
      <c r="G156" t="str">
        <f t="shared" si="6"/>
        <v>2018-12-7 11:00</v>
      </c>
      <c r="H156" s="116">
        <f>data!H156</f>
        <v>2.1539999999999999</v>
      </c>
      <c r="I156" s="116">
        <f>-'Raw result'!A155-config!$D$14*'Raw result'!B155</f>
        <v>-1.410900000000002</v>
      </c>
      <c r="J156" s="116">
        <f t="shared" si="7"/>
        <v>0.74309999999999787</v>
      </c>
      <c r="K156" s="116">
        <f t="shared" si="8"/>
        <v>0.74309999999999787</v>
      </c>
      <c r="L156" s="116">
        <f>L155-'Raw result'!A155-'Raw result'!B155</f>
        <v>1.5883157894736843</v>
      </c>
    </row>
    <row r="157" spans="1:12" x14ac:dyDescent="0.3">
      <c r="A157">
        <f>data!A157</f>
        <v>156</v>
      </c>
      <c r="B157" s="24">
        <f>data!B157</f>
        <v>43441</v>
      </c>
      <c r="C157">
        <f>data!C157</f>
        <v>12</v>
      </c>
      <c r="D157" t="str">
        <f>data!D157</f>
        <v>раб</v>
      </c>
      <c r="E157">
        <f>data!E157</f>
        <v>0</v>
      </c>
      <c r="F157">
        <f>IF(Расчет!H162=1,1,0)</f>
        <v>1</v>
      </c>
      <c r="G157" t="str">
        <f t="shared" si="6"/>
        <v>2018-12-7 12:00</v>
      </c>
      <c r="H157" s="116">
        <f>data!H157</f>
        <v>2.2519999999999998</v>
      </c>
      <c r="I157" s="116">
        <f>-'Raw result'!A156-config!$D$14*'Raw result'!B156</f>
        <v>-1.5089000000000017</v>
      </c>
      <c r="J157" s="116">
        <f t="shared" si="7"/>
        <v>0.7430999999999981</v>
      </c>
      <c r="K157" s="116">
        <f t="shared" si="8"/>
        <v>0.7430999999999981</v>
      </c>
      <c r="L157" s="116">
        <f>L156-'Raw result'!A156-'Raw result'!B156</f>
        <v>-1.7763568394002505E-15</v>
      </c>
    </row>
    <row r="158" spans="1:12" x14ac:dyDescent="0.3">
      <c r="A158">
        <f>data!A158</f>
        <v>157</v>
      </c>
      <c r="B158" s="24">
        <f>data!B158</f>
        <v>43441</v>
      </c>
      <c r="C158">
        <f>data!C158</f>
        <v>13</v>
      </c>
      <c r="D158" t="str">
        <f>data!D158</f>
        <v>раб</v>
      </c>
      <c r="E158">
        <f>data!E158</f>
        <v>0</v>
      </c>
      <c r="F158">
        <f>IF(Расчет!H163=1,1,0)</f>
        <v>0</v>
      </c>
      <c r="G158" t="str">
        <f t="shared" si="6"/>
        <v>2018-12-7 13:00</v>
      </c>
      <c r="H158" s="116">
        <f>data!H158</f>
        <v>2.1019999999999999</v>
      </c>
      <c r="I158" s="116">
        <f>-'Raw result'!A157-config!$D$14*'Raw result'!B157</f>
        <v>2.4999999999999996</v>
      </c>
      <c r="J158" s="116">
        <f t="shared" si="7"/>
        <v>4.6019999999999994</v>
      </c>
      <c r="K158" s="116" t="str">
        <f t="shared" si="8"/>
        <v/>
      </c>
      <c r="L158" s="116">
        <f>L157-'Raw result'!A157-'Raw result'!B157</f>
        <v>2.4999999999999978</v>
      </c>
    </row>
    <row r="159" spans="1:12" x14ac:dyDescent="0.3">
      <c r="A159">
        <f>data!A159</f>
        <v>158</v>
      </c>
      <c r="B159" s="24">
        <f>data!B159</f>
        <v>43441</v>
      </c>
      <c r="C159">
        <f>data!C159</f>
        <v>14</v>
      </c>
      <c r="D159" t="str">
        <f>data!D159</f>
        <v>раб</v>
      </c>
      <c r="E159">
        <f>data!E159</f>
        <v>0</v>
      </c>
      <c r="F159">
        <f>IF(Расчет!H164=1,1,0)</f>
        <v>0</v>
      </c>
      <c r="G159" t="str">
        <f t="shared" si="6"/>
        <v>2018-12-7 14:00</v>
      </c>
      <c r="H159" s="116">
        <f>data!H159</f>
        <v>2.0259999999999998</v>
      </c>
      <c r="I159" s="116">
        <f>-'Raw result'!A158-config!$D$14*'Raw result'!B158</f>
        <v>2.4551578947368498</v>
      </c>
      <c r="J159" s="116">
        <f t="shared" si="7"/>
        <v>4.4811578947368496</v>
      </c>
      <c r="K159" s="116" t="str">
        <f t="shared" si="8"/>
        <v/>
      </c>
      <c r="L159" s="116">
        <f>L158-'Raw result'!A158-'Raw result'!B158</f>
        <v>4.955157894736848</v>
      </c>
    </row>
    <row r="160" spans="1:12" x14ac:dyDescent="0.3">
      <c r="A160">
        <f>data!A160</f>
        <v>159</v>
      </c>
      <c r="B160" s="24">
        <f>data!B160</f>
        <v>43441</v>
      </c>
      <c r="C160">
        <f>data!C160</f>
        <v>15</v>
      </c>
      <c r="D160" t="str">
        <f>data!D160</f>
        <v>раб</v>
      </c>
      <c r="E160">
        <f>data!E160</f>
        <v>0</v>
      </c>
      <c r="F160">
        <f>IF(Расчет!H165=1,1,0)</f>
        <v>1</v>
      </c>
      <c r="G160" t="str">
        <f t="shared" si="6"/>
        <v>2018-12-7 15:00</v>
      </c>
      <c r="H160" s="116">
        <f>data!H160</f>
        <v>1.911</v>
      </c>
      <c r="I160" s="116">
        <f>-'Raw result'!A159-config!$D$14*'Raw result'!B159</f>
        <v>-1.1679000000000022</v>
      </c>
      <c r="J160" s="116">
        <f t="shared" si="7"/>
        <v>0.74309999999999787</v>
      </c>
      <c r="K160" s="116">
        <f t="shared" si="8"/>
        <v>0.74309999999999787</v>
      </c>
      <c r="L160" s="116">
        <f>L159-'Raw result'!A159-'Raw result'!B159</f>
        <v>3.7257894736842143</v>
      </c>
    </row>
    <row r="161" spans="1:12" x14ac:dyDescent="0.3">
      <c r="A161">
        <f>data!A161</f>
        <v>160</v>
      </c>
      <c r="B161" s="24">
        <f>data!B161</f>
        <v>43441</v>
      </c>
      <c r="C161">
        <f>data!C161</f>
        <v>16</v>
      </c>
      <c r="D161" t="str">
        <f>data!D161</f>
        <v>раб</v>
      </c>
      <c r="E161">
        <f>data!E161</f>
        <v>0</v>
      </c>
      <c r="F161">
        <f>IF(Расчет!H166=1,1,0)</f>
        <v>1</v>
      </c>
      <c r="G161" t="str">
        <f t="shared" si="6"/>
        <v>2018-12-7 16:00</v>
      </c>
      <c r="H161" s="116">
        <f>data!H161</f>
        <v>1.6679999999999999</v>
      </c>
      <c r="I161" s="116">
        <f>-'Raw result'!A160-config!$D$14*'Raw result'!B160</f>
        <v>-0.92490000000000194</v>
      </c>
      <c r="J161" s="116">
        <f t="shared" si="7"/>
        <v>0.74309999999999798</v>
      </c>
      <c r="K161" s="116">
        <f t="shared" si="8"/>
        <v>0.74309999999999798</v>
      </c>
      <c r="L161" s="116">
        <f>L160-'Raw result'!A160-'Raw result'!B160</f>
        <v>2.7522105263157912</v>
      </c>
    </row>
    <row r="162" spans="1:12" x14ac:dyDescent="0.3">
      <c r="A162">
        <f>data!A162</f>
        <v>161</v>
      </c>
      <c r="B162" s="24">
        <f>data!B162</f>
        <v>43441</v>
      </c>
      <c r="C162">
        <f>data!C162</f>
        <v>17</v>
      </c>
      <c r="D162" t="str">
        <f>data!D162</f>
        <v>раб</v>
      </c>
      <c r="E162">
        <f>data!E162</f>
        <v>1</v>
      </c>
      <c r="F162">
        <f>IF(Расчет!H167=1,1,0)</f>
        <v>1</v>
      </c>
      <c r="G162" t="str">
        <f t="shared" si="6"/>
        <v>2018-12-7 17:00</v>
      </c>
      <c r="H162" s="116">
        <f>data!H162</f>
        <v>1.3</v>
      </c>
      <c r="I162" s="116">
        <f>-'Raw result'!A161-config!$D$14*'Raw result'!B161</f>
        <v>-1.3000000000000003</v>
      </c>
      <c r="J162" s="116">
        <f t="shared" si="7"/>
        <v>0</v>
      </c>
      <c r="K162" s="116">
        <f t="shared" si="8"/>
        <v>0</v>
      </c>
      <c r="L162" s="116">
        <f>L161-'Raw result'!A161-'Raw result'!B161</f>
        <v>1.383789473684212</v>
      </c>
    </row>
    <row r="163" spans="1:12" x14ac:dyDescent="0.3">
      <c r="A163">
        <f>data!A163</f>
        <v>162</v>
      </c>
      <c r="B163" s="24">
        <f>data!B163</f>
        <v>43441</v>
      </c>
      <c r="C163">
        <f>data!C163</f>
        <v>18</v>
      </c>
      <c r="D163" t="str">
        <f>data!D163</f>
        <v>раб</v>
      </c>
      <c r="E163">
        <f>data!E163</f>
        <v>0</v>
      </c>
      <c r="F163">
        <f>IF(Расчет!H168=1,1,0)</f>
        <v>1</v>
      </c>
      <c r="G163" t="str">
        <f t="shared" si="6"/>
        <v>2018-12-7 18:00</v>
      </c>
      <c r="H163" s="116">
        <f>data!H163</f>
        <v>1.1359999999999999</v>
      </c>
      <c r="I163" s="116">
        <f>-'Raw result'!A162-config!$D$14*'Raw result'!B162</f>
        <v>-0.3929000000000018</v>
      </c>
      <c r="J163" s="116">
        <f t="shared" si="7"/>
        <v>0.7430999999999981</v>
      </c>
      <c r="K163" s="116">
        <f t="shared" si="8"/>
        <v>0.7430999999999981</v>
      </c>
      <c r="L163" s="116">
        <f>L162-'Raw result'!A162-'Raw result'!B162</f>
        <v>0.97021052631578897</v>
      </c>
    </row>
    <row r="164" spans="1:12" x14ac:dyDescent="0.3">
      <c r="A164">
        <f>data!A164</f>
        <v>163</v>
      </c>
      <c r="B164" s="24">
        <f>data!B164</f>
        <v>43441</v>
      </c>
      <c r="C164">
        <f>data!C164</f>
        <v>19</v>
      </c>
      <c r="D164" t="str">
        <f>data!D164</f>
        <v>раб</v>
      </c>
      <c r="E164">
        <f>data!E164</f>
        <v>0</v>
      </c>
      <c r="F164">
        <f>IF(Расчет!H169=1,1,0)</f>
        <v>1</v>
      </c>
      <c r="G164" t="str">
        <f t="shared" si="6"/>
        <v>2018-12-7 19:00</v>
      </c>
      <c r="H164" s="116">
        <f>data!H164</f>
        <v>1.085</v>
      </c>
      <c r="I164" s="116">
        <f>-'Raw result'!A163-config!$D$14*'Raw result'!B163</f>
        <v>-0.34190000000000192</v>
      </c>
      <c r="J164" s="116">
        <f t="shared" si="7"/>
        <v>0.7430999999999981</v>
      </c>
      <c r="K164" s="116">
        <f t="shared" si="8"/>
        <v>0.7430999999999981</v>
      </c>
      <c r="L164" s="116">
        <f>L163-'Raw result'!A163-'Raw result'!B163</f>
        <v>0.6103157894736817</v>
      </c>
    </row>
    <row r="165" spans="1:12" x14ac:dyDescent="0.3">
      <c r="A165">
        <f>data!A165</f>
        <v>164</v>
      </c>
      <c r="B165" s="24">
        <f>data!B165</f>
        <v>43441</v>
      </c>
      <c r="C165">
        <f>data!C165</f>
        <v>20</v>
      </c>
      <c r="D165" t="str">
        <f>data!D165</f>
        <v>раб</v>
      </c>
      <c r="E165">
        <f>data!E165</f>
        <v>0</v>
      </c>
      <c r="F165">
        <f>IF(Расчет!H170=1,1,0)</f>
        <v>1</v>
      </c>
      <c r="G165" t="str">
        <f t="shared" si="6"/>
        <v>2018-12-7 20:00</v>
      </c>
      <c r="H165" s="116">
        <f>data!H165</f>
        <v>1.04</v>
      </c>
      <c r="I165" s="116">
        <f>-'Raw result'!A164-config!$D$14*'Raw result'!B164</f>
        <v>-0.29690000000000205</v>
      </c>
      <c r="J165" s="116">
        <f t="shared" si="7"/>
        <v>0.74309999999999798</v>
      </c>
      <c r="K165" s="116">
        <f t="shared" si="8"/>
        <v>0.74309999999999798</v>
      </c>
      <c r="L165" s="116">
        <f>L164-'Raw result'!A164-'Raw result'!B164</f>
        <v>0.29778947368420583</v>
      </c>
    </row>
    <row r="166" spans="1:12" x14ac:dyDescent="0.3">
      <c r="A166">
        <f>data!A166</f>
        <v>165</v>
      </c>
      <c r="B166" s="24">
        <f>data!B166</f>
        <v>43441</v>
      </c>
      <c r="C166">
        <f>data!C166</f>
        <v>21</v>
      </c>
      <c r="D166" t="str">
        <f>data!D166</f>
        <v>раб</v>
      </c>
      <c r="E166">
        <f>data!E166</f>
        <v>0</v>
      </c>
      <c r="F166">
        <f>IF(Расчет!H171=1,1,0)</f>
        <v>1</v>
      </c>
      <c r="G166" t="str">
        <f t="shared" si="6"/>
        <v>2018-12-7 21:00</v>
      </c>
      <c r="H166" s="116">
        <f>data!H166</f>
        <v>1.026</v>
      </c>
      <c r="I166" s="116">
        <f>-'Raw result'!A165-config!$D$14*'Raw result'!B165</f>
        <v>-0.28290000000000182</v>
      </c>
      <c r="J166" s="116">
        <f t="shared" si="7"/>
        <v>0.74309999999999821</v>
      </c>
      <c r="K166" s="116">
        <f t="shared" si="8"/>
        <v>0.74309999999999821</v>
      </c>
      <c r="L166" s="116">
        <f>L165-'Raw result'!A165-'Raw result'!B165</f>
        <v>-6.6058269965196814E-15</v>
      </c>
    </row>
    <row r="167" spans="1:12" x14ac:dyDescent="0.3">
      <c r="A167">
        <f>data!A167</f>
        <v>166</v>
      </c>
      <c r="B167" s="24">
        <f>data!B167</f>
        <v>43441</v>
      </c>
      <c r="C167">
        <f>data!C167</f>
        <v>22</v>
      </c>
      <c r="D167" t="str">
        <f>data!D167</f>
        <v>раб</v>
      </c>
      <c r="E167">
        <f>data!E167</f>
        <v>0</v>
      </c>
      <c r="F167">
        <f>IF(Расчет!H172=1,1,0)</f>
        <v>0</v>
      </c>
      <c r="G167" t="str">
        <f t="shared" si="6"/>
        <v>2018-12-7 22:00</v>
      </c>
      <c r="H167" s="116">
        <f>data!H167</f>
        <v>1.018</v>
      </c>
      <c r="I167" s="116">
        <f>-'Raw result'!A166-config!$D$14*'Raw result'!B166</f>
        <v>0</v>
      </c>
      <c r="J167" s="116">
        <f t="shared" si="7"/>
        <v>1.018</v>
      </c>
      <c r="K167" s="116" t="str">
        <f t="shared" si="8"/>
        <v/>
      </c>
      <c r="L167" s="116">
        <f>L166-'Raw result'!A166-'Raw result'!B166</f>
        <v>-6.6058269965196814E-15</v>
      </c>
    </row>
    <row r="168" spans="1:12" x14ac:dyDescent="0.3">
      <c r="A168">
        <f>data!A168</f>
        <v>167</v>
      </c>
      <c r="B168" s="24">
        <f>data!B168</f>
        <v>43441</v>
      </c>
      <c r="C168">
        <f>data!C168</f>
        <v>23</v>
      </c>
      <c r="D168" t="str">
        <f>data!D168</f>
        <v>раб</v>
      </c>
      <c r="E168">
        <f>data!E168</f>
        <v>0</v>
      </c>
      <c r="F168">
        <f>IF(Расчет!H173=1,1,0)</f>
        <v>0</v>
      </c>
      <c r="G168" t="str">
        <f t="shared" si="6"/>
        <v>2018-12-7 23:00</v>
      </c>
      <c r="H168" s="116">
        <f>data!H168</f>
        <v>1.016</v>
      </c>
      <c r="I168" s="116">
        <f>-'Raw result'!A167-config!$D$14*'Raw result'!B167</f>
        <v>0</v>
      </c>
      <c r="J168" s="116">
        <f t="shared" si="7"/>
        <v>1.016</v>
      </c>
      <c r="K168" s="116" t="str">
        <f t="shared" si="8"/>
        <v/>
      </c>
      <c r="L168" s="116">
        <f>L167-'Raw result'!A167-'Raw result'!B167</f>
        <v>-6.6058269965196814E-15</v>
      </c>
    </row>
    <row r="169" spans="1:12" x14ac:dyDescent="0.3">
      <c r="A169">
        <f>data!A169</f>
        <v>168</v>
      </c>
      <c r="B169" s="24">
        <f>data!B169</f>
        <v>43441</v>
      </c>
      <c r="C169">
        <f>data!C169</f>
        <v>24</v>
      </c>
      <c r="D169" t="str">
        <f>data!D169</f>
        <v>раб</v>
      </c>
      <c r="E169">
        <f>data!E169</f>
        <v>0</v>
      </c>
      <c r="F169">
        <f>IF(Расчет!H174=1,1,0)</f>
        <v>0</v>
      </c>
      <c r="G169" t="str">
        <f t="shared" si="6"/>
        <v>2018-12-7 24:00</v>
      </c>
      <c r="H169" s="116">
        <f>data!H169</f>
        <v>1.0049999999999999</v>
      </c>
      <c r="I169" s="116">
        <f>-'Raw result'!A168-config!$D$14*'Raw result'!B168</f>
        <v>0</v>
      </c>
      <c r="J169" s="116">
        <f t="shared" si="7"/>
        <v>1.0049999999999999</v>
      </c>
      <c r="K169" s="116" t="str">
        <f t="shared" si="8"/>
        <v/>
      </c>
      <c r="L169" s="116">
        <f>L168-'Raw result'!A168-'Raw result'!B168</f>
        <v>-6.6058269965196814E-15</v>
      </c>
    </row>
    <row r="170" spans="1:12" x14ac:dyDescent="0.3">
      <c r="A170">
        <f>data!A170</f>
        <v>169</v>
      </c>
      <c r="B170" s="24">
        <f>data!B170</f>
        <v>43442</v>
      </c>
      <c r="C170">
        <f>data!C170</f>
        <v>1</v>
      </c>
      <c r="D170" t="str">
        <f>data!D170</f>
        <v>вых</v>
      </c>
      <c r="E170">
        <f>data!E170</f>
        <v>0</v>
      </c>
      <c r="F170">
        <f>IF(Расчет!H175=1,1,0)</f>
        <v>0</v>
      </c>
      <c r="G170" t="str">
        <f t="shared" si="6"/>
        <v>2018-12-8 1:00</v>
      </c>
      <c r="H170" s="116">
        <f>data!H170</f>
        <v>1.0069999999999999</v>
      </c>
      <c r="I170" s="116">
        <f>-'Raw result'!A169-config!$D$14*'Raw result'!B169</f>
        <v>0</v>
      </c>
      <c r="J170" s="116">
        <f t="shared" si="7"/>
        <v>1.0069999999999999</v>
      </c>
      <c r="K170" s="116" t="str">
        <f t="shared" si="8"/>
        <v/>
      </c>
      <c r="L170" s="116">
        <f>L169-'Raw result'!A169-'Raw result'!B169</f>
        <v>-6.6058269965196814E-15</v>
      </c>
    </row>
    <row r="171" spans="1:12" x14ac:dyDescent="0.3">
      <c r="A171">
        <f>data!A171</f>
        <v>170</v>
      </c>
      <c r="B171" s="24">
        <f>data!B171</f>
        <v>43442</v>
      </c>
      <c r="C171">
        <f>data!C171</f>
        <v>2</v>
      </c>
      <c r="D171" t="str">
        <f>data!D171</f>
        <v>вых</v>
      </c>
      <c r="E171">
        <f>data!E171</f>
        <v>0</v>
      </c>
      <c r="F171">
        <f>IF(Расчет!H176=1,1,0)</f>
        <v>0</v>
      </c>
      <c r="G171" t="str">
        <f t="shared" si="6"/>
        <v>2018-12-8 2:00</v>
      </c>
      <c r="H171" s="116">
        <f>data!H171</f>
        <v>1.008</v>
      </c>
      <c r="I171" s="116">
        <f>-'Raw result'!A170-config!$D$14*'Raw result'!B170</f>
        <v>0</v>
      </c>
      <c r="J171" s="116">
        <f t="shared" si="7"/>
        <v>1.008</v>
      </c>
      <c r="K171" s="116" t="str">
        <f t="shared" si="8"/>
        <v/>
      </c>
      <c r="L171" s="116">
        <f>L170-'Raw result'!A170-'Raw result'!B170</f>
        <v>-6.6058269965196814E-15</v>
      </c>
    </row>
    <row r="172" spans="1:12" x14ac:dyDescent="0.3">
      <c r="A172">
        <f>data!A172</f>
        <v>171</v>
      </c>
      <c r="B172" s="24">
        <f>data!B172</f>
        <v>43442</v>
      </c>
      <c r="C172">
        <f>data!C172</f>
        <v>3</v>
      </c>
      <c r="D172" t="str">
        <f>data!D172</f>
        <v>вых</v>
      </c>
      <c r="E172">
        <f>data!E172</f>
        <v>0</v>
      </c>
      <c r="F172">
        <f>IF(Расчет!H177=1,1,0)</f>
        <v>0</v>
      </c>
      <c r="G172" t="str">
        <f t="shared" si="6"/>
        <v>2018-12-8 3:00</v>
      </c>
      <c r="H172" s="116">
        <f>data!H172</f>
        <v>1.01</v>
      </c>
      <c r="I172" s="116">
        <f>-'Raw result'!A171-config!$D$14*'Raw result'!B171</f>
        <v>2.5</v>
      </c>
      <c r="J172" s="116">
        <f t="shared" si="7"/>
        <v>3.51</v>
      </c>
      <c r="K172" s="116" t="str">
        <f t="shared" si="8"/>
        <v/>
      </c>
      <c r="L172" s="116">
        <f>L171-'Raw result'!A171-'Raw result'!B171</f>
        <v>2.4999999999999933</v>
      </c>
    </row>
    <row r="173" spans="1:12" x14ac:dyDescent="0.3">
      <c r="A173">
        <f>data!A173</f>
        <v>172</v>
      </c>
      <c r="B173" s="24">
        <f>data!B173</f>
        <v>43442</v>
      </c>
      <c r="C173">
        <f>data!C173</f>
        <v>4</v>
      </c>
      <c r="D173" t="str">
        <f>data!D173</f>
        <v>вых</v>
      </c>
      <c r="E173">
        <f>data!E173</f>
        <v>0</v>
      </c>
      <c r="F173">
        <f>IF(Расчет!H178=1,1,0)</f>
        <v>0</v>
      </c>
      <c r="G173" t="str">
        <f t="shared" si="6"/>
        <v>2018-12-8 4:00</v>
      </c>
      <c r="H173" s="116">
        <f>data!H173</f>
        <v>1.008</v>
      </c>
      <c r="I173" s="116">
        <f>-'Raw result'!A172-config!$D$14*'Raw result'!B172</f>
        <v>2.5</v>
      </c>
      <c r="J173" s="116">
        <f t="shared" si="7"/>
        <v>3.508</v>
      </c>
      <c r="K173" s="116" t="str">
        <f t="shared" si="8"/>
        <v/>
      </c>
      <c r="L173" s="116">
        <f>L172-'Raw result'!A172-'Raw result'!B172</f>
        <v>4.9999999999999929</v>
      </c>
    </row>
    <row r="174" spans="1:12" x14ac:dyDescent="0.3">
      <c r="A174">
        <f>data!A174</f>
        <v>173</v>
      </c>
      <c r="B174" s="24">
        <f>data!B174</f>
        <v>43442</v>
      </c>
      <c r="C174">
        <f>data!C174</f>
        <v>5</v>
      </c>
      <c r="D174" t="str">
        <f>data!D174</f>
        <v>вых</v>
      </c>
      <c r="E174">
        <f>data!E174</f>
        <v>0</v>
      </c>
      <c r="F174">
        <f>IF(Расчет!H179=1,1,0)</f>
        <v>0</v>
      </c>
      <c r="G174" t="str">
        <f t="shared" si="6"/>
        <v>2018-12-8 5:00</v>
      </c>
      <c r="H174" s="116">
        <f>data!H174</f>
        <v>1.0089999999999999</v>
      </c>
      <c r="I174" s="116">
        <f>-'Raw result'!A173-config!$D$14*'Raw result'!B173</f>
        <v>0.92999999999999905</v>
      </c>
      <c r="J174" s="116">
        <f t="shared" si="7"/>
        <v>1.9389999999999989</v>
      </c>
      <c r="K174" s="116" t="str">
        <f t="shared" si="8"/>
        <v/>
      </c>
      <c r="L174" s="116">
        <f>L173-'Raw result'!A173-'Raw result'!B173</f>
        <v>5.9299999999999917</v>
      </c>
    </row>
    <row r="175" spans="1:12" x14ac:dyDescent="0.3">
      <c r="A175">
        <f>data!A175</f>
        <v>174</v>
      </c>
      <c r="B175" s="24">
        <f>data!B175</f>
        <v>43442</v>
      </c>
      <c r="C175">
        <f>data!C175</f>
        <v>6</v>
      </c>
      <c r="D175" t="str">
        <f>data!D175</f>
        <v>вых</v>
      </c>
      <c r="E175">
        <f>data!E175</f>
        <v>0</v>
      </c>
      <c r="F175">
        <f>IF(Расчет!H180=1,1,0)</f>
        <v>0</v>
      </c>
      <c r="G175" t="str">
        <f t="shared" si="6"/>
        <v>2018-12-8 6:00</v>
      </c>
      <c r="H175" s="116">
        <f>data!H175</f>
        <v>1.008</v>
      </c>
      <c r="I175" s="116">
        <f>-'Raw result'!A174-config!$D$14*'Raw result'!B174</f>
        <v>0</v>
      </c>
      <c r="J175" s="116">
        <f t="shared" si="7"/>
        <v>1.008</v>
      </c>
      <c r="K175" s="116" t="str">
        <f t="shared" si="8"/>
        <v/>
      </c>
      <c r="L175" s="116">
        <f>L174-'Raw result'!A174-'Raw result'!B174</f>
        <v>5.9299999999999917</v>
      </c>
    </row>
    <row r="176" spans="1:12" x14ac:dyDescent="0.3">
      <c r="A176">
        <f>data!A176</f>
        <v>175</v>
      </c>
      <c r="B176" s="24">
        <f>data!B176</f>
        <v>43442</v>
      </c>
      <c r="C176">
        <f>data!C176</f>
        <v>7</v>
      </c>
      <c r="D176" t="str">
        <f>data!D176</f>
        <v>вых</v>
      </c>
      <c r="E176">
        <f>data!E176</f>
        <v>0</v>
      </c>
      <c r="F176">
        <f>IF(Расчет!H181=1,1,0)</f>
        <v>0</v>
      </c>
      <c r="G176" t="str">
        <f t="shared" si="6"/>
        <v>2018-12-8 7:00</v>
      </c>
      <c r="H176" s="116">
        <f>data!H176</f>
        <v>1.006</v>
      </c>
      <c r="I176" s="116">
        <f>-'Raw result'!A175-config!$D$14*'Raw result'!B175</f>
        <v>0</v>
      </c>
      <c r="J176" s="116">
        <f t="shared" si="7"/>
        <v>1.006</v>
      </c>
      <c r="K176" s="116" t="str">
        <f t="shared" si="8"/>
        <v/>
      </c>
      <c r="L176" s="116">
        <f>L175-'Raw result'!A175-'Raw result'!B175</f>
        <v>5.9299999999999917</v>
      </c>
    </row>
    <row r="177" spans="1:12" x14ac:dyDescent="0.3">
      <c r="A177">
        <f>data!A177</f>
        <v>176</v>
      </c>
      <c r="B177" s="24">
        <f>data!B177</f>
        <v>43442</v>
      </c>
      <c r="C177">
        <f>data!C177</f>
        <v>8</v>
      </c>
      <c r="D177" t="str">
        <f>data!D177</f>
        <v>вых</v>
      </c>
      <c r="E177">
        <f>data!E177</f>
        <v>0</v>
      </c>
      <c r="F177">
        <f>IF(Расчет!H182=1,1,0)</f>
        <v>0</v>
      </c>
      <c r="G177" t="str">
        <f t="shared" si="6"/>
        <v>2018-12-8 8:00</v>
      </c>
      <c r="H177" s="116">
        <f>data!H177</f>
        <v>0.998</v>
      </c>
      <c r="I177" s="116">
        <f>-'Raw result'!A176-config!$D$14*'Raw result'!B176</f>
        <v>0</v>
      </c>
      <c r="J177" s="116">
        <f t="shared" si="7"/>
        <v>0.998</v>
      </c>
      <c r="K177" s="116" t="str">
        <f t="shared" si="8"/>
        <v/>
      </c>
      <c r="L177" s="116">
        <f>L176-'Raw result'!A176-'Raw result'!B176</f>
        <v>5.9299999999999917</v>
      </c>
    </row>
    <row r="178" spans="1:12" x14ac:dyDescent="0.3">
      <c r="A178">
        <f>data!A178</f>
        <v>177</v>
      </c>
      <c r="B178" s="24">
        <f>data!B178</f>
        <v>43442</v>
      </c>
      <c r="C178">
        <f>data!C178</f>
        <v>9</v>
      </c>
      <c r="D178" t="str">
        <f>data!D178</f>
        <v>вых</v>
      </c>
      <c r="E178">
        <f>data!E178</f>
        <v>0</v>
      </c>
      <c r="F178">
        <f>IF(Расчет!H183=1,1,0)</f>
        <v>0</v>
      </c>
      <c r="G178" t="str">
        <f t="shared" si="6"/>
        <v>2018-12-8 9:00</v>
      </c>
      <c r="H178" s="116">
        <f>data!H178</f>
        <v>1.0029999999999999</v>
      </c>
      <c r="I178" s="116">
        <f>-'Raw result'!A177-config!$D$14*'Raw result'!B177</f>
        <v>0</v>
      </c>
      <c r="J178" s="116">
        <f t="shared" si="7"/>
        <v>1.0029999999999999</v>
      </c>
      <c r="K178" s="116" t="str">
        <f t="shared" si="8"/>
        <v/>
      </c>
      <c r="L178" s="116">
        <f>L177-'Raw result'!A177-'Raw result'!B177</f>
        <v>5.9299999999999917</v>
      </c>
    </row>
    <row r="179" spans="1:12" x14ac:dyDescent="0.3">
      <c r="A179">
        <f>data!A179</f>
        <v>178</v>
      </c>
      <c r="B179" s="24">
        <f>data!B179</f>
        <v>43442</v>
      </c>
      <c r="C179">
        <f>data!C179</f>
        <v>10</v>
      </c>
      <c r="D179" t="str">
        <f>data!D179</f>
        <v>вых</v>
      </c>
      <c r="E179">
        <f>data!E179</f>
        <v>0</v>
      </c>
      <c r="F179">
        <f>IF(Расчет!H184=1,1,0)</f>
        <v>0</v>
      </c>
      <c r="G179" t="str">
        <f t="shared" si="6"/>
        <v>2018-12-8 10:00</v>
      </c>
      <c r="H179" s="116">
        <f>data!H179</f>
        <v>0.99199999999999999</v>
      </c>
      <c r="I179" s="116">
        <f>-'Raw result'!A178-config!$D$14*'Raw result'!B178</f>
        <v>0</v>
      </c>
      <c r="J179" s="116">
        <f t="shared" si="7"/>
        <v>0.99199999999999999</v>
      </c>
      <c r="K179" s="116" t="str">
        <f t="shared" si="8"/>
        <v/>
      </c>
      <c r="L179" s="116">
        <f>L178-'Raw result'!A178-'Raw result'!B178</f>
        <v>5.9299999999999917</v>
      </c>
    </row>
    <row r="180" spans="1:12" x14ac:dyDescent="0.3">
      <c r="A180">
        <f>data!A180</f>
        <v>179</v>
      </c>
      <c r="B180" s="24">
        <f>data!B180</f>
        <v>43442</v>
      </c>
      <c r="C180">
        <f>data!C180</f>
        <v>11</v>
      </c>
      <c r="D180" t="str">
        <f>data!D180</f>
        <v>вых</v>
      </c>
      <c r="E180">
        <f>data!E180</f>
        <v>0</v>
      </c>
      <c r="F180">
        <f>IF(Расчет!H185=1,1,0)</f>
        <v>0</v>
      </c>
      <c r="G180" t="str">
        <f t="shared" si="6"/>
        <v>2018-12-8 11:00</v>
      </c>
      <c r="H180" s="116">
        <f>data!H180</f>
        <v>0.98799999999999999</v>
      </c>
      <c r="I180" s="116">
        <f>-'Raw result'!A179-config!$D$14*'Raw result'!B179</f>
        <v>0</v>
      </c>
      <c r="J180" s="116">
        <f t="shared" si="7"/>
        <v>0.98799999999999999</v>
      </c>
      <c r="K180" s="116" t="str">
        <f t="shared" si="8"/>
        <v/>
      </c>
      <c r="L180" s="116">
        <f>L179-'Raw result'!A179-'Raw result'!B179</f>
        <v>5.9299999999999917</v>
      </c>
    </row>
    <row r="181" spans="1:12" x14ac:dyDescent="0.3">
      <c r="A181">
        <f>data!A181</f>
        <v>180</v>
      </c>
      <c r="B181" s="24">
        <f>data!B181</f>
        <v>43442</v>
      </c>
      <c r="C181">
        <f>data!C181</f>
        <v>12</v>
      </c>
      <c r="D181" t="str">
        <f>data!D181</f>
        <v>вых</v>
      </c>
      <c r="E181">
        <f>data!E181</f>
        <v>0</v>
      </c>
      <c r="F181">
        <f>IF(Расчет!H186=1,1,0)</f>
        <v>0</v>
      </c>
      <c r="G181" t="str">
        <f t="shared" si="6"/>
        <v>2018-12-8 12:00</v>
      </c>
      <c r="H181" s="116">
        <f>data!H181</f>
        <v>0.98399999999999999</v>
      </c>
      <c r="I181" s="116">
        <f>-'Raw result'!A180-config!$D$14*'Raw result'!B180</f>
        <v>-0.98399999999999999</v>
      </c>
      <c r="J181" s="116">
        <f t="shared" si="7"/>
        <v>0</v>
      </c>
      <c r="K181" s="116" t="str">
        <f t="shared" si="8"/>
        <v/>
      </c>
      <c r="L181" s="116">
        <f>L180-'Raw result'!A180-'Raw result'!B180</f>
        <v>4.8942105263157814</v>
      </c>
    </row>
    <row r="182" spans="1:12" x14ac:dyDescent="0.3">
      <c r="A182">
        <f>data!A182</f>
        <v>181</v>
      </c>
      <c r="B182" s="24">
        <f>data!B182</f>
        <v>43442</v>
      </c>
      <c r="C182">
        <f>data!C182</f>
        <v>13</v>
      </c>
      <c r="D182" t="str">
        <f>data!D182</f>
        <v>вых</v>
      </c>
      <c r="E182">
        <f>data!E182</f>
        <v>0</v>
      </c>
      <c r="F182">
        <f>IF(Расчет!H187=1,1,0)</f>
        <v>0</v>
      </c>
      <c r="G182" t="str">
        <f t="shared" si="6"/>
        <v>2018-12-8 13:00</v>
      </c>
      <c r="H182" s="116">
        <f>data!H182</f>
        <v>0.98399999999999999</v>
      </c>
      <c r="I182" s="116">
        <f>-'Raw result'!A181-config!$D$14*'Raw result'!B181</f>
        <v>-0.98399999999999999</v>
      </c>
      <c r="J182" s="116">
        <f t="shared" si="7"/>
        <v>0</v>
      </c>
      <c r="K182" s="116" t="str">
        <f t="shared" si="8"/>
        <v/>
      </c>
      <c r="L182" s="116">
        <f>L181-'Raw result'!A181-'Raw result'!B181</f>
        <v>3.858421052631571</v>
      </c>
    </row>
    <row r="183" spans="1:12" x14ac:dyDescent="0.3">
      <c r="A183">
        <f>data!A183</f>
        <v>182</v>
      </c>
      <c r="B183" s="24">
        <f>data!B183</f>
        <v>43442</v>
      </c>
      <c r="C183">
        <f>data!C183</f>
        <v>14</v>
      </c>
      <c r="D183" t="str">
        <f>data!D183</f>
        <v>вых</v>
      </c>
      <c r="E183">
        <f>data!E183</f>
        <v>0</v>
      </c>
      <c r="F183">
        <f>IF(Расчет!H188=1,1,0)</f>
        <v>0</v>
      </c>
      <c r="G183" t="str">
        <f t="shared" si="6"/>
        <v>2018-12-8 14:00</v>
      </c>
      <c r="H183" s="116">
        <f>data!H183</f>
        <v>0.98199999999999998</v>
      </c>
      <c r="I183" s="116">
        <f>-'Raw result'!A182-config!$D$14*'Raw result'!B182</f>
        <v>0</v>
      </c>
      <c r="J183" s="116">
        <f t="shared" si="7"/>
        <v>0.98199999999999998</v>
      </c>
      <c r="K183" s="116" t="str">
        <f t="shared" si="8"/>
        <v/>
      </c>
      <c r="L183" s="116">
        <f>L182-'Raw result'!A182-'Raw result'!B182</f>
        <v>3.858421052631571</v>
      </c>
    </row>
    <row r="184" spans="1:12" x14ac:dyDescent="0.3">
      <c r="A184">
        <f>data!A184</f>
        <v>183</v>
      </c>
      <c r="B184" s="24">
        <f>data!B184</f>
        <v>43442</v>
      </c>
      <c r="C184">
        <f>data!C184</f>
        <v>15</v>
      </c>
      <c r="D184" t="str">
        <f>data!D184</f>
        <v>вых</v>
      </c>
      <c r="E184">
        <f>data!E184</f>
        <v>0</v>
      </c>
      <c r="F184">
        <f>IF(Расчет!H189=1,1,0)</f>
        <v>0</v>
      </c>
      <c r="G184" t="str">
        <f t="shared" si="6"/>
        <v>2018-12-8 15:00</v>
      </c>
      <c r="H184" s="116">
        <f>data!H184</f>
        <v>0.98</v>
      </c>
      <c r="I184" s="116">
        <f>-'Raw result'!A183-config!$D$14*'Raw result'!B183</f>
        <v>0</v>
      </c>
      <c r="J184" s="116">
        <f t="shared" si="7"/>
        <v>0.98</v>
      </c>
      <c r="K184" s="116" t="str">
        <f t="shared" si="8"/>
        <v/>
      </c>
      <c r="L184" s="116">
        <f>L183-'Raw result'!A183-'Raw result'!B183</f>
        <v>3.858421052631571</v>
      </c>
    </row>
    <row r="185" spans="1:12" x14ac:dyDescent="0.3">
      <c r="A185">
        <f>data!A185</f>
        <v>184</v>
      </c>
      <c r="B185" s="24">
        <f>data!B185</f>
        <v>43442</v>
      </c>
      <c r="C185">
        <f>data!C185</f>
        <v>16</v>
      </c>
      <c r="D185" t="str">
        <f>data!D185</f>
        <v>вых</v>
      </c>
      <c r="E185">
        <f>data!E185</f>
        <v>0</v>
      </c>
      <c r="F185">
        <f>IF(Расчет!H190=1,1,0)</f>
        <v>0</v>
      </c>
      <c r="G185" t="str">
        <f t="shared" si="6"/>
        <v>2018-12-8 16:00</v>
      </c>
      <c r="H185" s="116">
        <f>data!H185</f>
        <v>0.97099999999999997</v>
      </c>
      <c r="I185" s="116">
        <f>-'Raw result'!A184-config!$D$14*'Raw result'!B184</f>
        <v>0</v>
      </c>
      <c r="J185" s="116">
        <f t="shared" si="7"/>
        <v>0.97099999999999997</v>
      </c>
      <c r="K185" s="116" t="str">
        <f t="shared" si="8"/>
        <v/>
      </c>
      <c r="L185" s="116">
        <f>L184-'Raw result'!A184-'Raw result'!B184</f>
        <v>3.858421052631571</v>
      </c>
    </row>
    <row r="186" spans="1:12" x14ac:dyDescent="0.3">
      <c r="A186">
        <f>data!A186</f>
        <v>185</v>
      </c>
      <c r="B186" s="24">
        <f>data!B186</f>
        <v>43442</v>
      </c>
      <c r="C186">
        <f>data!C186</f>
        <v>17</v>
      </c>
      <c r="D186" t="str">
        <f>data!D186</f>
        <v>вых</v>
      </c>
      <c r="E186">
        <f>data!E186</f>
        <v>0</v>
      </c>
      <c r="F186">
        <f>IF(Расчет!H191=1,1,0)</f>
        <v>0</v>
      </c>
      <c r="G186" t="str">
        <f t="shared" si="6"/>
        <v>2018-12-8 17:00</v>
      </c>
      <c r="H186" s="116">
        <f>data!H186</f>
        <v>0.97399999999999998</v>
      </c>
      <c r="I186" s="116">
        <f>-'Raw result'!A185-config!$D$14*'Raw result'!B185</f>
        <v>-0.69449999999998058</v>
      </c>
      <c r="J186" s="116">
        <f t="shared" si="7"/>
        <v>0.2795000000000194</v>
      </c>
      <c r="K186" s="116" t="str">
        <f t="shared" si="8"/>
        <v/>
      </c>
      <c r="L186" s="116">
        <f>L185-'Raw result'!A185-'Raw result'!B185</f>
        <v>3.127368421052644</v>
      </c>
    </row>
    <row r="187" spans="1:12" x14ac:dyDescent="0.3">
      <c r="A187">
        <f>data!A187</f>
        <v>186</v>
      </c>
      <c r="B187" s="24">
        <f>data!B187</f>
        <v>43442</v>
      </c>
      <c r="C187">
        <f>data!C187</f>
        <v>18</v>
      </c>
      <c r="D187" t="str">
        <f>data!D187</f>
        <v>вых</v>
      </c>
      <c r="E187">
        <f>data!E187</f>
        <v>0</v>
      </c>
      <c r="F187">
        <f>IF(Расчет!H192=1,1,0)</f>
        <v>0</v>
      </c>
      <c r="G187" t="str">
        <f t="shared" si="6"/>
        <v>2018-12-8 18:00</v>
      </c>
      <c r="H187" s="116">
        <f>data!H187</f>
        <v>0.99</v>
      </c>
      <c r="I187" s="116">
        <f>-'Raw result'!A186-config!$D$14*'Raw result'!B186</f>
        <v>-0.98999999999999988</v>
      </c>
      <c r="J187" s="116">
        <f t="shared" si="7"/>
        <v>0</v>
      </c>
      <c r="K187" s="116" t="str">
        <f t="shared" si="8"/>
        <v/>
      </c>
      <c r="L187" s="116">
        <f>L186-'Raw result'!A186-'Raw result'!B186</f>
        <v>2.0852631578947491</v>
      </c>
    </row>
    <row r="188" spans="1:12" x14ac:dyDescent="0.3">
      <c r="A188">
        <f>data!A188</f>
        <v>187</v>
      </c>
      <c r="B188" s="24">
        <f>data!B188</f>
        <v>43442</v>
      </c>
      <c r="C188">
        <f>data!C188</f>
        <v>19</v>
      </c>
      <c r="D188" t="str">
        <f>data!D188</f>
        <v>вых</v>
      </c>
      <c r="E188">
        <f>data!E188</f>
        <v>0</v>
      </c>
      <c r="F188">
        <f>IF(Расчет!H193=1,1,0)</f>
        <v>0</v>
      </c>
      <c r="G188" t="str">
        <f t="shared" si="6"/>
        <v>2018-12-8 19:00</v>
      </c>
      <c r="H188" s="116">
        <f>data!H188</f>
        <v>0.98799999999999999</v>
      </c>
      <c r="I188" s="116">
        <f>-'Raw result'!A187-config!$D$14*'Raw result'!B187</f>
        <v>-0.98799999999999999</v>
      </c>
      <c r="J188" s="116">
        <f t="shared" si="7"/>
        <v>0</v>
      </c>
      <c r="K188" s="116" t="str">
        <f t="shared" si="8"/>
        <v/>
      </c>
      <c r="L188" s="116">
        <f>L187-'Raw result'!A187-'Raw result'!B187</f>
        <v>1.0452631578947491</v>
      </c>
    </row>
    <row r="189" spans="1:12" x14ac:dyDescent="0.3">
      <c r="A189">
        <f>data!A189</f>
        <v>188</v>
      </c>
      <c r="B189" s="24">
        <f>data!B189</f>
        <v>43442</v>
      </c>
      <c r="C189">
        <f>data!C189</f>
        <v>20</v>
      </c>
      <c r="D189" t="str">
        <f>data!D189</f>
        <v>вых</v>
      </c>
      <c r="E189">
        <f>data!E189</f>
        <v>0</v>
      </c>
      <c r="F189">
        <f>IF(Расчет!H194=1,1,0)</f>
        <v>0</v>
      </c>
      <c r="G189" t="str">
        <f t="shared" si="6"/>
        <v>2018-12-8 20:00</v>
      </c>
      <c r="H189" s="116">
        <f>data!H189</f>
        <v>0.99299999999999999</v>
      </c>
      <c r="I189" s="116">
        <f>-'Raw result'!A188-config!$D$14*'Raw result'!B188</f>
        <v>0</v>
      </c>
      <c r="J189" s="116">
        <f t="shared" si="7"/>
        <v>0.99299999999999999</v>
      </c>
      <c r="K189" s="116" t="str">
        <f t="shared" si="8"/>
        <v/>
      </c>
      <c r="L189" s="116">
        <f>L188-'Raw result'!A188-'Raw result'!B188</f>
        <v>1.0452631578947491</v>
      </c>
    </row>
    <row r="190" spans="1:12" x14ac:dyDescent="0.3">
      <c r="A190">
        <f>data!A190</f>
        <v>189</v>
      </c>
      <c r="B190" s="24">
        <f>data!B190</f>
        <v>43442</v>
      </c>
      <c r="C190">
        <f>data!C190</f>
        <v>21</v>
      </c>
      <c r="D190" t="str">
        <f>data!D190</f>
        <v>вых</v>
      </c>
      <c r="E190">
        <f>data!E190</f>
        <v>0</v>
      </c>
      <c r="F190">
        <f>IF(Расчет!H195=1,1,0)</f>
        <v>0</v>
      </c>
      <c r="G190" t="str">
        <f t="shared" si="6"/>
        <v>2018-12-8 21:00</v>
      </c>
      <c r="H190" s="116">
        <f>data!H190</f>
        <v>0.99299999999999999</v>
      </c>
      <c r="I190" s="116">
        <f>-'Raw result'!A189-config!$D$14*'Raw result'!B189</f>
        <v>-0.99299999999999999</v>
      </c>
      <c r="J190" s="116">
        <f t="shared" si="7"/>
        <v>0</v>
      </c>
      <c r="K190" s="116" t="str">
        <f t="shared" si="8"/>
        <v/>
      </c>
      <c r="L190" s="116">
        <f>L189-'Raw result'!A189-'Raw result'!B189</f>
        <v>1.2212453270876722E-14</v>
      </c>
    </row>
    <row r="191" spans="1:12" x14ac:dyDescent="0.3">
      <c r="A191">
        <f>data!A191</f>
        <v>190</v>
      </c>
      <c r="B191" s="24">
        <f>data!B191</f>
        <v>43442</v>
      </c>
      <c r="C191">
        <f>data!C191</f>
        <v>22</v>
      </c>
      <c r="D191" t="str">
        <f>data!D191</f>
        <v>вых</v>
      </c>
      <c r="E191">
        <f>data!E191</f>
        <v>0</v>
      </c>
      <c r="F191">
        <f>IF(Расчет!H196=1,1,0)</f>
        <v>0</v>
      </c>
      <c r="G191" t="str">
        <f t="shared" si="6"/>
        <v>2018-12-8 22:00</v>
      </c>
      <c r="H191" s="116">
        <f>data!H191</f>
        <v>0.98899999999999999</v>
      </c>
      <c r="I191" s="116">
        <f>-'Raw result'!A190-config!$D$14*'Raw result'!B190</f>
        <v>0</v>
      </c>
      <c r="J191" s="116">
        <f t="shared" si="7"/>
        <v>0.98899999999999999</v>
      </c>
      <c r="K191" s="116" t="str">
        <f t="shared" si="8"/>
        <v/>
      </c>
      <c r="L191" s="116">
        <f>L190-'Raw result'!A190-'Raw result'!B190</f>
        <v>1.2212453270876722E-14</v>
      </c>
    </row>
    <row r="192" spans="1:12" x14ac:dyDescent="0.3">
      <c r="A192">
        <f>data!A192</f>
        <v>191</v>
      </c>
      <c r="B192" s="24">
        <f>data!B192</f>
        <v>43442</v>
      </c>
      <c r="C192">
        <f>data!C192</f>
        <v>23</v>
      </c>
      <c r="D192" t="str">
        <f>data!D192</f>
        <v>вых</v>
      </c>
      <c r="E192">
        <f>data!E192</f>
        <v>0</v>
      </c>
      <c r="F192">
        <f>IF(Расчет!H197=1,1,0)</f>
        <v>0</v>
      </c>
      <c r="G192" t="str">
        <f t="shared" si="6"/>
        <v>2018-12-8 23:00</v>
      </c>
      <c r="H192" s="116">
        <f>data!H192</f>
        <v>0.99</v>
      </c>
      <c r="I192" s="116">
        <f>-'Raw result'!A191-config!$D$14*'Raw result'!B191</f>
        <v>0</v>
      </c>
      <c r="J192" s="116">
        <f t="shared" si="7"/>
        <v>0.99</v>
      </c>
      <c r="K192" s="116" t="str">
        <f t="shared" si="8"/>
        <v/>
      </c>
      <c r="L192" s="116">
        <f>L191-'Raw result'!A191-'Raw result'!B191</f>
        <v>1.2212453270876722E-14</v>
      </c>
    </row>
    <row r="193" spans="1:12" x14ac:dyDescent="0.3">
      <c r="A193">
        <f>data!A193</f>
        <v>192</v>
      </c>
      <c r="B193" s="24">
        <f>data!B193</f>
        <v>43442</v>
      </c>
      <c r="C193">
        <f>data!C193</f>
        <v>24</v>
      </c>
      <c r="D193" t="str">
        <f>data!D193</f>
        <v>вых</v>
      </c>
      <c r="E193">
        <f>data!E193</f>
        <v>0</v>
      </c>
      <c r="F193">
        <f>IF(Расчет!H198=1,1,0)</f>
        <v>0</v>
      </c>
      <c r="G193" t="str">
        <f t="shared" si="6"/>
        <v>2018-12-8 24:00</v>
      </c>
      <c r="H193" s="116">
        <f>data!H193</f>
        <v>0.99099999999999999</v>
      </c>
      <c r="I193" s="116">
        <f>-'Raw result'!A192-config!$D$14*'Raw result'!B192</f>
        <v>0</v>
      </c>
      <c r="J193" s="116">
        <f t="shared" si="7"/>
        <v>0.99099999999999999</v>
      </c>
      <c r="K193" s="116" t="str">
        <f t="shared" si="8"/>
        <v/>
      </c>
      <c r="L193" s="116">
        <f>L192-'Raw result'!A192-'Raw result'!B192</f>
        <v>1.2212453270876722E-14</v>
      </c>
    </row>
    <row r="194" spans="1:12" x14ac:dyDescent="0.3">
      <c r="A194">
        <f>data!A194</f>
        <v>193</v>
      </c>
      <c r="B194" s="24">
        <f>data!B194</f>
        <v>43443</v>
      </c>
      <c r="C194">
        <f>data!C194</f>
        <v>1</v>
      </c>
      <c r="D194" t="str">
        <f>data!D194</f>
        <v>вых</v>
      </c>
      <c r="E194">
        <f>data!E194</f>
        <v>0</v>
      </c>
      <c r="F194">
        <f>IF(Расчет!H199=1,1,0)</f>
        <v>0</v>
      </c>
      <c r="G194" t="str">
        <f t="shared" ref="G194:G257" si="9">YEAR(B194)&amp;"-"&amp;MONTH(B194)&amp;"-"&amp;DAY(B194)&amp;" "&amp;C194&amp;":00"</f>
        <v>2018-12-9 1:00</v>
      </c>
      <c r="H194" s="116">
        <f>data!H194</f>
        <v>0.99</v>
      </c>
      <c r="I194" s="116">
        <f>-'Raw result'!A193-config!$D$14*'Raw result'!B193</f>
        <v>0</v>
      </c>
      <c r="J194" s="116">
        <f t="shared" si="7"/>
        <v>0.99</v>
      </c>
      <c r="K194" s="116" t="str">
        <f t="shared" si="8"/>
        <v/>
      </c>
      <c r="L194" s="116">
        <f>L193-'Raw result'!A193-'Raw result'!B193</f>
        <v>1.2212453270876722E-14</v>
      </c>
    </row>
    <row r="195" spans="1:12" x14ac:dyDescent="0.3">
      <c r="A195">
        <f>data!A195</f>
        <v>194</v>
      </c>
      <c r="B195" s="24">
        <f>data!B195</f>
        <v>43443</v>
      </c>
      <c r="C195">
        <f>data!C195</f>
        <v>2</v>
      </c>
      <c r="D195" t="str">
        <f>data!D195</f>
        <v>вых</v>
      </c>
      <c r="E195">
        <f>data!E195</f>
        <v>0</v>
      </c>
      <c r="F195">
        <f>IF(Расчет!H200=1,1,0)</f>
        <v>0</v>
      </c>
      <c r="G195" t="str">
        <f t="shared" si="9"/>
        <v>2018-12-9 2:00</v>
      </c>
      <c r="H195" s="116">
        <f>data!H195</f>
        <v>0.99199999999999999</v>
      </c>
      <c r="I195" s="116">
        <f>-'Raw result'!A194-config!$D$14*'Raw result'!B194</f>
        <v>0.93000000000002969</v>
      </c>
      <c r="J195" s="116">
        <f t="shared" ref="J195:J258" si="10">H195+I195</f>
        <v>1.9220000000000297</v>
      </c>
      <c r="K195" s="116" t="str">
        <f t="shared" ref="K195:K258" si="11">IF(F195&gt;0,F195*J195,"")</f>
        <v/>
      </c>
      <c r="L195" s="116">
        <f>L194-'Raw result'!A194-'Raw result'!B194</f>
        <v>0.9300000000000419</v>
      </c>
    </row>
    <row r="196" spans="1:12" x14ac:dyDescent="0.3">
      <c r="A196">
        <f>data!A196</f>
        <v>195</v>
      </c>
      <c r="B196" s="24">
        <f>data!B196</f>
        <v>43443</v>
      </c>
      <c r="C196">
        <f>data!C196</f>
        <v>3</v>
      </c>
      <c r="D196" t="str">
        <f>data!D196</f>
        <v>вых</v>
      </c>
      <c r="E196">
        <f>data!E196</f>
        <v>0</v>
      </c>
      <c r="F196">
        <f>IF(Расчет!H201=1,1,0)</f>
        <v>0</v>
      </c>
      <c r="G196" t="str">
        <f t="shared" si="9"/>
        <v>2018-12-9 3:00</v>
      </c>
      <c r="H196" s="116">
        <f>data!H196</f>
        <v>0.996</v>
      </c>
      <c r="I196" s="116">
        <f>-'Raw result'!A195-config!$D$14*'Raw result'!B195</f>
        <v>0</v>
      </c>
      <c r="J196" s="116">
        <f t="shared" si="10"/>
        <v>0.996</v>
      </c>
      <c r="K196" s="116" t="str">
        <f t="shared" si="11"/>
        <v/>
      </c>
      <c r="L196" s="116">
        <f>L195-'Raw result'!A195-'Raw result'!B195</f>
        <v>0.9300000000000419</v>
      </c>
    </row>
    <row r="197" spans="1:12" x14ac:dyDescent="0.3">
      <c r="A197">
        <f>data!A197</f>
        <v>196</v>
      </c>
      <c r="B197" s="24">
        <f>data!B197</f>
        <v>43443</v>
      </c>
      <c r="C197">
        <f>data!C197</f>
        <v>4</v>
      </c>
      <c r="D197" t="str">
        <f>data!D197</f>
        <v>вых</v>
      </c>
      <c r="E197">
        <f>data!E197</f>
        <v>0</v>
      </c>
      <c r="F197">
        <f>IF(Расчет!H202=1,1,0)</f>
        <v>0</v>
      </c>
      <c r="G197" t="str">
        <f t="shared" si="9"/>
        <v>2018-12-9 4:00</v>
      </c>
      <c r="H197" s="116">
        <f>data!H197</f>
        <v>0.99399999999999999</v>
      </c>
      <c r="I197" s="116">
        <f>-'Raw result'!A196-config!$D$14*'Raw result'!B196</f>
        <v>2.5</v>
      </c>
      <c r="J197" s="116">
        <f t="shared" si="10"/>
        <v>3.4939999999999998</v>
      </c>
      <c r="K197" s="116" t="str">
        <f t="shared" si="11"/>
        <v/>
      </c>
      <c r="L197" s="116">
        <f>L196-'Raw result'!A196-'Raw result'!B196</f>
        <v>3.4300000000000419</v>
      </c>
    </row>
    <row r="198" spans="1:12" x14ac:dyDescent="0.3">
      <c r="A198">
        <f>data!A198</f>
        <v>197</v>
      </c>
      <c r="B198" s="24">
        <f>data!B198</f>
        <v>43443</v>
      </c>
      <c r="C198">
        <f>data!C198</f>
        <v>5</v>
      </c>
      <c r="D198" t="str">
        <f>data!D198</f>
        <v>вых</v>
      </c>
      <c r="E198">
        <f>data!E198</f>
        <v>0</v>
      </c>
      <c r="F198">
        <f>IF(Расчет!H203=1,1,0)</f>
        <v>0</v>
      </c>
      <c r="G198" t="str">
        <f t="shared" si="9"/>
        <v>2018-12-9 5:00</v>
      </c>
      <c r="H198" s="116">
        <f>data!H198</f>
        <v>0.996</v>
      </c>
      <c r="I198" s="116">
        <f>-'Raw result'!A197-config!$D$14*'Raw result'!B197</f>
        <v>2.5</v>
      </c>
      <c r="J198" s="116">
        <f t="shared" si="10"/>
        <v>3.496</v>
      </c>
      <c r="K198" s="116" t="str">
        <f t="shared" si="11"/>
        <v/>
      </c>
      <c r="L198" s="116">
        <f>L197-'Raw result'!A197-'Raw result'!B197</f>
        <v>5.9300000000000423</v>
      </c>
    </row>
    <row r="199" spans="1:12" x14ac:dyDescent="0.3">
      <c r="A199">
        <f>data!A199</f>
        <v>198</v>
      </c>
      <c r="B199" s="24">
        <f>data!B199</f>
        <v>43443</v>
      </c>
      <c r="C199">
        <f>data!C199</f>
        <v>6</v>
      </c>
      <c r="D199" t="str">
        <f>data!D199</f>
        <v>вых</v>
      </c>
      <c r="E199">
        <f>data!E199</f>
        <v>0</v>
      </c>
      <c r="F199">
        <f>IF(Расчет!H204=1,1,0)</f>
        <v>0</v>
      </c>
      <c r="G199" t="str">
        <f t="shared" si="9"/>
        <v>2018-12-9 6:00</v>
      </c>
      <c r="H199" s="116">
        <f>data!H199</f>
        <v>0.99199999999999999</v>
      </c>
      <c r="I199" s="116">
        <f>-'Raw result'!A198-config!$D$14*'Raw result'!B198</f>
        <v>0</v>
      </c>
      <c r="J199" s="116">
        <f t="shared" si="10"/>
        <v>0.99199999999999999</v>
      </c>
      <c r="K199" s="116" t="str">
        <f t="shared" si="11"/>
        <v/>
      </c>
      <c r="L199" s="116">
        <f>L198-'Raw result'!A198-'Raw result'!B198</f>
        <v>5.9300000000000423</v>
      </c>
    </row>
    <row r="200" spans="1:12" x14ac:dyDescent="0.3">
      <c r="A200">
        <f>data!A200</f>
        <v>199</v>
      </c>
      <c r="B200" s="24">
        <f>data!B200</f>
        <v>43443</v>
      </c>
      <c r="C200">
        <f>data!C200</f>
        <v>7</v>
      </c>
      <c r="D200" t="str">
        <f>data!D200</f>
        <v>вых</v>
      </c>
      <c r="E200">
        <f>data!E200</f>
        <v>0</v>
      </c>
      <c r="F200">
        <f>IF(Расчет!H205=1,1,0)</f>
        <v>0</v>
      </c>
      <c r="G200" t="str">
        <f t="shared" si="9"/>
        <v>2018-12-9 7:00</v>
      </c>
      <c r="H200" s="116">
        <f>data!H200</f>
        <v>0.99299999999999999</v>
      </c>
      <c r="I200" s="116">
        <f>-'Raw result'!A199-config!$D$14*'Raw result'!B199</f>
        <v>0</v>
      </c>
      <c r="J200" s="116">
        <f t="shared" si="10"/>
        <v>0.99299999999999999</v>
      </c>
      <c r="K200" s="116" t="str">
        <f t="shared" si="11"/>
        <v/>
      </c>
      <c r="L200" s="116">
        <f>L199-'Raw result'!A199-'Raw result'!B199</f>
        <v>5.9300000000000423</v>
      </c>
    </row>
    <row r="201" spans="1:12" x14ac:dyDescent="0.3">
      <c r="A201">
        <f>data!A201</f>
        <v>200</v>
      </c>
      <c r="B201" s="24">
        <f>data!B201</f>
        <v>43443</v>
      </c>
      <c r="C201">
        <f>data!C201</f>
        <v>8</v>
      </c>
      <c r="D201" t="str">
        <f>data!D201</f>
        <v>вых</v>
      </c>
      <c r="E201">
        <f>data!E201</f>
        <v>0</v>
      </c>
      <c r="F201">
        <f>IF(Расчет!H206=1,1,0)</f>
        <v>0</v>
      </c>
      <c r="G201" t="str">
        <f t="shared" si="9"/>
        <v>2018-12-9 8:00</v>
      </c>
      <c r="H201" s="116">
        <f>data!H201</f>
        <v>0.996</v>
      </c>
      <c r="I201" s="116">
        <f>-'Raw result'!A200-config!$D$14*'Raw result'!B200</f>
        <v>0</v>
      </c>
      <c r="J201" s="116">
        <f t="shared" si="10"/>
        <v>0.996</v>
      </c>
      <c r="K201" s="116" t="str">
        <f t="shared" si="11"/>
        <v/>
      </c>
      <c r="L201" s="116">
        <f>L200-'Raw result'!A200-'Raw result'!B200</f>
        <v>5.9300000000000423</v>
      </c>
    </row>
    <row r="202" spans="1:12" x14ac:dyDescent="0.3">
      <c r="A202">
        <f>data!A202</f>
        <v>201</v>
      </c>
      <c r="B202" s="24">
        <f>data!B202</f>
        <v>43443</v>
      </c>
      <c r="C202">
        <f>data!C202</f>
        <v>9</v>
      </c>
      <c r="D202" t="str">
        <f>data!D202</f>
        <v>вых</v>
      </c>
      <c r="E202">
        <f>data!E202</f>
        <v>0</v>
      </c>
      <c r="F202">
        <f>IF(Расчет!H207=1,1,0)</f>
        <v>0</v>
      </c>
      <c r="G202" t="str">
        <f t="shared" si="9"/>
        <v>2018-12-9 9:00</v>
      </c>
      <c r="H202" s="116">
        <f>data!H202</f>
        <v>0.99</v>
      </c>
      <c r="I202" s="116">
        <f>-'Raw result'!A201-config!$D$14*'Raw result'!B201</f>
        <v>0</v>
      </c>
      <c r="J202" s="116">
        <f t="shared" si="10"/>
        <v>0.99</v>
      </c>
      <c r="K202" s="116" t="str">
        <f t="shared" si="11"/>
        <v/>
      </c>
      <c r="L202" s="116">
        <f>L201-'Raw result'!A201-'Raw result'!B201</f>
        <v>5.9300000000000423</v>
      </c>
    </row>
    <row r="203" spans="1:12" x14ac:dyDescent="0.3">
      <c r="A203">
        <f>data!A203</f>
        <v>202</v>
      </c>
      <c r="B203" s="24">
        <f>data!B203</f>
        <v>43443</v>
      </c>
      <c r="C203">
        <f>data!C203</f>
        <v>10</v>
      </c>
      <c r="D203" t="str">
        <f>data!D203</f>
        <v>вых</v>
      </c>
      <c r="E203">
        <f>data!E203</f>
        <v>0</v>
      </c>
      <c r="F203">
        <f>IF(Расчет!H208=1,1,0)</f>
        <v>0</v>
      </c>
      <c r="G203" t="str">
        <f t="shared" si="9"/>
        <v>2018-12-9 10:00</v>
      </c>
      <c r="H203" s="116">
        <f>data!H203</f>
        <v>0.98199999999999998</v>
      </c>
      <c r="I203" s="116">
        <f>-'Raw result'!A202-config!$D$14*'Raw result'!B202</f>
        <v>0</v>
      </c>
      <c r="J203" s="116">
        <f t="shared" si="10"/>
        <v>0.98199999999999998</v>
      </c>
      <c r="K203" s="116" t="str">
        <f t="shared" si="11"/>
        <v/>
      </c>
      <c r="L203" s="116">
        <f>L202-'Raw result'!A202-'Raw result'!B202</f>
        <v>5.9300000000000423</v>
      </c>
    </row>
    <row r="204" spans="1:12" x14ac:dyDescent="0.3">
      <c r="A204">
        <f>data!A204</f>
        <v>203</v>
      </c>
      <c r="B204" s="24">
        <f>data!B204</f>
        <v>43443</v>
      </c>
      <c r="C204">
        <f>data!C204</f>
        <v>11</v>
      </c>
      <c r="D204" t="str">
        <f>data!D204</f>
        <v>вых</v>
      </c>
      <c r="E204">
        <f>data!E204</f>
        <v>0</v>
      </c>
      <c r="F204">
        <f>IF(Расчет!H209=1,1,0)</f>
        <v>0</v>
      </c>
      <c r="G204" t="str">
        <f t="shared" si="9"/>
        <v>2018-12-9 11:00</v>
      </c>
      <c r="H204" s="116">
        <f>data!H204</f>
        <v>0.98799999999999999</v>
      </c>
      <c r="I204" s="116">
        <f>-'Raw result'!A203-config!$D$14*'Raw result'!B203</f>
        <v>0</v>
      </c>
      <c r="J204" s="116">
        <f t="shared" si="10"/>
        <v>0.98799999999999999</v>
      </c>
      <c r="K204" s="116" t="str">
        <f t="shared" si="11"/>
        <v/>
      </c>
      <c r="L204" s="116">
        <f>L203-'Raw result'!A203-'Raw result'!B203</f>
        <v>5.9300000000000423</v>
      </c>
    </row>
    <row r="205" spans="1:12" x14ac:dyDescent="0.3">
      <c r="A205">
        <f>data!A205</f>
        <v>204</v>
      </c>
      <c r="B205" s="24">
        <f>data!B205</f>
        <v>43443</v>
      </c>
      <c r="C205">
        <f>data!C205</f>
        <v>12</v>
      </c>
      <c r="D205" t="str">
        <f>data!D205</f>
        <v>вых</v>
      </c>
      <c r="E205">
        <f>data!E205</f>
        <v>0</v>
      </c>
      <c r="F205">
        <f>IF(Расчет!H210=1,1,0)</f>
        <v>0</v>
      </c>
      <c r="G205" t="str">
        <f t="shared" si="9"/>
        <v>2018-12-9 12:00</v>
      </c>
      <c r="H205" s="116">
        <f>data!H205</f>
        <v>0.99099999999999999</v>
      </c>
      <c r="I205" s="116">
        <f>-'Raw result'!A204-config!$D$14*'Raw result'!B204</f>
        <v>-0.66750000000008092</v>
      </c>
      <c r="J205" s="116">
        <f t="shared" si="10"/>
        <v>0.32349999999991907</v>
      </c>
      <c r="K205" s="116" t="str">
        <f t="shared" si="11"/>
        <v/>
      </c>
      <c r="L205" s="116">
        <f>L204-'Raw result'!A204-'Raw result'!B204</f>
        <v>5.2273684210525886</v>
      </c>
    </row>
    <row r="206" spans="1:12" x14ac:dyDescent="0.3">
      <c r="A206">
        <f>data!A206</f>
        <v>205</v>
      </c>
      <c r="B206" s="24">
        <f>data!B206</f>
        <v>43443</v>
      </c>
      <c r="C206">
        <f>data!C206</f>
        <v>13</v>
      </c>
      <c r="D206" t="str">
        <f>data!D206</f>
        <v>вых</v>
      </c>
      <c r="E206">
        <f>data!E206</f>
        <v>0</v>
      </c>
      <c r="F206">
        <f>IF(Расчет!H211=1,1,0)</f>
        <v>0</v>
      </c>
      <c r="G206" t="str">
        <f t="shared" si="9"/>
        <v>2018-12-9 13:00</v>
      </c>
      <c r="H206" s="116">
        <f>data!H206</f>
        <v>0.99099999999999999</v>
      </c>
      <c r="I206" s="116">
        <f>-'Raw result'!A205-config!$D$14*'Raw result'!B205</f>
        <v>0</v>
      </c>
      <c r="J206" s="116">
        <f t="shared" si="10"/>
        <v>0.99099999999999999</v>
      </c>
      <c r="K206" s="116" t="str">
        <f t="shared" si="11"/>
        <v/>
      </c>
      <c r="L206" s="116">
        <f>L205-'Raw result'!A205-'Raw result'!B205</f>
        <v>5.2273684210525886</v>
      </c>
    </row>
    <row r="207" spans="1:12" x14ac:dyDescent="0.3">
      <c r="A207">
        <f>data!A207</f>
        <v>206</v>
      </c>
      <c r="B207" s="24">
        <f>data!B207</f>
        <v>43443</v>
      </c>
      <c r="C207">
        <f>data!C207</f>
        <v>14</v>
      </c>
      <c r="D207" t="str">
        <f>data!D207</f>
        <v>вых</v>
      </c>
      <c r="E207">
        <f>data!E207</f>
        <v>0</v>
      </c>
      <c r="F207">
        <f>IF(Расчет!H212=1,1,0)</f>
        <v>0</v>
      </c>
      <c r="G207" t="str">
        <f t="shared" si="9"/>
        <v>2018-12-9 14:00</v>
      </c>
      <c r="H207" s="116">
        <f>data!H207</f>
        <v>0.98299999999999998</v>
      </c>
      <c r="I207" s="116">
        <f>-'Raw result'!A206-config!$D$14*'Raw result'!B206</f>
        <v>0</v>
      </c>
      <c r="J207" s="116">
        <f t="shared" si="10"/>
        <v>0.98299999999999998</v>
      </c>
      <c r="K207" s="116" t="str">
        <f t="shared" si="11"/>
        <v/>
      </c>
      <c r="L207" s="116">
        <f>L206-'Raw result'!A206-'Raw result'!B206</f>
        <v>5.2273684210525886</v>
      </c>
    </row>
    <row r="208" spans="1:12" x14ac:dyDescent="0.3">
      <c r="A208">
        <f>data!A208</f>
        <v>207</v>
      </c>
      <c r="B208" s="24">
        <f>data!B208</f>
        <v>43443</v>
      </c>
      <c r="C208">
        <f>data!C208</f>
        <v>15</v>
      </c>
      <c r="D208" t="str">
        <f>data!D208</f>
        <v>вых</v>
      </c>
      <c r="E208">
        <f>data!E208</f>
        <v>0</v>
      </c>
      <c r="F208">
        <f>IF(Расчет!H213=1,1,0)</f>
        <v>0</v>
      </c>
      <c r="G208" t="str">
        <f t="shared" si="9"/>
        <v>2018-12-9 15:00</v>
      </c>
      <c r="H208" s="116">
        <f>data!H208</f>
        <v>0.97</v>
      </c>
      <c r="I208" s="116">
        <f>-'Raw result'!A207-config!$D$14*'Raw result'!B207</f>
        <v>0</v>
      </c>
      <c r="J208" s="116">
        <f t="shared" si="10"/>
        <v>0.97</v>
      </c>
      <c r="K208" s="116" t="str">
        <f t="shared" si="11"/>
        <v/>
      </c>
      <c r="L208" s="116">
        <f>L207-'Raw result'!A207-'Raw result'!B207</f>
        <v>5.2273684210525886</v>
      </c>
    </row>
    <row r="209" spans="1:12" x14ac:dyDescent="0.3">
      <c r="A209">
        <f>data!A209</f>
        <v>208</v>
      </c>
      <c r="B209" s="24">
        <f>data!B209</f>
        <v>43443</v>
      </c>
      <c r="C209">
        <f>data!C209</f>
        <v>16</v>
      </c>
      <c r="D209" t="str">
        <f>data!D209</f>
        <v>вых</v>
      </c>
      <c r="E209">
        <f>data!E209</f>
        <v>0</v>
      </c>
      <c r="F209">
        <f>IF(Расчет!H214=1,1,0)</f>
        <v>0</v>
      </c>
      <c r="G209" t="str">
        <f t="shared" si="9"/>
        <v>2018-12-9 16:00</v>
      </c>
      <c r="H209" s="116">
        <f>data!H209</f>
        <v>0.97199999999999998</v>
      </c>
      <c r="I209" s="116">
        <f>-'Raw result'!A208-config!$D$14*'Raw result'!B208</f>
        <v>0</v>
      </c>
      <c r="J209" s="116">
        <f t="shared" si="10"/>
        <v>0.97199999999999998</v>
      </c>
      <c r="K209" s="116" t="str">
        <f t="shared" si="11"/>
        <v/>
      </c>
      <c r="L209" s="116">
        <f>L208-'Raw result'!A208-'Raw result'!B208</f>
        <v>5.2273684210525886</v>
      </c>
    </row>
    <row r="210" spans="1:12" x14ac:dyDescent="0.3">
      <c r="A210">
        <f>data!A210</f>
        <v>209</v>
      </c>
      <c r="B210" s="24">
        <f>data!B210</f>
        <v>43443</v>
      </c>
      <c r="C210">
        <f>data!C210</f>
        <v>17</v>
      </c>
      <c r="D210" t="str">
        <f>data!D210</f>
        <v>вых</v>
      </c>
      <c r="E210">
        <f>data!E210</f>
        <v>0</v>
      </c>
      <c r="F210">
        <f>IF(Расчет!H215=1,1,0)</f>
        <v>0</v>
      </c>
      <c r="G210" t="str">
        <f t="shared" si="9"/>
        <v>2018-12-9 17:00</v>
      </c>
      <c r="H210" s="116">
        <f>data!H210</f>
        <v>0.98399999999999999</v>
      </c>
      <c r="I210" s="116">
        <f>-'Raw result'!A209-config!$D$14*'Raw result'!B209</f>
        <v>-0.98400000000000021</v>
      </c>
      <c r="J210" s="116">
        <f t="shared" si="10"/>
        <v>0</v>
      </c>
      <c r="K210" s="116" t="str">
        <f t="shared" si="11"/>
        <v/>
      </c>
      <c r="L210" s="116">
        <f>L209-'Raw result'!A209-'Raw result'!B209</f>
        <v>4.1915789473683773</v>
      </c>
    </row>
    <row r="211" spans="1:12" x14ac:dyDescent="0.3">
      <c r="A211">
        <f>data!A211</f>
        <v>210</v>
      </c>
      <c r="B211" s="24">
        <f>data!B211</f>
        <v>43443</v>
      </c>
      <c r="C211">
        <f>data!C211</f>
        <v>18</v>
      </c>
      <c r="D211" t="str">
        <f>data!D211</f>
        <v>вых</v>
      </c>
      <c r="E211">
        <f>data!E211</f>
        <v>0</v>
      </c>
      <c r="F211">
        <f>IF(Расчет!H216=1,1,0)</f>
        <v>0</v>
      </c>
      <c r="G211" t="str">
        <f t="shared" si="9"/>
        <v>2018-12-9 18:00</v>
      </c>
      <c r="H211" s="116">
        <f>data!H211</f>
        <v>0.99299999999999999</v>
      </c>
      <c r="I211" s="116">
        <f>-'Raw result'!A210-config!$D$14*'Raw result'!B210</f>
        <v>-0.99299999999999999</v>
      </c>
      <c r="J211" s="116">
        <f t="shared" si="10"/>
        <v>0</v>
      </c>
      <c r="K211" s="116" t="str">
        <f t="shared" si="11"/>
        <v/>
      </c>
      <c r="L211" s="116">
        <f>L210-'Raw result'!A210-'Raw result'!B210</f>
        <v>3.1463157894736407</v>
      </c>
    </row>
    <row r="212" spans="1:12" x14ac:dyDescent="0.3">
      <c r="A212">
        <f>data!A212</f>
        <v>211</v>
      </c>
      <c r="B212" s="24">
        <f>data!B212</f>
        <v>43443</v>
      </c>
      <c r="C212">
        <f>data!C212</f>
        <v>19</v>
      </c>
      <c r="D212" t="str">
        <f>data!D212</f>
        <v>вых</v>
      </c>
      <c r="E212">
        <f>data!E212</f>
        <v>0</v>
      </c>
      <c r="F212">
        <f>IF(Расчет!H217=1,1,0)</f>
        <v>0</v>
      </c>
      <c r="G212" t="str">
        <f t="shared" si="9"/>
        <v>2018-12-9 19:00</v>
      </c>
      <c r="H212" s="116">
        <f>data!H212</f>
        <v>0.99299999999999999</v>
      </c>
      <c r="I212" s="116">
        <f>-'Raw result'!A211-config!$D$14*'Raw result'!B211</f>
        <v>-0.99300000000000022</v>
      </c>
      <c r="J212" s="116">
        <f t="shared" si="10"/>
        <v>0</v>
      </c>
      <c r="K212" s="116" t="str">
        <f t="shared" si="11"/>
        <v/>
      </c>
      <c r="L212" s="116">
        <f>L211-'Raw result'!A211-'Raw result'!B211</f>
        <v>2.1010526315789035</v>
      </c>
    </row>
    <row r="213" spans="1:12" x14ac:dyDescent="0.3">
      <c r="A213">
        <f>data!A213</f>
        <v>212</v>
      </c>
      <c r="B213" s="24">
        <f>data!B213</f>
        <v>43443</v>
      </c>
      <c r="C213">
        <f>data!C213</f>
        <v>20</v>
      </c>
      <c r="D213" t="str">
        <f>data!D213</f>
        <v>вых</v>
      </c>
      <c r="E213">
        <f>data!E213</f>
        <v>0</v>
      </c>
      <c r="F213">
        <f>IF(Расчет!H218=1,1,0)</f>
        <v>0</v>
      </c>
      <c r="G213" t="str">
        <f t="shared" si="9"/>
        <v>2018-12-9 20:00</v>
      </c>
      <c r="H213" s="116">
        <f>data!H213</f>
        <v>1.002</v>
      </c>
      <c r="I213" s="116">
        <f>-'Raw result'!A212-config!$D$14*'Raw result'!B212</f>
        <v>-1.002</v>
      </c>
      <c r="J213" s="116">
        <f t="shared" si="10"/>
        <v>0</v>
      </c>
      <c r="K213" s="116" t="str">
        <f t="shared" si="11"/>
        <v/>
      </c>
      <c r="L213" s="116">
        <f>L212-'Raw result'!A212-'Raw result'!B212</f>
        <v>1.0463157894736403</v>
      </c>
    </row>
    <row r="214" spans="1:12" x14ac:dyDescent="0.3">
      <c r="A214">
        <f>data!A214</f>
        <v>213</v>
      </c>
      <c r="B214" s="24">
        <f>data!B214</f>
        <v>43443</v>
      </c>
      <c r="C214">
        <f>data!C214</f>
        <v>21</v>
      </c>
      <c r="D214" t="str">
        <f>data!D214</f>
        <v>вых</v>
      </c>
      <c r="E214">
        <f>data!E214</f>
        <v>0</v>
      </c>
      <c r="F214">
        <f>IF(Расчет!H219=1,1,0)</f>
        <v>0</v>
      </c>
      <c r="G214" t="str">
        <f t="shared" si="9"/>
        <v>2018-12-9 21:00</v>
      </c>
      <c r="H214" s="116">
        <f>data!H214</f>
        <v>0.99399999999999999</v>
      </c>
      <c r="I214" s="116">
        <f>-'Raw result'!A213-config!$D$14*'Raw result'!B213</f>
        <v>-0.99400000000000022</v>
      </c>
      <c r="J214" s="116">
        <f t="shared" si="10"/>
        <v>0</v>
      </c>
      <c r="K214" s="116" t="str">
        <f t="shared" si="11"/>
        <v/>
      </c>
      <c r="L214" s="116">
        <f>L213-'Raw result'!A213-'Raw result'!B213</f>
        <v>-4.418687638008123E-14</v>
      </c>
    </row>
    <row r="215" spans="1:12" x14ac:dyDescent="0.3">
      <c r="A215">
        <f>data!A215</f>
        <v>214</v>
      </c>
      <c r="B215" s="24">
        <f>data!B215</f>
        <v>43443</v>
      </c>
      <c r="C215">
        <f>data!C215</f>
        <v>22</v>
      </c>
      <c r="D215" t="str">
        <f>data!D215</f>
        <v>вых</v>
      </c>
      <c r="E215">
        <f>data!E215</f>
        <v>0</v>
      </c>
      <c r="F215">
        <f>IF(Расчет!H220=1,1,0)</f>
        <v>0</v>
      </c>
      <c r="G215" t="str">
        <f t="shared" si="9"/>
        <v>2018-12-9 22:00</v>
      </c>
      <c r="H215" s="116">
        <f>data!H215</f>
        <v>0.98799999999999999</v>
      </c>
      <c r="I215" s="116">
        <f>-'Raw result'!A214-config!$D$14*'Raw result'!B214</f>
        <v>0</v>
      </c>
      <c r="J215" s="116">
        <f t="shared" si="10"/>
        <v>0.98799999999999999</v>
      </c>
      <c r="K215" s="116" t="str">
        <f t="shared" si="11"/>
        <v/>
      </c>
      <c r="L215" s="116">
        <f>L214-'Raw result'!A214-'Raw result'!B214</f>
        <v>-4.418687638008123E-14</v>
      </c>
    </row>
    <row r="216" spans="1:12" x14ac:dyDescent="0.3">
      <c r="A216">
        <f>data!A216</f>
        <v>215</v>
      </c>
      <c r="B216" s="24">
        <f>data!B216</f>
        <v>43443</v>
      </c>
      <c r="C216">
        <f>data!C216</f>
        <v>23</v>
      </c>
      <c r="D216" t="str">
        <f>data!D216</f>
        <v>вых</v>
      </c>
      <c r="E216">
        <f>data!E216</f>
        <v>0</v>
      </c>
      <c r="F216">
        <f>IF(Расчет!H221=1,1,0)</f>
        <v>0</v>
      </c>
      <c r="G216" t="str">
        <f t="shared" si="9"/>
        <v>2018-12-9 23:00</v>
      </c>
      <c r="H216" s="116">
        <f>data!H216</f>
        <v>0.97599999999999998</v>
      </c>
      <c r="I216" s="116">
        <f>-'Raw result'!A215-config!$D$14*'Raw result'!B215</f>
        <v>0</v>
      </c>
      <c r="J216" s="116">
        <f t="shared" si="10"/>
        <v>0.97599999999999998</v>
      </c>
      <c r="K216" s="116" t="str">
        <f t="shared" si="11"/>
        <v/>
      </c>
      <c r="L216" s="116">
        <f>L215-'Raw result'!A215-'Raw result'!B215</f>
        <v>-4.418687638008123E-14</v>
      </c>
    </row>
    <row r="217" spans="1:12" x14ac:dyDescent="0.3">
      <c r="A217">
        <f>data!A217</f>
        <v>216</v>
      </c>
      <c r="B217" s="24">
        <f>data!B217</f>
        <v>43443</v>
      </c>
      <c r="C217">
        <f>data!C217</f>
        <v>24</v>
      </c>
      <c r="D217" t="str">
        <f>data!D217</f>
        <v>вых</v>
      </c>
      <c r="E217">
        <f>data!E217</f>
        <v>0</v>
      </c>
      <c r="F217">
        <f>IF(Расчет!H222=1,1,0)</f>
        <v>0</v>
      </c>
      <c r="G217" t="str">
        <f t="shared" si="9"/>
        <v>2018-12-9 24:00</v>
      </c>
      <c r="H217" s="116">
        <f>data!H217</f>
        <v>0.97199999999999998</v>
      </c>
      <c r="I217" s="116">
        <f>-'Raw result'!A216-config!$D$14*'Raw result'!B216</f>
        <v>0</v>
      </c>
      <c r="J217" s="116">
        <f t="shared" si="10"/>
        <v>0.97199999999999998</v>
      </c>
      <c r="K217" s="116" t="str">
        <f t="shared" si="11"/>
        <v/>
      </c>
      <c r="L217" s="116">
        <f>L216-'Raw result'!A216-'Raw result'!B216</f>
        <v>-4.418687638008123E-14</v>
      </c>
    </row>
    <row r="218" spans="1:12" x14ac:dyDescent="0.3">
      <c r="A218">
        <f>data!A218</f>
        <v>217</v>
      </c>
      <c r="B218" s="24">
        <f>data!B218</f>
        <v>43444</v>
      </c>
      <c r="C218">
        <f>data!C218</f>
        <v>1</v>
      </c>
      <c r="D218" t="str">
        <f>data!D218</f>
        <v>раб</v>
      </c>
      <c r="E218">
        <f>data!E218</f>
        <v>0</v>
      </c>
      <c r="F218">
        <f>IF(Расчет!H223=1,1,0)</f>
        <v>0</v>
      </c>
      <c r="G218" t="str">
        <f t="shared" si="9"/>
        <v>2018-12-10 1:00</v>
      </c>
      <c r="H218" s="116">
        <f>data!H218</f>
        <v>0.97799999999999998</v>
      </c>
      <c r="I218" s="116">
        <f>-'Raw result'!A217-config!$D$14*'Raw result'!B217</f>
        <v>0</v>
      </c>
      <c r="J218" s="116">
        <f t="shared" si="10"/>
        <v>0.97799999999999998</v>
      </c>
      <c r="K218" s="116" t="str">
        <f t="shared" si="11"/>
        <v/>
      </c>
      <c r="L218" s="116">
        <f>L217-'Raw result'!A217-'Raw result'!B217</f>
        <v>-4.418687638008123E-14</v>
      </c>
    </row>
    <row r="219" spans="1:12" x14ac:dyDescent="0.3">
      <c r="A219">
        <f>data!A219</f>
        <v>218</v>
      </c>
      <c r="B219" s="24">
        <f>data!B219</f>
        <v>43444</v>
      </c>
      <c r="C219">
        <f>data!C219</f>
        <v>2</v>
      </c>
      <c r="D219" t="str">
        <f>data!D219</f>
        <v>раб</v>
      </c>
      <c r="E219">
        <f>data!E219</f>
        <v>0</v>
      </c>
      <c r="F219">
        <f>IF(Расчет!H224=1,1,0)</f>
        <v>0</v>
      </c>
      <c r="G219" t="str">
        <f t="shared" si="9"/>
        <v>2018-12-10 2:00</v>
      </c>
      <c r="H219" s="116">
        <f>data!H219</f>
        <v>0.97799999999999998</v>
      </c>
      <c r="I219" s="116">
        <f>-'Raw result'!A218-config!$D$14*'Raw result'!B218</f>
        <v>0.93000000000005778</v>
      </c>
      <c r="J219" s="116">
        <f t="shared" si="10"/>
        <v>1.9080000000000576</v>
      </c>
      <c r="K219" s="116" t="str">
        <f t="shared" si="11"/>
        <v/>
      </c>
      <c r="L219" s="116">
        <f>L218-'Raw result'!A218-'Raw result'!B218</f>
        <v>0.93000000000001359</v>
      </c>
    </row>
    <row r="220" spans="1:12" x14ac:dyDescent="0.3">
      <c r="A220">
        <f>data!A220</f>
        <v>219</v>
      </c>
      <c r="B220" s="24">
        <f>data!B220</f>
        <v>43444</v>
      </c>
      <c r="C220">
        <f>data!C220</f>
        <v>3</v>
      </c>
      <c r="D220" t="str">
        <f>data!D220</f>
        <v>раб</v>
      </c>
      <c r="E220">
        <f>data!E220</f>
        <v>0</v>
      </c>
      <c r="F220">
        <f>IF(Расчет!H225=1,1,0)</f>
        <v>0</v>
      </c>
      <c r="G220" t="str">
        <f t="shared" si="9"/>
        <v>2018-12-10 3:00</v>
      </c>
      <c r="H220" s="116">
        <f>data!H220</f>
        <v>0.98299999999999998</v>
      </c>
      <c r="I220" s="116">
        <f>-'Raw result'!A219-config!$D$14*'Raw result'!B219</f>
        <v>2.5</v>
      </c>
      <c r="J220" s="116">
        <f t="shared" si="10"/>
        <v>3.4830000000000001</v>
      </c>
      <c r="K220" s="116" t="str">
        <f t="shared" si="11"/>
        <v/>
      </c>
      <c r="L220" s="116">
        <f>L219-'Raw result'!A219-'Raw result'!B219</f>
        <v>3.4300000000000135</v>
      </c>
    </row>
    <row r="221" spans="1:12" x14ac:dyDescent="0.3">
      <c r="A221">
        <f>data!A221</f>
        <v>220</v>
      </c>
      <c r="B221" s="24">
        <f>data!B221</f>
        <v>43444</v>
      </c>
      <c r="C221">
        <f>data!C221</f>
        <v>4</v>
      </c>
      <c r="D221" t="str">
        <f>data!D221</f>
        <v>раб</v>
      </c>
      <c r="E221">
        <f>data!E221</f>
        <v>0</v>
      </c>
      <c r="F221">
        <f>IF(Расчет!H226=1,1,0)</f>
        <v>0</v>
      </c>
      <c r="G221" t="str">
        <f t="shared" si="9"/>
        <v>2018-12-10 4:00</v>
      </c>
      <c r="H221" s="116">
        <f>data!H221</f>
        <v>0.97799999999999998</v>
      </c>
      <c r="I221" s="116">
        <f>-'Raw result'!A220-config!$D$14*'Raw result'!B220</f>
        <v>2.5</v>
      </c>
      <c r="J221" s="116">
        <f t="shared" si="10"/>
        <v>3.4779999999999998</v>
      </c>
      <c r="K221" s="116" t="str">
        <f t="shared" si="11"/>
        <v/>
      </c>
      <c r="L221" s="116">
        <f>L220-'Raw result'!A220-'Raw result'!B220</f>
        <v>5.9300000000000139</v>
      </c>
    </row>
    <row r="222" spans="1:12" x14ac:dyDescent="0.3">
      <c r="A222">
        <f>data!A222</f>
        <v>221</v>
      </c>
      <c r="B222" s="24">
        <f>data!B222</f>
        <v>43444</v>
      </c>
      <c r="C222">
        <f>data!C222</f>
        <v>5</v>
      </c>
      <c r="D222" t="str">
        <f>data!D222</f>
        <v>раб</v>
      </c>
      <c r="E222">
        <f>data!E222</f>
        <v>0</v>
      </c>
      <c r="F222">
        <f>IF(Расчет!H227=1,1,0)</f>
        <v>0</v>
      </c>
      <c r="G222" t="str">
        <f t="shared" si="9"/>
        <v>2018-12-10 5:00</v>
      </c>
      <c r="H222" s="116">
        <f>data!H222</f>
        <v>0.97899999999999998</v>
      </c>
      <c r="I222" s="116">
        <f>-'Raw result'!A221-config!$D$14*'Raw result'!B221</f>
        <v>0</v>
      </c>
      <c r="J222" s="116">
        <f t="shared" si="10"/>
        <v>0.97899999999999998</v>
      </c>
      <c r="K222" s="116" t="str">
        <f t="shared" si="11"/>
        <v/>
      </c>
      <c r="L222" s="116">
        <f>L221-'Raw result'!A221-'Raw result'!B221</f>
        <v>5.9300000000000139</v>
      </c>
    </row>
    <row r="223" spans="1:12" x14ac:dyDescent="0.3">
      <c r="A223">
        <f>data!A223</f>
        <v>222</v>
      </c>
      <c r="B223" s="24">
        <f>data!B223</f>
        <v>43444</v>
      </c>
      <c r="C223">
        <f>data!C223</f>
        <v>6</v>
      </c>
      <c r="D223" t="str">
        <f>data!D223</f>
        <v>раб</v>
      </c>
      <c r="E223">
        <f>data!E223</f>
        <v>0</v>
      </c>
      <c r="F223">
        <f>IF(Расчет!H228=1,1,0)</f>
        <v>0</v>
      </c>
      <c r="G223" t="str">
        <f t="shared" si="9"/>
        <v>2018-12-10 6:00</v>
      </c>
      <c r="H223" s="116">
        <f>data!H223</f>
        <v>0.98</v>
      </c>
      <c r="I223" s="116">
        <f>-'Raw result'!A222-config!$D$14*'Raw result'!B222</f>
        <v>0</v>
      </c>
      <c r="J223" s="116">
        <f t="shared" si="10"/>
        <v>0.98</v>
      </c>
      <c r="K223" s="116" t="str">
        <f t="shared" si="11"/>
        <v/>
      </c>
      <c r="L223" s="116">
        <f>L222-'Raw result'!A222-'Raw result'!B222</f>
        <v>5.9300000000000139</v>
      </c>
    </row>
    <row r="224" spans="1:12" x14ac:dyDescent="0.3">
      <c r="A224">
        <f>data!A224</f>
        <v>223</v>
      </c>
      <c r="B224" s="24">
        <f>data!B224</f>
        <v>43444</v>
      </c>
      <c r="C224">
        <f>data!C224</f>
        <v>7</v>
      </c>
      <c r="D224" t="str">
        <f>data!D224</f>
        <v>раб</v>
      </c>
      <c r="E224">
        <f>data!E224</f>
        <v>0</v>
      </c>
      <c r="F224">
        <f>IF(Расчет!H229=1,1,0)</f>
        <v>0</v>
      </c>
      <c r="G224" t="str">
        <f t="shared" si="9"/>
        <v>2018-12-10 7:00</v>
      </c>
      <c r="H224" s="116">
        <f>data!H224</f>
        <v>1.0109999999999999</v>
      </c>
      <c r="I224" s="116">
        <f>-'Raw result'!A223-config!$D$14*'Raw result'!B223</f>
        <v>0</v>
      </c>
      <c r="J224" s="116">
        <f t="shared" si="10"/>
        <v>1.0109999999999999</v>
      </c>
      <c r="K224" s="116" t="str">
        <f t="shared" si="11"/>
        <v/>
      </c>
      <c r="L224" s="116">
        <f>L223-'Raw result'!A223-'Raw result'!B223</f>
        <v>5.9300000000000139</v>
      </c>
    </row>
    <row r="225" spans="1:12" x14ac:dyDescent="0.3">
      <c r="A225">
        <f>data!A225</f>
        <v>224</v>
      </c>
      <c r="B225" s="24">
        <f>data!B225</f>
        <v>43444</v>
      </c>
      <c r="C225">
        <f>data!C225</f>
        <v>8</v>
      </c>
      <c r="D225" t="str">
        <f>data!D225</f>
        <v>раб</v>
      </c>
      <c r="E225">
        <f>data!E225</f>
        <v>0</v>
      </c>
      <c r="F225">
        <f>IF(Расчет!H230=1,1,0)</f>
        <v>1</v>
      </c>
      <c r="G225" t="str">
        <f t="shared" si="9"/>
        <v>2018-12-10 8:00</v>
      </c>
      <c r="H225" s="116">
        <f>data!H225</f>
        <v>1.1519999999999999</v>
      </c>
      <c r="I225" s="116">
        <f>-'Raw result'!A224-config!$D$14*'Raw result'!B224</f>
        <v>-0.32668181818181308</v>
      </c>
      <c r="J225" s="116">
        <f t="shared" si="10"/>
        <v>0.82531818181818684</v>
      </c>
      <c r="K225" s="116">
        <f t="shared" si="11"/>
        <v>0.82531818181818684</v>
      </c>
      <c r="L225" s="116">
        <f>L224-'Raw result'!A224-'Raw result'!B224</f>
        <v>5.5861244019138949</v>
      </c>
    </row>
    <row r="226" spans="1:12" x14ac:dyDescent="0.3">
      <c r="A226">
        <f>data!A226</f>
        <v>225</v>
      </c>
      <c r="B226" s="24">
        <f>data!B226</f>
        <v>43444</v>
      </c>
      <c r="C226">
        <f>data!C226</f>
        <v>9</v>
      </c>
      <c r="D226" t="str">
        <f>data!D226</f>
        <v>раб</v>
      </c>
      <c r="E226">
        <f>data!E226</f>
        <v>0</v>
      </c>
      <c r="F226">
        <f>IF(Расчет!H231=1,1,0)</f>
        <v>1</v>
      </c>
      <c r="G226" t="str">
        <f t="shared" si="9"/>
        <v>2018-12-10 9:00</v>
      </c>
      <c r="H226" s="116">
        <f>data!H226</f>
        <v>1.6819999999999999</v>
      </c>
      <c r="I226" s="116">
        <f>-'Raw result'!A225-config!$D$14*'Raw result'!B225</f>
        <v>-0.85668181818181299</v>
      </c>
      <c r="J226" s="116">
        <f t="shared" si="10"/>
        <v>0.82531818181818695</v>
      </c>
      <c r="K226" s="116">
        <f t="shared" si="11"/>
        <v>0.82531818181818695</v>
      </c>
      <c r="L226" s="116">
        <f>L225-'Raw result'!A225-'Raw result'!B225</f>
        <v>4.6843540669856711</v>
      </c>
    </row>
    <row r="227" spans="1:12" x14ac:dyDescent="0.3">
      <c r="A227">
        <f>data!A227</f>
        <v>226</v>
      </c>
      <c r="B227" s="24">
        <f>data!B227</f>
        <v>43444</v>
      </c>
      <c r="C227">
        <f>data!C227</f>
        <v>10</v>
      </c>
      <c r="D227" t="str">
        <f>data!D227</f>
        <v>раб</v>
      </c>
      <c r="E227">
        <f>data!E227</f>
        <v>0</v>
      </c>
      <c r="F227">
        <f>IF(Расчет!H232=1,1,0)</f>
        <v>1</v>
      </c>
      <c r="G227" t="str">
        <f t="shared" si="9"/>
        <v>2018-12-10 10:00</v>
      </c>
      <c r="H227" s="116">
        <f>data!H227</f>
        <v>2.0379999999999998</v>
      </c>
      <c r="I227" s="116">
        <f>-'Raw result'!A226-config!$D$14*'Raw result'!B226</f>
        <v>-1.2126818181818131</v>
      </c>
      <c r="J227" s="116">
        <f t="shared" si="10"/>
        <v>0.82531818181818672</v>
      </c>
      <c r="K227" s="116">
        <f t="shared" si="11"/>
        <v>0.82531818181818672</v>
      </c>
      <c r="L227" s="116">
        <f>L226-'Raw result'!A226-'Raw result'!B226</f>
        <v>3.4078468899521837</v>
      </c>
    </row>
    <row r="228" spans="1:12" x14ac:dyDescent="0.3">
      <c r="A228">
        <f>data!A228</f>
        <v>227</v>
      </c>
      <c r="B228" s="24">
        <f>data!B228</f>
        <v>43444</v>
      </c>
      <c r="C228">
        <f>data!C228</f>
        <v>11</v>
      </c>
      <c r="D228" t="str">
        <f>data!D228</f>
        <v>раб</v>
      </c>
      <c r="E228">
        <f>data!E228</f>
        <v>0</v>
      </c>
      <c r="F228">
        <f>IF(Расчет!H233=1,1,0)</f>
        <v>1</v>
      </c>
      <c r="G228" t="str">
        <f t="shared" si="9"/>
        <v>2018-12-10 11:00</v>
      </c>
      <c r="H228" s="116">
        <f>data!H228</f>
        <v>2.1989999999999998</v>
      </c>
      <c r="I228" s="116">
        <f>-'Raw result'!A227-config!$D$14*'Raw result'!B227</f>
        <v>-1.3736818181818131</v>
      </c>
      <c r="J228" s="116">
        <f t="shared" si="10"/>
        <v>0.82531818181818672</v>
      </c>
      <c r="K228" s="116">
        <f t="shared" si="11"/>
        <v>0.82531818181818672</v>
      </c>
      <c r="L228" s="116">
        <f>L227-'Raw result'!A227-'Raw result'!B227</f>
        <v>1.9618660287081697</v>
      </c>
    </row>
    <row r="229" spans="1:12" x14ac:dyDescent="0.3">
      <c r="A229">
        <f>data!A229</f>
        <v>228</v>
      </c>
      <c r="B229" s="24">
        <f>data!B229</f>
        <v>43444</v>
      </c>
      <c r="C229">
        <f>data!C229</f>
        <v>12</v>
      </c>
      <c r="D229" t="str">
        <f>data!D229</f>
        <v>раб</v>
      </c>
      <c r="E229">
        <f>data!E229</f>
        <v>0</v>
      </c>
      <c r="F229">
        <f>IF(Расчет!H234=1,1,0)</f>
        <v>1</v>
      </c>
      <c r="G229" t="str">
        <f t="shared" si="9"/>
        <v>2018-12-10 12:00</v>
      </c>
      <c r="H229" s="116">
        <f>data!H229</f>
        <v>2.1709999999999998</v>
      </c>
      <c r="I229" s="116">
        <f>-'Raw result'!A228-config!$D$14*'Raw result'!B228</f>
        <v>-1.3456818181818122</v>
      </c>
      <c r="J229" s="116">
        <f t="shared" si="10"/>
        <v>0.82531818181818761</v>
      </c>
      <c r="K229" s="116">
        <f t="shared" si="11"/>
        <v>0.82531818181818761</v>
      </c>
      <c r="L229" s="116">
        <f>L228-'Raw result'!A228-'Raw result'!B228</f>
        <v>0.54535885167468323</v>
      </c>
    </row>
    <row r="230" spans="1:12" x14ac:dyDescent="0.3">
      <c r="A230">
        <f>data!A230</f>
        <v>229</v>
      </c>
      <c r="B230" s="24">
        <f>data!B230</f>
        <v>43444</v>
      </c>
      <c r="C230">
        <f>data!C230</f>
        <v>13</v>
      </c>
      <c r="D230" t="str">
        <f>data!D230</f>
        <v>раб</v>
      </c>
      <c r="E230">
        <f>data!E230</f>
        <v>0</v>
      </c>
      <c r="F230">
        <f>IF(Расчет!H235=1,1,0)</f>
        <v>0</v>
      </c>
      <c r="G230" t="str">
        <f t="shared" si="9"/>
        <v>2018-12-10 13:00</v>
      </c>
      <c r="H230" s="116">
        <f>data!H230</f>
        <v>2.15</v>
      </c>
      <c r="I230" s="116">
        <f>-'Raw result'!A229-config!$D$14*'Raw result'!B229</f>
        <v>2.5</v>
      </c>
      <c r="J230" s="116">
        <f t="shared" si="10"/>
        <v>4.6500000000000004</v>
      </c>
      <c r="K230" s="116" t="str">
        <f t="shared" si="11"/>
        <v/>
      </c>
      <c r="L230" s="116">
        <f>L229-'Raw result'!A229-'Raw result'!B229</f>
        <v>3.045358851674683</v>
      </c>
    </row>
    <row r="231" spans="1:12" x14ac:dyDescent="0.3">
      <c r="A231">
        <f>data!A231</f>
        <v>230</v>
      </c>
      <c r="B231" s="24">
        <f>data!B231</f>
        <v>43444</v>
      </c>
      <c r="C231">
        <f>data!C231</f>
        <v>14</v>
      </c>
      <c r="D231" t="str">
        <f>data!D231</f>
        <v>раб</v>
      </c>
      <c r="E231">
        <f>data!E231</f>
        <v>0</v>
      </c>
      <c r="F231">
        <f>IF(Расчет!H236=1,1,0)</f>
        <v>0</v>
      </c>
      <c r="G231" t="str">
        <f t="shared" si="9"/>
        <v>2018-12-10 14:00</v>
      </c>
      <c r="H231" s="116">
        <f>data!H231</f>
        <v>2.149</v>
      </c>
      <c r="I231" s="116">
        <f>-'Raw result'!A230-config!$D$14*'Raw result'!B230</f>
        <v>2.5</v>
      </c>
      <c r="J231" s="116">
        <f t="shared" si="10"/>
        <v>4.649</v>
      </c>
      <c r="K231" s="116" t="str">
        <f t="shared" si="11"/>
        <v/>
      </c>
      <c r="L231" s="116">
        <f>L230-'Raw result'!A230-'Raw result'!B230</f>
        <v>5.545358851674683</v>
      </c>
    </row>
    <row r="232" spans="1:12" x14ac:dyDescent="0.3">
      <c r="A232">
        <f>data!A232</f>
        <v>231</v>
      </c>
      <c r="B232" s="24">
        <f>data!B232</f>
        <v>43444</v>
      </c>
      <c r="C232">
        <f>data!C232</f>
        <v>15</v>
      </c>
      <c r="D232" t="str">
        <f>data!D232</f>
        <v>раб</v>
      </c>
      <c r="E232">
        <f>data!E232</f>
        <v>0</v>
      </c>
      <c r="F232">
        <f>IF(Расчет!H237=1,1,0)</f>
        <v>1</v>
      </c>
      <c r="G232" t="str">
        <f t="shared" si="9"/>
        <v>2018-12-10 15:00</v>
      </c>
      <c r="H232" s="116">
        <f>data!H232</f>
        <v>2.117</v>
      </c>
      <c r="I232" s="116">
        <f>-'Raw result'!A231-config!$D$14*'Raw result'!B231</f>
        <v>-1.291681818181813</v>
      </c>
      <c r="J232" s="116">
        <f t="shared" si="10"/>
        <v>0.82531818181818695</v>
      </c>
      <c r="K232" s="116">
        <f t="shared" si="11"/>
        <v>0.82531818181818695</v>
      </c>
      <c r="L232" s="116">
        <f>L231-'Raw result'!A231-'Raw result'!B231</f>
        <v>4.1856937799043532</v>
      </c>
    </row>
    <row r="233" spans="1:12" x14ac:dyDescent="0.3">
      <c r="A233">
        <f>data!A233</f>
        <v>232</v>
      </c>
      <c r="B233" s="24">
        <f>data!B233</f>
        <v>43444</v>
      </c>
      <c r="C233">
        <f>data!C233</f>
        <v>16</v>
      </c>
      <c r="D233" t="str">
        <f>data!D233</f>
        <v>раб</v>
      </c>
      <c r="E233">
        <f>data!E233</f>
        <v>0</v>
      </c>
      <c r="F233">
        <f>IF(Расчет!H238=1,1,0)</f>
        <v>1</v>
      </c>
      <c r="G233" t="str">
        <f t="shared" si="9"/>
        <v>2018-12-10 16:00</v>
      </c>
      <c r="H233" s="116">
        <f>data!H233</f>
        <v>1.954</v>
      </c>
      <c r="I233" s="116">
        <f>-'Raw result'!A232-config!$D$14*'Raw result'!B232</f>
        <v>-1.1286818181818126</v>
      </c>
      <c r="J233" s="116">
        <f t="shared" si="10"/>
        <v>0.82531818181818739</v>
      </c>
      <c r="K233" s="116">
        <f t="shared" si="11"/>
        <v>0.82531818181818739</v>
      </c>
      <c r="L233" s="116">
        <f>L232-'Raw result'!A232-'Raw result'!B232</f>
        <v>2.9976076555024451</v>
      </c>
    </row>
    <row r="234" spans="1:12" x14ac:dyDescent="0.3">
      <c r="A234">
        <f>data!A234</f>
        <v>233</v>
      </c>
      <c r="B234" s="24">
        <f>data!B234</f>
        <v>43444</v>
      </c>
      <c r="C234">
        <f>data!C234</f>
        <v>17</v>
      </c>
      <c r="D234" t="str">
        <f>data!D234</f>
        <v>раб</v>
      </c>
      <c r="E234">
        <f>data!E234</f>
        <v>1</v>
      </c>
      <c r="F234">
        <f>IF(Расчет!H239=1,1,0)</f>
        <v>1</v>
      </c>
      <c r="G234" t="str">
        <f t="shared" si="9"/>
        <v>2018-12-10 17:00</v>
      </c>
      <c r="H234" s="116">
        <f>data!H234</f>
        <v>1.5680000000000001</v>
      </c>
      <c r="I234" s="116">
        <f>-'Raw result'!A233-config!$D$14*'Raw result'!B233</f>
        <v>-1.5680000000000001</v>
      </c>
      <c r="J234" s="116">
        <f t="shared" si="10"/>
        <v>0</v>
      </c>
      <c r="K234" s="116">
        <f t="shared" si="11"/>
        <v>0</v>
      </c>
      <c r="L234" s="116">
        <f>L233-'Raw result'!A233-'Raw result'!B233</f>
        <v>1.3470813397129713</v>
      </c>
    </row>
    <row r="235" spans="1:12" x14ac:dyDescent="0.3">
      <c r="A235">
        <f>data!A235</f>
        <v>234</v>
      </c>
      <c r="B235" s="24">
        <f>data!B235</f>
        <v>43444</v>
      </c>
      <c r="C235">
        <f>data!C235</f>
        <v>18</v>
      </c>
      <c r="D235" t="str">
        <f>data!D235</f>
        <v>раб</v>
      </c>
      <c r="E235">
        <f>data!E235</f>
        <v>0</v>
      </c>
      <c r="F235">
        <f>IF(Расчет!H240=1,1,0)</f>
        <v>1</v>
      </c>
      <c r="G235" t="str">
        <f t="shared" si="9"/>
        <v>2018-12-10 18:00</v>
      </c>
      <c r="H235" s="116">
        <f>data!H235</f>
        <v>1.26</v>
      </c>
      <c r="I235" s="116">
        <f>-'Raw result'!A234-config!$D$14*'Raw result'!B234</f>
        <v>-0.43468181818181295</v>
      </c>
      <c r="J235" s="116">
        <f t="shared" si="10"/>
        <v>0.82531818181818706</v>
      </c>
      <c r="K235" s="116">
        <f t="shared" si="11"/>
        <v>0.82531818181818706</v>
      </c>
      <c r="L235" s="116">
        <f>L234-'Raw result'!A234-'Raw result'!B234</f>
        <v>0.88952153110053656</v>
      </c>
    </row>
    <row r="236" spans="1:12" x14ac:dyDescent="0.3">
      <c r="A236">
        <f>data!A236</f>
        <v>235</v>
      </c>
      <c r="B236" s="24">
        <f>data!B236</f>
        <v>43444</v>
      </c>
      <c r="C236">
        <f>data!C236</f>
        <v>19</v>
      </c>
      <c r="D236" t="str">
        <f>data!D236</f>
        <v>раб</v>
      </c>
      <c r="E236">
        <f>data!E236</f>
        <v>0</v>
      </c>
      <c r="F236">
        <f>IF(Расчет!H241=1,1,0)</f>
        <v>1</v>
      </c>
      <c r="G236" t="str">
        <f t="shared" si="9"/>
        <v>2018-12-10 19:00</v>
      </c>
      <c r="H236" s="116">
        <f>data!H236</f>
        <v>1.157</v>
      </c>
      <c r="I236" s="116">
        <f>-'Raw result'!A235-config!$D$14*'Raw result'!B235</f>
        <v>-0.33168181818181319</v>
      </c>
      <c r="J236" s="116">
        <f t="shared" si="10"/>
        <v>0.82531818181818684</v>
      </c>
      <c r="K236" s="116">
        <f t="shared" si="11"/>
        <v>0.82531818181818684</v>
      </c>
      <c r="L236" s="116">
        <f>L235-'Raw result'!A235-'Raw result'!B235</f>
        <v>0.54038277511968058</v>
      </c>
    </row>
    <row r="237" spans="1:12" x14ac:dyDescent="0.3">
      <c r="A237">
        <f>data!A237</f>
        <v>236</v>
      </c>
      <c r="B237" s="24">
        <f>data!B237</f>
        <v>43444</v>
      </c>
      <c r="C237">
        <f>data!C237</f>
        <v>20</v>
      </c>
      <c r="D237" t="str">
        <f>data!D237</f>
        <v>раб</v>
      </c>
      <c r="E237">
        <f>data!E237</f>
        <v>0</v>
      </c>
      <c r="F237">
        <f>IF(Расчет!H242=1,1,0)</f>
        <v>1</v>
      </c>
      <c r="G237" t="str">
        <f t="shared" si="9"/>
        <v>2018-12-10 20:00</v>
      </c>
      <c r="H237" s="116">
        <f>data!H237</f>
        <v>1.101</v>
      </c>
      <c r="I237" s="116">
        <f>-'Raw result'!A236-config!$D$14*'Raw result'!B236</f>
        <v>-0.27568181818181292</v>
      </c>
      <c r="J237" s="116">
        <f t="shared" si="10"/>
        <v>0.82531818181818706</v>
      </c>
      <c r="K237" s="116">
        <f t="shared" si="11"/>
        <v>0.82531818181818706</v>
      </c>
      <c r="L237" s="116">
        <f>L236-'Raw result'!A236-'Raw result'!B236</f>
        <v>0.25019138755987747</v>
      </c>
    </row>
    <row r="238" spans="1:12" x14ac:dyDescent="0.3">
      <c r="A238">
        <f>data!A238</f>
        <v>237</v>
      </c>
      <c r="B238" s="24">
        <f>data!B238</f>
        <v>43444</v>
      </c>
      <c r="C238">
        <f>data!C238</f>
        <v>21</v>
      </c>
      <c r="D238" t="str">
        <f>data!D238</f>
        <v>раб</v>
      </c>
      <c r="E238">
        <f>data!E238</f>
        <v>0</v>
      </c>
      <c r="F238">
        <f>IF(Расчет!H243=1,1,0)</f>
        <v>1</v>
      </c>
      <c r="G238" t="str">
        <f t="shared" si="9"/>
        <v>2018-12-10 21:00</v>
      </c>
      <c r="H238" s="116">
        <f>data!H238</f>
        <v>1.0629999999999999</v>
      </c>
      <c r="I238" s="116">
        <f>-'Raw result'!A237-config!$D$14*'Raw result'!B237</f>
        <v>-0.23768181818181308</v>
      </c>
      <c r="J238" s="116">
        <f t="shared" si="10"/>
        <v>0.82531818181818684</v>
      </c>
      <c r="K238" s="116">
        <f t="shared" si="11"/>
        <v>0.82531818181818684</v>
      </c>
      <c r="L238" s="116">
        <f>L237-'Raw result'!A237-'Raw result'!B237</f>
        <v>7.4218409196191715E-14</v>
      </c>
    </row>
    <row r="239" spans="1:12" x14ac:dyDescent="0.3">
      <c r="A239">
        <f>data!A239</f>
        <v>238</v>
      </c>
      <c r="B239" s="24">
        <f>data!B239</f>
        <v>43444</v>
      </c>
      <c r="C239">
        <f>data!C239</f>
        <v>22</v>
      </c>
      <c r="D239" t="str">
        <f>data!D239</f>
        <v>раб</v>
      </c>
      <c r="E239">
        <f>data!E239</f>
        <v>0</v>
      </c>
      <c r="F239">
        <f>IF(Расчет!H244=1,1,0)</f>
        <v>0</v>
      </c>
      <c r="G239" t="str">
        <f t="shared" si="9"/>
        <v>2018-12-10 22:00</v>
      </c>
      <c r="H239" s="116">
        <f>data!H239</f>
        <v>1.0529999999999999</v>
      </c>
      <c r="I239" s="116">
        <f>-'Raw result'!A238-config!$D$14*'Raw result'!B238</f>
        <v>0</v>
      </c>
      <c r="J239" s="116">
        <f t="shared" si="10"/>
        <v>1.0529999999999999</v>
      </c>
      <c r="K239" s="116" t="str">
        <f t="shared" si="11"/>
        <v/>
      </c>
      <c r="L239" s="116">
        <f>L238-'Raw result'!A238-'Raw result'!B238</f>
        <v>7.4218409196191715E-14</v>
      </c>
    </row>
    <row r="240" spans="1:12" x14ac:dyDescent="0.3">
      <c r="A240">
        <f>data!A240</f>
        <v>239</v>
      </c>
      <c r="B240" s="24">
        <f>data!B240</f>
        <v>43444</v>
      </c>
      <c r="C240">
        <f>data!C240</f>
        <v>23</v>
      </c>
      <c r="D240" t="str">
        <f>data!D240</f>
        <v>раб</v>
      </c>
      <c r="E240">
        <f>data!E240</f>
        <v>0</v>
      </c>
      <c r="F240">
        <f>IF(Расчет!H245=1,1,0)</f>
        <v>0</v>
      </c>
      <c r="G240" t="str">
        <f t="shared" si="9"/>
        <v>2018-12-10 23:00</v>
      </c>
      <c r="H240" s="116">
        <f>data!H240</f>
        <v>1.0509999999999999</v>
      </c>
      <c r="I240" s="116">
        <f>-'Raw result'!A239-config!$D$14*'Raw result'!B239</f>
        <v>0</v>
      </c>
      <c r="J240" s="116">
        <f t="shared" si="10"/>
        <v>1.0509999999999999</v>
      </c>
      <c r="K240" s="116" t="str">
        <f t="shared" si="11"/>
        <v/>
      </c>
      <c r="L240" s="116">
        <f>L239-'Raw result'!A239-'Raw result'!B239</f>
        <v>7.4218409196191715E-14</v>
      </c>
    </row>
    <row r="241" spans="1:12" x14ac:dyDescent="0.3">
      <c r="A241">
        <f>data!A241</f>
        <v>240</v>
      </c>
      <c r="B241" s="24">
        <f>data!B241</f>
        <v>43444</v>
      </c>
      <c r="C241">
        <f>data!C241</f>
        <v>24</v>
      </c>
      <c r="D241" t="str">
        <f>data!D241</f>
        <v>раб</v>
      </c>
      <c r="E241">
        <f>data!E241</f>
        <v>0</v>
      </c>
      <c r="F241">
        <f>IF(Расчет!H246=1,1,0)</f>
        <v>0</v>
      </c>
      <c r="G241" t="str">
        <f t="shared" si="9"/>
        <v>2018-12-10 24:00</v>
      </c>
      <c r="H241" s="116">
        <f>data!H241</f>
        <v>1.054</v>
      </c>
      <c r="I241" s="116">
        <f>-'Raw result'!A240-config!$D$14*'Raw result'!B240</f>
        <v>0</v>
      </c>
      <c r="J241" s="116">
        <f t="shared" si="10"/>
        <v>1.054</v>
      </c>
      <c r="K241" s="116" t="str">
        <f t="shared" si="11"/>
        <v/>
      </c>
      <c r="L241" s="116">
        <f>L240-'Raw result'!A240-'Raw result'!B240</f>
        <v>7.4218409196191715E-14</v>
      </c>
    </row>
    <row r="242" spans="1:12" x14ac:dyDescent="0.3">
      <c r="A242">
        <f>data!A242</f>
        <v>241</v>
      </c>
      <c r="B242" s="24">
        <f>data!B242</f>
        <v>43445</v>
      </c>
      <c r="C242">
        <f>data!C242</f>
        <v>1</v>
      </c>
      <c r="D242" t="str">
        <f>data!D242</f>
        <v>раб</v>
      </c>
      <c r="E242">
        <f>data!E242</f>
        <v>0</v>
      </c>
      <c r="F242">
        <f>IF(Расчет!H247=1,1,0)</f>
        <v>0</v>
      </c>
      <c r="G242" t="str">
        <f t="shared" si="9"/>
        <v>2018-12-11 1:00</v>
      </c>
      <c r="H242" s="116">
        <f>data!H242</f>
        <v>1.046</v>
      </c>
      <c r="I242" s="116">
        <f>-'Raw result'!A241-config!$D$14*'Raw result'!B241</f>
        <v>0</v>
      </c>
      <c r="J242" s="116">
        <f t="shared" si="10"/>
        <v>1.046</v>
      </c>
      <c r="K242" s="116" t="str">
        <f t="shared" si="11"/>
        <v/>
      </c>
      <c r="L242" s="116">
        <f>L241-'Raw result'!A241-'Raw result'!B241</f>
        <v>7.4218409196191715E-14</v>
      </c>
    </row>
    <row r="243" spans="1:12" x14ac:dyDescent="0.3">
      <c r="A243">
        <f>data!A243</f>
        <v>242</v>
      </c>
      <c r="B243" s="24">
        <f>data!B243</f>
        <v>43445</v>
      </c>
      <c r="C243">
        <f>data!C243</f>
        <v>2</v>
      </c>
      <c r="D243" t="str">
        <f>data!D243</f>
        <v>раб</v>
      </c>
      <c r="E243">
        <f>data!E243</f>
        <v>0</v>
      </c>
      <c r="F243">
        <f>IF(Расчет!H248=1,1,0)</f>
        <v>0</v>
      </c>
      <c r="G243" t="str">
        <f t="shared" si="9"/>
        <v>2018-12-11 2:00</v>
      </c>
      <c r="H243" s="116">
        <f>data!H243</f>
        <v>1.0369999999999999</v>
      </c>
      <c r="I243" s="116">
        <f>-'Raw result'!A242-config!$D$14*'Raw result'!B242</f>
        <v>0</v>
      </c>
      <c r="J243" s="116">
        <f t="shared" si="10"/>
        <v>1.0369999999999999</v>
      </c>
      <c r="K243" s="116" t="str">
        <f t="shared" si="11"/>
        <v/>
      </c>
      <c r="L243" s="116">
        <f>L242-'Raw result'!A242-'Raw result'!B242</f>
        <v>7.4218409196191715E-14</v>
      </c>
    </row>
    <row r="244" spans="1:12" x14ac:dyDescent="0.3">
      <c r="A244">
        <f>data!A244</f>
        <v>243</v>
      </c>
      <c r="B244" s="24">
        <f>data!B244</f>
        <v>43445</v>
      </c>
      <c r="C244">
        <f>data!C244</f>
        <v>3</v>
      </c>
      <c r="D244" t="str">
        <f>data!D244</f>
        <v>раб</v>
      </c>
      <c r="E244">
        <f>data!E244</f>
        <v>0</v>
      </c>
      <c r="F244">
        <f>IF(Расчет!H249=1,1,0)</f>
        <v>0</v>
      </c>
      <c r="G244" t="str">
        <f t="shared" si="9"/>
        <v>2018-12-11 3:00</v>
      </c>
      <c r="H244" s="116">
        <f>data!H244</f>
        <v>1.0409999999999999</v>
      </c>
      <c r="I244" s="116">
        <f>-'Raw result'!A243-config!$D$14*'Raw result'!B243</f>
        <v>2.5</v>
      </c>
      <c r="J244" s="116">
        <f t="shared" si="10"/>
        <v>3.5409999999999999</v>
      </c>
      <c r="K244" s="116" t="str">
        <f t="shared" si="11"/>
        <v/>
      </c>
      <c r="L244" s="116">
        <f>L243-'Raw result'!A243-'Raw result'!B243</f>
        <v>2.5000000000000742</v>
      </c>
    </row>
    <row r="245" spans="1:12" x14ac:dyDescent="0.3">
      <c r="A245">
        <f>data!A245</f>
        <v>244</v>
      </c>
      <c r="B245" s="24">
        <f>data!B245</f>
        <v>43445</v>
      </c>
      <c r="C245">
        <f>data!C245</f>
        <v>4</v>
      </c>
      <c r="D245" t="str">
        <f>data!D245</f>
        <v>раб</v>
      </c>
      <c r="E245">
        <f>data!E245</f>
        <v>0</v>
      </c>
      <c r="F245">
        <f>IF(Расчет!H250=1,1,0)</f>
        <v>0</v>
      </c>
      <c r="G245" t="str">
        <f t="shared" si="9"/>
        <v>2018-12-11 4:00</v>
      </c>
      <c r="H245" s="116">
        <f>data!H245</f>
        <v>1.04</v>
      </c>
      <c r="I245" s="116">
        <f>-'Raw result'!A244-config!$D$14*'Raw result'!B244</f>
        <v>2.5</v>
      </c>
      <c r="J245" s="116">
        <f t="shared" si="10"/>
        <v>3.54</v>
      </c>
      <c r="K245" s="116" t="str">
        <f t="shared" si="11"/>
        <v/>
      </c>
      <c r="L245" s="116">
        <f>L244-'Raw result'!A244-'Raw result'!B244</f>
        <v>5.0000000000000746</v>
      </c>
    </row>
    <row r="246" spans="1:12" x14ac:dyDescent="0.3">
      <c r="A246">
        <f>data!A246</f>
        <v>245</v>
      </c>
      <c r="B246" s="24">
        <f>data!B246</f>
        <v>43445</v>
      </c>
      <c r="C246">
        <f>data!C246</f>
        <v>5</v>
      </c>
      <c r="D246" t="str">
        <f>data!D246</f>
        <v>раб</v>
      </c>
      <c r="E246">
        <f>data!E246</f>
        <v>0</v>
      </c>
      <c r="F246">
        <f>IF(Расчет!H251=1,1,0)</f>
        <v>0</v>
      </c>
      <c r="G246" t="str">
        <f t="shared" si="9"/>
        <v>2018-12-11 5:00</v>
      </c>
      <c r="H246" s="116">
        <f>data!H246</f>
        <v>1.0389999999999999</v>
      </c>
      <c r="I246" s="116">
        <f>-'Raw result'!A245-config!$D$14*'Raw result'!B245</f>
        <v>0.92999999999992322</v>
      </c>
      <c r="J246" s="116">
        <f t="shared" si="10"/>
        <v>1.968999999999923</v>
      </c>
      <c r="K246" s="116" t="str">
        <f t="shared" si="11"/>
        <v/>
      </c>
      <c r="L246" s="116">
        <f>L245-'Raw result'!A245-'Raw result'!B245</f>
        <v>5.9299999999999979</v>
      </c>
    </row>
    <row r="247" spans="1:12" x14ac:dyDescent="0.3">
      <c r="A247">
        <f>data!A247</f>
        <v>246</v>
      </c>
      <c r="B247" s="24">
        <f>data!B247</f>
        <v>43445</v>
      </c>
      <c r="C247">
        <f>data!C247</f>
        <v>6</v>
      </c>
      <c r="D247" t="str">
        <f>data!D247</f>
        <v>раб</v>
      </c>
      <c r="E247">
        <f>data!E247</f>
        <v>0</v>
      </c>
      <c r="F247">
        <f>IF(Расчет!H252=1,1,0)</f>
        <v>0</v>
      </c>
      <c r="G247" t="str">
        <f t="shared" si="9"/>
        <v>2018-12-11 6:00</v>
      </c>
      <c r="H247" s="116">
        <f>data!H247</f>
        <v>1.0409999999999999</v>
      </c>
      <c r="I247" s="116">
        <f>-'Raw result'!A246-config!$D$14*'Raw result'!B246</f>
        <v>0</v>
      </c>
      <c r="J247" s="116">
        <f t="shared" si="10"/>
        <v>1.0409999999999999</v>
      </c>
      <c r="K247" s="116" t="str">
        <f t="shared" si="11"/>
        <v/>
      </c>
      <c r="L247" s="116">
        <f>L246-'Raw result'!A246-'Raw result'!B246</f>
        <v>5.9299999999999979</v>
      </c>
    </row>
    <row r="248" spans="1:12" x14ac:dyDescent="0.3">
      <c r="A248">
        <f>data!A248</f>
        <v>247</v>
      </c>
      <c r="B248" s="24">
        <f>data!B248</f>
        <v>43445</v>
      </c>
      <c r="C248">
        <f>data!C248</f>
        <v>7</v>
      </c>
      <c r="D248" t="str">
        <f>data!D248</f>
        <v>раб</v>
      </c>
      <c r="E248">
        <f>data!E248</f>
        <v>0</v>
      </c>
      <c r="F248">
        <f>IF(Расчет!H253=1,1,0)</f>
        <v>0</v>
      </c>
      <c r="G248" t="str">
        <f t="shared" si="9"/>
        <v>2018-12-11 7:00</v>
      </c>
      <c r="H248" s="116">
        <f>data!H248</f>
        <v>1.093</v>
      </c>
      <c r="I248" s="116">
        <f>-'Raw result'!A247-config!$D$14*'Raw result'!B247</f>
        <v>0</v>
      </c>
      <c r="J248" s="116">
        <f t="shared" si="10"/>
        <v>1.093</v>
      </c>
      <c r="K248" s="116" t="str">
        <f t="shared" si="11"/>
        <v/>
      </c>
      <c r="L248" s="116">
        <f>L247-'Raw result'!A247-'Raw result'!B247</f>
        <v>5.9299999999999979</v>
      </c>
    </row>
    <row r="249" spans="1:12" x14ac:dyDescent="0.3">
      <c r="A249">
        <f>data!A249</f>
        <v>248</v>
      </c>
      <c r="B249" s="24">
        <f>data!B249</f>
        <v>43445</v>
      </c>
      <c r="C249">
        <f>data!C249</f>
        <v>8</v>
      </c>
      <c r="D249" t="str">
        <f>data!D249</f>
        <v>раб</v>
      </c>
      <c r="E249">
        <f>data!E249</f>
        <v>0</v>
      </c>
      <c r="F249">
        <f>IF(Расчет!H254=1,1,0)</f>
        <v>1</v>
      </c>
      <c r="G249" t="str">
        <f t="shared" si="9"/>
        <v>2018-12-11 8:00</v>
      </c>
      <c r="H249" s="116">
        <f>data!H249</f>
        <v>1.2330000000000001</v>
      </c>
      <c r="I249" s="116">
        <f>-'Raw result'!A248-config!$D$14*'Raw result'!B248</f>
        <v>-0.40759090909090945</v>
      </c>
      <c r="J249" s="116">
        <f t="shared" si="10"/>
        <v>0.82540909090909065</v>
      </c>
      <c r="K249" s="116">
        <f t="shared" si="11"/>
        <v>0.82540909090909065</v>
      </c>
      <c r="L249" s="116">
        <f>L248-'Raw result'!A248-'Raw result'!B248</f>
        <v>5.5009569377990406</v>
      </c>
    </row>
    <row r="250" spans="1:12" x14ac:dyDescent="0.3">
      <c r="A250">
        <f>data!A250</f>
        <v>249</v>
      </c>
      <c r="B250" s="24">
        <f>data!B250</f>
        <v>43445</v>
      </c>
      <c r="C250">
        <f>data!C250</f>
        <v>9</v>
      </c>
      <c r="D250" t="str">
        <f>data!D250</f>
        <v>раб</v>
      </c>
      <c r="E250">
        <f>data!E250</f>
        <v>0</v>
      </c>
      <c r="F250">
        <f>IF(Расчет!H255=1,1,0)</f>
        <v>1</v>
      </c>
      <c r="G250" t="str">
        <f t="shared" si="9"/>
        <v>2018-12-11 9:00</v>
      </c>
      <c r="H250" s="116">
        <f>data!H250</f>
        <v>1.7210000000000001</v>
      </c>
      <c r="I250" s="116">
        <f>-'Raw result'!A249-config!$D$14*'Raw result'!B249</f>
        <v>-0.89559090909090955</v>
      </c>
      <c r="J250" s="116">
        <f t="shared" si="10"/>
        <v>0.82540909090909054</v>
      </c>
      <c r="K250" s="116">
        <f t="shared" si="11"/>
        <v>0.82540909090909054</v>
      </c>
      <c r="L250" s="116">
        <f>L249-'Raw result'!A249-'Raw result'!B249</f>
        <v>4.5582296650717673</v>
      </c>
    </row>
    <row r="251" spans="1:12" x14ac:dyDescent="0.3">
      <c r="A251">
        <f>data!A251</f>
        <v>250</v>
      </c>
      <c r="B251" s="24">
        <f>data!B251</f>
        <v>43445</v>
      </c>
      <c r="C251">
        <f>data!C251</f>
        <v>10</v>
      </c>
      <c r="D251" t="str">
        <f>data!D251</f>
        <v>раб</v>
      </c>
      <c r="E251">
        <f>data!E251</f>
        <v>0</v>
      </c>
      <c r="F251">
        <f>IF(Расчет!H256=1,1,0)</f>
        <v>1</v>
      </c>
      <c r="G251" t="str">
        <f t="shared" si="9"/>
        <v>2018-12-11 10:00</v>
      </c>
      <c r="H251" s="116">
        <f>data!H251</f>
        <v>1.9870000000000001</v>
      </c>
      <c r="I251" s="116">
        <f>-'Raw result'!A250-config!$D$14*'Raw result'!B250</f>
        <v>-1.1615909090909098</v>
      </c>
      <c r="J251" s="116">
        <f t="shared" si="10"/>
        <v>0.82540909090909031</v>
      </c>
      <c r="K251" s="116">
        <f t="shared" si="11"/>
        <v>0.82540909090909031</v>
      </c>
      <c r="L251" s="116">
        <f>L250-'Raw result'!A250-'Raw result'!B250</f>
        <v>3.3355023923444937</v>
      </c>
    </row>
    <row r="252" spans="1:12" x14ac:dyDescent="0.3">
      <c r="A252">
        <f>data!A252</f>
        <v>251</v>
      </c>
      <c r="B252" s="24">
        <f>data!B252</f>
        <v>43445</v>
      </c>
      <c r="C252">
        <f>data!C252</f>
        <v>11</v>
      </c>
      <c r="D252" t="str">
        <f>data!D252</f>
        <v>раб</v>
      </c>
      <c r="E252">
        <f>data!E252</f>
        <v>0</v>
      </c>
      <c r="F252">
        <f>IF(Расчет!H257=1,1,0)</f>
        <v>1</v>
      </c>
      <c r="G252" t="str">
        <f t="shared" si="9"/>
        <v>2018-12-11 11:00</v>
      </c>
      <c r="H252" s="116">
        <f>data!H252</f>
        <v>2.1669999999999998</v>
      </c>
      <c r="I252" s="116">
        <f>-'Raw result'!A251-config!$D$14*'Raw result'!B251</f>
        <v>-1.3415909090909095</v>
      </c>
      <c r="J252" s="116">
        <f t="shared" si="10"/>
        <v>0.82540909090909031</v>
      </c>
      <c r="K252" s="116">
        <f t="shared" si="11"/>
        <v>0.82540909090909031</v>
      </c>
      <c r="L252" s="116">
        <f>L251-'Raw result'!A251-'Raw result'!B251</f>
        <v>1.9233014354066942</v>
      </c>
    </row>
    <row r="253" spans="1:12" x14ac:dyDescent="0.3">
      <c r="A253">
        <f>data!A253</f>
        <v>252</v>
      </c>
      <c r="B253" s="24">
        <f>data!B253</f>
        <v>43445</v>
      </c>
      <c r="C253">
        <f>data!C253</f>
        <v>12</v>
      </c>
      <c r="D253" t="str">
        <f>data!D253</f>
        <v>раб</v>
      </c>
      <c r="E253">
        <f>data!E253</f>
        <v>0</v>
      </c>
      <c r="F253">
        <f>IF(Расчет!H258=1,1,0)</f>
        <v>1</v>
      </c>
      <c r="G253" t="str">
        <f t="shared" si="9"/>
        <v>2018-12-11 12:00</v>
      </c>
      <c r="H253" s="116">
        <f>data!H253</f>
        <v>2.1890000000000001</v>
      </c>
      <c r="I253" s="116">
        <f>-'Raw result'!A252-config!$D$14*'Raw result'!B252</f>
        <v>-1.3635909090909095</v>
      </c>
      <c r="J253" s="116">
        <f t="shared" si="10"/>
        <v>0.82540909090909054</v>
      </c>
      <c r="K253" s="116">
        <f t="shared" si="11"/>
        <v>0.82540909090909054</v>
      </c>
      <c r="L253" s="116">
        <f>L252-'Raw result'!A252-'Raw result'!B252</f>
        <v>0.48794258373205257</v>
      </c>
    </row>
    <row r="254" spans="1:12" x14ac:dyDescent="0.3">
      <c r="A254">
        <f>data!A254</f>
        <v>253</v>
      </c>
      <c r="B254" s="24">
        <f>data!B254</f>
        <v>43445</v>
      </c>
      <c r="C254">
        <f>data!C254</f>
        <v>13</v>
      </c>
      <c r="D254" t="str">
        <f>data!D254</f>
        <v>раб</v>
      </c>
      <c r="E254">
        <f>data!E254</f>
        <v>0</v>
      </c>
      <c r="F254">
        <f>IF(Расчет!H259=1,1,0)</f>
        <v>0</v>
      </c>
      <c r="G254" t="str">
        <f t="shared" si="9"/>
        <v>2018-12-11 13:00</v>
      </c>
      <c r="H254" s="116">
        <f>data!H254</f>
        <v>2.14</v>
      </c>
      <c r="I254" s="116">
        <f>-'Raw result'!A253-config!$D$14*'Raw result'!B253</f>
        <v>2.5</v>
      </c>
      <c r="J254" s="116">
        <f t="shared" si="10"/>
        <v>4.6400000000000006</v>
      </c>
      <c r="K254" s="116" t="str">
        <f t="shared" si="11"/>
        <v/>
      </c>
      <c r="L254" s="116">
        <f>L253-'Raw result'!A253-'Raw result'!B253</f>
        <v>2.9879425837320523</v>
      </c>
    </row>
    <row r="255" spans="1:12" x14ac:dyDescent="0.3">
      <c r="A255">
        <f>data!A255</f>
        <v>254</v>
      </c>
      <c r="B255" s="24">
        <f>data!B255</f>
        <v>43445</v>
      </c>
      <c r="C255">
        <f>data!C255</f>
        <v>14</v>
      </c>
      <c r="D255" t="str">
        <f>data!D255</f>
        <v>раб</v>
      </c>
      <c r="E255">
        <f>data!E255</f>
        <v>0</v>
      </c>
      <c r="F255">
        <f>IF(Расчет!H260=1,1,0)</f>
        <v>0</v>
      </c>
      <c r="G255" t="str">
        <f t="shared" si="9"/>
        <v>2018-12-11 14:00</v>
      </c>
      <c r="H255" s="116">
        <f>data!H255</f>
        <v>2.1309999999999998</v>
      </c>
      <c r="I255" s="116">
        <f>-'Raw result'!A254-config!$D$14*'Raw result'!B254</f>
        <v>2.5</v>
      </c>
      <c r="J255" s="116">
        <f t="shared" si="10"/>
        <v>4.6310000000000002</v>
      </c>
      <c r="K255" s="116" t="str">
        <f t="shared" si="11"/>
        <v/>
      </c>
      <c r="L255" s="116">
        <f>L254-'Raw result'!A254-'Raw result'!B254</f>
        <v>5.4879425837320523</v>
      </c>
    </row>
    <row r="256" spans="1:12" x14ac:dyDescent="0.3">
      <c r="A256">
        <f>data!A256</f>
        <v>255</v>
      </c>
      <c r="B256" s="24">
        <f>data!B256</f>
        <v>43445</v>
      </c>
      <c r="C256">
        <f>data!C256</f>
        <v>15</v>
      </c>
      <c r="D256" t="str">
        <f>data!D256</f>
        <v>раб</v>
      </c>
      <c r="E256">
        <f>data!E256</f>
        <v>0</v>
      </c>
      <c r="F256">
        <f>IF(Расчет!H261=1,1,0)</f>
        <v>1</v>
      </c>
      <c r="G256" t="str">
        <f t="shared" si="9"/>
        <v>2018-12-11 15:00</v>
      </c>
      <c r="H256" s="116">
        <f>data!H256</f>
        <v>2.1</v>
      </c>
      <c r="I256" s="116">
        <f>-'Raw result'!A255-config!$D$14*'Raw result'!B255</f>
        <v>-1.2745909090909096</v>
      </c>
      <c r="J256" s="116">
        <f t="shared" si="10"/>
        <v>0.82540909090909054</v>
      </c>
      <c r="K256" s="116">
        <f t="shared" si="11"/>
        <v>0.82540909090909054</v>
      </c>
      <c r="L256" s="116">
        <f>L255-'Raw result'!A255-'Raw result'!B255</f>
        <v>4.1462679425837266</v>
      </c>
    </row>
    <row r="257" spans="1:12" x14ac:dyDescent="0.3">
      <c r="A257">
        <f>data!A257</f>
        <v>256</v>
      </c>
      <c r="B257" s="24">
        <f>data!B257</f>
        <v>43445</v>
      </c>
      <c r="C257">
        <f>data!C257</f>
        <v>16</v>
      </c>
      <c r="D257" t="str">
        <f>data!D257</f>
        <v>раб</v>
      </c>
      <c r="E257">
        <f>data!E257</f>
        <v>0</v>
      </c>
      <c r="F257">
        <f>IF(Расчет!H262=1,1,0)</f>
        <v>1</v>
      </c>
      <c r="G257" t="str">
        <f t="shared" si="9"/>
        <v>2018-12-11 16:00</v>
      </c>
      <c r="H257" s="116">
        <f>data!H257</f>
        <v>1.9470000000000001</v>
      </c>
      <c r="I257" s="116">
        <f>-'Raw result'!A256-config!$D$14*'Raw result'!B256</f>
        <v>-1.1215909090909097</v>
      </c>
      <c r="J257" s="116">
        <f t="shared" si="10"/>
        <v>0.82540909090909031</v>
      </c>
      <c r="K257" s="116">
        <f t="shared" si="11"/>
        <v>0.82540909090909031</v>
      </c>
      <c r="L257" s="116">
        <f>L256-'Raw result'!A256-'Raw result'!B256</f>
        <v>2.9656459330143479</v>
      </c>
    </row>
    <row r="258" spans="1:12" x14ac:dyDescent="0.3">
      <c r="A258">
        <f>data!A258</f>
        <v>257</v>
      </c>
      <c r="B258" s="24">
        <f>data!B258</f>
        <v>43445</v>
      </c>
      <c r="C258">
        <f>data!C258</f>
        <v>17</v>
      </c>
      <c r="D258" t="str">
        <f>data!D258</f>
        <v>раб</v>
      </c>
      <c r="E258">
        <f>data!E258</f>
        <v>1</v>
      </c>
      <c r="F258">
        <f>IF(Расчет!H263=1,1,0)</f>
        <v>1</v>
      </c>
      <c r="G258" t="str">
        <f t="shared" ref="G258:G321" si="12">YEAR(B258)&amp;"-"&amp;MONTH(B258)&amp;"-"&amp;DAY(B258)&amp;" "&amp;C258&amp;":00"</f>
        <v>2018-12-11 17:00</v>
      </c>
      <c r="H258" s="116">
        <f>data!H258</f>
        <v>1.5660000000000001</v>
      </c>
      <c r="I258" s="116">
        <f>-'Raw result'!A257-config!$D$14*'Raw result'!B257</f>
        <v>-1.5660000000000001</v>
      </c>
      <c r="J258" s="116">
        <f t="shared" si="10"/>
        <v>0</v>
      </c>
      <c r="K258" s="116">
        <f t="shared" si="11"/>
        <v>0</v>
      </c>
      <c r="L258" s="116">
        <f>L257-'Raw result'!A257-'Raw result'!B257</f>
        <v>1.3172248803827689</v>
      </c>
    </row>
    <row r="259" spans="1:12" x14ac:dyDescent="0.3">
      <c r="A259">
        <f>data!A259</f>
        <v>258</v>
      </c>
      <c r="B259" s="24">
        <f>data!B259</f>
        <v>43445</v>
      </c>
      <c r="C259">
        <f>data!C259</f>
        <v>18</v>
      </c>
      <c r="D259" t="str">
        <f>data!D259</f>
        <v>раб</v>
      </c>
      <c r="E259">
        <f>data!E259</f>
        <v>0</v>
      </c>
      <c r="F259">
        <f>IF(Расчет!H264=1,1,0)</f>
        <v>1</v>
      </c>
      <c r="G259" t="str">
        <f t="shared" si="12"/>
        <v>2018-12-11 18:00</v>
      </c>
      <c r="H259" s="116">
        <f>data!H259</f>
        <v>1.252</v>
      </c>
      <c r="I259" s="116">
        <f>-'Raw result'!A258-config!$D$14*'Raw result'!B258</f>
        <v>-0.42659090909090963</v>
      </c>
      <c r="J259" s="116">
        <f t="shared" ref="J259:J322" si="13">H259+I259</f>
        <v>0.82540909090909031</v>
      </c>
      <c r="K259" s="116">
        <f t="shared" ref="K259:K322" si="14">IF(F259&gt;0,F259*J259,"")</f>
        <v>0.82540909090909031</v>
      </c>
      <c r="L259" s="116">
        <f>L258-'Raw result'!A258-'Raw result'!B258</f>
        <v>0.86818181818181128</v>
      </c>
    </row>
    <row r="260" spans="1:12" x14ac:dyDescent="0.3">
      <c r="A260">
        <f>data!A260</f>
        <v>259</v>
      </c>
      <c r="B260" s="24">
        <f>data!B260</f>
        <v>43445</v>
      </c>
      <c r="C260">
        <f>data!C260</f>
        <v>19</v>
      </c>
      <c r="D260" t="str">
        <f>data!D260</f>
        <v>раб</v>
      </c>
      <c r="E260">
        <f>data!E260</f>
        <v>0</v>
      </c>
      <c r="F260">
        <f>IF(Расчет!H265=1,1,0)</f>
        <v>1</v>
      </c>
      <c r="G260" t="str">
        <f t="shared" si="12"/>
        <v>2018-12-11 19:00</v>
      </c>
      <c r="H260" s="116">
        <f>data!H260</f>
        <v>1.1459999999999999</v>
      </c>
      <c r="I260" s="116">
        <f>-'Raw result'!A259-config!$D$14*'Raw result'!B259</f>
        <v>-0.32059090909090932</v>
      </c>
      <c r="J260" s="116">
        <f t="shared" si="13"/>
        <v>0.82540909090909054</v>
      </c>
      <c r="K260" s="116">
        <f t="shared" si="14"/>
        <v>0.82540909090909054</v>
      </c>
      <c r="L260" s="116">
        <f>L259-'Raw result'!A259-'Raw result'!B259</f>
        <v>0.53071770334927515</v>
      </c>
    </row>
    <row r="261" spans="1:12" x14ac:dyDescent="0.3">
      <c r="A261">
        <f>data!A261</f>
        <v>260</v>
      </c>
      <c r="B261" s="24">
        <f>data!B261</f>
        <v>43445</v>
      </c>
      <c r="C261">
        <f>data!C261</f>
        <v>20</v>
      </c>
      <c r="D261" t="str">
        <f>data!D261</f>
        <v>раб</v>
      </c>
      <c r="E261">
        <f>data!E261</f>
        <v>0</v>
      </c>
      <c r="F261">
        <f>IF(Расчет!H266=1,1,0)</f>
        <v>1</v>
      </c>
      <c r="G261" t="str">
        <f t="shared" si="12"/>
        <v>2018-12-11 20:00</v>
      </c>
      <c r="H261" s="116">
        <f>data!H261</f>
        <v>1.0920000000000001</v>
      </c>
      <c r="I261" s="116">
        <f>-'Raw result'!A260-config!$D$14*'Raw result'!B260</f>
        <v>-0.26659090909090943</v>
      </c>
      <c r="J261" s="116">
        <f t="shared" si="13"/>
        <v>0.82540909090909065</v>
      </c>
      <c r="K261" s="116">
        <f t="shared" si="14"/>
        <v>0.82540909090909065</v>
      </c>
      <c r="L261" s="116">
        <f>L260-'Raw result'!A260-'Raw result'!B260</f>
        <v>0.25009569377989677</v>
      </c>
    </row>
    <row r="262" spans="1:12" x14ac:dyDescent="0.3">
      <c r="A262">
        <f>data!A262</f>
        <v>261</v>
      </c>
      <c r="B262" s="24">
        <f>data!B262</f>
        <v>43445</v>
      </c>
      <c r="C262">
        <f>data!C262</f>
        <v>21</v>
      </c>
      <c r="D262" t="str">
        <f>data!D262</f>
        <v>раб</v>
      </c>
      <c r="E262">
        <f>data!E262</f>
        <v>0</v>
      </c>
      <c r="F262">
        <f>IF(Расчет!H267=1,1,0)</f>
        <v>1</v>
      </c>
      <c r="G262" t="str">
        <f t="shared" si="12"/>
        <v>2018-12-11 21:00</v>
      </c>
      <c r="H262" s="116">
        <f>data!H262</f>
        <v>1.0629999999999999</v>
      </c>
      <c r="I262" s="116">
        <f>-'Raw result'!A261-config!$D$14*'Raw result'!B261</f>
        <v>-0.23759090909090946</v>
      </c>
      <c r="J262" s="116">
        <f t="shared" si="13"/>
        <v>0.82540909090909054</v>
      </c>
      <c r="K262" s="116">
        <f t="shared" si="14"/>
        <v>0.82540909090909054</v>
      </c>
      <c r="L262" s="116">
        <f>L261-'Raw result'!A261-'Raw result'!B261</f>
        <v>-7.9380946260698693E-15</v>
      </c>
    </row>
    <row r="263" spans="1:12" x14ac:dyDescent="0.3">
      <c r="A263">
        <f>data!A263</f>
        <v>262</v>
      </c>
      <c r="B263" s="24">
        <f>data!B263</f>
        <v>43445</v>
      </c>
      <c r="C263">
        <f>data!C263</f>
        <v>22</v>
      </c>
      <c r="D263" t="str">
        <f>data!D263</f>
        <v>раб</v>
      </c>
      <c r="E263">
        <f>data!E263</f>
        <v>0</v>
      </c>
      <c r="F263">
        <f>IF(Расчет!H268=1,1,0)</f>
        <v>0</v>
      </c>
      <c r="G263" t="str">
        <f t="shared" si="12"/>
        <v>2018-12-11 22:00</v>
      </c>
      <c r="H263" s="116">
        <f>data!H263</f>
        <v>1.0580000000000001</v>
      </c>
      <c r="I263" s="116">
        <f>-'Raw result'!A262-config!$D$14*'Raw result'!B262</f>
        <v>0</v>
      </c>
      <c r="J263" s="116">
        <f t="shared" si="13"/>
        <v>1.0580000000000001</v>
      </c>
      <c r="K263" s="116" t="str">
        <f t="shared" si="14"/>
        <v/>
      </c>
      <c r="L263" s="116">
        <f>L262-'Raw result'!A262-'Raw result'!B262</f>
        <v>-7.9380946260698693E-15</v>
      </c>
    </row>
    <row r="264" spans="1:12" x14ac:dyDescent="0.3">
      <c r="A264">
        <f>data!A264</f>
        <v>263</v>
      </c>
      <c r="B264" s="24">
        <f>data!B264</f>
        <v>43445</v>
      </c>
      <c r="C264">
        <f>data!C264</f>
        <v>23</v>
      </c>
      <c r="D264" t="str">
        <f>data!D264</f>
        <v>раб</v>
      </c>
      <c r="E264">
        <f>data!E264</f>
        <v>0</v>
      </c>
      <c r="F264">
        <f>IF(Расчет!H269=1,1,0)</f>
        <v>0</v>
      </c>
      <c r="G264" t="str">
        <f t="shared" si="12"/>
        <v>2018-12-11 23:00</v>
      </c>
      <c r="H264" s="116">
        <f>data!H264</f>
        <v>1.0569999999999999</v>
      </c>
      <c r="I264" s="116">
        <f>-'Raw result'!A263-config!$D$14*'Raw result'!B263</f>
        <v>0</v>
      </c>
      <c r="J264" s="116">
        <f t="shared" si="13"/>
        <v>1.0569999999999999</v>
      </c>
      <c r="K264" s="116" t="str">
        <f t="shared" si="14"/>
        <v/>
      </c>
      <c r="L264" s="116">
        <f>L263-'Raw result'!A263-'Raw result'!B263</f>
        <v>-7.9380946260698693E-15</v>
      </c>
    </row>
    <row r="265" spans="1:12" x14ac:dyDescent="0.3">
      <c r="A265">
        <f>data!A265</f>
        <v>264</v>
      </c>
      <c r="B265" s="24">
        <f>data!B265</f>
        <v>43445</v>
      </c>
      <c r="C265">
        <f>data!C265</f>
        <v>24</v>
      </c>
      <c r="D265" t="str">
        <f>data!D265</f>
        <v>раб</v>
      </c>
      <c r="E265">
        <f>data!E265</f>
        <v>0</v>
      </c>
      <c r="F265">
        <f>IF(Расчет!H270=1,1,0)</f>
        <v>0</v>
      </c>
      <c r="G265" t="str">
        <f t="shared" si="12"/>
        <v>2018-12-11 24:00</v>
      </c>
      <c r="H265" s="116">
        <f>data!H265</f>
        <v>1.06</v>
      </c>
      <c r="I265" s="116">
        <f>-'Raw result'!A264-config!$D$14*'Raw result'!B264</f>
        <v>0</v>
      </c>
      <c r="J265" s="116">
        <f t="shared" si="13"/>
        <v>1.06</v>
      </c>
      <c r="K265" s="116" t="str">
        <f t="shared" si="14"/>
        <v/>
      </c>
      <c r="L265" s="116">
        <f>L264-'Raw result'!A264-'Raw result'!B264</f>
        <v>-7.9380946260698693E-15</v>
      </c>
    </row>
    <row r="266" spans="1:12" x14ac:dyDescent="0.3">
      <c r="A266">
        <f>data!A266</f>
        <v>265</v>
      </c>
      <c r="B266" s="24">
        <f>data!B266</f>
        <v>43446</v>
      </c>
      <c r="C266">
        <f>data!C266</f>
        <v>1</v>
      </c>
      <c r="D266" t="str">
        <f>data!D266</f>
        <v>раб</v>
      </c>
      <c r="E266">
        <f>data!E266</f>
        <v>0</v>
      </c>
      <c r="F266">
        <f>IF(Расчет!H271=1,1,0)</f>
        <v>0</v>
      </c>
      <c r="G266" t="str">
        <f t="shared" si="12"/>
        <v>2018-12-12 1:00</v>
      </c>
      <c r="H266" s="116">
        <f>data!H266</f>
        <v>1.056</v>
      </c>
      <c r="I266" s="116">
        <f>-'Raw result'!A265-config!$D$14*'Raw result'!B265</f>
        <v>0</v>
      </c>
      <c r="J266" s="116">
        <f t="shared" si="13"/>
        <v>1.056</v>
      </c>
      <c r="K266" s="116" t="str">
        <f t="shared" si="14"/>
        <v/>
      </c>
      <c r="L266" s="116">
        <f>L265-'Raw result'!A265-'Raw result'!B265</f>
        <v>-7.9380946260698693E-15</v>
      </c>
    </row>
    <row r="267" spans="1:12" x14ac:dyDescent="0.3">
      <c r="A267">
        <f>data!A267</f>
        <v>266</v>
      </c>
      <c r="B267" s="24">
        <f>data!B267</f>
        <v>43446</v>
      </c>
      <c r="C267">
        <f>data!C267</f>
        <v>2</v>
      </c>
      <c r="D267" t="str">
        <f>data!D267</f>
        <v>раб</v>
      </c>
      <c r="E267">
        <f>data!E267</f>
        <v>0</v>
      </c>
      <c r="F267">
        <f>IF(Расчет!H272=1,1,0)</f>
        <v>0</v>
      </c>
      <c r="G267" t="str">
        <f t="shared" si="12"/>
        <v>2018-12-12 2:00</v>
      </c>
      <c r="H267" s="116">
        <f>data!H267</f>
        <v>1.0609999999999999</v>
      </c>
      <c r="I267" s="116">
        <f>-'Raw result'!A266-config!$D$14*'Raw result'!B266</f>
        <v>0</v>
      </c>
      <c r="J267" s="116">
        <f t="shared" si="13"/>
        <v>1.0609999999999999</v>
      </c>
      <c r="K267" s="116" t="str">
        <f t="shared" si="14"/>
        <v/>
      </c>
      <c r="L267" s="116">
        <f>L266-'Raw result'!A266-'Raw result'!B266</f>
        <v>-7.9380946260698693E-15</v>
      </c>
    </row>
    <row r="268" spans="1:12" x14ac:dyDescent="0.3">
      <c r="A268">
        <f>data!A268</f>
        <v>267</v>
      </c>
      <c r="B268" s="24">
        <f>data!B268</f>
        <v>43446</v>
      </c>
      <c r="C268">
        <f>data!C268</f>
        <v>3</v>
      </c>
      <c r="D268" t="str">
        <f>data!D268</f>
        <v>раб</v>
      </c>
      <c r="E268">
        <f>data!E268</f>
        <v>0</v>
      </c>
      <c r="F268">
        <f>IF(Расчет!H273=1,1,0)</f>
        <v>0</v>
      </c>
      <c r="G268" t="str">
        <f t="shared" si="12"/>
        <v>2018-12-12 3:00</v>
      </c>
      <c r="H268" s="116">
        <f>data!H268</f>
        <v>1.0629999999999999</v>
      </c>
      <c r="I268" s="116">
        <f>-'Raw result'!A267-config!$D$14*'Raw result'!B267</f>
        <v>2.5</v>
      </c>
      <c r="J268" s="116">
        <f t="shared" si="13"/>
        <v>3.5629999999999997</v>
      </c>
      <c r="K268" s="116" t="str">
        <f t="shared" si="14"/>
        <v/>
      </c>
      <c r="L268" s="116">
        <f>L267-'Raw result'!A267-'Raw result'!B267</f>
        <v>2.499999999999992</v>
      </c>
    </row>
    <row r="269" spans="1:12" x14ac:dyDescent="0.3">
      <c r="A269">
        <f>data!A269</f>
        <v>268</v>
      </c>
      <c r="B269" s="24">
        <f>data!B269</f>
        <v>43446</v>
      </c>
      <c r="C269">
        <f>data!C269</f>
        <v>4</v>
      </c>
      <c r="D269" t="str">
        <f>data!D269</f>
        <v>раб</v>
      </c>
      <c r="E269">
        <f>data!E269</f>
        <v>0</v>
      </c>
      <c r="F269">
        <f>IF(Расчет!H274=1,1,0)</f>
        <v>0</v>
      </c>
      <c r="G269" t="str">
        <f t="shared" si="12"/>
        <v>2018-12-12 4:00</v>
      </c>
      <c r="H269" s="116">
        <f>data!H269</f>
        <v>1.0649999999999999</v>
      </c>
      <c r="I269" s="116">
        <f>-'Raw result'!A268-config!$D$14*'Raw result'!B268</f>
        <v>2.5</v>
      </c>
      <c r="J269" s="116">
        <f t="shared" si="13"/>
        <v>3.5649999999999999</v>
      </c>
      <c r="K269" s="116" t="str">
        <f t="shared" si="14"/>
        <v/>
      </c>
      <c r="L269" s="116">
        <f>L268-'Raw result'!A268-'Raw result'!B268</f>
        <v>4.999999999999992</v>
      </c>
    </row>
    <row r="270" spans="1:12" x14ac:dyDescent="0.3">
      <c r="A270">
        <f>data!A270</f>
        <v>269</v>
      </c>
      <c r="B270" s="24">
        <f>data!B270</f>
        <v>43446</v>
      </c>
      <c r="C270">
        <f>data!C270</f>
        <v>5</v>
      </c>
      <c r="D270" t="str">
        <f>data!D270</f>
        <v>раб</v>
      </c>
      <c r="E270">
        <f>data!E270</f>
        <v>0</v>
      </c>
      <c r="F270">
        <f>IF(Расчет!H275=1,1,0)</f>
        <v>0</v>
      </c>
      <c r="G270" t="str">
        <f t="shared" si="12"/>
        <v>2018-12-12 5:00</v>
      </c>
      <c r="H270" s="116">
        <f>data!H270</f>
        <v>1.0669999999999999</v>
      </c>
      <c r="I270" s="116">
        <f>-'Raw result'!A269-config!$D$14*'Raw result'!B269</f>
        <v>0.92999999999996463</v>
      </c>
      <c r="J270" s="116">
        <f t="shared" si="13"/>
        <v>1.9969999999999646</v>
      </c>
      <c r="K270" s="116" t="str">
        <f t="shared" si="14"/>
        <v/>
      </c>
      <c r="L270" s="116">
        <f>L269-'Raw result'!A269-'Raw result'!B269</f>
        <v>5.9299999999999571</v>
      </c>
    </row>
    <row r="271" spans="1:12" x14ac:dyDescent="0.3">
      <c r="A271">
        <f>data!A271</f>
        <v>270</v>
      </c>
      <c r="B271" s="24">
        <f>data!B271</f>
        <v>43446</v>
      </c>
      <c r="C271">
        <f>data!C271</f>
        <v>6</v>
      </c>
      <c r="D271" t="str">
        <f>data!D271</f>
        <v>раб</v>
      </c>
      <c r="E271">
        <f>data!E271</f>
        <v>0</v>
      </c>
      <c r="F271">
        <f>IF(Расчет!H276=1,1,0)</f>
        <v>0</v>
      </c>
      <c r="G271" t="str">
        <f t="shared" si="12"/>
        <v>2018-12-12 6:00</v>
      </c>
      <c r="H271" s="116">
        <f>data!H271</f>
        <v>1.0660000000000001</v>
      </c>
      <c r="I271" s="116">
        <f>-'Raw result'!A270-config!$D$14*'Raw result'!B270</f>
        <v>0</v>
      </c>
      <c r="J271" s="116">
        <f t="shared" si="13"/>
        <v>1.0660000000000001</v>
      </c>
      <c r="K271" s="116" t="str">
        <f t="shared" si="14"/>
        <v/>
      </c>
      <c r="L271" s="116">
        <f>L270-'Raw result'!A270-'Raw result'!B270</f>
        <v>5.9299999999999571</v>
      </c>
    </row>
    <row r="272" spans="1:12" x14ac:dyDescent="0.3">
      <c r="A272">
        <f>data!A272</f>
        <v>271</v>
      </c>
      <c r="B272" s="24">
        <f>data!B272</f>
        <v>43446</v>
      </c>
      <c r="C272">
        <f>data!C272</f>
        <v>7</v>
      </c>
      <c r="D272" t="str">
        <f>data!D272</f>
        <v>раб</v>
      </c>
      <c r="E272">
        <f>data!E272</f>
        <v>0</v>
      </c>
      <c r="F272">
        <f>IF(Расчет!H277=1,1,0)</f>
        <v>0</v>
      </c>
      <c r="G272" t="str">
        <f t="shared" si="12"/>
        <v>2018-12-12 7:00</v>
      </c>
      <c r="H272" s="116">
        <f>data!H272</f>
        <v>1.0920000000000001</v>
      </c>
      <c r="I272" s="116">
        <f>-'Raw result'!A271-config!$D$14*'Raw result'!B271</f>
        <v>0</v>
      </c>
      <c r="J272" s="116">
        <f t="shared" si="13"/>
        <v>1.0920000000000001</v>
      </c>
      <c r="K272" s="116" t="str">
        <f t="shared" si="14"/>
        <v/>
      </c>
      <c r="L272" s="116">
        <f>L271-'Raw result'!A271-'Raw result'!B271</f>
        <v>5.9299999999999571</v>
      </c>
    </row>
    <row r="273" spans="1:12" x14ac:dyDescent="0.3">
      <c r="A273">
        <f>data!A273</f>
        <v>272</v>
      </c>
      <c r="B273" s="24">
        <f>data!B273</f>
        <v>43446</v>
      </c>
      <c r="C273">
        <f>data!C273</f>
        <v>8</v>
      </c>
      <c r="D273" t="str">
        <f>data!D273</f>
        <v>раб</v>
      </c>
      <c r="E273">
        <f>data!E273</f>
        <v>0</v>
      </c>
      <c r="F273">
        <f>IF(Расчет!H278=1,1,0)</f>
        <v>1</v>
      </c>
      <c r="G273" t="str">
        <f t="shared" si="12"/>
        <v>2018-12-12 8:00</v>
      </c>
      <c r="H273" s="116">
        <f>data!H273</f>
        <v>1.2230000000000001</v>
      </c>
      <c r="I273" s="116">
        <f>-'Raw result'!A272-config!$D$14*'Raw result'!B272</f>
        <v>-0.41522727272727644</v>
      </c>
      <c r="J273" s="116">
        <f t="shared" si="13"/>
        <v>0.80777272727272365</v>
      </c>
      <c r="K273" s="116">
        <f t="shared" si="14"/>
        <v>0.80777272727272365</v>
      </c>
      <c r="L273" s="116">
        <f>L272-'Raw result'!A272-'Raw result'!B272</f>
        <v>5.4929186602870343</v>
      </c>
    </row>
    <row r="274" spans="1:12" x14ac:dyDescent="0.3">
      <c r="A274">
        <f>data!A274</f>
        <v>273</v>
      </c>
      <c r="B274" s="24">
        <f>data!B274</f>
        <v>43446</v>
      </c>
      <c r="C274">
        <f>data!C274</f>
        <v>9</v>
      </c>
      <c r="D274" t="str">
        <f>data!D274</f>
        <v>раб</v>
      </c>
      <c r="E274">
        <f>data!E274</f>
        <v>0</v>
      </c>
      <c r="F274">
        <f>IF(Расчет!H279=1,1,0)</f>
        <v>1</v>
      </c>
      <c r="G274" t="str">
        <f t="shared" si="12"/>
        <v>2018-12-12 9:00</v>
      </c>
      <c r="H274" s="116">
        <f>data!H274</f>
        <v>1.7010000000000001</v>
      </c>
      <c r="I274" s="116">
        <f>-'Raw result'!A273-config!$D$14*'Raw result'!B273</f>
        <v>-0.89322727272727631</v>
      </c>
      <c r="J274" s="116">
        <f t="shared" si="13"/>
        <v>0.80777272727272376</v>
      </c>
      <c r="K274" s="116">
        <f t="shared" si="14"/>
        <v>0.80777272727272376</v>
      </c>
      <c r="L274" s="116">
        <f>L273-'Raw result'!A273-'Raw result'!B273</f>
        <v>4.5526794258372698</v>
      </c>
    </row>
    <row r="275" spans="1:12" x14ac:dyDescent="0.3">
      <c r="A275">
        <f>data!A275</f>
        <v>274</v>
      </c>
      <c r="B275" s="24">
        <f>data!B275</f>
        <v>43446</v>
      </c>
      <c r="C275">
        <f>data!C275</f>
        <v>10</v>
      </c>
      <c r="D275" t="str">
        <f>data!D275</f>
        <v>раб</v>
      </c>
      <c r="E275">
        <f>data!E275</f>
        <v>0</v>
      </c>
      <c r="F275">
        <f>IF(Расчет!H280=1,1,0)</f>
        <v>1</v>
      </c>
      <c r="G275" t="str">
        <f t="shared" si="12"/>
        <v>2018-12-12 10:00</v>
      </c>
      <c r="H275" s="116">
        <f>data!H275</f>
        <v>1.9970000000000001</v>
      </c>
      <c r="I275" s="116">
        <f>-'Raw result'!A274-config!$D$14*'Raw result'!B274</f>
        <v>-1.1892272727272766</v>
      </c>
      <c r="J275" s="116">
        <f t="shared" si="13"/>
        <v>0.80777272727272353</v>
      </c>
      <c r="K275" s="116">
        <f t="shared" si="14"/>
        <v>0.80777272727272353</v>
      </c>
      <c r="L275" s="116">
        <f>L274-'Raw result'!A274-'Raw result'!B274</f>
        <v>3.3008612440190839</v>
      </c>
    </row>
    <row r="276" spans="1:12" x14ac:dyDescent="0.3">
      <c r="A276">
        <f>data!A276</f>
        <v>275</v>
      </c>
      <c r="B276" s="24">
        <f>data!B276</f>
        <v>43446</v>
      </c>
      <c r="C276">
        <f>data!C276</f>
        <v>11</v>
      </c>
      <c r="D276" t="str">
        <f>data!D276</f>
        <v>раб</v>
      </c>
      <c r="E276">
        <f>data!E276</f>
        <v>0</v>
      </c>
      <c r="F276">
        <f>IF(Расчет!H281=1,1,0)</f>
        <v>1</v>
      </c>
      <c r="G276" t="str">
        <f t="shared" si="12"/>
        <v>2018-12-12 11:00</v>
      </c>
      <c r="H276" s="116">
        <f>data!H276</f>
        <v>2.0920000000000001</v>
      </c>
      <c r="I276" s="116">
        <f>-'Raw result'!A275-config!$D$14*'Raw result'!B275</f>
        <v>-1.2842272727272763</v>
      </c>
      <c r="J276" s="116">
        <f t="shared" si="13"/>
        <v>0.80777272727272376</v>
      </c>
      <c r="K276" s="116">
        <f t="shared" si="14"/>
        <v>0.80777272727272376</v>
      </c>
      <c r="L276" s="116">
        <f>L275-'Raw result'!A275-'Raw result'!B275</f>
        <v>1.9490430622008983</v>
      </c>
    </row>
    <row r="277" spans="1:12" x14ac:dyDescent="0.3">
      <c r="A277">
        <f>data!A277</f>
        <v>276</v>
      </c>
      <c r="B277" s="24">
        <f>data!B277</f>
        <v>43446</v>
      </c>
      <c r="C277">
        <f>data!C277</f>
        <v>12</v>
      </c>
      <c r="D277" t="str">
        <f>data!D277</f>
        <v>раб</v>
      </c>
      <c r="E277">
        <f>data!E277</f>
        <v>0</v>
      </c>
      <c r="F277">
        <f>IF(Расчет!H282=1,1,0)</f>
        <v>1</v>
      </c>
      <c r="G277" t="str">
        <f t="shared" si="12"/>
        <v>2018-12-12 12:00</v>
      </c>
      <c r="H277" s="116">
        <f>data!H277</f>
        <v>2.1240000000000001</v>
      </c>
      <c r="I277" s="116">
        <f>-'Raw result'!A276-config!$D$14*'Raw result'!B276</f>
        <v>-1.3162272727272766</v>
      </c>
      <c r="J277" s="116">
        <f t="shared" si="13"/>
        <v>0.80777272727272353</v>
      </c>
      <c r="K277" s="116">
        <f t="shared" si="14"/>
        <v>0.80777272727272353</v>
      </c>
      <c r="L277" s="116">
        <f>L276-'Raw result'!A276-'Raw result'!B276</f>
        <v>0.5635406698563965</v>
      </c>
    </row>
    <row r="278" spans="1:12" x14ac:dyDescent="0.3">
      <c r="A278">
        <f>data!A278</f>
        <v>277</v>
      </c>
      <c r="B278" s="24">
        <f>data!B278</f>
        <v>43446</v>
      </c>
      <c r="C278">
        <f>data!C278</f>
        <v>13</v>
      </c>
      <c r="D278" t="str">
        <f>data!D278</f>
        <v>раб</v>
      </c>
      <c r="E278">
        <f>data!E278</f>
        <v>0</v>
      </c>
      <c r="F278">
        <f>IF(Расчет!H283=1,1,0)</f>
        <v>0</v>
      </c>
      <c r="G278" t="str">
        <f t="shared" si="12"/>
        <v>2018-12-12 13:00</v>
      </c>
      <c r="H278" s="116">
        <f>data!H278</f>
        <v>2.109</v>
      </c>
      <c r="I278" s="116">
        <f>-'Raw result'!A277-config!$D$14*'Raw result'!B277</f>
        <v>2.5</v>
      </c>
      <c r="J278" s="116">
        <f t="shared" si="13"/>
        <v>4.609</v>
      </c>
      <c r="K278" s="116" t="str">
        <f t="shared" si="14"/>
        <v/>
      </c>
      <c r="L278" s="116">
        <f>L277-'Raw result'!A277-'Raw result'!B277</f>
        <v>3.0635406698563967</v>
      </c>
    </row>
    <row r="279" spans="1:12" x14ac:dyDescent="0.3">
      <c r="A279">
        <f>data!A279</f>
        <v>278</v>
      </c>
      <c r="B279" s="24">
        <f>data!B279</f>
        <v>43446</v>
      </c>
      <c r="C279">
        <f>data!C279</f>
        <v>14</v>
      </c>
      <c r="D279" t="str">
        <f>data!D279</f>
        <v>раб</v>
      </c>
      <c r="E279">
        <f>data!E279</f>
        <v>0</v>
      </c>
      <c r="F279">
        <f>IF(Расчет!H284=1,1,0)</f>
        <v>0</v>
      </c>
      <c r="G279" t="str">
        <f t="shared" si="12"/>
        <v>2018-12-12 14:00</v>
      </c>
      <c r="H279" s="116">
        <f>data!H279</f>
        <v>2.133</v>
      </c>
      <c r="I279" s="116">
        <f>-'Raw result'!A278-config!$D$14*'Raw result'!B278</f>
        <v>2.5</v>
      </c>
      <c r="J279" s="116">
        <f t="shared" si="13"/>
        <v>4.633</v>
      </c>
      <c r="K279" s="116" t="str">
        <f t="shared" si="14"/>
        <v/>
      </c>
      <c r="L279" s="116">
        <f>L278-'Raw result'!A278-'Raw result'!B278</f>
        <v>5.5635406698563967</v>
      </c>
    </row>
    <row r="280" spans="1:12" x14ac:dyDescent="0.3">
      <c r="A280">
        <f>data!A280</f>
        <v>279</v>
      </c>
      <c r="B280" s="24">
        <f>data!B280</f>
        <v>43446</v>
      </c>
      <c r="C280">
        <f>data!C280</f>
        <v>15</v>
      </c>
      <c r="D280" t="str">
        <f>data!D280</f>
        <v>раб</v>
      </c>
      <c r="E280">
        <f>data!E280</f>
        <v>0</v>
      </c>
      <c r="F280">
        <f>IF(Расчет!H285=1,1,0)</f>
        <v>1</v>
      </c>
      <c r="G280" t="str">
        <f t="shared" si="12"/>
        <v>2018-12-12 15:00</v>
      </c>
      <c r="H280" s="116">
        <f>data!H280</f>
        <v>2.0920000000000001</v>
      </c>
      <c r="I280" s="116">
        <f>-'Raw result'!A279-config!$D$14*'Raw result'!B279</f>
        <v>-1.2842272727272763</v>
      </c>
      <c r="J280" s="116">
        <f t="shared" si="13"/>
        <v>0.80777272727272376</v>
      </c>
      <c r="K280" s="116">
        <f t="shared" si="14"/>
        <v>0.80777272727272376</v>
      </c>
      <c r="L280" s="116">
        <f>L279-'Raw result'!A279-'Raw result'!B279</f>
        <v>4.2117224880382107</v>
      </c>
    </row>
    <row r="281" spans="1:12" x14ac:dyDescent="0.3">
      <c r="A281">
        <f>data!A281</f>
        <v>280</v>
      </c>
      <c r="B281" s="24">
        <f>data!B281</f>
        <v>43446</v>
      </c>
      <c r="C281">
        <f>data!C281</f>
        <v>16</v>
      </c>
      <c r="D281" t="str">
        <f>data!D281</f>
        <v>раб</v>
      </c>
      <c r="E281">
        <f>data!E281</f>
        <v>0</v>
      </c>
      <c r="F281">
        <f>IF(Расчет!H286=1,1,0)</f>
        <v>1</v>
      </c>
      <c r="G281" t="str">
        <f t="shared" si="12"/>
        <v>2018-12-12 16:00</v>
      </c>
      <c r="H281" s="116">
        <f>data!H281</f>
        <v>1.9330000000000001</v>
      </c>
      <c r="I281" s="116">
        <f>-'Raw result'!A280-config!$D$14*'Raw result'!B280</f>
        <v>-1.1252272727272763</v>
      </c>
      <c r="J281" s="116">
        <f t="shared" si="13"/>
        <v>0.80777272727272376</v>
      </c>
      <c r="K281" s="116">
        <f t="shared" si="14"/>
        <v>0.80777272727272376</v>
      </c>
      <c r="L281" s="116">
        <f>L280-'Raw result'!A280-'Raw result'!B280</f>
        <v>3.0272727272726567</v>
      </c>
    </row>
    <row r="282" spans="1:12" x14ac:dyDescent="0.3">
      <c r="A282">
        <f>data!A282</f>
        <v>281</v>
      </c>
      <c r="B282" s="24">
        <f>data!B282</f>
        <v>43446</v>
      </c>
      <c r="C282">
        <f>data!C282</f>
        <v>17</v>
      </c>
      <c r="D282" t="str">
        <f>data!D282</f>
        <v>раб</v>
      </c>
      <c r="E282">
        <f>data!E282</f>
        <v>1</v>
      </c>
      <c r="F282">
        <f>IF(Расчет!H287=1,1,0)</f>
        <v>1</v>
      </c>
      <c r="G282" t="str">
        <f t="shared" si="12"/>
        <v>2018-12-12 17:00</v>
      </c>
      <c r="H282" s="116">
        <f>data!H282</f>
        <v>1.569</v>
      </c>
      <c r="I282" s="116">
        <f>-'Raw result'!A281-config!$D$14*'Raw result'!B281</f>
        <v>-1.569</v>
      </c>
      <c r="J282" s="116">
        <f t="shared" si="13"/>
        <v>0</v>
      </c>
      <c r="K282" s="116">
        <f t="shared" si="14"/>
        <v>0</v>
      </c>
      <c r="L282" s="116">
        <f>L281-'Raw result'!A281-'Raw result'!B281</f>
        <v>1.3756937799042357</v>
      </c>
    </row>
    <row r="283" spans="1:12" x14ac:dyDescent="0.3">
      <c r="A283">
        <f>data!A283</f>
        <v>282</v>
      </c>
      <c r="B283" s="24">
        <f>data!B283</f>
        <v>43446</v>
      </c>
      <c r="C283">
        <f>data!C283</f>
        <v>18</v>
      </c>
      <c r="D283" t="str">
        <f>data!D283</f>
        <v>раб</v>
      </c>
      <c r="E283">
        <f>data!E283</f>
        <v>0</v>
      </c>
      <c r="F283">
        <f>IF(Расчет!H288=1,1,0)</f>
        <v>1</v>
      </c>
      <c r="G283" t="str">
        <f t="shared" si="12"/>
        <v>2018-12-12 18:00</v>
      </c>
      <c r="H283" s="116">
        <f>data!H283</f>
        <v>1.248</v>
      </c>
      <c r="I283" s="116">
        <f>-'Raw result'!A282-config!$D$14*'Raw result'!B282</f>
        <v>-0.4402272727272763</v>
      </c>
      <c r="J283" s="116">
        <f t="shared" si="13"/>
        <v>0.80777272727272376</v>
      </c>
      <c r="K283" s="116">
        <f t="shared" si="14"/>
        <v>0.80777272727272376</v>
      </c>
      <c r="L283" s="116">
        <f>L282-'Raw result'!A282-'Raw result'!B282</f>
        <v>0.91229665071762911</v>
      </c>
    </row>
    <row r="284" spans="1:12" x14ac:dyDescent="0.3">
      <c r="A284">
        <f>data!A284</f>
        <v>283</v>
      </c>
      <c r="B284" s="24">
        <f>data!B284</f>
        <v>43446</v>
      </c>
      <c r="C284">
        <f>data!C284</f>
        <v>19</v>
      </c>
      <c r="D284" t="str">
        <f>data!D284</f>
        <v>раб</v>
      </c>
      <c r="E284">
        <f>data!E284</f>
        <v>0</v>
      </c>
      <c r="F284">
        <f>IF(Расчет!H289=1,1,0)</f>
        <v>1</v>
      </c>
      <c r="G284" t="str">
        <f t="shared" si="12"/>
        <v>2018-12-12 19:00</v>
      </c>
      <c r="H284" s="116">
        <f>data!H284</f>
        <v>1.1359999999999999</v>
      </c>
      <c r="I284" s="116">
        <f>-'Raw result'!A283-config!$D$14*'Raw result'!B283</f>
        <v>-0.32822727272727603</v>
      </c>
      <c r="J284" s="116">
        <f t="shared" si="13"/>
        <v>0.80777272727272387</v>
      </c>
      <c r="K284" s="116">
        <f t="shared" si="14"/>
        <v>0.80777272727272387</v>
      </c>
      <c r="L284" s="116">
        <f>L283-'Raw result'!A283-'Raw result'!B283</f>
        <v>0.56679425837312802</v>
      </c>
    </row>
    <row r="285" spans="1:12" x14ac:dyDescent="0.3">
      <c r="A285">
        <f>data!A285</f>
        <v>284</v>
      </c>
      <c r="B285" s="24">
        <f>data!B285</f>
        <v>43446</v>
      </c>
      <c r="C285">
        <f>data!C285</f>
        <v>20</v>
      </c>
      <c r="D285" t="str">
        <f>data!D285</f>
        <v>раб</v>
      </c>
      <c r="E285">
        <f>data!E285</f>
        <v>0</v>
      </c>
      <c r="F285">
        <f>IF(Расчет!H290=1,1,0)</f>
        <v>1</v>
      </c>
      <c r="G285" t="str">
        <f t="shared" si="12"/>
        <v>2018-12-12 20:00</v>
      </c>
      <c r="H285" s="116">
        <f>data!H285</f>
        <v>1.089</v>
      </c>
      <c r="I285" s="116">
        <f>-'Raw result'!A284-config!$D$14*'Raw result'!B284</f>
        <v>-0.28122727272727616</v>
      </c>
      <c r="J285" s="116">
        <f t="shared" si="13"/>
        <v>0.80777272727272376</v>
      </c>
      <c r="K285" s="116">
        <f t="shared" si="14"/>
        <v>0.80777272727272376</v>
      </c>
      <c r="L285" s="116">
        <f>L284-'Raw result'!A284-'Raw result'!B284</f>
        <v>0.27076555023915311</v>
      </c>
    </row>
    <row r="286" spans="1:12" x14ac:dyDescent="0.3">
      <c r="A286">
        <f>data!A286</f>
        <v>285</v>
      </c>
      <c r="B286" s="24">
        <f>data!B286</f>
        <v>43446</v>
      </c>
      <c r="C286">
        <f>data!C286</f>
        <v>21</v>
      </c>
      <c r="D286" t="str">
        <f>data!D286</f>
        <v>раб</v>
      </c>
      <c r="E286">
        <f>data!E286</f>
        <v>0</v>
      </c>
      <c r="F286">
        <f>IF(Расчет!H291=1,1,0)</f>
        <v>1</v>
      </c>
      <c r="G286" t="str">
        <f t="shared" si="12"/>
        <v>2018-12-12 21:00</v>
      </c>
      <c r="H286" s="116">
        <f>data!H286</f>
        <v>1.0649999999999999</v>
      </c>
      <c r="I286" s="116">
        <f>-'Raw result'!A285-config!$D$14*'Raw result'!B285</f>
        <v>-0.2572272727272763</v>
      </c>
      <c r="J286" s="116">
        <f t="shared" si="13"/>
        <v>0.80777272727272365</v>
      </c>
      <c r="K286" s="116">
        <f t="shared" si="14"/>
        <v>0.80777272727272365</v>
      </c>
      <c r="L286" s="116">
        <f>L285-'Raw result'!A285-'Raw result'!B285</f>
        <v>-8.5098594837518249E-14</v>
      </c>
    </row>
    <row r="287" spans="1:12" x14ac:dyDescent="0.3">
      <c r="A287">
        <f>data!A287</f>
        <v>286</v>
      </c>
      <c r="B287" s="24">
        <f>data!B287</f>
        <v>43446</v>
      </c>
      <c r="C287">
        <f>data!C287</f>
        <v>22</v>
      </c>
      <c r="D287" t="str">
        <f>data!D287</f>
        <v>раб</v>
      </c>
      <c r="E287">
        <f>data!E287</f>
        <v>0</v>
      </c>
      <c r="F287">
        <f>IF(Расчет!H292=1,1,0)</f>
        <v>0</v>
      </c>
      <c r="G287" t="str">
        <f t="shared" si="12"/>
        <v>2018-12-12 22:00</v>
      </c>
      <c r="H287" s="116">
        <f>data!H287</f>
        <v>1.0609999999999999</v>
      </c>
      <c r="I287" s="116">
        <f>-'Raw result'!A286-config!$D$14*'Raw result'!B286</f>
        <v>0</v>
      </c>
      <c r="J287" s="116">
        <f t="shared" si="13"/>
        <v>1.0609999999999999</v>
      </c>
      <c r="K287" s="116" t="str">
        <f t="shared" si="14"/>
        <v/>
      </c>
      <c r="L287" s="116">
        <f>L286-'Raw result'!A286-'Raw result'!B286</f>
        <v>-8.5098594837518249E-14</v>
      </c>
    </row>
    <row r="288" spans="1:12" x14ac:dyDescent="0.3">
      <c r="A288">
        <f>data!A288</f>
        <v>287</v>
      </c>
      <c r="B288" s="24">
        <f>data!B288</f>
        <v>43446</v>
      </c>
      <c r="C288">
        <f>data!C288</f>
        <v>23</v>
      </c>
      <c r="D288" t="str">
        <f>data!D288</f>
        <v>раб</v>
      </c>
      <c r="E288">
        <f>data!E288</f>
        <v>0</v>
      </c>
      <c r="F288">
        <f>IF(Расчет!H293=1,1,0)</f>
        <v>0</v>
      </c>
      <c r="G288" t="str">
        <f t="shared" si="12"/>
        <v>2018-12-12 23:00</v>
      </c>
      <c r="H288" s="116">
        <f>data!H288</f>
        <v>1.0589999999999999</v>
      </c>
      <c r="I288" s="116">
        <f>-'Raw result'!A287-config!$D$14*'Raw result'!B287</f>
        <v>0</v>
      </c>
      <c r="J288" s="116">
        <f t="shared" si="13"/>
        <v>1.0589999999999999</v>
      </c>
      <c r="K288" s="116" t="str">
        <f t="shared" si="14"/>
        <v/>
      </c>
      <c r="L288" s="116">
        <f>L287-'Raw result'!A287-'Raw result'!B287</f>
        <v>-8.5098594837518249E-14</v>
      </c>
    </row>
    <row r="289" spans="1:12" x14ac:dyDescent="0.3">
      <c r="A289">
        <f>data!A289</f>
        <v>288</v>
      </c>
      <c r="B289" s="24">
        <f>data!B289</f>
        <v>43446</v>
      </c>
      <c r="C289">
        <f>data!C289</f>
        <v>24</v>
      </c>
      <c r="D289" t="str">
        <f>data!D289</f>
        <v>раб</v>
      </c>
      <c r="E289">
        <f>data!E289</f>
        <v>0</v>
      </c>
      <c r="F289">
        <f>IF(Расчет!H294=1,1,0)</f>
        <v>0</v>
      </c>
      <c r="G289" t="str">
        <f t="shared" si="12"/>
        <v>2018-12-12 24:00</v>
      </c>
      <c r="H289" s="116">
        <f>data!H289</f>
        <v>0.996</v>
      </c>
      <c r="I289" s="116">
        <f>-'Raw result'!A288-config!$D$14*'Raw result'!B288</f>
        <v>0</v>
      </c>
      <c r="J289" s="116">
        <f t="shared" si="13"/>
        <v>0.996</v>
      </c>
      <c r="K289" s="116" t="str">
        <f t="shared" si="14"/>
        <v/>
      </c>
      <c r="L289" s="116">
        <f>L288-'Raw result'!A288-'Raw result'!B288</f>
        <v>-8.5098594837518249E-14</v>
      </c>
    </row>
    <row r="290" spans="1:12" x14ac:dyDescent="0.3">
      <c r="A290">
        <f>data!A290</f>
        <v>289</v>
      </c>
      <c r="B290" s="24">
        <f>data!B290</f>
        <v>43447</v>
      </c>
      <c r="C290">
        <f>data!C290</f>
        <v>1</v>
      </c>
      <c r="D290" t="str">
        <f>data!D290</f>
        <v>раб</v>
      </c>
      <c r="E290">
        <f>data!E290</f>
        <v>0</v>
      </c>
      <c r="F290">
        <f>IF(Расчет!H295=1,1,0)</f>
        <v>0</v>
      </c>
      <c r="G290" t="str">
        <f t="shared" si="12"/>
        <v>2018-12-13 1:00</v>
      </c>
      <c r="H290" s="116">
        <f>data!H290</f>
        <v>0.94699999999999995</v>
      </c>
      <c r="I290" s="116">
        <f>-'Raw result'!A289-config!$D$14*'Raw result'!B289</f>
        <v>0</v>
      </c>
      <c r="J290" s="116">
        <f t="shared" si="13"/>
        <v>0.94699999999999995</v>
      </c>
      <c r="K290" s="116" t="str">
        <f t="shared" si="14"/>
        <v/>
      </c>
      <c r="L290" s="116">
        <f>L289-'Raw result'!A289-'Raw result'!B289</f>
        <v>-8.5098594837518249E-14</v>
      </c>
    </row>
    <row r="291" spans="1:12" x14ac:dyDescent="0.3">
      <c r="A291">
        <f>data!A291</f>
        <v>290</v>
      </c>
      <c r="B291" s="24">
        <f>data!B291</f>
        <v>43447</v>
      </c>
      <c r="C291">
        <f>data!C291</f>
        <v>2</v>
      </c>
      <c r="D291" t="str">
        <f>data!D291</f>
        <v>раб</v>
      </c>
      <c r="E291">
        <f>data!E291</f>
        <v>0</v>
      </c>
      <c r="F291">
        <f>IF(Расчет!H296=1,1,0)</f>
        <v>0</v>
      </c>
      <c r="G291" t="str">
        <f t="shared" si="12"/>
        <v>2018-12-13 2:00</v>
      </c>
      <c r="H291" s="116">
        <f>data!H291</f>
        <v>0.94699999999999995</v>
      </c>
      <c r="I291" s="116">
        <f>-'Raw result'!A290-config!$D$14*'Raw result'!B290</f>
        <v>0</v>
      </c>
      <c r="J291" s="116">
        <f t="shared" si="13"/>
        <v>0.94699999999999995</v>
      </c>
      <c r="K291" s="116" t="str">
        <f t="shared" si="14"/>
        <v/>
      </c>
      <c r="L291" s="116">
        <f>L290-'Raw result'!A290-'Raw result'!B290</f>
        <v>-8.5098594837518249E-14</v>
      </c>
    </row>
    <row r="292" spans="1:12" x14ac:dyDescent="0.3">
      <c r="A292">
        <f>data!A292</f>
        <v>291</v>
      </c>
      <c r="B292" s="24">
        <f>data!B292</f>
        <v>43447</v>
      </c>
      <c r="C292">
        <f>data!C292</f>
        <v>3</v>
      </c>
      <c r="D292" t="str">
        <f>data!D292</f>
        <v>раб</v>
      </c>
      <c r="E292">
        <f>data!E292</f>
        <v>0</v>
      </c>
      <c r="F292">
        <f>IF(Расчет!H297=1,1,0)</f>
        <v>0</v>
      </c>
      <c r="G292" t="str">
        <f t="shared" si="12"/>
        <v>2018-12-13 3:00</v>
      </c>
      <c r="H292" s="116">
        <f>data!H292</f>
        <v>0.95099999999999996</v>
      </c>
      <c r="I292" s="116">
        <f>-'Raw result'!A291-config!$D$14*'Raw result'!B291</f>
        <v>2.5</v>
      </c>
      <c r="J292" s="116">
        <f t="shared" si="13"/>
        <v>3.4510000000000001</v>
      </c>
      <c r="K292" s="116" t="str">
        <f t="shared" si="14"/>
        <v/>
      </c>
      <c r="L292" s="116">
        <f>L291-'Raw result'!A291-'Raw result'!B291</f>
        <v>2.4999999999999147</v>
      </c>
    </row>
    <row r="293" spans="1:12" x14ac:dyDescent="0.3">
      <c r="A293">
        <f>data!A293</f>
        <v>292</v>
      </c>
      <c r="B293" s="24">
        <f>data!B293</f>
        <v>43447</v>
      </c>
      <c r="C293">
        <f>data!C293</f>
        <v>4</v>
      </c>
      <c r="D293" t="str">
        <f>data!D293</f>
        <v>раб</v>
      </c>
      <c r="E293">
        <f>data!E293</f>
        <v>0</v>
      </c>
      <c r="F293">
        <f>IF(Расчет!H298=1,1,0)</f>
        <v>0</v>
      </c>
      <c r="G293" t="str">
        <f t="shared" si="12"/>
        <v>2018-12-13 4:00</v>
      </c>
      <c r="H293" s="116">
        <f>data!H293</f>
        <v>0.95599999999999996</v>
      </c>
      <c r="I293" s="116">
        <f>-'Raw result'!A292-config!$D$14*'Raw result'!B292</f>
        <v>2.5</v>
      </c>
      <c r="J293" s="116">
        <f t="shared" si="13"/>
        <v>3.456</v>
      </c>
      <c r="K293" s="116" t="str">
        <f t="shared" si="14"/>
        <v/>
      </c>
      <c r="L293" s="116">
        <f>L292-'Raw result'!A292-'Raw result'!B292</f>
        <v>4.9999999999999147</v>
      </c>
    </row>
    <row r="294" spans="1:12" x14ac:dyDescent="0.3">
      <c r="A294">
        <f>data!A294</f>
        <v>293</v>
      </c>
      <c r="B294" s="24">
        <f>data!B294</f>
        <v>43447</v>
      </c>
      <c r="C294">
        <f>data!C294</f>
        <v>5</v>
      </c>
      <c r="D294" t="str">
        <f>data!D294</f>
        <v>раб</v>
      </c>
      <c r="E294">
        <f>data!E294</f>
        <v>0</v>
      </c>
      <c r="F294">
        <f>IF(Расчет!H299=1,1,0)</f>
        <v>0</v>
      </c>
      <c r="G294" t="str">
        <f t="shared" si="12"/>
        <v>2018-12-13 5:00</v>
      </c>
      <c r="H294" s="116">
        <f>data!H294</f>
        <v>0.95399999999999996</v>
      </c>
      <c r="I294" s="116">
        <f>-'Raw result'!A293-config!$D$14*'Raw result'!B293</f>
        <v>0.93000000000016103</v>
      </c>
      <c r="J294" s="116">
        <f t="shared" si="13"/>
        <v>1.8840000000001611</v>
      </c>
      <c r="K294" s="116" t="str">
        <f t="shared" si="14"/>
        <v/>
      </c>
      <c r="L294" s="116">
        <f>L293-'Raw result'!A293-'Raw result'!B293</f>
        <v>5.9300000000000761</v>
      </c>
    </row>
    <row r="295" spans="1:12" x14ac:dyDescent="0.3">
      <c r="A295">
        <f>data!A295</f>
        <v>294</v>
      </c>
      <c r="B295" s="24">
        <f>data!B295</f>
        <v>43447</v>
      </c>
      <c r="C295">
        <f>data!C295</f>
        <v>6</v>
      </c>
      <c r="D295" t="str">
        <f>data!D295</f>
        <v>раб</v>
      </c>
      <c r="E295">
        <f>data!E295</f>
        <v>0</v>
      </c>
      <c r="F295">
        <f>IF(Расчет!H300=1,1,0)</f>
        <v>0</v>
      </c>
      <c r="G295" t="str">
        <f t="shared" si="12"/>
        <v>2018-12-13 6:00</v>
      </c>
      <c r="H295" s="116">
        <f>data!H295</f>
        <v>0.98299999999999998</v>
      </c>
      <c r="I295" s="116">
        <f>-'Raw result'!A294-config!$D$14*'Raw result'!B294</f>
        <v>0</v>
      </c>
      <c r="J295" s="116">
        <f t="shared" si="13"/>
        <v>0.98299999999999998</v>
      </c>
      <c r="K295" s="116" t="str">
        <f t="shared" si="14"/>
        <v/>
      </c>
      <c r="L295" s="116">
        <f>L294-'Raw result'!A294-'Raw result'!B294</f>
        <v>5.9300000000000761</v>
      </c>
    </row>
    <row r="296" spans="1:12" x14ac:dyDescent="0.3">
      <c r="A296">
        <f>data!A296</f>
        <v>295</v>
      </c>
      <c r="B296" s="24">
        <f>data!B296</f>
        <v>43447</v>
      </c>
      <c r="C296">
        <f>data!C296</f>
        <v>7</v>
      </c>
      <c r="D296" t="str">
        <f>data!D296</f>
        <v>раб</v>
      </c>
      <c r="E296">
        <f>data!E296</f>
        <v>0</v>
      </c>
      <c r="F296">
        <f>IF(Расчет!H301=1,1,0)</f>
        <v>0</v>
      </c>
      <c r="G296" t="str">
        <f t="shared" si="12"/>
        <v>2018-12-13 7:00</v>
      </c>
      <c r="H296" s="116">
        <f>data!H296</f>
        <v>1.1220000000000001</v>
      </c>
      <c r="I296" s="116">
        <f>-'Raw result'!A295-config!$D$14*'Raw result'!B295</f>
        <v>0</v>
      </c>
      <c r="J296" s="116">
        <f t="shared" si="13"/>
        <v>1.1220000000000001</v>
      </c>
      <c r="K296" s="116" t="str">
        <f t="shared" si="14"/>
        <v/>
      </c>
      <c r="L296" s="116">
        <f>L295-'Raw result'!A295-'Raw result'!B295</f>
        <v>5.9300000000000761</v>
      </c>
    </row>
    <row r="297" spans="1:12" x14ac:dyDescent="0.3">
      <c r="A297">
        <f>data!A297</f>
        <v>296</v>
      </c>
      <c r="B297" s="24">
        <f>data!B297</f>
        <v>43447</v>
      </c>
      <c r="C297">
        <f>data!C297</f>
        <v>8</v>
      </c>
      <c r="D297" t="str">
        <f>data!D297</f>
        <v>раб</v>
      </c>
      <c r="E297">
        <f>data!E297</f>
        <v>0</v>
      </c>
      <c r="F297">
        <f>IF(Расчет!H302=1,1,0)</f>
        <v>1</v>
      </c>
      <c r="G297" t="str">
        <f t="shared" si="12"/>
        <v>2018-12-13 8:00</v>
      </c>
      <c r="H297" s="116">
        <f>data!H297</f>
        <v>1.278</v>
      </c>
      <c r="I297" s="116">
        <f>-'Raw result'!A296-config!$D$14*'Raw result'!B296</f>
        <v>-0.3857727272727417</v>
      </c>
      <c r="J297" s="116">
        <f t="shared" si="13"/>
        <v>0.89222727272725832</v>
      </c>
      <c r="K297" s="116">
        <f t="shared" si="14"/>
        <v>0.89222727272725832</v>
      </c>
      <c r="L297" s="116">
        <f>L296-'Raw result'!A296-'Raw result'!B296</f>
        <v>5.5239234449761376</v>
      </c>
    </row>
    <row r="298" spans="1:12" x14ac:dyDescent="0.3">
      <c r="A298">
        <f>data!A298</f>
        <v>297</v>
      </c>
      <c r="B298" s="24">
        <f>data!B298</f>
        <v>43447</v>
      </c>
      <c r="C298">
        <f>data!C298</f>
        <v>9</v>
      </c>
      <c r="D298" t="str">
        <f>data!D298</f>
        <v>раб</v>
      </c>
      <c r="E298">
        <f>data!E298</f>
        <v>0</v>
      </c>
      <c r="F298">
        <f>IF(Расчет!H303=1,1,0)</f>
        <v>1</v>
      </c>
      <c r="G298" t="str">
        <f t="shared" si="12"/>
        <v>2018-12-13 9:00</v>
      </c>
      <c r="H298" s="116">
        <f>data!H298</f>
        <v>1.77</v>
      </c>
      <c r="I298" s="116">
        <f>-'Raw result'!A297-config!$D$14*'Raw result'!B297</f>
        <v>-0.87777272727274169</v>
      </c>
      <c r="J298" s="116">
        <f t="shared" si="13"/>
        <v>0.89222727272725832</v>
      </c>
      <c r="K298" s="116">
        <f t="shared" si="14"/>
        <v>0.89222727272725832</v>
      </c>
      <c r="L298" s="116">
        <f>L297-'Raw result'!A297-'Raw result'!B297</f>
        <v>4.5999521531100935</v>
      </c>
    </row>
    <row r="299" spans="1:12" x14ac:dyDescent="0.3">
      <c r="A299">
        <f>data!A299</f>
        <v>298</v>
      </c>
      <c r="B299" s="24">
        <f>data!B299</f>
        <v>43447</v>
      </c>
      <c r="C299">
        <f>data!C299</f>
        <v>10</v>
      </c>
      <c r="D299" t="str">
        <f>data!D299</f>
        <v>раб</v>
      </c>
      <c r="E299">
        <f>data!E299</f>
        <v>0</v>
      </c>
      <c r="F299">
        <f>IF(Расчет!H304=1,1,0)</f>
        <v>1</v>
      </c>
      <c r="G299" t="str">
        <f t="shared" si="12"/>
        <v>2018-12-13 10:00</v>
      </c>
      <c r="H299" s="116">
        <f>data!H299</f>
        <v>2.1030000000000002</v>
      </c>
      <c r="I299" s="116">
        <f>-'Raw result'!A298-config!$D$14*'Raw result'!B298</f>
        <v>-1.2107727272727422</v>
      </c>
      <c r="J299" s="116">
        <f t="shared" si="13"/>
        <v>0.89222727272725799</v>
      </c>
      <c r="K299" s="116">
        <f t="shared" si="14"/>
        <v>0.89222727272725799</v>
      </c>
      <c r="L299" s="116">
        <f>L298-'Raw result'!A298-'Raw result'!B298</f>
        <v>3.3254545454545754</v>
      </c>
    </row>
    <row r="300" spans="1:12" x14ac:dyDescent="0.3">
      <c r="A300">
        <f>data!A300</f>
        <v>299</v>
      </c>
      <c r="B300" s="24">
        <f>data!B300</f>
        <v>43447</v>
      </c>
      <c r="C300">
        <f>data!C300</f>
        <v>11</v>
      </c>
      <c r="D300" t="str">
        <f>data!D300</f>
        <v>раб</v>
      </c>
      <c r="E300">
        <f>data!E300</f>
        <v>0</v>
      </c>
      <c r="F300">
        <f>IF(Расчет!H305=1,1,0)</f>
        <v>1</v>
      </c>
      <c r="G300" t="str">
        <f t="shared" si="12"/>
        <v>2018-12-13 11:00</v>
      </c>
      <c r="H300" s="116">
        <f>data!H300</f>
        <v>2.3180000000000001</v>
      </c>
      <c r="I300" s="116">
        <f>-'Raw result'!A299-config!$D$14*'Raw result'!B299</f>
        <v>-1.4257727272727416</v>
      </c>
      <c r="J300" s="116">
        <f t="shared" si="13"/>
        <v>0.89222727272725844</v>
      </c>
      <c r="K300" s="116">
        <f t="shared" si="14"/>
        <v>0.89222727272725844</v>
      </c>
      <c r="L300" s="116">
        <f>L299-'Raw result'!A299-'Raw result'!B299</f>
        <v>1.8246411483253737</v>
      </c>
    </row>
    <row r="301" spans="1:12" x14ac:dyDescent="0.3">
      <c r="A301">
        <f>data!A301</f>
        <v>300</v>
      </c>
      <c r="B301" s="24">
        <f>data!B301</f>
        <v>43447</v>
      </c>
      <c r="C301">
        <f>data!C301</f>
        <v>12</v>
      </c>
      <c r="D301" t="str">
        <f>data!D301</f>
        <v>раб</v>
      </c>
      <c r="E301">
        <f>data!E301</f>
        <v>0</v>
      </c>
      <c r="F301">
        <f>IF(Расчет!H306=1,1,0)</f>
        <v>1</v>
      </c>
      <c r="G301" t="str">
        <f t="shared" si="12"/>
        <v>2018-12-13 12:00</v>
      </c>
      <c r="H301" s="116">
        <f>data!H301</f>
        <v>2.3010000000000002</v>
      </c>
      <c r="I301" s="116">
        <f>-'Raw result'!A300-config!$D$14*'Raw result'!B300</f>
        <v>-1.4087727272727419</v>
      </c>
      <c r="J301" s="116">
        <f t="shared" si="13"/>
        <v>0.89222727272725821</v>
      </c>
      <c r="K301" s="116">
        <f t="shared" si="14"/>
        <v>0.89222727272725821</v>
      </c>
      <c r="L301" s="116">
        <f>L300-'Raw result'!A300-'Raw result'!B300</f>
        <v>0.34172248803827676</v>
      </c>
    </row>
    <row r="302" spans="1:12" x14ac:dyDescent="0.3">
      <c r="A302">
        <f>data!A302</f>
        <v>301</v>
      </c>
      <c r="B302" s="24">
        <f>data!B302</f>
        <v>43447</v>
      </c>
      <c r="C302">
        <f>data!C302</f>
        <v>13</v>
      </c>
      <c r="D302" t="str">
        <f>data!D302</f>
        <v>раб</v>
      </c>
      <c r="E302">
        <f>data!E302</f>
        <v>0</v>
      </c>
      <c r="F302">
        <f>IF(Расчет!H307=1,1,0)</f>
        <v>0</v>
      </c>
      <c r="G302" t="str">
        <f t="shared" si="12"/>
        <v>2018-12-13 13:00</v>
      </c>
      <c r="H302" s="116">
        <f>data!H302</f>
        <v>2.1970000000000001</v>
      </c>
      <c r="I302" s="116">
        <f>-'Raw result'!A301-config!$D$14*'Raw result'!B301</f>
        <v>2.5</v>
      </c>
      <c r="J302" s="116">
        <f t="shared" si="13"/>
        <v>4.6970000000000001</v>
      </c>
      <c r="K302" s="116" t="str">
        <f t="shared" si="14"/>
        <v/>
      </c>
      <c r="L302" s="116">
        <f>L301-'Raw result'!A301-'Raw result'!B301</f>
        <v>2.8417224880382768</v>
      </c>
    </row>
    <row r="303" spans="1:12" x14ac:dyDescent="0.3">
      <c r="A303">
        <f>data!A303</f>
        <v>302</v>
      </c>
      <c r="B303" s="24">
        <f>data!B303</f>
        <v>43447</v>
      </c>
      <c r="C303">
        <f>data!C303</f>
        <v>14</v>
      </c>
      <c r="D303" t="str">
        <f>data!D303</f>
        <v>раб</v>
      </c>
      <c r="E303">
        <f>data!E303</f>
        <v>0</v>
      </c>
      <c r="F303">
        <f>IF(Расчет!H308=1,1,0)</f>
        <v>0</v>
      </c>
      <c r="G303" t="str">
        <f t="shared" si="12"/>
        <v>2018-12-13 14:00</v>
      </c>
      <c r="H303" s="116">
        <f>data!H303</f>
        <v>2.145</v>
      </c>
      <c r="I303" s="116">
        <f>-'Raw result'!A302-config!$D$14*'Raw result'!B302</f>
        <v>2.5</v>
      </c>
      <c r="J303" s="116">
        <f t="shared" si="13"/>
        <v>4.6449999999999996</v>
      </c>
      <c r="K303" s="116" t="str">
        <f t="shared" si="14"/>
        <v/>
      </c>
      <c r="L303" s="116">
        <f>L302-'Raw result'!A302-'Raw result'!B302</f>
        <v>5.3417224880382772</v>
      </c>
    </row>
    <row r="304" spans="1:12" x14ac:dyDescent="0.3">
      <c r="A304">
        <f>data!A304</f>
        <v>303</v>
      </c>
      <c r="B304" s="24">
        <f>data!B304</f>
        <v>43447</v>
      </c>
      <c r="C304">
        <f>data!C304</f>
        <v>15</v>
      </c>
      <c r="D304" t="str">
        <f>data!D304</f>
        <v>раб</v>
      </c>
      <c r="E304">
        <f>data!E304</f>
        <v>0</v>
      </c>
      <c r="F304">
        <f>IF(Расчет!H309=1,1,0)</f>
        <v>1</v>
      </c>
      <c r="G304" t="str">
        <f t="shared" si="12"/>
        <v>2018-12-13 15:00</v>
      </c>
      <c r="H304" s="116">
        <f>data!H304</f>
        <v>2.0990000000000002</v>
      </c>
      <c r="I304" s="116">
        <f>-'Raw result'!A303-config!$D$14*'Raw result'!B303</f>
        <v>-1.2067727272727415</v>
      </c>
      <c r="J304" s="116">
        <f t="shared" si="13"/>
        <v>0.89222727272725866</v>
      </c>
      <c r="K304" s="116">
        <f t="shared" si="14"/>
        <v>0.89222727272725866</v>
      </c>
      <c r="L304" s="116">
        <f>L303-'Raw result'!A303-'Raw result'!B303</f>
        <v>4.0714354066985496</v>
      </c>
    </row>
    <row r="305" spans="1:12" x14ac:dyDescent="0.3">
      <c r="A305">
        <f>data!A305</f>
        <v>304</v>
      </c>
      <c r="B305" s="24">
        <f>data!B305</f>
        <v>43447</v>
      </c>
      <c r="C305">
        <f>data!C305</f>
        <v>16</v>
      </c>
      <c r="D305" t="str">
        <f>data!D305</f>
        <v>раб</v>
      </c>
      <c r="E305">
        <f>data!E305</f>
        <v>0</v>
      </c>
      <c r="F305">
        <f>IF(Расчет!H310=1,1,0)</f>
        <v>1</v>
      </c>
      <c r="G305" t="str">
        <f t="shared" si="12"/>
        <v>2018-12-13 16:00</v>
      </c>
      <c r="H305" s="116">
        <f>data!H305</f>
        <v>1.9730000000000001</v>
      </c>
      <c r="I305" s="116">
        <f>-'Raw result'!A304-config!$D$14*'Raw result'!B304</f>
        <v>-1.0807727272727417</v>
      </c>
      <c r="J305" s="116">
        <f t="shared" si="13"/>
        <v>0.89222727272725844</v>
      </c>
      <c r="K305" s="116">
        <f t="shared" si="14"/>
        <v>0.89222727272725844</v>
      </c>
      <c r="L305" s="116">
        <f>L304-'Raw result'!A304-'Raw result'!B304</f>
        <v>2.9337799043061903</v>
      </c>
    </row>
    <row r="306" spans="1:12" x14ac:dyDescent="0.3">
      <c r="A306">
        <f>data!A306</f>
        <v>305</v>
      </c>
      <c r="B306" s="24">
        <f>data!B306</f>
        <v>43447</v>
      </c>
      <c r="C306">
        <f>data!C306</f>
        <v>17</v>
      </c>
      <c r="D306" t="str">
        <f>data!D306</f>
        <v>раб</v>
      </c>
      <c r="E306">
        <f>data!E306</f>
        <v>1</v>
      </c>
      <c r="F306">
        <f>IF(Расчет!H311=1,1,0)</f>
        <v>1</v>
      </c>
      <c r="G306" t="str">
        <f t="shared" si="12"/>
        <v>2018-12-13 17:00</v>
      </c>
      <c r="H306" s="116">
        <f>data!H306</f>
        <v>1.609</v>
      </c>
      <c r="I306" s="116">
        <f>-'Raw result'!A305-config!$D$14*'Raw result'!B305</f>
        <v>-1.6089999999999998</v>
      </c>
      <c r="J306" s="116">
        <f t="shared" si="13"/>
        <v>0</v>
      </c>
      <c r="K306" s="116">
        <f t="shared" si="14"/>
        <v>0</v>
      </c>
      <c r="L306" s="116">
        <f>L305-'Raw result'!A305-'Raw result'!B305</f>
        <v>1.2400956937798746</v>
      </c>
    </row>
    <row r="307" spans="1:12" x14ac:dyDescent="0.3">
      <c r="A307">
        <f>data!A307</f>
        <v>306</v>
      </c>
      <c r="B307" s="24">
        <f>data!B307</f>
        <v>43447</v>
      </c>
      <c r="C307">
        <f>data!C307</f>
        <v>18</v>
      </c>
      <c r="D307" t="str">
        <f>data!D307</f>
        <v>раб</v>
      </c>
      <c r="E307">
        <f>data!E307</f>
        <v>0</v>
      </c>
      <c r="F307">
        <f>IF(Расчет!H312=1,1,0)</f>
        <v>1</v>
      </c>
      <c r="G307" t="str">
        <f t="shared" si="12"/>
        <v>2018-12-13 18:00</v>
      </c>
      <c r="H307" s="116">
        <f>data!H307</f>
        <v>1.2969999999999999</v>
      </c>
      <c r="I307" s="116">
        <f>-'Raw result'!A306-config!$D$14*'Raw result'!B306</f>
        <v>-0.40477272727274183</v>
      </c>
      <c r="J307" s="116">
        <f t="shared" si="13"/>
        <v>0.8922272727272581</v>
      </c>
      <c r="K307" s="116">
        <f t="shared" si="14"/>
        <v>0.8922272727272581</v>
      </c>
      <c r="L307" s="116">
        <f>L306-'Raw result'!A306-'Raw result'!B306</f>
        <v>0.8140191387559359</v>
      </c>
    </row>
    <row r="308" spans="1:12" x14ac:dyDescent="0.3">
      <c r="A308">
        <f>data!A308</f>
        <v>307</v>
      </c>
      <c r="B308" s="24">
        <f>data!B308</f>
        <v>43447</v>
      </c>
      <c r="C308">
        <f>data!C308</f>
        <v>19</v>
      </c>
      <c r="D308" t="str">
        <f>data!D308</f>
        <v>раб</v>
      </c>
      <c r="E308">
        <f>data!E308</f>
        <v>0</v>
      </c>
      <c r="F308">
        <f>IF(Расчет!H313=1,1,0)</f>
        <v>1</v>
      </c>
      <c r="G308" t="str">
        <f t="shared" si="12"/>
        <v>2018-12-13 19:00</v>
      </c>
      <c r="H308" s="116">
        <f>data!H308</f>
        <v>1.1970000000000001</v>
      </c>
      <c r="I308" s="116">
        <f>-'Raw result'!A307-config!$D$14*'Raw result'!B307</f>
        <v>-0.30477272727274185</v>
      </c>
      <c r="J308" s="116">
        <f t="shared" si="13"/>
        <v>0.89222727272725821</v>
      </c>
      <c r="K308" s="116">
        <f t="shared" si="14"/>
        <v>0.89222727272725821</v>
      </c>
      <c r="L308" s="116">
        <f>L307-'Raw result'!A307-'Raw result'!B307</f>
        <v>0.49320574162673392</v>
      </c>
    </row>
    <row r="309" spans="1:12" x14ac:dyDescent="0.3">
      <c r="A309">
        <f>data!A309</f>
        <v>308</v>
      </c>
      <c r="B309" s="24">
        <f>data!B309</f>
        <v>43447</v>
      </c>
      <c r="C309">
        <f>data!C309</f>
        <v>20</v>
      </c>
      <c r="D309" t="str">
        <f>data!D309</f>
        <v>раб</v>
      </c>
      <c r="E309">
        <f>data!E309</f>
        <v>0</v>
      </c>
      <c r="F309">
        <f>IF(Расчет!H314=1,1,0)</f>
        <v>1</v>
      </c>
      <c r="G309" t="str">
        <f t="shared" si="12"/>
        <v>2018-12-13 20:00</v>
      </c>
      <c r="H309" s="116">
        <f>data!H309</f>
        <v>1.1419999999999999</v>
      </c>
      <c r="I309" s="116">
        <f>-'Raw result'!A308-config!$D$14*'Raw result'!B308</f>
        <v>-0.24977272727274175</v>
      </c>
      <c r="J309" s="116">
        <f t="shared" si="13"/>
        <v>0.89222727272725821</v>
      </c>
      <c r="K309" s="116">
        <f t="shared" si="14"/>
        <v>0.89222727272725821</v>
      </c>
      <c r="L309" s="116">
        <f>L308-'Raw result'!A308-'Raw result'!B308</f>
        <v>0.23028708133963732</v>
      </c>
    </row>
    <row r="310" spans="1:12" x14ac:dyDescent="0.3">
      <c r="A310">
        <f>data!A310</f>
        <v>309</v>
      </c>
      <c r="B310" s="24">
        <f>data!B310</f>
        <v>43447</v>
      </c>
      <c r="C310">
        <f>data!C310</f>
        <v>21</v>
      </c>
      <c r="D310" t="str">
        <f>data!D310</f>
        <v>раб</v>
      </c>
      <c r="E310">
        <f>data!E310</f>
        <v>0</v>
      </c>
      <c r="F310">
        <f>IF(Расчет!H315=1,1,0)</f>
        <v>1</v>
      </c>
      <c r="G310" t="str">
        <f t="shared" si="12"/>
        <v>2018-12-13 21:00</v>
      </c>
      <c r="H310" s="116">
        <f>data!H310</f>
        <v>1.111</v>
      </c>
      <c r="I310" s="116">
        <f>-'Raw result'!A309-config!$D$14*'Raw result'!B309</f>
        <v>-0.2187727272727418</v>
      </c>
      <c r="J310" s="116">
        <f t="shared" si="13"/>
        <v>0.89222727272725821</v>
      </c>
      <c r="K310" s="116">
        <f t="shared" si="14"/>
        <v>0.89222727272725821</v>
      </c>
      <c r="L310" s="116">
        <f>L309-'Raw result'!A309-'Raw result'!B309</f>
        <v>-9.0899510141184692E-14</v>
      </c>
    </row>
    <row r="311" spans="1:12" x14ac:dyDescent="0.3">
      <c r="A311">
        <f>data!A311</f>
        <v>310</v>
      </c>
      <c r="B311" s="24">
        <f>data!B311</f>
        <v>43447</v>
      </c>
      <c r="C311">
        <f>data!C311</f>
        <v>22</v>
      </c>
      <c r="D311" t="str">
        <f>data!D311</f>
        <v>раб</v>
      </c>
      <c r="E311">
        <f>data!E311</f>
        <v>0</v>
      </c>
      <c r="F311">
        <f>IF(Расчет!H316=1,1,0)</f>
        <v>0</v>
      </c>
      <c r="G311" t="str">
        <f t="shared" si="12"/>
        <v>2018-12-13 22:00</v>
      </c>
      <c r="H311" s="116">
        <f>data!H311</f>
        <v>1.1000000000000001</v>
      </c>
      <c r="I311" s="116">
        <f>-'Raw result'!A310-config!$D$14*'Raw result'!B310</f>
        <v>0</v>
      </c>
      <c r="J311" s="116">
        <f t="shared" si="13"/>
        <v>1.1000000000000001</v>
      </c>
      <c r="K311" s="116" t="str">
        <f t="shared" si="14"/>
        <v/>
      </c>
      <c r="L311" s="116">
        <f>L310-'Raw result'!A310-'Raw result'!B310</f>
        <v>-9.0899510141184692E-14</v>
      </c>
    </row>
    <row r="312" spans="1:12" x14ac:dyDescent="0.3">
      <c r="A312">
        <f>data!A312</f>
        <v>311</v>
      </c>
      <c r="B312" s="24">
        <f>data!B312</f>
        <v>43447</v>
      </c>
      <c r="C312">
        <f>data!C312</f>
        <v>23</v>
      </c>
      <c r="D312" t="str">
        <f>data!D312</f>
        <v>раб</v>
      </c>
      <c r="E312">
        <f>data!E312</f>
        <v>0</v>
      </c>
      <c r="F312">
        <f>IF(Расчет!H317=1,1,0)</f>
        <v>0</v>
      </c>
      <c r="G312" t="str">
        <f t="shared" si="12"/>
        <v>2018-12-13 23:00</v>
      </c>
      <c r="H312" s="116">
        <f>data!H312</f>
        <v>1.0980000000000001</v>
      </c>
      <c r="I312" s="116">
        <f>-'Raw result'!A311-config!$D$14*'Raw result'!B311</f>
        <v>0</v>
      </c>
      <c r="J312" s="116">
        <f t="shared" si="13"/>
        <v>1.0980000000000001</v>
      </c>
      <c r="K312" s="116" t="str">
        <f t="shared" si="14"/>
        <v/>
      </c>
      <c r="L312" s="116">
        <f>L311-'Raw result'!A311-'Raw result'!B311</f>
        <v>-9.0899510141184692E-14</v>
      </c>
    </row>
    <row r="313" spans="1:12" x14ac:dyDescent="0.3">
      <c r="A313">
        <f>data!A313</f>
        <v>312</v>
      </c>
      <c r="B313" s="24">
        <f>data!B313</f>
        <v>43447</v>
      </c>
      <c r="C313">
        <f>data!C313</f>
        <v>24</v>
      </c>
      <c r="D313" t="str">
        <f>data!D313</f>
        <v>раб</v>
      </c>
      <c r="E313">
        <f>data!E313</f>
        <v>0</v>
      </c>
      <c r="F313">
        <f>IF(Расчет!H318=1,1,0)</f>
        <v>0</v>
      </c>
      <c r="G313" t="str">
        <f t="shared" si="12"/>
        <v>2018-12-13 24:00</v>
      </c>
      <c r="H313" s="116">
        <f>data!H313</f>
        <v>1.097</v>
      </c>
      <c r="I313" s="116">
        <f>-'Raw result'!A312-config!$D$14*'Raw result'!B312</f>
        <v>0</v>
      </c>
      <c r="J313" s="116">
        <f t="shared" si="13"/>
        <v>1.097</v>
      </c>
      <c r="K313" s="116" t="str">
        <f t="shared" si="14"/>
        <v/>
      </c>
      <c r="L313" s="116">
        <f>L312-'Raw result'!A312-'Raw result'!B312</f>
        <v>-9.0899510141184692E-14</v>
      </c>
    </row>
    <row r="314" spans="1:12" x14ac:dyDescent="0.3">
      <c r="A314">
        <f>data!A314</f>
        <v>313</v>
      </c>
      <c r="B314" s="24">
        <f>data!B314</f>
        <v>43448</v>
      </c>
      <c r="C314">
        <f>data!C314</f>
        <v>1</v>
      </c>
      <c r="D314" t="str">
        <f>data!D314</f>
        <v>раб</v>
      </c>
      <c r="E314">
        <f>data!E314</f>
        <v>0</v>
      </c>
      <c r="F314">
        <f>IF(Расчет!H319=1,1,0)</f>
        <v>0</v>
      </c>
      <c r="G314" t="str">
        <f t="shared" si="12"/>
        <v>2018-12-14 1:00</v>
      </c>
      <c r="H314" s="116">
        <f>data!H314</f>
        <v>1.1000000000000001</v>
      </c>
      <c r="I314" s="116">
        <f>-'Raw result'!A313-config!$D$14*'Raw result'!B313</f>
        <v>0</v>
      </c>
      <c r="J314" s="116">
        <f t="shared" si="13"/>
        <v>1.1000000000000001</v>
      </c>
      <c r="K314" s="116" t="str">
        <f t="shared" si="14"/>
        <v/>
      </c>
      <c r="L314" s="116">
        <f>L313-'Raw result'!A313-'Raw result'!B313</f>
        <v>-9.0899510141184692E-14</v>
      </c>
    </row>
    <row r="315" spans="1:12" x14ac:dyDescent="0.3">
      <c r="A315">
        <f>data!A315</f>
        <v>314</v>
      </c>
      <c r="B315" s="24">
        <f>data!B315</f>
        <v>43448</v>
      </c>
      <c r="C315">
        <f>data!C315</f>
        <v>2</v>
      </c>
      <c r="D315" t="str">
        <f>data!D315</f>
        <v>раб</v>
      </c>
      <c r="E315">
        <f>data!E315</f>
        <v>0</v>
      </c>
      <c r="F315">
        <f>IF(Расчет!H320=1,1,0)</f>
        <v>0</v>
      </c>
      <c r="G315" t="str">
        <f t="shared" si="12"/>
        <v>2018-12-14 2:00</v>
      </c>
      <c r="H315" s="116">
        <f>data!H315</f>
        <v>1.097</v>
      </c>
      <c r="I315" s="116">
        <f>-'Raw result'!A314-config!$D$14*'Raw result'!B314</f>
        <v>0</v>
      </c>
      <c r="J315" s="116">
        <f t="shared" si="13"/>
        <v>1.097</v>
      </c>
      <c r="K315" s="116" t="str">
        <f t="shared" si="14"/>
        <v/>
      </c>
      <c r="L315" s="116">
        <f>L314-'Raw result'!A314-'Raw result'!B314</f>
        <v>-9.0899510141184692E-14</v>
      </c>
    </row>
    <row r="316" spans="1:12" x14ac:dyDescent="0.3">
      <c r="A316">
        <f>data!A316</f>
        <v>315</v>
      </c>
      <c r="B316" s="24">
        <f>data!B316</f>
        <v>43448</v>
      </c>
      <c r="C316">
        <f>data!C316</f>
        <v>3</v>
      </c>
      <c r="D316" t="str">
        <f>data!D316</f>
        <v>раб</v>
      </c>
      <c r="E316">
        <f>data!E316</f>
        <v>0</v>
      </c>
      <c r="F316">
        <f>IF(Расчет!H321=1,1,0)</f>
        <v>0</v>
      </c>
      <c r="G316" t="str">
        <f t="shared" si="12"/>
        <v>2018-12-14 3:00</v>
      </c>
      <c r="H316" s="116">
        <f>data!H316</f>
        <v>1.099</v>
      </c>
      <c r="I316" s="116">
        <f>-'Raw result'!A315-config!$D$14*'Raw result'!B315</f>
        <v>2.5</v>
      </c>
      <c r="J316" s="116">
        <f t="shared" si="13"/>
        <v>3.5990000000000002</v>
      </c>
      <c r="K316" s="116" t="str">
        <f t="shared" si="14"/>
        <v/>
      </c>
      <c r="L316" s="116">
        <f>L315-'Raw result'!A315-'Raw result'!B315</f>
        <v>2.499999999999909</v>
      </c>
    </row>
    <row r="317" spans="1:12" x14ac:dyDescent="0.3">
      <c r="A317">
        <f>data!A317</f>
        <v>316</v>
      </c>
      <c r="B317" s="24">
        <f>data!B317</f>
        <v>43448</v>
      </c>
      <c r="C317">
        <f>data!C317</f>
        <v>4</v>
      </c>
      <c r="D317" t="str">
        <f>data!D317</f>
        <v>раб</v>
      </c>
      <c r="E317">
        <f>data!E317</f>
        <v>0</v>
      </c>
      <c r="F317">
        <f>IF(Расчет!H322=1,1,0)</f>
        <v>0</v>
      </c>
      <c r="G317" t="str">
        <f t="shared" si="12"/>
        <v>2018-12-14 4:00</v>
      </c>
      <c r="H317" s="116">
        <f>data!H317</f>
        <v>1.099</v>
      </c>
      <c r="I317" s="116">
        <f>-'Raw result'!A316-config!$D$14*'Raw result'!B316</f>
        <v>2.5</v>
      </c>
      <c r="J317" s="116">
        <f t="shared" si="13"/>
        <v>3.5990000000000002</v>
      </c>
      <c r="K317" s="116" t="str">
        <f t="shared" si="14"/>
        <v/>
      </c>
      <c r="L317" s="116">
        <f>L316-'Raw result'!A316-'Raw result'!B316</f>
        <v>4.9999999999999094</v>
      </c>
    </row>
    <row r="318" spans="1:12" x14ac:dyDescent="0.3">
      <c r="A318">
        <f>data!A318</f>
        <v>317</v>
      </c>
      <c r="B318" s="24">
        <f>data!B318</f>
        <v>43448</v>
      </c>
      <c r="C318">
        <f>data!C318</f>
        <v>5</v>
      </c>
      <c r="D318" t="str">
        <f>data!D318</f>
        <v>раб</v>
      </c>
      <c r="E318">
        <f>data!E318</f>
        <v>0</v>
      </c>
      <c r="F318">
        <f>IF(Расчет!H323=1,1,0)</f>
        <v>0</v>
      </c>
      <c r="G318" t="str">
        <f t="shared" si="12"/>
        <v>2018-12-14 5:00</v>
      </c>
      <c r="H318" s="116">
        <f>data!H318</f>
        <v>1.097</v>
      </c>
      <c r="I318" s="116">
        <f>-'Raw result'!A317-config!$D$14*'Raw result'!B317</f>
        <v>0.9300000000000892</v>
      </c>
      <c r="J318" s="116">
        <f t="shared" si="13"/>
        <v>2.027000000000089</v>
      </c>
      <c r="K318" s="116" t="str">
        <f t="shared" si="14"/>
        <v/>
      </c>
      <c r="L318" s="116">
        <f>L317-'Raw result'!A317-'Raw result'!B317</f>
        <v>5.9299999999999988</v>
      </c>
    </row>
    <row r="319" spans="1:12" x14ac:dyDescent="0.3">
      <c r="A319">
        <f>data!A319</f>
        <v>318</v>
      </c>
      <c r="B319" s="24">
        <f>data!B319</f>
        <v>43448</v>
      </c>
      <c r="C319">
        <f>data!C319</f>
        <v>6</v>
      </c>
      <c r="D319" t="str">
        <f>data!D319</f>
        <v>раб</v>
      </c>
      <c r="E319">
        <f>data!E319</f>
        <v>0</v>
      </c>
      <c r="F319">
        <f>IF(Расчет!H324=1,1,0)</f>
        <v>0</v>
      </c>
      <c r="G319" t="str">
        <f t="shared" si="12"/>
        <v>2018-12-14 6:00</v>
      </c>
      <c r="H319" s="116">
        <f>data!H319</f>
        <v>1.1060000000000001</v>
      </c>
      <c r="I319" s="116">
        <f>-'Raw result'!A318-config!$D$14*'Raw result'!B318</f>
        <v>0</v>
      </c>
      <c r="J319" s="116">
        <f t="shared" si="13"/>
        <v>1.1060000000000001</v>
      </c>
      <c r="K319" s="116" t="str">
        <f t="shared" si="14"/>
        <v/>
      </c>
      <c r="L319" s="116">
        <f>L318-'Raw result'!A318-'Raw result'!B318</f>
        <v>5.9299999999999988</v>
      </c>
    </row>
    <row r="320" spans="1:12" x14ac:dyDescent="0.3">
      <c r="A320">
        <f>data!A320</f>
        <v>319</v>
      </c>
      <c r="B320" s="24">
        <f>data!B320</f>
        <v>43448</v>
      </c>
      <c r="C320">
        <f>data!C320</f>
        <v>7</v>
      </c>
      <c r="D320" t="str">
        <f>data!D320</f>
        <v>раб</v>
      </c>
      <c r="E320">
        <f>data!E320</f>
        <v>0</v>
      </c>
      <c r="F320">
        <f>IF(Расчет!H325=1,1,0)</f>
        <v>0</v>
      </c>
      <c r="G320" t="str">
        <f t="shared" si="12"/>
        <v>2018-12-14 7:00</v>
      </c>
      <c r="H320" s="116">
        <f>data!H320</f>
        <v>1.1379999999999999</v>
      </c>
      <c r="I320" s="116">
        <f>-'Raw result'!A319-config!$D$14*'Raw result'!B319</f>
        <v>0</v>
      </c>
      <c r="J320" s="116">
        <f t="shared" si="13"/>
        <v>1.1379999999999999</v>
      </c>
      <c r="K320" s="116" t="str">
        <f t="shared" si="14"/>
        <v/>
      </c>
      <c r="L320" s="116">
        <f>L319-'Raw result'!A319-'Raw result'!B319</f>
        <v>5.9299999999999988</v>
      </c>
    </row>
    <row r="321" spans="1:12" x14ac:dyDescent="0.3">
      <c r="A321">
        <f>data!A321</f>
        <v>320</v>
      </c>
      <c r="B321" s="24">
        <f>data!B321</f>
        <v>43448</v>
      </c>
      <c r="C321">
        <f>data!C321</f>
        <v>8</v>
      </c>
      <c r="D321" t="str">
        <f>data!D321</f>
        <v>раб</v>
      </c>
      <c r="E321">
        <f>data!E321</f>
        <v>0</v>
      </c>
      <c r="F321">
        <f>IF(Расчет!H326=1,1,0)</f>
        <v>1</v>
      </c>
      <c r="G321" t="str">
        <f t="shared" si="12"/>
        <v>2018-12-14 8:00</v>
      </c>
      <c r="H321" s="116">
        <f>data!H321</f>
        <v>1.3149999999999999</v>
      </c>
      <c r="I321" s="116">
        <f>-'Raw result'!A320-config!$D$14*'Raw result'!B320</f>
        <v>-0.49559090909090014</v>
      </c>
      <c r="J321" s="116">
        <f t="shared" si="13"/>
        <v>0.81940909090909986</v>
      </c>
      <c r="K321" s="116">
        <f t="shared" si="14"/>
        <v>0.81940909090909986</v>
      </c>
      <c r="L321" s="116">
        <f>L320-'Raw result'!A320-'Raw result'!B320</f>
        <v>5.4083253588516831</v>
      </c>
    </row>
    <row r="322" spans="1:12" x14ac:dyDescent="0.3">
      <c r="A322">
        <f>data!A322</f>
        <v>321</v>
      </c>
      <c r="B322" s="24">
        <f>data!B322</f>
        <v>43448</v>
      </c>
      <c r="C322">
        <f>data!C322</f>
        <v>9</v>
      </c>
      <c r="D322" t="str">
        <f>data!D322</f>
        <v>раб</v>
      </c>
      <c r="E322">
        <f>data!E322</f>
        <v>0</v>
      </c>
      <c r="F322">
        <f>IF(Расчет!H327=1,1,0)</f>
        <v>1</v>
      </c>
      <c r="G322" t="str">
        <f t="shared" ref="G322:G385" si="15">YEAR(B322)&amp;"-"&amp;MONTH(B322)&amp;"-"&amp;DAY(B322)&amp;" "&amp;C322&amp;":00"</f>
        <v>2018-12-14 9:00</v>
      </c>
      <c r="H322" s="116">
        <f>data!H322</f>
        <v>1.804</v>
      </c>
      <c r="I322" s="116">
        <f>-'Raw result'!A321-config!$D$14*'Raw result'!B321</f>
        <v>-0.98459090909090008</v>
      </c>
      <c r="J322" s="116">
        <f t="shared" si="13"/>
        <v>0.81940909090909997</v>
      </c>
      <c r="K322" s="116">
        <f t="shared" si="14"/>
        <v>0.81940909090909997</v>
      </c>
      <c r="L322" s="116">
        <f>L321-'Raw result'!A321-'Raw result'!B321</f>
        <v>4.3719138755981035</v>
      </c>
    </row>
    <row r="323" spans="1:12" x14ac:dyDescent="0.3">
      <c r="A323">
        <f>data!A323</f>
        <v>322</v>
      </c>
      <c r="B323" s="24">
        <f>data!B323</f>
        <v>43448</v>
      </c>
      <c r="C323">
        <f>data!C323</f>
        <v>10</v>
      </c>
      <c r="D323" t="str">
        <f>data!D323</f>
        <v>раб</v>
      </c>
      <c r="E323">
        <f>data!E323</f>
        <v>0</v>
      </c>
      <c r="F323">
        <f>IF(Расчет!H328=1,1,0)</f>
        <v>1</v>
      </c>
      <c r="G323" t="str">
        <f t="shared" si="15"/>
        <v>2018-12-14 10:00</v>
      </c>
      <c r="H323" s="116">
        <f>data!H323</f>
        <v>2.0550000000000002</v>
      </c>
      <c r="I323" s="116">
        <f>-'Raw result'!A322-config!$D$14*'Raw result'!B322</f>
        <v>-1.2355909090909007</v>
      </c>
      <c r="J323" s="116">
        <f t="shared" ref="J323:J386" si="16">H323+I323</f>
        <v>0.81940909090909941</v>
      </c>
      <c r="K323" s="116">
        <f t="shared" ref="K323:K386" si="17">IF(F323&gt;0,F323*J323,"")</f>
        <v>0.81940909090909941</v>
      </c>
      <c r="L323" s="116">
        <f>L322-'Raw result'!A322-'Raw result'!B322</f>
        <v>3.0712918660287345</v>
      </c>
    </row>
    <row r="324" spans="1:12" x14ac:dyDescent="0.3">
      <c r="A324">
        <f>data!A324</f>
        <v>323</v>
      </c>
      <c r="B324" s="24">
        <f>data!B324</f>
        <v>43448</v>
      </c>
      <c r="C324">
        <f>data!C324</f>
        <v>11</v>
      </c>
      <c r="D324" t="str">
        <f>data!D324</f>
        <v>раб</v>
      </c>
      <c r="E324">
        <f>data!E324</f>
        <v>0</v>
      </c>
      <c r="F324">
        <f>IF(Расчет!H329=1,1,0)</f>
        <v>1</v>
      </c>
      <c r="G324" t="str">
        <f t="shared" si="15"/>
        <v>2018-12-14 11:00</v>
      </c>
      <c r="H324" s="116">
        <f>data!H324</f>
        <v>2.1800000000000002</v>
      </c>
      <c r="I324" s="116">
        <f>-'Raw result'!A323-config!$D$14*'Raw result'!B323</f>
        <v>-1.3605909090909005</v>
      </c>
      <c r="J324" s="116">
        <f t="shared" si="16"/>
        <v>0.81940909090909964</v>
      </c>
      <c r="K324" s="116">
        <f t="shared" si="17"/>
        <v>0.81940909090909964</v>
      </c>
      <c r="L324" s="116">
        <f>L323-'Raw result'!A323-'Raw result'!B323</f>
        <v>1.6390909090909445</v>
      </c>
    </row>
    <row r="325" spans="1:12" x14ac:dyDescent="0.3">
      <c r="A325">
        <f>data!A325</f>
        <v>324</v>
      </c>
      <c r="B325" s="24">
        <f>data!B325</f>
        <v>43448</v>
      </c>
      <c r="C325">
        <f>data!C325</f>
        <v>12</v>
      </c>
      <c r="D325" t="str">
        <f>data!D325</f>
        <v>раб</v>
      </c>
      <c r="E325">
        <f>data!E325</f>
        <v>0</v>
      </c>
      <c r="F325">
        <f>IF(Расчет!H330=1,1,0)</f>
        <v>1</v>
      </c>
      <c r="G325" t="str">
        <f t="shared" si="15"/>
        <v>2018-12-14 12:00</v>
      </c>
      <c r="H325" s="116">
        <f>data!H325</f>
        <v>2.2120000000000002</v>
      </c>
      <c r="I325" s="116">
        <f>-'Raw result'!A324-config!$D$14*'Raw result'!B324</f>
        <v>-1.3925909090909003</v>
      </c>
      <c r="J325" s="116">
        <f t="shared" si="16"/>
        <v>0.81940909090909986</v>
      </c>
      <c r="K325" s="116">
        <f t="shared" si="17"/>
        <v>0.81940909090909986</v>
      </c>
      <c r="L325" s="116">
        <f>L324-'Raw result'!A324-'Raw result'!B324</f>
        <v>0.17320574162683888</v>
      </c>
    </row>
    <row r="326" spans="1:12" x14ac:dyDescent="0.3">
      <c r="A326">
        <f>data!A326</f>
        <v>325</v>
      </c>
      <c r="B326" s="24">
        <f>data!B326</f>
        <v>43448</v>
      </c>
      <c r="C326">
        <f>data!C326</f>
        <v>13</v>
      </c>
      <c r="D326" t="str">
        <f>data!D326</f>
        <v>раб</v>
      </c>
      <c r="E326">
        <f>data!E326</f>
        <v>0</v>
      </c>
      <c r="F326">
        <f>IF(Расчет!H331=1,1,0)</f>
        <v>0</v>
      </c>
      <c r="G326" t="str">
        <f t="shared" si="15"/>
        <v>2018-12-14 13:00</v>
      </c>
      <c r="H326" s="116">
        <f>data!H326</f>
        <v>2.1389999999999998</v>
      </c>
      <c r="I326" s="116">
        <f>-'Raw result'!A325-config!$D$14*'Raw result'!B325</f>
        <v>2.5</v>
      </c>
      <c r="J326" s="116">
        <f t="shared" si="16"/>
        <v>4.6389999999999993</v>
      </c>
      <c r="K326" s="116" t="str">
        <f t="shared" si="17"/>
        <v/>
      </c>
      <c r="L326" s="116">
        <f>L325-'Raw result'!A325-'Raw result'!B325</f>
        <v>2.6732057416268389</v>
      </c>
    </row>
    <row r="327" spans="1:12" x14ac:dyDescent="0.3">
      <c r="A327">
        <f>data!A327</f>
        <v>326</v>
      </c>
      <c r="B327" s="24">
        <f>data!B327</f>
        <v>43448</v>
      </c>
      <c r="C327">
        <f>data!C327</f>
        <v>14</v>
      </c>
      <c r="D327" t="str">
        <f>data!D327</f>
        <v>раб</v>
      </c>
      <c r="E327">
        <f>data!E327</f>
        <v>0</v>
      </c>
      <c r="F327">
        <f>IF(Расчет!H332=1,1,0)</f>
        <v>0</v>
      </c>
      <c r="G327" t="str">
        <f t="shared" si="15"/>
        <v>2018-12-14 14:00</v>
      </c>
      <c r="H327" s="116">
        <f>data!H327</f>
        <v>2.1469999999999998</v>
      </c>
      <c r="I327" s="116">
        <f>-'Raw result'!A326-config!$D$14*'Raw result'!B326</f>
        <v>2.5</v>
      </c>
      <c r="J327" s="116">
        <f t="shared" si="16"/>
        <v>4.6470000000000002</v>
      </c>
      <c r="K327" s="116" t="str">
        <f t="shared" si="17"/>
        <v/>
      </c>
      <c r="L327" s="116">
        <f>L326-'Raw result'!A326-'Raw result'!B326</f>
        <v>5.1732057416268393</v>
      </c>
    </row>
    <row r="328" spans="1:12" x14ac:dyDescent="0.3">
      <c r="A328">
        <f>data!A328</f>
        <v>327</v>
      </c>
      <c r="B328" s="24">
        <f>data!B328</f>
        <v>43448</v>
      </c>
      <c r="C328">
        <f>data!C328</f>
        <v>15</v>
      </c>
      <c r="D328" t="str">
        <f>data!D328</f>
        <v>раб</v>
      </c>
      <c r="E328">
        <f>data!E328</f>
        <v>0</v>
      </c>
      <c r="F328">
        <f>IF(Расчет!H333=1,1,0)</f>
        <v>1</v>
      </c>
      <c r="G328" t="str">
        <f t="shared" si="15"/>
        <v>2018-12-14 15:00</v>
      </c>
      <c r="H328" s="116">
        <f>data!H328</f>
        <v>2.0129999999999999</v>
      </c>
      <c r="I328" s="116">
        <f>-'Raw result'!A327-config!$D$14*'Raw result'!B327</f>
        <v>-1.1935909090908998</v>
      </c>
      <c r="J328" s="116">
        <f t="shared" si="16"/>
        <v>0.81940909090910008</v>
      </c>
      <c r="K328" s="116">
        <f t="shared" si="17"/>
        <v>0.81940909090910008</v>
      </c>
      <c r="L328" s="116">
        <f>L327-'Raw result'!A327-'Raw result'!B327</f>
        <v>3.9167942583732605</v>
      </c>
    </row>
    <row r="329" spans="1:12" x14ac:dyDescent="0.3">
      <c r="A329">
        <f>data!A329</f>
        <v>328</v>
      </c>
      <c r="B329" s="24">
        <f>data!B329</f>
        <v>43448</v>
      </c>
      <c r="C329">
        <f>data!C329</f>
        <v>16</v>
      </c>
      <c r="D329" t="str">
        <f>data!D329</f>
        <v>раб</v>
      </c>
      <c r="E329">
        <f>data!E329</f>
        <v>0</v>
      </c>
      <c r="F329">
        <f>IF(Расчет!H334=1,1,0)</f>
        <v>1</v>
      </c>
      <c r="G329" t="str">
        <f t="shared" si="15"/>
        <v>2018-12-14 16:00</v>
      </c>
      <c r="H329" s="116">
        <f>data!H329</f>
        <v>1.7969999999999999</v>
      </c>
      <c r="I329" s="116">
        <f>-'Raw result'!A328-config!$D$14*'Raw result'!B328</f>
        <v>-0.97759090909090018</v>
      </c>
      <c r="J329" s="116">
        <f t="shared" si="16"/>
        <v>0.81940909090909975</v>
      </c>
      <c r="K329" s="116">
        <f t="shared" si="17"/>
        <v>0.81940909090909975</v>
      </c>
      <c r="L329" s="116">
        <f>L328-'Raw result'!A328-'Raw result'!B328</f>
        <v>2.8877511961723128</v>
      </c>
    </row>
    <row r="330" spans="1:12" x14ac:dyDescent="0.3">
      <c r="A330">
        <f>data!A330</f>
        <v>329</v>
      </c>
      <c r="B330" s="24">
        <f>data!B330</f>
        <v>43448</v>
      </c>
      <c r="C330">
        <f>data!C330</f>
        <v>17</v>
      </c>
      <c r="D330" t="str">
        <f>data!D330</f>
        <v>раб</v>
      </c>
      <c r="E330">
        <f>data!E330</f>
        <v>1</v>
      </c>
      <c r="F330">
        <f>IF(Расчет!H335=1,1,0)</f>
        <v>1</v>
      </c>
      <c r="G330" t="str">
        <f t="shared" si="15"/>
        <v>2018-12-14 17:00</v>
      </c>
      <c r="H330" s="116">
        <f>data!H330</f>
        <v>1.4810000000000001</v>
      </c>
      <c r="I330" s="116">
        <f>-'Raw result'!A329-config!$D$14*'Raw result'!B329</f>
        <v>-1.4809999999999999</v>
      </c>
      <c r="J330" s="116">
        <f t="shared" si="16"/>
        <v>0</v>
      </c>
      <c r="K330" s="116">
        <f t="shared" si="17"/>
        <v>0</v>
      </c>
      <c r="L330" s="116">
        <f>L329-'Raw result'!A329-'Raw result'!B329</f>
        <v>1.3288038277512602</v>
      </c>
    </row>
    <row r="331" spans="1:12" x14ac:dyDescent="0.3">
      <c r="A331">
        <f>data!A331</f>
        <v>330</v>
      </c>
      <c r="B331" s="24">
        <f>data!B331</f>
        <v>43448</v>
      </c>
      <c r="C331">
        <f>data!C331</f>
        <v>18</v>
      </c>
      <c r="D331" t="str">
        <f>data!D331</f>
        <v>раб</v>
      </c>
      <c r="E331">
        <f>data!E331</f>
        <v>0</v>
      </c>
      <c r="F331">
        <f>IF(Расчет!H336=1,1,0)</f>
        <v>1</v>
      </c>
      <c r="G331" t="str">
        <f t="shared" si="15"/>
        <v>2018-12-14 18:00</v>
      </c>
      <c r="H331" s="116">
        <f>data!H331</f>
        <v>1.206</v>
      </c>
      <c r="I331" s="116">
        <f>-'Raw result'!A330-config!$D$14*'Raw result'!B330</f>
        <v>-0.38659090909090021</v>
      </c>
      <c r="J331" s="116">
        <f t="shared" si="16"/>
        <v>0.81940909090909975</v>
      </c>
      <c r="K331" s="116">
        <f t="shared" si="17"/>
        <v>0.81940909090909975</v>
      </c>
      <c r="L331" s="116">
        <f>L330-'Raw result'!A330-'Raw result'!B330</f>
        <v>0.92186602870820722</v>
      </c>
    </row>
    <row r="332" spans="1:12" x14ac:dyDescent="0.3">
      <c r="A332">
        <f>data!A332</f>
        <v>331</v>
      </c>
      <c r="B332" s="24">
        <f>data!B332</f>
        <v>43448</v>
      </c>
      <c r="C332">
        <f>data!C332</f>
        <v>19</v>
      </c>
      <c r="D332" t="str">
        <f>data!D332</f>
        <v>раб</v>
      </c>
      <c r="E332">
        <f>data!E332</f>
        <v>0</v>
      </c>
      <c r="F332">
        <f>IF(Расчет!H337=1,1,0)</f>
        <v>1</v>
      </c>
      <c r="G332" t="str">
        <f t="shared" si="15"/>
        <v>2018-12-14 19:00</v>
      </c>
      <c r="H332" s="116">
        <f>data!H332</f>
        <v>1.1439999999999999</v>
      </c>
      <c r="I332" s="116">
        <f>-'Raw result'!A331-config!$D$14*'Raw result'!B331</f>
        <v>-0.3245909090909001</v>
      </c>
      <c r="J332" s="116">
        <f t="shared" si="16"/>
        <v>0.81940909090909986</v>
      </c>
      <c r="K332" s="116">
        <f t="shared" si="17"/>
        <v>0.81940909090909986</v>
      </c>
      <c r="L332" s="116">
        <f>L331-'Raw result'!A331-'Raw result'!B331</f>
        <v>0.5801913875598913</v>
      </c>
    </row>
    <row r="333" spans="1:12" x14ac:dyDescent="0.3">
      <c r="A333">
        <f>data!A333</f>
        <v>332</v>
      </c>
      <c r="B333" s="24">
        <f>data!B333</f>
        <v>43448</v>
      </c>
      <c r="C333">
        <f>data!C333</f>
        <v>20</v>
      </c>
      <c r="D333" t="str">
        <f>data!D333</f>
        <v>раб</v>
      </c>
      <c r="E333">
        <f>data!E333</f>
        <v>0</v>
      </c>
      <c r="F333">
        <f>IF(Расчет!H338=1,1,0)</f>
        <v>1</v>
      </c>
      <c r="G333" t="str">
        <f t="shared" si="15"/>
        <v>2018-12-14 20:00</v>
      </c>
      <c r="H333" s="116">
        <f>data!H333</f>
        <v>1.109</v>
      </c>
      <c r="I333" s="116">
        <f>-'Raw result'!A332-config!$D$14*'Raw result'!B332</f>
        <v>-0.28959090909090035</v>
      </c>
      <c r="J333" s="116">
        <f t="shared" si="16"/>
        <v>0.81940909090909964</v>
      </c>
      <c r="K333" s="116">
        <f t="shared" si="17"/>
        <v>0.81940909090909964</v>
      </c>
      <c r="L333" s="116">
        <f>L332-'Raw result'!A332-'Raw result'!B332</f>
        <v>0.27535885167473301</v>
      </c>
    </row>
    <row r="334" spans="1:12" x14ac:dyDescent="0.3">
      <c r="A334">
        <f>data!A334</f>
        <v>333</v>
      </c>
      <c r="B334" s="24">
        <f>data!B334</f>
        <v>43448</v>
      </c>
      <c r="C334">
        <f>data!C334</f>
        <v>21</v>
      </c>
      <c r="D334" t="str">
        <f>data!D334</f>
        <v>раб</v>
      </c>
      <c r="E334">
        <f>data!E334</f>
        <v>0</v>
      </c>
      <c r="F334">
        <f>IF(Расчет!H339=1,1,0)</f>
        <v>1</v>
      </c>
      <c r="G334" t="str">
        <f t="shared" si="15"/>
        <v>2018-12-14 21:00</v>
      </c>
      <c r="H334" s="116">
        <f>data!H334</f>
        <v>1.081</v>
      </c>
      <c r="I334" s="116">
        <f>-'Raw result'!A333-config!$D$14*'Raw result'!B333</f>
        <v>-0.26159090909090044</v>
      </c>
      <c r="J334" s="116">
        <f t="shared" si="16"/>
        <v>0.81940909090909952</v>
      </c>
      <c r="K334" s="116">
        <f t="shared" si="17"/>
        <v>0.81940909090909952</v>
      </c>
      <c r="L334" s="116">
        <f>L333-'Raw result'!A333-'Raw result'!B333</f>
        <v>1.0097478408965799E-13</v>
      </c>
    </row>
    <row r="335" spans="1:12" x14ac:dyDescent="0.3">
      <c r="A335">
        <f>data!A335</f>
        <v>334</v>
      </c>
      <c r="B335" s="24">
        <f>data!B335</f>
        <v>43448</v>
      </c>
      <c r="C335">
        <f>data!C335</f>
        <v>22</v>
      </c>
      <c r="D335" t="str">
        <f>data!D335</f>
        <v>раб</v>
      </c>
      <c r="E335">
        <f>data!E335</f>
        <v>0</v>
      </c>
      <c r="F335">
        <f>IF(Расчет!H340=1,1,0)</f>
        <v>0</v>
      </c>
      <c r="G335" t="str">
        <f t="shared" si="15"/>
        <v>2018-12-14 22:00</v>
      </c>
      <c r="H335" s="116">
        <f>data!H335</f>
        <v>1.0660000000000001</v>
      </c>
      <c r="I335" s="116">
        <f>-'Raw result'!A334-config!$D$14*'Raw result'!B334</f>
        <v>0</v>
      </c>
      <c r="J335" s="116">
        <f t="shared" si="16"/>
        <v>1.0660000000000001</v>
      </c>
      <c r="K335" s="116" t="str">
        <f t="shared" si="17"/>
        <v/>
      </c>
      <c r="L335" s="116">
        <f>L334-'Raw result'!A334-'Raw result'!B334</f>
        <v>1.0097478408965799E-13</v>
      </c>
    </row>
    <row r="336" spans="1:12" x14ac:dyDescent="0.3">
      <c r="A336">
        <f>data!A336</f>
        <v>335</v>
      </c>
      <c r="B336" s="24">
        <f>data!B336</f>
        <v>43448</v>
      </c>
      <c r="C336">
        <f>data!C336</f>
        <v>23</v>
      </c>
      <c r="D336" t="str">
        <f>data!D336</f>
        <v>раб</v>
      </c>
      <c r="E336">
        <f>data!E336</f>
        <v>0</v>
      </c>
      <c r="F336">
        <f>IF(Расчет!H341=1,1,0)</f>
        <v>0</v>
      </c>
      <c r="G336" t="str">
        <f t="shared" si="15"/>
        <v>2018-12-14 23:00</v>
      </c>
      <c r="H336" s="116">
        <f>data!H336</f>
        <v>1.0760000000000001</v>
      </c>
      <c r="I336" s="116">
        <f>-'Raw result'!A335-config!$D$14*'Raw result'!B335</f>
        <v>0</v>
      </c>
      <c r="J336" s="116">
        <f t="shared" si="16"/>
        <v>1.0760000000000001</v>
      </c>
      <c r="K336" s="116" t="str">
        <f t="shared" si="17"/>
        <v/>
      </c>
      <c r="L336" s="116">
        <f>L335-'Raw result'!A335-'Raw result'!B335</f>
        <v>1.0097478408965799E-13</v>
      </c>
    </row>
    <row r="337" spans="1:12" x14ac:dyDescent="0.3">
      <c r="A337">
        <f>data!A337</f>
        <v>336</v>
      </c>
      <c r="B337" s="24">
        <f>data!B337</f>
        <v>43448</v>
      </c>
      <c r="C337">
        <f>data!C337</f>
        <v>24</v>
      </c>
      <c r="D337" t="str">
        <f>data!D337</f>
        <v>раб</v>
      </c>
      <c r="E337">
        <f>data!E337</f>
        <v>0</v>
      </c>
      <c r="F337">
        <f>IF(Расчет!H342=1,1,0)</f>
        <v>0</v>
      </c>
      <c r="G337" t="str">
        <f t="shared" si="15"/>
        <v>2018-12-14 24:00</v>
      </c>
      <c r="H337" s="116">
        <f>data!H337</f>
        <v>1.069</v>
      </c>
      <c r="I337" s="116">
        <f>-'Raw result'!A336-config!$D$14*'Raw result'!B336</f>
        <v>0</v>
      </c>
      <c r="J337" s="116">
        <f t="shared" si="16"/>
        <v>1.069</v>
      </c>
      <c r="K337" s="116" t="str">
        <f t="shared" si="17"/>
        <v/>
      </c>
      <c r="L337" s="116">
        <f>L336-'Raw result'!A336-'Raw result'!B336</f>
        <v>1.0097478408965799E-13</v>
      </c>
    </row>
    <row r="338" spans="1:12" x14ac:dyDescent="0.3">
      <c r="A338">
        <f>data!A338</f>
        <v>337</v>
      </c>
      <c r="B338" s="24">
        <f>data!B338</f>
        <v>43449</v>
      </c>
      <c r="C338">
        <f>data!C338</f>
        <v>1</v>
      </c>
      <c r="D338" t="str">
        <f>data!D338</f>
        <v>вых</v>
      </c>
      <c r="E338">
        <f>data!E338</f>
        <v>0</v>
      </c>
      <c r="F338">
        <f>IF(Расчет!H343=1,1,0)</f>
        <v>0</v>
      </c>
      <c r="G338" t="str">
        <f t="shared" si="15"/>
        <v>2018-12-15 1:00</v>
      </c>
      <c r="H338" s="116">
        <f>data!H338</f>
        <v>1.0640000000000001</v>
      </c>
      <c r="I338" s="116">
        <f>-'Raw result'!A337-config!$D$14*'Raw result'!B337</f>
        <v>0</v>
      </c>
      <c r="J338" s="116">
        <f t="shared" si="16"/>
        <v>1.0640000000000001</v>
      </c>
      <c r="K338" s="116" t="str">
        <f t="shared" si="17"/>
        <v/>
      </c>
      <c r="L338" s="116">
        <f>L337-'Raw result'!A337-'Raw result'!B337</f>
        <v>1.0097478408965799E-13</v>
      </c>
    </row>
    <row r="339" spans="1:12" x14ac:dyDescent="0.3">
      <c r="A339">
        <f>data!A339</f>
        <v>338</v>
      </c>
      <c r="B339" s="24">
        <f>data!B339</f>
        <v>43449</v>
      </c>
      <c r="C339">
        <f>data!C339</f>
        <v>2</v>
      </c>
      <c r="D339" t="str">
        <f>data!D339</f>
        <v>вых</v>
      </c>
      <c r="E339">
        <f>data!E339</f>
        <v>0</v>
      </c>
      <c r="F339">
        <f>IF(Расчет!H344=1,1,0)</f>
        <v>0</v>
      </c>
      <c r="G339" t="str">
        <f t="shared" si="15"/>
        <v>2018-12-15 2:00</v>
      </c>
      <c r="H339" s="116">
        <f>data!H339</f>
        <v>1.0589999999999999</v>
      </c>
      <c r="I339" s="116">
        <f>-'Raw result'!A338-config!$D$14*'Raw result'!B338</f>
        <v>0</v>
      </c>
      <c r="J339" s="116">
        <f t="shared" si="16"/>
        <v>1.0589999999999999</v>
      </c>
      <c r="K339" s="116" t="str">
        <f t="shared" si="17"/>
        <v/>
      </c>
      <c r="L339" s="116">
        <f>L338-'Raw result'!A338-'Raw result'!B338</f>
        <v>1.0097478408965799E-13</v>
      </c>
    </row>
    <row r="340" spans="1:12" x14ac:dyDescent="0.3">
      <c r="A340">
        <f>data!A340</f>
        <v>339</v>
      </c>
      <c r="B340" s="24">
        <f>data!B340</f>
        <v>43449</v>
      </c>
      <c r="C340">
        <f>data!C340</f>
        <v>3</v>
      </c>
      <c r="D340" t="str">
        <f>data!D340</f>
        <v>вых</v>
      </c>
      <c r="E340">
        <f>data!E340</f>
        <v>0</v>
      </c>
      <c r="F340">
        <f>IF(Расчет!H345=1,1,0)</f>
        <v>0</v>
      </c>
      <c r="G340" t="str">
        <f t="shared" si="15"/>
        <v>2018-12-15 3:00</v>
      </c>
      <c r="H340" s="116">
        <f>data!H340</f>
        <v>1.0569999999999999</v>
      </c>
      <c r="I340" s="116">
        <f>-'Raw result'!A339-config!$D$14*'Raw result'!B339</f>
        <v>0.92999999999980731</v>
      </c>
      <c r="J340" s="116">
        <f t="shared" si="16"/>
        <v>1.9869999999998074</v>
      </c>
      <c r="K340" s="116" t="str">
        <f t="shared" si="17"/>
        <v/>
      </c>
      <c r="L340" s="116">
        <f>L339-'Raw result'!A339-'Raw result'!B339</f>
        <v>0.92999999999990823</v>
      </c>
    </row>
    <row r="341" spans="1:12" x14ac:dyDescent="0.3">
      <c r="A341">
        <f>data!A341</f>
        <v>340</v>
      </c>
      <c r="B341" s="24">
        <f>data!B341</f>
        <v>43449</v>
      </c>
      <c r="C341">
        <f>data!C341</f>
        <v>4</v>
      </c>
      <c r="D341" t="str">
        <f>data!D341</f>
        <v>вых</v>
      </c>
      <c r="E341">
        <f>data!E341</f>
        <v>0</v>
      </c>
      <c r="F341">
        <f>IF(Расчет!H346=1,1,0)</f>
        <v>0</v>
      </c>
      <c r="G341" t="str">
        <f t="shared" si="15"/>
        <v>2018-12-15 4:00</v>
      </c>
      <c r="H341" s="116">
        <f>data!H341</f>
        <v>1.0569999999999999</v>
      </c>
      <c r="I341" s="116">
        <f>-'Raw result'!A340-config!$D$14*'Raw result'!B340</f>
        <v>2.5</v>
      </c>
      <c r="J341" s="116">
        <f t="shared" si="16"/>
        <v>3.5569999999999999</v>
      </c>
      <c r="K341" s="116" t="str">
        <f t="shared" si="17"/>
        <v/>
      </c>
      <c r="L341" s="116">
        <f>L340-'Raw result'!A340-'Raw result'!B340</f>
        <v>3.4299999999999082</v>
      </c>
    </row>
    <row r="342" spans="1:12" x14ac:dyDescent="0.3">
      <c r="A342">
        <f>data!A342</f>
        <v>341</v>
      </c>
      <c r="B342" s="24">
        <f>data!B342</f>
        <v>43449</v>
      </c>
      <c r="C342">
        <f>data!C342</f>
        <v>5</v>
      </c>
      <c r="D342" t="str">
        <f>data!D342</f>
        <v>вых</v>
      </c>
      <c r="E342">
        <f>data!E342</f>
        <v>0</v>
      </c>
      <c r="F342">
        <f>IF(Расчет!H347=1,1,0)</f>
        <v>0</v>
      </c>
      <c r="G342" t="str">
        <f t="shared" si="15"/>
        <v>2018-12-15 5:00</v>
      </c>
      <c r="H342" s="116">
        <f>data!H342</f>
        <v>1.054</v>
      </c>
      <c r="I342" s="116">
        <f>-'Raw result'!A341-config!$D$14*'Raw result'!B341</f>
        <v>2.5</v>
      </c>
      <c r="J342" s="116">
        <f t="shared" si="16"/>
        <v>3.5540000000000003</v>
      </c>
      <c r="K342" s="116" t="str">
        <f t="shared" si="17"/>
        <v/>
      </c>
      <c r="L342" s="116">
        <f>L341-'Raw result'!A341-'Raw result'!B341</f>
        <v>5.9299999999999082</v>
      </c>
    </row>
    <row r="343" spans="1:12" x14ac:dyDescent="0.3">
      <c r="A343">
        <f>data!A343</f>
        <v>342</v>
      </c>
      <c r="B343" s="24">
        <f>data!B343</f>
        <v>43449</v>
      </c>
      <c r="C343">
        <f>data!C343</f>
        <v>6</v>
      </c>
      <c r="D343" t="str">
        <f>data!D343</f>
        <v>вых</v>
      </c>
      <c r="E343">
        <f>data!E343</f>
        <v>0</v>
      </c>
      <c r="F343">
        <f>IF(Расчет!H348=1,1,0)</f>
        <v>0</v>
      </c>
      <c r="G343" t="str">
        <f t="shared" si="15"/>
        <v>2018-12-15 6:00</v>
      </c>
      <c r="H343" s="116">
        <f>data!H343</f>
        <v>1.0589999999999999</v>
      </c>
      <c r="I343" s="116">
        <f>-'Raw result'!A342-config!$D$14*'Raw result'!B342</f>
        <v>0</v>
      </c>
      <c r="J343" s="116">
        <f t="shared" si="16"/>
        <v>1.0589999999999999</v>
      </c>
      <c r="K343" s="116" t="str">
        <f t="shared" si="17"/>
        <v/>
      </c>
      <c r="L343" s="116">
        <f>L342-'Raw result'!A342-'Raw result'!B342</f>
        <v>5.9299999999999082</v>
      </c>
    </row>
    <row r="344" spans="1:12" x14ac:dyDescent="0.3">
      <c r="A344">
        <f>data!A344</f>
        <v>343</v>
      </c>
      <c r="B344" s="24">
        <f>data!B344</f>
        <v>43449</v>
      </c>
      <c r="C344">
        <f>data!C344</f>
        <v>7</v>
      </c>
      <c r="D344" t="str">
        <f>data!D344</f>
        <v>вых</v>
      </c>
      <c r="E344">
        <f>data!E344</f>
        <v>0</v>
      </c>
      <c r="F344">
        <f>IF(Расчет!H349=1,1,0)</f>
        <v>0</v>
      </c>
      <c r="G344" t="str">
        <f t="shared" si="15"/>
        <v>2018-12-15 7:00</v>
      </c>
      <c r="H344" s="116">
        <f>data!H344</f>
        <v>1.0649999999999999</v>
      </c>
      <c r="I344" s="116">
        <f>-'Raw result'!A343-config!$D$14*'Raw result'!B343</f>
        <v>0</v>
      </c>
      <c r="J344" s="116">
        <f t="shared" si="16"/>
        <v>1.0649999999999999</v>
      </c>
      <c r="K344" s="116" t="str">
        <f t="shared" si="17"/>
        <v/>
      </c>
      <c r="L344" s="116">
        <f>L343-'Raw result'!A343-'Raw result'!B343</f>
        <v>5.9299999999999082</v>
      </c>
    </row>
    <row r="345" spans="1:12" x14ac:dyDescent="0.3">
      <c r="A345">
        <f>data!A345</f>
        <v>344</v>
      </c>
      <c r="B345" s="24">
        <f>data!B345</f>
        <v>43449</v>
      </c>
      <c r="C345">
        <f>data!C345</f>
        <v>8</v>
      </c>
      <c r="D345" t="str">
        <f>data!D345</f>
        <v>вых</v>
      </c>
      <c r="E345">
        <f>data!E345</f>
        <v>0</v>
      </c>
      <c r="F345">
        <f>IF(Расчет!H350=1,1,0)</f>
        <v>0</v>
      </c>
      <c r="G345" t="str">
        <f t="shared" si="15"/>
        <v>2018-12-15 8:00</v>
      </c>
      <c r="H345" s="116">
        <f>data!H345</f>
        <v>1.07</v>
      </c>
      <c r="I345" s="116">
        <f>-'Raw result'!A344-config!$D$14*'Raw result'!B344</f>
        <v>0</v>
      </c>
      <c r="J345" s="116">
        <f t="shared" si="16"/>
        <v>1.07</v>
      </c>
      <c r="K345" s="116" t="str">
        <f t="shared" si="17"/>
        <v/>
      </c>
      <c r="L345" s="116">
        <f>L344-'Raw result'!A344-'Raw result'!B344</f>
        <v>5.9299999999999082</v>
      </c>
    </row>
    <row r="346" spans="1:12" x14ac:dyDescent="0.3">
      <c r="A346">
        <f>data!A346</f>
        <v>345</v>
      </c>
      <c r="B346" s="24">
        <f>data!B346</f>
        <v>43449</v>
      </c>
      <c r="C346">
        <f>data!C346</f>
        <v>9</v>
      </c>
      <c r="D346" t="str">
        <f>data!D346</f>
        <v>вых</v>
      </c>
      <c r="E346">
        <f>data!E346</f>
        <v>0</v>
      </c>
      <c r="F346">
        <f>IF(Расчет!H351=1,1,0)</f>
        <v>0</v>
      </c>
      <c r="G346" t="str">
        <f t="shared" si="15"/>
        <v>2018-12-15 9:00</v>
      </c>
      <c r="H346" s="116">
        <f>data!H346</f>
        <v>1.0649999999999999</v>
      </c>
      <c r="I346" s="116">
        <f>-'Raw result'!A345-config!$D$14*'Raw result'!B345</f>
        <v>0</v>
      </c>
      <c r="J346" s="116">
        <f t="shared" si="16"/>
        <v>1.0649999999999999</v>
      </c>
      <c r="K346" s="116" t="str">
        <f t="shared" si="17"/>
        <v/>
      </c>
      <c r="L346" s="116">
        <f>L345-'Raw result'!A345-'Raw result'!B345</f>
        <v>5.9299999999999082</v>
      </c>
    </row>
    <row r="347" spans="1:12" x14ac:dyDescent="0.3">
      <c r="A347">
        <f>data!A347</f>
        <v>346</v>
      </c>
      <c r="B347" s="24">
        <f>data!B347</f>
        <v>43449</v>
      </c>
      <c r="C347">
        <f>data!C347</f>
        <v>10</v>
      </c>
      <c r="D347" t="str">
        <f>data!D347</f>
        <v>вых</v>
      </c>
      <c r="E347">
        <f>data!E347</f>
        <v>0</v>
      </c>
      <c r="F347">
        <f>IF(Расчет!H352=1,1,0)</f>
        <v>0</v>
      </c>
      <c r="G347" t="str">
        <f t="shared" si="15"/>
        <v>2018-12-15 10:00</v>
      </c>
      <c r="H347" s="116">
        <f>data!H347</f>
        <v>1.046</v>
      </c>
      <c r="I347" s="116">
        <f>-'Raw result'!A346-config!$D$14*'Raw result'!B346</f>
        <v>0</v>
      </c>
      <c r="J347" s="116">
        <f t="shared" si="16"/>
        <v>1.046</v>
      </c>
      <c r="K347" s="116" t="str">
        <f t="shared" si="17"/>
        <v/>
      </c>
      <c r="L347" s="116">
        <f>L346-'Raw result'!A346-'Raw result'!B346</f>
        <v>5.9299999999999082</v>
      </c>
    </row>
    <row r="348" spans="1:12" x14ac:dyDescent="0.3">
      <c r="A348">
        <f>data!A348</f>
        <v>347</v>
      </c>
      <c r="B348" s="24">
        <f>data!B348</f>
        <v>43449</v>
      </c>
      <c r="C348">
        <f>data!C348</f>
        <v>11</v>
      </c>
      <c r="D348" t="str">
        <f>data!D348</f>
        <v>вых</v>
      </c>
      <c r="E348">
        <f>data!E348</f>
        <v>0</v>
      </c>
      <c r="F348">
        <f>IF(Расчет!H353=1,1,0)</f>
        <v>0</v>
      </c>
      <c r="G348" t="str">
        <f t="shared" si="15"/>
        <v>2018-12-15 11:00</v>
      </c>
      <c r="H348" s="116">
        <f>data!H348</f>
        <v>1.052</v>
      </c>
      <c r="I348" s="116">
        <f>-'Raw result'!A347-config!$D$14*'Raw result'!B347</f>
        <v>0</v>
      </c>
      <c r="J348" s="116">
        <f t="shared" si="16"/>
        <v>1.052</v>
      </c>
      <c r="K348" s="116" t="str">
        <f t="shared" si="17"/>
        <v/>
      </c>
      <c r="L348" s="116">
        <f>L347-'Raw result'!A347-'Raw result'!B347</f>
        <v>5.9299999999999082</v>
      </c>
    </row>
    <row r="349" spans="1:12" x14ac:dyDescent="0.3">
      <c r="A349">
        <f>data!A349</f>
        <v>348</v>
      </c>
      <c r="B349" s="24">
        <f>data!B349</f>
        <v>43449</v>
      </c>
      <c r="C349">
        <f>data!C349</f>
        <v>12</v>
      </c>
      <c r="D349" t="str">
        <f>data!D349</f>
        <v>вых</v>
      </c>
      <c r="E349">
        <f>data!E349</f>
        <v>0</v>
      </c>
      <c r="F349">
        <f>IF(Расчет!H354=1,1,0)</f>
        <v>0</v>
      </c>
      <c r="G349" t="str">
        <f t="shared" si="15"/>
        <v>2018-12-15 12:00</v>
      </c>
      <c r="H349" s="116">
        <f>data!H349</f>
        <v>1.0609999999999999</v>
      </c>
      <c r="I349" s="116">
        <f>-'Raw result'!A348-config!$D$14*'Raw result'!B348</f>
        <v>-0.29949999999993088</v>
      </c>
      <c r="J349" s="116">
        <f t="shared" si="16"/>
        <v>0.76150000000006912</v>
      </c>
      <c r="K349" s="116" t="str">
        <f t="shared" si="17"/>
        <v/>
      </c>
      <c r="L349" s="116">
        <f>L348-'Raw result'!A348-'Raw result'!B348</f>
        <v>5.6147368421052439</v>
      </c>
    </row>
    <row r="350" spans="1:12" x14ac:dyDescent="0.3">
      <c r="A350">
        <f>data!A350</f>
        <v>349</v>
      </c>
      <c r="B350" s="24">
        <f>data!B350</f>
        <v>43449</v>
      </c>
      <c r="C350">
        <f>data!C350</f>
        <v>13</v>
      </c>
      <c r="D350" t="str">
        <f>data!D350</f>
        <v>вых</v>
      </c>
      <c r="E350">
        <f>data!E350</f>
        <v>0</v>
      </c>
      <c r="F350">
        <f>IF(Расчет!H355=1,1,0)</f>
        <v>0</v>
      </c>
      <c r="G350" t="str">
        <f t="shared" si="15"/>
        <v>2018-12-15 13:00</v>
      </c>
      <c r="H350" s="116">
        <f>data!H350</f>
        <v>1.0549999999999999</v>
      </c>
      <c r="I350" s="116">
        <f>-'Raw result'!A349-config!$D$14*'Raw result'!B349</f>
        <v>0</v>
      </c>
      <c r="J350" s="116">
        <f t="shared" si="16"/>
        <v>1.0549999999999999</v>
      </c>
      <c r="K350" s="116" t="str">
        <f t="shared" si="17"/>
        <v/>
      </c>
      <c r="L350" s="116">
        <f>L349-'Raw result'!A349-'Raw result'!B349</f>
        <v>5.6147368421052439</v>
      </c>
    </row>
    <row r="351" spans="1:12" x14ac:dyDescent="0.3">
      <c r="A351">
        <f>data!A351</f>
        <v>350</v>
      </c>
      <c r="B351" s="24">
        <f>data!B351</f>
        <v>43449</v>
      </c>
      <c r="C351">
        <f>data!C351</f>
        <v>14</v>
      </c>
      <c r="D351" t="str">
        <f>data!D351</f>
        <v>вых</v>
      </c>
      <c r="E351">
        <f>data!E351</f>
        <v>0</v>
      </c>
      <c r="F351">
        <f>IF(Расчет!H356=1,1,0)</f>
        <v>0</v>
      </c>
      <c r="G351" t="str">
        <f t="shared" si="15"/>
        <v>2018-12-15 14:00</v>
      </c>
      <c r="H351" s="116">
        <f>data!H351</f>
        <v>1.0509999999999999</v>
      </c>
      <c r="I351" s="116">
        <f>-'Raw result'!A350-config!$D$14*'Raw result'!B350</f>
        <v>0</v>
      </c>
      <c r="J351" s="116">
        <f t="shared" si="16"/>
        <v>1.0509999999999999</v>
      </c>
      <c r="K351" s="116" t="str">
        <f t="shared" si="17"/>
        <v/>
      </c>
      <c r="L351" s="116">
        <f>L350-'Raw result'!A350-'Raw result'!B350</f>
        <v>5.6147368421052439</v>
      </c>
    </row>
    <row r="352" spans="1:12" x14ac:dyDescent="0.3">
      <c r="A352">
        <f>data!A352</f>
        <v>351</v>
      </c>
      <c r="B352" s="24">
        <f>data!B352</f>
        <v>43449</v>
      </c>
      <c r="C352">
        <f>data!C352</f>
        <v>15</v>
      </c>
      <c r="D352" t="str">
        <f>data!D352</f>
        <v>вых</v>
      </c>
      <c r="E352">
        <f>data!E352</f>
        <v>0</v>
      </c>
      <c r="F352">
        <f>IF(Расчет!H357=1,1,0)</f>
        <v>0</v>
      </c>
      <c r="G352" t="str">
        <f t="shared" si="15"/>
        <v>2018-12-15 15:00</v>
      </c>
      <c r="H352" s="116">
        <f>data!H352</f>
        <v>1.0489999999999999</v>
      </c>
      <c r="I352" s="116">
        <f>-'Raw result'!A351-config!$D$14*'Raw result'!B351</f>
        <v>0</v>
      </c>
      <c r="J352" s="116">
        <f t="shared" si="16"/>
        <v>1.0489999999999999</v>
      </c>
      <c r="K352" s="116" t="str">
        <f t="shared" si="17"/>
        <v/>
      </c>
      <c r="L352" s="116">
        <f>L351-'Raw result'!A351-'Raw result'!B351</f>
        <v>5.6147368421052439</v>
      </c>
    </row>
    <row r="353" spans="1:12" x14ac:dyDescent="0.3">
      <c r="A353">
        <f>data!A353</f>
        <v>352</v>
      </c>
      <c r="B353" s="24">
        <f>data!B353</f>
        <v>43449</v>
      </c>
      <c r="C353">
        <f>data!C353</f>
        <v>16</v>
      </c>
      <c r="D353" t="str">
        <f>data!D353</f>
        <v>вых</v>
      </c>
      <c r="E353">
        <f>data!E353</f>
        <v>0</v>
      </c>
      <c r="F353">
        <f>IF(Расчет!H358=1,1,0)</f>
        <v>0</v>
      </c>
      <c r="G353" t="str">
        <f t="shared" si="15"/>
        <v>2018-12-15 16:00</v>
      </c>
      <c r="H353" s="116">
        <f>data!H353</f>
        <v>1.0469999999999999</v>
      </c>
      <c r="I353" s="116">
        <f>-'Raw result'!A352-config!$D$14*'Raw result'!B352</f>
        <v>0</v>
      </c>
      <c r="J353" s="116">
        <f t="shared" si="16"/>
        <v>1.0469999999999999</v>
      </c>
      <c r="K353" s="116" t="str">
        <f t="shared" si="17"/>
        <v/>
      </c>
      <c r="L353" s="116">
        <f>L352-'Raw result'!A352-'Raw result'!B352</f>
        <v>5.6147368421052439</v>
      </c>
    </row>
    <row r="354" spans="1:12" x14ac:dyDescent="0.3">
      <c r="A354">
        <f>data!A354</f>
        <v>353</v>
      </c>
      <c r="B354" s="24">
        <f>data!B354</f>
        <v>43449</v>
      </c>
      <c r="C354">
        <f>data!C354</f>
        <v>17</v>
      </c>
      <c r="D354" t="str">
        <f>data!D354</f>
        <v>вых</v>
      </c>
      <c r="E354">
        <f>data!E354</f>
        <v>0</v>
      </c>
      <c r="F354">
        <f>IF(Расчет!H359=1,1,0)</f>
        <v>0</v>
      </c>
      <c r="G354" t="str">
        <f t="shared" si="15"/>
        <v>2018-12-15 17:00</v>
      </c>
      <c r="H354" s="116">
        <f>data!H354</f>
        <v>1.0429999999999999</v>
      </c>
      <c r="I354" s="116">
        <f>-'Raw result'!A353-config!$D$14*'Raw result'!B353</f>
        <v>-1.0429999999999999</v>
      </c>
      <c r="J354" s="116">
        <f t="shared" si="16"/>
        <v>0</v>
      </c>
      <c r="K354" s="116" t="str">
        <f t="shared" si="17"/>
        <v/>
      </c>
      <c r="L354" s="116">
        <f>L353-'Raw result'!A353-'Raw result'!B353</f>
        <v>4.5168421052631391</v>
      </c>
    </row>
    <row r="355" spans="1:12" x14ac:dyDescent="0.3">
      <c r="A355">
        <f>data!A355</f>
        <v>354</v>
      </c>
      <c r="B355" s="24">
        <f>data!B355</f>
        <v>43449</v>
      </c>
      <c r="C355">
        <f>data!C355</f>
        <v>18</v>
      </c>
      <c r="D355" t="str">
        <f>data!D355</f>
        <v>вых</v>
      </c>
      <c r="E355">
        <f>data!E355</f>
        <v>0</v>
      </c>
      <c r="F355">
        <f>IF(Расчет!H360=1,1,0)</f>
        <v>0</v>
      </c>
      <c r="G355" t="str">
        <f t="shared" si="15"/>
        <v>2018-12-15 18:00</v>
      </c>
      <c r="H355" s="116">
        <f>data!H355</f>
        <v>1.0740000000000001</v>
      </c>
      <c r="I355" s="116">
        <f>-'Raw result'!A354-config!$D$14*'Raw result'!B354</f>
        <v>-1.0740000000000001</v>
      </c>
      <c r="J355" s="116">
        <f t="shared" si="16"/>
        <v>0</v>
      </c>
      <c r="K355" s="116" t="str">
        <f t="shared" si="17"/>
        <v/>
      </c>
      <c r="L355" s="116">
        <f>L354-'Raw result'!A354-'Raw result'!B354</f>
        <v>3.3863157894736653</v>
      </c>
    </row>
    <row r="356" spans="1:12" x14ac:dyDescent="0.3">
      <c r="A356">
        <f>data!A356</f>
        <v>355</v>
      </c>
      <c r="B356" s="24">
        <f>data!B356</f>
        <v>43449</v>
      </c>
      <c r="C356">
        <f>data!C356</f>
        <v>19</v>
      </c>
      <c r="D356" t="str">
        <f>data!D356</f>
        <v>вых</v>
      </c>
      <c r="E356">
        <f>data!E356</f>
        <v>0</v>
      </c>
      <c r="F356">
        <f>IF(Расчет!H361=1,1,0)</f>
        <v>0</v>
      </c>
      <c r="G356" t="str">
        <f t="shared" si="15"/>
        <v>2018-12-15 19:00</v>
      </c>
      <c r="H356" s="116">
        <f>data!H356</f>
        <v>1.0820000000000001</v>
      </c>
      <c r="I356" s="116">
        <f>-'Raw result'!A355-config!$D$14*'Raw result'!B355</f>
        <v>-1.0820000000000003</v>
      </c>
      <c r="J356" s="116">
        <f t="shared" si="16"/>
        <v>0</v>
      </c>
      <c r="K356" s="116" t="str">
        <f t="shared" si="17"/>
        <v/>
      </c>
      <c r="L356" s="116">
        <f>L355-'Raw result'!A355-'Raw result'!B355</f>
        <v>2.2473684210526121</v>
      </c>
    </row>
    <row r="357" spans="1:12" x14ac:dyDescent="0.3">
      <c r="A357">
        <f>data!A357</f>
        <v>356</v>
      </c>
      <c r="B357" s="24">
        <f>data!B357</f>
        <v>43449</v>
      </c>
      <c r="C357">
        <f>data!C357</f>
        <v>20</v>
      </c>
      <c r="D357" t="str">
        <f>data!D357</f>
        <v>вых</v>
      </c>
      <c r="E357">
        <f>data!E357</f>
        <v>0</v>
      </c>
      <c r="F357">
        <f>IF(Расчет!H362=1,1,0)</f>
        <v>0</v>
      </c>
      <c r="G357" t="str">
        <f t="shared" si="15"/>
        <v>2018-12-15 20:00</v>
      </c>
      <c r="H357" s="116">
        <f>data!H357</f>
        <v>1.073</v>
      </c>
      <c r="I357" s="116">
        <f>-'Raw result'!A356-config!$D$14*'Raw result'!B356</f>
        <v>-1.073</v>
      </c>
      <c r="J357" s="116">
        <f t="shared" si="16"/>
        <v>0</v>
      </c>
      <c r="K357" s="116" t="str">
        <f t="shared" si="17"/>
        <v/>
      </c>
      <c r="L357" s="116">
        <f>L356-'Raw result'!A356-'Raw result'!B356</f>
        <v>1.1178947368420857</v>
      </c>
    </row>
    <row r="358" spans="1:12" x14ac:dyDescent="0.3">
      <c r="A358">
        <f>data!A358</f>
        <v>357</v>
      </c>
      <c r="B358" s="24">
        <f>data!B358</f>
        <v>43449</v>
      </c>
      <c r="C358">
        <f>data!C358</f>
        <v>21</v>
      </c>
      <c r="D358" t="str">
        <f>data!D358</f>
        <v>вых</v>
      </c>
      <c r="E358">
        <f>data!E358</f>
        <v>0</v>
      </c>
      <c r="F358">
        <f>IF(Расчет!H363=1,1,0)</f>
        <v>0</v>
      </c>
      <c r="G358" t="str">
        <f t="shared" si="15"/>
        <v>2018-12-15 21:00</v>
      </c>
      <c r="H358" s="116">
        <f>data!H358</f>
        <v>1.0620000000000001</v>
      </c>
      <c r="I358" s="116">
        <f>-'Raw result'!A357-config!$D$14*'Raw result'!B357</f>
        <v>-1.0620000000000003</v>
      </c>
      <c r="J358" s="116">
        <f t="shared" si="16"/>
        <v>0</v>
      </c>
      <c r="K358" s="116" t="str">
        <f t="shared" si="17"/>
        <v/>
      </c>
      <c r="L358" s="116">
        <f>L357-'Raw result'!A357-'Raw result'!B357</f>
        <v>-1.9761969838327786E-14</v>
      </c>
    </row>
    <row r="359" spans="1:12" x14ac:dyDescent="0.3">
      <c r="A359">
        <f>data!A359</f>
        <v>358</v>
      </c>
      <c r="B359" s="24">
        <f>data!B359</f>
        <v>43449</v>
      </c>
      <c r="C359">
        <f>data!C359</f>
        <v>22</v>
      </c>
      <c r="D359" t="str">
        <f>data!D359</f>
        <v>вых</v>
      </c>
      <c r="E359">
        <f>data!E359</f>
        <v>0</v>
      </c>
      <c r="F359">
        <f>IF(Расчет!H364=1,1,0)</f>
        <v>0</v>
      </c>
      <c r="G359" t="str">
        <f t="shared" si="15"/>
        <v>2018-12-15 22:00</v>
      </c>
      <c r="H359" s="116">
        <f>data!H359</f>
        <v>1.073</v>
      </c>
      <c r="I359" s="116">
        <f>-'Raw result'!A358-config!$D$14*'Raw result'!B358</f>
        <v>0</v>
      </c>
      <c r="J359" s="116">
        <f t="shared" si="16"/>
        <v>1.073</v>
      </c>
      <c r="K359" s="116" t="str">
        <f t="shared" si="17"/>
        <v/>
      </c>
      <c r="L359" s="116">
        <f>L358-'Raw result'!A358-'Raw result'!B358</f>
        <v>-1.9761969838327786E-14</v>
      </c>
    </row>
    <row r="360" spans="1:12" x14ac:dyDescent="0.3">
      <c r="A360">
        <f>data!A360</f>
        <v>359</v>
      </c>
      <c r="B360" s="24">
        <f>data!B360</f>
        <v>43449</v>
      </c>
      <c r="C360">
        <f>data!C360</f>
        <v>23</v>
      </c>
      <c r="D360" t="str">
        <f>data!D360</f>
        <v>вых</v>
      </c>
      <c r="E360">
        <f>data!E360</f>
        <v>0</v>
      </c>
      <c r="F360">
        <f>IF(Расчет!H365=1,1,0)</f>
        <v>0</v>
      </c>
      <c r="G360" t="str">
        <f t="shared" si="15"/>
        <v>2018-12-15 23:00</v>
      </c>
      <c r="H360" s="116">
        <f>data!H360</f>
        <v>1.069</v>
      </c>
      <c r="I360" s="116">
        <f>-'Raw result'!A359-config!$D$14*'Raw result'!B359</f>
        <v>0</v>
      </c>
      <c r="J360" s="116">
        <f t="shared" si="16"/>
        <v>1.069</v>
      </c>
      <c r="K360" s="116" t="str">
        <f t="shared" si="17"/>
        <v/>
      </c>
      <c r="L360" s="116">
        <f>L359-'Raw result'!A359-'Raw result'!B359</f>
        <v>-1.9761969838327786E-14</v>
      </c>
    </row>
    <row r="361" spans="1:12" x14ac:dyDescent="0.3">
      <c r="A361">
        <f>data!A361</f>
        <v>360</v>
      </c>
      <c r="B361" s="24">
        <f>data!B361</f>
        <v>43449</v>
      </c>
      <c r="C361">
        <f>data!C361</f>
        <v>24</v>
      </c>
      <c r="D361" t="str">
        <f>data!D361</f>
        <v>вых</v>
      </c>
      <c r="E361">
        <f>data!E361</f>
        <v>0</v>
      </c>
      <c r="F361">
        <f>IF(Расчет!H366=1,1,0)</f>
        <v>0</v>
      </c>
      <c r="G361" t="str">
        <f t="shared" si="15"/>
        <v>2018-12-15 24:00</v>
      </c>
      <c r="H361" s="116">
        <f>data!H361</f>
        <v>1.0669999999999999</v>
      </c>
      <c r="I361" s="116">
        <f>-'Raw result'!A360-config!$D$14*'Raw result'!B360</f>
        <v>0</v>
      </c>
      <c r="J361" s="116">
        <f t="shared" si="16"/>
        <v>1.0669999999999999</v>
      </c>
      <c r="K361" s="116" t="str">
        <f t="shared" si="17"/>
        <v/>
      </c>
      <c r="L361" s="116">
        <f>L360-'Raw result'!A360-'Raw result'!B360</f>
        <v>-1.9761969838327786E-14</v>
      </c>
    </row>
    <row r="362" spans="1:12" x14ac:dyDescent="0.3">
      <c r="A362">
        <f>data!A362</f>
        <v>361</v>
      </c>
      <c r="B362" s="24">
        <f>data!B362</f>
        <v>43450</v>
      </c>
      <c r="C362">
        <f>data!C362</f>
        <v>1</v>
      </c>
      <c r="D362" t="str">
        <f>data!D362</f>
        <v>вых</v>
      </c>
      <c r="E362">
        <f>data!E362</f>
        <v>0</v>
      </c>
      <c r="F362">
        <f>IF(Расчет!H367=1,1,0)</f>
        <v>0</v>
      </c>
      <c r="G362" t="str">
        <f t="shared" si="15"/>
        <v>2018-12-16 1:00</v>
      </c>
      <c r="H362" s="116">
        <f>data!H362</f>
        <v>1.0629999999999999</v>
      </c>
      <c r="I362" s="116">
        <f>-'Raw result'!A361-config!$D$14*'Raw result'!B361</f>
        <v>0</v>
      </c>
      <c r="J362" s="116">
        <f t="shared" si="16"/>
        <v>1.0629999999999999</v>
      </c>
      <c r="K362" s="116" t="str">
        <f t="shared" si="17"/>
        <v/>
      </c>
      <c r="L362" s="116">
        <f>L361-'Raw result'!A361-'Raw result'!B361</f>
        <v>-1.9761969838327786E-14</v>
      </c>
    </row>
    <row r="363" spans="1:12" x14ac:dyDescent="0.3">
      <c r="A363">
        <f>data!A363</f>
        <v>362</v>
      </c>
      <c r="B363" s="24">
        <f>data!B363</f>
        <v>43450</v>
      </c>
      <c r="C363">
        <f>data!C363</f>
        <v>2</v>
      </c>
      <c r="D363" t="str">
        <f>data!D363</f>
        <v>вых</v>
      </c>
      <c r="E363">
        <f>data!E363</f>
        <v>0</v>
      </c>
      <c r="F363">
        <f>IF(Расчет!H368=1,1,0)</f>
        <v>0</v>
      </c>
      <c r="G363" t="str">
        <f t="shared" si="15"/>
        <v>2018-12-16 2:00</v>
      </c>
      <c r="H363" s="116">
        <f>data!H363</f>
        <v>1.0569999999999999</v>
      </c>
      <c r="I363" s="116">
        <f>-'Raw result'!A362-config!$D$14*'Raw result'!B362</f>
        <v>0</v>
      </c>
      <c r="J363" s="116">
        <f t="shared" si="16"/>
        <v>1.0569999999999999</v>
      </c>
      <c r="K363" s="116" t="str">
        <f t="shared" si="17"/>
        <v/>
      </c>
      <c r="L363" s="116">
        <f>L362-'Raw result'!A362-'Raw result'!B362</f>
        <v>-1.9761969838327786E-14</v>
      </c>
    </row>
    <row r="364" spans="1:12" x14ac:dyDescent="0.3">
      <c r="A364">
        <f>data!A364</f>
        <v>363</v>
      </c>
      <c r="B364" s="24">
        <f>data!B364</f>
        <v>43450</v>
      </c>
      <c r="C364">
        <f>data!C364</f>
        <v>3</v>
      </c>
      <c r="D364" t="str">
        <f>data!D364</f>
        <v>вых</v>
      </c>
      <c r="E364">
        <f>data!E364</f>
        <v>0</v>
      </c>
      <c r="F364">
        <f>IF(Расчет!H369=1,1,0)</f>
        <v>0</v>
      </c>
      <c r="G364" t="str">
        <f t="shared" si="15"/>
        <v>2018-12-16 3:00</v>
      </c>
      <c r="H364" s="116">
        <f>data!H364</f>
        <v>1.0580000000000001</v>
      </c>
      <c r="I364" s="116">
        <f>-'Raw result'!A363-config!$D$14*'Raw result'!B363</f>
        <v>0.93000000000006611</v>
      </c>
      <c r="J364" s="116">
        <f t="shared" si="16"/>
        <v>1.9880000000000662</v>
      </c>
      <c r="K364" s="116" t="str">
        <f t="shared" si="17"/>
        <v/>
      </c>
      <c r="L364" s="116">
        <f>L363-'Raw result'!A363-'Raw result'!B363</f>
        <v>0.93000000000004635</v>
      </c>
    </row>
    <row r="365" spans="1:12" x14ac:dyDescent="0.3">
      <c r="A365">
        <f>data!A365</f>
        <v>364</v>
      </c>
      <c r="B365" s="24">
        <f>data!B365</f>
        <v>43450</v>
      </c>
      <c r="C365">
        <f>data!C365</f>
        <v>4</v>
      </c>
      <c r="D365" t="str">
        <f>data!D365</f>
        <v>вых</v>
      </c>
      <c r="E365">
        <f>data!E365</f>
        <v>0</v>
      </c>
      <c r="F365">
        <f>IF(Расчет!H370=1,1,0)</f>
        <v>0</v>
      </c>
      <c r="G365" t="str">
        <f t="shared" si="15"/>
        <v>2018-12-16 4:00</v>
      </c>
      <c r="H365" s="116">
        <f>data!H365</f>
        <v>1.052</v>
      </c>
      <c r="I365" s="116">
        <f>-'Raw result'!A364-config!$D$14*'Raw result'!B364</f>
        <v>2.5</v>
      </c>
      <c r="J365" s="116">
        <f t="shared" si="16"/>
        <v>3.552</v>
      </c>
      <c r="K365" s="116" t="str">
        <f t="shared" si="17"/>
        <v/>
      </c>
      <c r="L365" s="116">
        <f>L364-'Raw result'!A364-'Raw result'!B364</f>
        <v>3.4300000000000463</v>
      </c>
    </row>
    <row r="366" spans="1:12" x14ac:dyDescent="0.3">
      <c r="A366">
        <f>data!A366</f>
        <v>365</v>
      </c>
      <c r="B366" s="24">
        <f>data!B366</f>
        <v>43450</v>
      </c>
      <c r="C366">
        <f>data!C366</f>
        <v>5</v>
      </c>
      <c r="D366" t="str">
        <f>data!D366</f>
        <v>вых</v>
      </c>
      <c r="E366">
        <f>data!E366</f>
        <v>0</v>
      </c>
      <c r="F366">
        <f>IF(Расчет!H371=1,1,0)</f>
        <v>0</v>
      </c>
      <c r="G366" t="str">
        <f t="shared" si="15"/>
        <v>2018-12-16 5:00</v>
      </c>
      <c r="H366" s="116">
        <f>data!H366</f>
        <v>1.052</v>
      </c>
      <c r="I366" s="116">
        <f>-'Raw result'!A365-config!$D$14*'Raw result'!B365</f>
        <v>2.5</v>
      </c>
      <c r="J366" s="116">
        <f t="shared" si="16"/>
        <v>3.552</v>
      </c>
      <c r="K366" s="116" t="str">
        <f t="shared" si="17"/>
        <v/>
      </c>
      <c r="L366" s="116">
        <f>L365-'Raw result'!A365-'Raw result'!B365</f>
        <v>5.9300000000000459</v>
      </c>
    </row>
    <row r="367" spans="1:12" x14ac:dyDescent="0.3">
      <c r="A367">
        <f>data!A367</f>
        <v>366</v>
      </c>
      <c r="B367" s="24">
        <f>data!B367</f>
        <v>43450</v>
      </c>
      <c r="C367">
        <f>data!C367</f>
        <v>6</v>
      </c>
      <c r="D367" t="str">
        <f>data!D367</f>
        <v>вых</v>
      </c>
      <c r="E367">
        <f>data!E367</f>
        <v>0</v>
      </c>
      <c r="F367">
        <f>IF(Расчет!H372=1,1,0)</f>
        <v>0</v>
      </c>
      <c r="G367" t="str">
        <f t="shared" si="15"/>
        <v>2018-12-16 6:00</v>
      </c>
      <c r="H367" s="116">
        <f>data!H367</f>
        <v>1.052</v>
      </c>
      <c r="I367" s="116">
        <f>-'Raw result'!A366-config!$D$14*'Raw result'!B366</f>
        <v>0</v>
      </c>
      <c r="J367" s="116">
        <f t="shared" si="16"/>
        <v>1.052</v>
      </c>
      <c r="K367" s="116" t="str">
        <f t="shared" si="17"/>
        <v/>
      </c>
      <c r="L367" s="116">
        <f>L366-'Raw result'!A366-'Raw result'!B366</f>
        <v>5.9300000000000459</v>
      </c>
    </row>
    <row r="368" spans="1:12" x14ac:dyDescent="0.3">
      <c r="A368">
        <f>data!A368</f>
        <v>367</v>
      </c>
      <c r="B368" s="24">
        <f>data!B368</f>
        <v>43450</v>
      </c>
      <c r="C368">
        <f>data!C368</f>
        <v>7</v>
      </c>
      <c r="D368" t="str">
        <f>data!D368</f>
        <v>вых</v>
      </c>
      <c r="E368">
        <f>data!E368</f>
        <v>0</v>
      </c>
      <c r="F368">
        <f>IF(Расчет!H373=1,1,0)</f>
        <v>0</v>
      </c>
      <c r="G368" t="str">
        <f t="shared" si="15"/>
        <v>2018-12-16 7:00</v>
      </c>
      <c r="H368" s="116">
        <f>data!H368</f>
        <v>1.0620000000000001</v>
      </c>
      <c r="I368" s="116">
        <f>-'Raw result'!A367-config!$D$14*'Raw result'!B367</f>
        <v>0</v>
      </c>
      <c r="J368" s="116">
        <f t="shared" si="16"/>
        <v>1.0620000000000001</v>
      </c>
      <c r="K368" s="116" t="str">
        <f t="shared" si="17"/>
        <v/>
      </c>
      <c r="L368" s="116">
        <f>L367-'Raw result'!A367-'Raw result'!B367</f>
        <v>5.9300000000000459</v>
      </c>
    </row>
    <row r="369" spans="1:12" x14ac:dyDescent="0.3">
      <c r="A369">
        <f>data!A369</f>
        <v>368</v>
      </c>
      <c r="B369" s="24">
        <f>data!B369</f>
        <v>43450</v>
      </c>
      <c r="C369">
        <f>data!C369</f>
        <v>8</v>
      </c>
      <c r="D369" t="str">
        <f>data!D369</f>
        <v>вых</v>
      </c>
      <c r="E369">
        <f>data!E369</f>
        <v>0</v>
      </c>
      <c r="F369">
        <f>IF(Расчет!H374=1,1,0)</f>
        <v>0</v>
      </c>
      <c r="G369" t="str">
        <f t="shared" si="15"/>
        <v>2018-12-16 8:00</v>
      </c>
      <c r="H369" s="116">
        <f>data!H369</f>
        <v>1.0660000000000001</v>
      </c>
      <c r="I369" s="116">
        <f>-'Raw result'!A368-config!$D$14*'Raw result'!B368</f>
        <v>0</v>
      </c>
      <c r="J369" s="116">
        <f t="shared" si="16"/>
        <v>1.0660000000000001</v>
      </c>
      <c r="K369" s="116" t="str">
        <f t="shared" si="17"/>
        <v/>
      </c>
      <c r="L369" s="116">
        <f>L368-'Raw result'!A368-'Raw result'!B368</f>
        <v>5.9300000000000459</v>
      </c>
    </row>
    <row r="370" spans="1:12" x14ac:dyDescent="0.3">
      <c r="A370">
        <f>data!A370</f>
        <v>369</v>
      </c>
      <c r="B370" s="24">
        <f>data!B370</f>
        <v>43450</v>
      </c>
      <c r="C370">
        <f>data!C370</f>
        <v>9</v>
      </c>
      <c r="D370" t="str">
        <f>data!D370</f>
        <v>вых</v>
      </c>
      <c r="E370">
        <f>data!E370</f>
        <v>0</v>
      </c>
      <c r="F370">
        <f>IF(Расчет!H375=1,1,0)</f>
        <v>0</v>
      </c>
      <c r="G370" t="str">
        <f t="shared" si="15"/>
        <v>2018-12-16 9:00</v>
      </c>
      <c r="H370" s="116">
        <f>data!H370</f>
        <v>1.0609999999999999</v>
      </c>
      <c r="I370" s="116">
        <f>-'Raw result'!A369-config!$D$14*'Raw result'!B369</f>
        <v>0</v>
      </c>
      <c r="J370" s="116">
        <f t="shared" si="16"/>
        <v>1.0609999999999999</v>
      </c>
      <c r="K370" s="116" t="str">
        <f t="shared" si="17"/>
        <v/>
      </c>
      <c r="L370" s="116">
        <f>L369-'Raw result'!A369-'Raw result'!B369</f>
        <v>5.9300000000000459</v>
      </c>
    </row>
    <row r="371" spans="1:12" x14ac:dyDescent="0.3">
      <c r="A371">
        <f>data!A371</f>
        <v>370</v>
      </c>
      <c r="B371" s="24">
        <f>data!B371</f>
        <v>43450</v>
      </c>
      <c r="C371">
        <f>data!C371</f>
        <v>10</v>
      </c>
      <c r="D371" t="str">
        <f>data!D371</f>
        <v>вых</v>
      </c>
      <c r="E371">
        <f>data!E371</f>
        <v>0</v>
      </c>
      <c r="F371">
        <f>IF(Расчет!H376=1,1,0)</f>
        <v>0</v>
      </c>
      <c r="G371" t="str">
        <f t="shared" si="15"/>
        <v>2018-12-16 10:00</v>
      </c>
      <c r="H371" s="116">
        <f>data!H371</f>
        <v>1.0489999999999999</v>
      </c>
      <c r="I371" s="116">
        <f>-'Raw result'!A370-config!$D$14*'Raw result'!B370</f>
        <v>0</v>
      </c>
      <c r="J371" s="116">
        <f t="shared" si="16"/>
        <v>1.0489999999999999</v>
      </c>
      <c r="K371" s="116" t="str">
        <f t="shared" si="17"/>
        <v/>
      </c>
      <c r="L371" s="116">
        <f>L370-'Raw result'!A370-'Raw result'!B370</f>
        <v>5.9300000000000459</v>
      </c>
    </row>
    <row r="372" spans="1:12" x14ac:dyDescent="0.3">
      <c r="A372">
        <f>data!A372</f>
        <v>371</v>
      </c>
      <c r="B372" s="24">
        <f>data!B372</f>
        <v>43450</v>
      </c>
      <c r="C372">
        <f>data!C372</f>
        <v>11</v>
      </c>
      <c r="D372" t="str">
        <f>data!D372</f>
        <v>вых</v>
      </c>
      <c r="E372">
        <f>data!E372</f>
        <v>0</v>
      </c>
      <c r="F372">
        <f>IF(Расчет!H377=1,1,0)</f>
        <v>0</v>
      </c>
      <c r="G372" t="str">
        <f t="shared" si="15"/>
        <v>2018-12-16 11:00</v>
      </c>
      <c r="H372" s="116">
        <f>data!H372</f>
        <v>1.0509999999999999</v>
      </c>
      <c r="I372" s="116">
        <f>-'Raw result'!A371-config!$D$14*'Raw result'!B371</f>
        <v>0</v>
      </c>
      <c r="J372" s="116">
        <f t="shared" si="16"/>
        <v>1.0509999999999999</v>
      </c>
      <c r="K372" s="116" t="str">
        <f t="shared" si="17"/>
        <v/>
      </c>
      <c r="L372" s="116">
        <f>L371-'Raw result'!A371-'Raw result'!B371</f>
        <v>5.9300000000000459</v>
      </c>
    </row>
    <row r="373" spans="1:12" x14ac:dyDescent="0.3">
      <c r="A373">
        <f>data!A373</f>
        <v>372</v>
      </c>
      <c r="B373" s="24">
        <f>data!B373</f>
        <v>43450</v>
      </c>
      <c r="C373">
        <f>data!C373</f>
        <v>12</v>
      </c>
      <c r="D373" t="str">
        <f>data!D373</f>
        <v>вых</v>
      </c>
      <c r="E373">
        <f>data!E373</f>
        <v>0</v>
      </c>
      <c r="F373">
        <f>IF(Расчет!H378=1,1,0)</f>
        <v>0</v>
      </c>
      <c r="G373" t="str">
        <f t="shared" si="15"/>
        <v>2018-12-16 12:00</v>
      </c>
      <c r="H373" s="116">
        <f>data!H373</f>
        <v>1.054</v>
      </c>
      <c r="I373" s="116">
        <f>-'Raw result'!A372-config!$D$14*'Raw result'!B372</f>
        <v>0</v>
      </c>
      <c r="J373" s="116">
        <f t="shared" si="16"/>
        <v>1.054</v>
      </c>
      <c r="K373" s="116" t="str">
        <f t="shared" si="17"/>
        <v/>
      </c>
      <c r="L373" s="116">
        <f>L372-'Raw result'!A372-'Raw result'!B372</f>
        <v>5.9300000000000459</v>
      </c>
    </row>
    <row r="374" spans="1:12" x14ac:dyDescent="0.3">
      <c r="A374">
        <f>data!A374</f>
        <v>373</v>
      </c>
      <c r="B374" s="24">
        <f>data!B374</f>
        <v>43450</v>
      </c>
      <c r="C374">
        <f>data!C374</f>
        <v>13</v>
      </c>
      <c r="D374" t="str">
        <f>data!D374</f>
        <v>вых</v>
      </c>
      <c r="E374">
        <f>data!E374</f>
        <v>0</v>
      </c>
      <c r="F374">
        <f>IF(Расчет!H379=1,1,0)</f>
        <v>0</v>
      </c>
      <c r="G374" t="str">
        <f t="shared" si="15"/>
        <v>2018-12-16 13:00</v>
      </c>
      <c r="H374" s="116">
        <f>data!H374</f>
        <v>1.052</v>
      </c>
      <c r="I374" s="116">
        <f>-'Raw result'!A373-config!$D$14*'Raw result'!B373</f>
        <v>0</v>
      </c>
      <c r="J374" s="116">
        <f t="shared" si="16"/>
        <v>1.052</v>
      </c>
      <c r="K374" s="116" t="str">
        <f t="shared" si="17"/>
        <v/>
      </c>
      <c r="L374" s="116">
        <f>L373-'Raw result'!A373-'Raw result'!B373</f>
        <v>5.9300000000000459</v>
      </c>
    </row>
    <row r="375" spans="1:12" x14ac:dyDescent="0.3">
      <c r="A375">
        <f>data!A375</f>
        <v>374</v>
      </c>
      <c r="B375" s="24">
        <f>data!B375</f>
        <v>43450</v>
      </c>
      <c r="C375">
        <f>data!C375</f>
        <v>14</v>
      </c>
      <c r="D375" t="str">
        <f>data!D375</f>
        <v>вых</v>
      </c>
      <c r="E375">
        <f>data!E375</f>
        <v>0</v>
      </c>
      <c r="F375">
        <f>IF(Расчет!H380=1,1,0)</f>
        <v>0</v>
      </c>
      <c r="G375" t="str">
        <f t="shared" si="15"/>
        <v>2018-12-16 14:00</v>
      </c>
      <c r="H375" s="116">
        <f>data!H375</f>
        <v>1.052</v>
      </c>
      <c r="I375" s="116">
        <f>-'Raw result'!A374-config!$D$14*'Raw result'!B374</f>
        <v>0</v>
      </c>
      <c r="J375" s="116">
        <f t="shared" si="16"/>
        <v>1.052</v>
      </c>
      <c r="K375" s="116" t="str">
        <f t="shared" si="17"/>
        <v/>
      </c>
      <c r="L375" s="116">
        <f>L374-'Raw result'!A374-'Raw result'!B374</f>
        <v>5.9300000000000459</v>
      </c>
    </row>
    <row r="376" spans="1:12" x14ac:dyDescent="0.3">
      <c r="A376">
        <f>data!A376</f>
        <v>375</v>
      </c>
      <c r="B376" s="24">
        <f>data!B376</f>
        <v>43450</v>
      </c>
      <c r="C376">
        <f>data!C376</f>
        <v>15</v>
      </c>
      <c r="D376" t="str">
        <f>data!D376</f>
        <v>вых</v>
      </c>
      <c r="E376">
        <f>data!E376</f>
        <v>0</v>
      </c>
      <c r="F376">
        <f>IF(Расчет!H381=1,1,0)</f>
        <v>0</v>
      </c>
      <c r="G376" t="str">
        <f t="shared" si="15"/>
        <v>2018-12-16 15:00</v>
      </c>
      <c r="H376" s="116">
        <f>data!H376</f>
        <v>1.044</v>
      </c>
      <c r="I376" s="116">
        <f>-'Raw result'!A375-config!$D$14*'Raw result'!B375</f>
        <v>0</v>
      </c>
      <c r="J376" s="116">
        <f t="shared" si="16"/>
        <v>1.044</v>
      </c>
      <c r="K376" s="116" t="str">
        <f t="shared" si="17"/>
        <v/>
      </c>
      <c r="L376" s="116">
        <f>L375-'Raw result'!A375-'Raw result'!B375</f>
        <v>5.9300000000000459</v>
      </c>
    </row>
    <row r="377" spans="1:12" x14ac:dyDescent="0.3">
      <c r="A377">
        <f>data!A377</f>
        <v>376</v>
      </c>
      <c r="B377" s="24">
        <f>data!B377</f>
        <v>43450</v>
      </c>
      <c r="C377">
        <f>data!C377</f>
        <v>16</v>
      </c>
      <c r="D377" t="str">
        <f>data!D377</f>
        <v>вых</v>
      </c>
      <c r="E377">
        <f>data!E377</f>
        <v>0</v>
      </c>
      <c r="F377">
        <f>IF(Расчет!H382=1,1,0)</f>
        <v>0</v>
      </c>
      <c r="G377" t="str">
        <f t="shared" si="15"/>
        <v>2018-12-16 16:00</v>
      </c>
      <c r="H377" s="116">
        <f>data!H377</f>
        <v>1.038</v>
      </c>
      <c r="I377" s="116">
        <f>-'Raw result'!A376-config!$D$14*'Raw result'!B376</f>
        <v>0</v>
      </c>
      <c r="J377" s="116">
        <f t="shared" si="16"/>
        <v>1.038</v>
      </c>
      <c r="K377" s="116" t="str">
        <f t="shared" si="17"/>
        <v/>
      </c>
      <c r="L377" s="116">
        <f>L376-'Raw result'!A376-'Raw result'!B376</f>
        <v>5.9300000000000459</v>
      </c>
    </row>
    <row r="378" spans="1:12" x14ac:dyDescent="0.3">
      <c r="A378">
        <f>data!A378</f>
        <v>377</v>
      </c>
      <c r="B378" s="24">
        <f>data!B378</f>
        <v>43450</v>
      </c>
      <c r="C378">
        <f>data!C378</f>
        <v>17</v>
      </c>
      <c r="D378" t="str">
        <f>data!D378</f>
        <v>вых</v>
      </c>
      <c r="E378">
        <f>data!E378</f>
        <v>0</v>
      </c>
      <c r="F378">
        <f>IF(Расчет!H383=1,1,0)</f>
        <v>0</v>
      </c>
      <c r="G378" t="str">
        <f t="shared" si="15"/>
        <v>2018-12-16 17:00</v>
      </c>
      <c r="H378" s="116">
        <f>data!H378</f>
        <v>1.048</v>
      </c>
      <c r="I378" s="116">
        <f>-'Raw result'!A377-config!$D$14*'Raw result'!B377</f>
        <v>-1.0480000000000003</v>
      </c>
      <c r="J378" s="116">
        <f t="shared" si="16"/>
        <v>0</v>
      </c>
      <c r="K378" s="116" t="str">
        <f t="shared" si="17"/>
        <v/>
      </c>
      <c r="L378" s="116">
        <f>L377-'Raw result'!A377-'Raw result'!B377</f>
        <v>4.8268421052632036</v>
      </c>
    </row>
    <row r="379" spans="1:12" x14ac:dyDescent="0.3">
      <c r="A379">
        <f>data!A379</f>
        <v>378</v>
      </c>
      <c r="B379" s="24">
        <f>data!B379</f>
        <v>43450</v>
      </c>
      <c r="C379">
        <f>data!C379</f>
        <v>18</v>
      </c>
      <c r="D379" t="str">
        <f>data!D379</f>
        <v>вых</v>
      </c>
      <c r="E379">
        <f>data!E379</f>
        <v>0</v>
      </c>
      <c r="F379">
        <f>IF(Расчет!H384=1,1,0)</f>
        <v>0</v>
      </c>
      <c r="G379" t="str">
        <f t="shared" si="15"/>
        <v>2018-12-16 18:00</v>
      </c>
      <c r="H379" s="116">
        <f>data!H379</f>
        <v>1.0569999999999999</v>
      </c>
      <c r="I379" s="116">
        <f>-'Raw result'!A378-config!$D$14*'Raw result'!B378</f>
        <v>-1.0569999999999999</v>
      </c>
      <c r="J379" s="116">
        <f t="shared" si="16"/>
        <v>0</v>
      </c>
      <c r="K379" s="116" t="str">
        <f t="shared" si="17"/>
        <v/>
      </c>
      <c r="L379" s="116">
        <f>L378-'Raw result'!A378-'Raw result'!B378</f>
        <v>3.7142105263158349</v>
      </c>
    </row>
    <row r="380" spans="1:12" x14ac:dyDescent="0.3">
      <c r="A380">
        <f>data!A380</f>
        <v>379</v>
      </c>
      <c r="B380" s="24">
        <f>data!B380</f>
        <v>43450</v>
      </c>
      <c r="C380">
        <f>data!C380</f>
        <v>19</v>
      </c>
      <c r="D380" t="str">
        <f>data!D380</f>
        <v>вых</v>
      </c>
      <c r="E380">
        <f>data!E380</f>
        <v>0</v>
      </c>
      <c r="F380">
        <f>IF(Расчет!H385=1,1,0)</f>
        <v>0</v>
      </c>
      <c r="G380" t="str">
        <f t="shared" si="15"/>
        <v>2018-12-16 19:00</v>
      </c>
      <c r="H380" s="116">
        <f>data!H380</f>
        <v>1.0660000000000001</v>
      </c>
      <c r="I380" s="116">
        <f>-'Raw result'!A379-config!$D$14*'Raw result'!B379</f>
        <v>-1.0659999999999998</v>
      </c>
      <c r="J380" s="116">
        <f t="shared" si="16"/>
        <v>0</v>
      </c>
      <c r="K380" s="116" t="str">
        <f t="shared" si="17"/>
        <v/>
      </c>
      <c r="L380" s="116">
        <f>L379-'Raw result'!A379-'Raw result'!B379</f>
        <v>2.59210526315794</v>
      </c>
    </row>
    <row r="381" spans="1:12" x14ac:dyDescent="0.3">
      <c r="A381">
        <f>data!A381</f>
        <v>380</v>
      </c>
      <c r="B381" s="24">
        <f>data!B381</f>
        <v>43450</v>
      </c>
      <c r="C381">
        <f>data!C381</f>
        <v>20</v>
      </c>
      <c r="D381" t="str">
        <f>data!D381</f>
        <v>вых</v>
      </c>
      <c r="E381">
        <f>data!E381</f>
        <v>0</v>
      </c>
      <c r="F381">
        <f>IF(Расчет!H386=1,1,0)</f>
        <v>0</v>
      </c>
      <c r="G381" t="str">
        <f t="shared" si="15"/>
        <v>2018-12-16 20:00</v>
      </c>
      <c r="H381" s="116">
        <f>data!H381</f>
        <v>1.0640000000000001</v>
      </c>
      <c r="I381" s="116">
        <f>-'Raw result'!A380-config!$D$14*'Raw result'!B380</f>
        <v>-1.0640000000000001</v>
      </c>
      <c r="J381" s="116">
        <f t="shared" si="16"/>
        <v>0</v>
      </c>
      <c r="K381" s="116" t="str">
        <f t="shared" si="17"/>
        <v/>
      </c>
      <c r="L381" s="116">
        <f>L380-'Raw result'!A380-'Raw result'!B380</f>
        <v>1.4721052631579399</v>
      </c>
    </row>
    <row r="382" spans="1:12" x14ac:dyDescent="0.3">
      <c r="A382">
        <f>data!A382</f>
        <v>381</v>
      </c>
      <c r="B382" s="24">
        <f>data!B382</f>
        <v>43450</v>
      </c>
      <c r="C382">
        <f>data!C382</f>
        <v>21</v>
      </c>
      <c r="D382" t="str">
        <f>data!D382</f>
        <v>вых</v>
      </c>
      <c r="E382">
        <f>data!E382</f>
        <v>0</v>
      </c>
      <c r="F382">
        <f>IF(Расчет!H387=1,1,0)</f>
        <v>0</v>
      </c>
      <c r="G382" t="str">
        <f t="shared" si="15"/>
        <v>2018-12-16 21:00</v>
      </c>
      <c r="H382" s="116">
        <f>data!H382</f>
        <v>1.0640000000000001</v>
      </c>
      <c r="I382" s="116">
        <f>-'Raw result'!A381-config!$D$14*'Raw result'!B381</f>
        <v>-1.0640000000000001</v>
      </c>
      <c r="J382" s="116">
        <f t="shared" si="16"/>
        <v>0</v>
      </c>
      <c r="K382" s="116" t="str">
        <f t="shared" si="17"/>
        <v/>
      </c>
      <c r="L382" s="116">
        <f>L381-'Raw result'!A381-'Raw result'!B381</f>
        <v>0.35210526315793977</v>
      </c>
    </row>
    <row r="383" spans="1:12" x14ac:dyDescent="0.3">
      <c r="A383">
        <f>data!A383</f>
        <v>382</v>
      </c>
      <c r="B383" s="24">
        <f>data!B383</f>
        <v>43450</v>
      </c>
      <c r="C383">
        <f>data!C383</f>
        <v>22</v>
      </c>
      <c r="D383" t="str">
        <f>data!D383</f>
        <v>вых</v>
      </c>
      <c r="E383">
        <f>data!E383</f>
        <v>0</v>
      </c>
      <c r="F383">
        <f>IF(Расчет!H388=1,1,0)</f>
        <v>0</v>
      </c>
      <c r="G383" t="str">
        <f t="shared" si="15"/>
        <v>2018-12-16 22:00</v>
      </c>
      <c r="H383" s="116">
        <f>data!H383</f>
        <v>1.0609999999999999</v>
      </c>
      <c r="I383" s="116">
        <f>-'Raw result'!A382-config!$D$14*'Raw result'!B382</f>
        <v>-0.33450000000003399</v>
      </c>
      <c r="J383" s="116">
        <f t="shared" si="16"/>
        <v>0.72649999999996595</v>
      </c>
      <c r="K383" s="116" t="str">
        <f t="shared" si="17"/>
        <v/>
      </c>
      <c r="L383" s="116">
        <f>L382-'Raw result'!A382-'Raw result'!B382</f>
        <v>9.2148511043887993E-15</v>
      </c>
    </row>
    <row r="384" spans="1:12" x14ac:dyDescent="0.3">
      <c r="A384">
        <f>data!A384</f>
        <v>383</v>
      </c>
      <c r="B384" s="24">
        <f>data!B384</f>
        <v>43450</v>
      </c>
      <c r="C384">
        <f>data!C384</f>
        <v>23</v>
      </c>
      <c r="D384" t="str">
        <f>data!D384</f>
        <v>вых</v>
      </c>
      <c r="E384">
        <f>data!E384</f>
        <v>0</v>
      </c>
      <c r="F384">
        <f>IF(Расчет!H389=1,1,0)</f>
        <v>0</v>
      </c>
      <c r="G384" t="str">
        <f t="shared" si="15"/>
        <v>2018-12-16 23:00</v>
      </c>
      <c r="H384" s="116">
        <f>data!H384</f>
        <v>1.0589999999999999</v>
      </c>
      <c r="I384" s="116">
        <f>-'Raw result'!A383-config!$D$14*'Raw result'!B383</f>
        <v>0</v>
      </c>
      <c r="J384" s="116">
        <f t="shared" si="16"/>
        <v>1.0589999999999999</v>
      </c>
      <c r="K384" s="116" t="str">
        <f t="shared" si="17"/>
        <v/>
      </c>
      <c r="L384" s="116">
        <f>L383-'Raw result'!A383-'Raw result'!B383</f>
        <v>9.2148511043887993E-15</v>
      </c>
    </row>
    <row r="385" spans="1:12" x14ac:dyDescent="0.3">
      <c r="A385">
        <f>data!A385</f>
        <v>384</v>
      </c>
      <c r="B385" s="24">
        <f>data!B385</f>
        <v>43450</v>
      </c>
      <c r="C385">
        <f>data!C385</f>
        <v>24</v>
      </c>
      <c r="D385" t="str">
        <f>data!D385</f>
        <v>вых</v>
      </c>
      <c r="E385">
        <f>data!E385</f>
        <v>0</v>
      </c>
      <c r="F385">
        <f>IF(Расчет!H390=1,1,0)</f>
        <v>0</v>
      </c>
      <c r="G385" t="str">
        <f t="shared" si="15"/>
        <v>2018-12-16 24:00</v>
      </c>
      <c r="H385" s="116">
        <f>data!H385</f>
        <v>1.0580000000000001</v>
      </c>
      <c r="I385" s="116">
        <f>-'Raw result'!A384-config!$D$14*'Raw result'!B384</f>
        <v>0</v>
      </c>
      <c r="J385" s="116">
        <f t="shared" si="16"/>
        <v>1.0580000000000001</v>
      </c>
      <c r="K385" s="116" t="str">
        <f t="shared" si="17"/>
        <v/>
      </c>
      <c r="L385" s="116">
        <f>L384-'Raw result'!A384-'Raw result'!B384</f>
        <v>9.2148511043887993E-15</v>
      </c>
    </row>
    <row r="386" spans="1:12" x14ac:dyDescent="0.3">
      <c r="A386">
        <f>data!A386</f>
        <v>385</v>
      </c>
      <c r="B386" s="24">
        <f>data!B386</f>
        <v>43451</v>
      </c>
      <c r="C386">
        <f>data!C386</f>
        <v>1</v>
      </c>
      <c r="D386" t="str">
        <f>data!D386</f>
        <v>раб</v>
      </c>
      <c r="E386">
        <f>data!E386</f>
        <v>0</v>
      </c>
      <c r="F386">
        <f>IF(Расчет!H391=1,1,0)</f>
        <v>0</v>
      </c>
      <c r="G386" t="str">
        <f t="shared" ref="G386:G449" si="18">YEAR(B386)&amp;"-"&amp;MONTH(B386)&amp;"-"&amp;DAY(B386)&amp;" "&amp;C386&amp;":00"</f>
        <v>2018-12-17 1:00</v>
      </c>
      <c r="H386" s="116">
        <f>data!H386</f>
        <v>1.0529999999999999</v>
      </c>
      <c r="I386" s="116">
        <f>-'Raw result'!A385-config!$D$14*'Raw result'!B385</f>
        <v>0</v>
      </c>
      <c r="J386" s="116">
        <f t="shared" si="16"/>
        <v>1.0529999999999999</v>
      </c>
      <c r="K386" s="116" t="str">
        <f t="shared" si="17"/>
        <v/>
      </c>
      <c r="L386" s="116">
        <f>L385-'Raw result'!A385-'Raw result'!B385</f>
        <v>9.2148511043887993E-15</v>
      </c>
    </row>
    <row r="387" spans="1:12" x14ac:dyDescent="0.3">
      <c r="A387">
        <f>data!A387</f>
        <v>386</v>
      </c>
      <c r="B387" s="24">
        <f>data!B387</f>
        <v>43451</v>
      </c>
      <c r="C387">
        <f>data!C387</f>
        <v>2</v>
      </c>
      <c r="D387" t="str">
        <f>data!D387</f>
        <v>раб</v>
      </c>
      <c r="E387">
        <f>data!E387</f>
        <v>0</v>
      </c>
      <c r="F387">
        <f>IF(Расчет!H392=1,1,0)</f>
        <v>0</v>
      </c>
      <c r="G387" t="str">
        <f t="shared" si="18"/>
        <v>2018-12-17 2:00</v>
      </c>
      <c r="H387" s="116">
        <f>data!H387</f>
        <v>1.0509999999999999</v>
      </c>
      <c r="I387" s="116">
        <f>-'Raw result'!A386-config!$D$14*'Raw result'!B386</f>
        <v>0</v>
      </c>
      <c r="J387" s="116">
        <f t="shared" ref="J387:J450" si="19">H387+I387</f>
        <v>1.0509999999999999</v>
      </c>
      <c r="K387" s="116" t="str">
        <f t="shared" ref="K387:K450" si="20">IF(F387&gt;0,F387*J387,"")</f>
        <v/>
      </c>
      <c r="L387" s="116">
        <f>L386-'Raw result'!A386-'Raw result'!B386</f>
        <v>9.2148511043887993E-15</v>
      </c>
    </row>
    <row r="388" spans="1:12" x14ac:dyDescent="0.3">
      <c r="A388">
        <f>data!A388</f>
        <v>387</v>
      </c>
      <c r="B388" s="24">
        <f>data!B388</f>
        <v>43451</v>
      </c>
      <c r="C388">
        <f>data!C388</f>
        <v>3</v>
      </c>
      <c r="D388" t="str">
        <f>data!D388</f>
        <v>раб</v>
      </c>
      <c r="E388">
        <f>data!E388</f>
        <v>0</v>
      </c>
      <c r="F388">
        <f>IF(Расчет!H393=1,1,0)</f>
        <v>0</v>
      </c>
      <c r="G388" t="str">
        <f t="shared" si="18"/>
        <v>2018-12-17 3:00</v>
      </c>
      <c r="H388" s="116">
        <f>data!H388</f>
        <v>1.054</v>
      </c>
      <c r="I388" s="116">
        <f>-'Raw result'!A387-config!$D$14*'Raw result'!B387</f>
        <v>2.5</v>
      </c>
      <c r="J388" s="116">
        <f t="shared" si="19"/>
        <v>3.5540000000000003</v>
      </c>
      <c r="K388" s="116" t="str">
        <f t="shared" si="20"/>
        <v/>
      </c>
      <c r="L388" s="116">
        <f>L387-'Raw result'!A387-'Raw result'!B387</f>
        <v>2.5000000000000093</v>
      </c>
    </row>
    <row r="389" spans="1:12" x14ac:dyDescent="0.3">
      <c r="A389">
        <f>data!A389</f>
        <v>388</v>
      </c>
      <c r="B389" s="24">
        <f>data!B389</f>
        <v>43451</v>
      </c>
      <c r="C389">
        <f>data!C389</f>
        <v>4</v>
      </c>
      <c r="D389" t="str">
        <f>data!D389</f>
        <v>раб</v>
      </c>
      <c r="E389">
        <f>data!E389</f>
        <v>0</v>
      </c>
      <c r="F389">
        <f>IF(Расчет!H394=1,1,0)</f>
        <v>0</v>
      </c>
      <c r="G389" t="str">
        <f t="shared" si="18"/>
        <v>2018-12-17 4:00</v>
      </c>
      <c r="H389" s="116">
        <f>data!H389</f>
        <v>1.0529999999999999</v>
      </c>
      <c r="I389" s="116">
        <f>-'Raw result'!A388-config!$D$14*'Raw result'!B388</f>
        <v>2.5</v>
      </c>
      <c r="J389" s="116">
        <f t="shared" si="19"/>
        <v>3.5529999999999999</v>
      </c>
      <c r="K389" s="116" t="str">
        <f t="shared" si="20"/>
        <v/>
      </c>
      <c r="L389" s="116">
        <f>L388-'Raw result'!A388-'Raw result'!B388</f>
        <v>5.0000000000000089</v>
      </c>
    </row>
    <row r="390" spans="1:12" x14ac:dyDescent="0.3">
      <c r="A390">
        <f>data!A390</f>
        <v>389</v>
      </c>
      <c r="B390" s="24">
        <f>data!B390</f>
        <v>43451</v>
      </c>
      <c r="C390">
        <f>data!C390</f>
        <v>5</v>
      </c>
      <c r="D390" t="str">
        <f>data!D390</f>
        <v>раб</v>
      </c>
      <c r="E390">
        <f>data!E390</f>
        <v>0</v>
      </c>
      <c r="F390">
        <f>IF(Расчет!H395=1,1,0)</f>
        <v>0</v>
      </c>
      <c r="G390" t="str">
        <f t="shared" si="18"/>
        <v>2018-12-17 5:00</v>
      </c>
      <c r="H390" s="116">
        <f>data!H390</f>
        <v>1.0549999999999999</v>
      </c>
      <c r="I390" s="116">
        <f>-'Raw result'!A389-config!$D$14*'Raw result'!B389</f>
        <v>0.92999999999991079</v>
      </c>
      <c r="J390" s="116">
        <f t="shared" si="19"/>
        <v>1.9849999999999106</v>
      </c>
      <c r="K390" s="116" t="str">
        <f t="shared" si="20"/>
        <v/>
      </c>
      <c r="L390" s="116">
        <f>L389-'Raw result'!A389-'Raw result'!B389</f>
        <v>5.9299999999999198</v>
      </c>
    </row>
    <row r="391" spans="1:12" x14ac:dyDescent="0.3">
      <c r="A391">
        <f>data!A391</f>
        <v>390</v>
      </c>
      <c r="B391" s="24">
        <f>data!B391</f>
        <v>43451</v>
      </c>
      <c r="C391">
        <f>data!C391</f>
        <v>6</v>
      </c>
      <c r="D391" t="str">
        <f>data!D391</f>
        <v>раб</v>
      </c>
      <c r="E391">
        <f>data!E391</f>
        <v>0</v>
      </c>
      <c r="F391">
        <f>IF(Расчет!H396=1,1,0)</f>
        <v>0</v>
      </c>
      <c r="G391" t="str">
        <f t="shared" si="18"/>
        <v>2018-12-17 6:00</v>
      </c>
      <c r="H391" s="116">
        <f>data!H391</f>
        <v>1.0569999999999999</v>
      </c>
      <c r="I391" s="116">
        <f>-'Raw result'!A390-config!$D$14*'Raw result'!B390</f>
        <v>0</v>
      </c>
      <c r="J391" s="116">
        <f t="shared" si="19"/>
        <v>1.0569999999999999</v>
      </c>
      <c r="K391" s="116" t="str">
        <f t="shared" si="20"/>
        <v/>
      </c>
      <c r="L391" s="116">
        <f>L390-'Raw result'!A390-'Raw result'!B390</f>
        <v>5.9299999999999198</v>
      </c>
    </row>
    <row r="392" spans="1:12" x14ac:dyDescent="0.3">
      <c r="A392">
        <f>data!A392</f>
        <v>391</v>
      </c>
      <c r="B392" s="24">
        <f>data!B392</f>
        <v>43451</v>
      </c>
      <c r="C392">
        <f>data!C392</f>
        <v>7</v>
      </c>
      <c r="D392" t="str">
        <f>data!D392</f>
        <v>раб</v>
      </c>
      <c r="E392">
        <f>data!E392</f>
        <v>0</v>
      </c>
      <c r="F392">
        <f>IF(Расчет!H397=1,1,0)</f>
        <v>0</v>
      </c>
      <c r="G392" t="str">
        <f t="shared" si="18"/>
        <v>2018-12-17 7:00</v>
      </c>
      <c r="H392" s="116">
        <f>data!H392</f>
        <v>1.1000000000000001</v>
      </c>
      <c r="I392" s="116">
        <f>-'Raw result'!A391-config!$D$14*'Raw result'!B391</f>
        <v>0</v>
      </c>
      <c r="J392" s="116">
        <f t="shared" si="19"/>
        <v>1.1000000000000001</v>
      </c>
      <c r="K392" s="116" t="str">
        <f t="shared" si="20"/>
        <v/>
      </c>
      <c r="L392" s="116">
        <f>L391-'Raw result'!A391-'Raw result'!B391</f>
        <v>5.9299999999999198</v>
      </c>
    </row>
    <row r="393" spans="1:12" x14ac:dyDescent="0.3">
      <c r="A393">
        <f>data!A393</f>
        <v>392</v>
      </c>
      <c r="B393" s="24">
        <f>data!B393</f>
        <v>43451</v>
      </c>
      <c r="C393">
        <f>data!C393</f>
        <v>8</v>
      </c>
      <c r="D393" t="str">
        <f>data!D393</f>
        <v>раб</v>
      </c>
      <c r="E393">
        <f>data!E393</f>
        <v>0</v>
      </c>
      <c r="F393">
        <f>IF(Расчет!H398=1,1,0)</f>
        <v>1</v>
      </c>
      <c r="G393" t="str">
        <f t="shared" si="18"/>
        <v>2018-12-17 8:00</v>
      </c>
      <c r="H393" s="116">
        <f>data!H393</f>
        <v>1.2569999999999999</v>
      </c>
      <c r="I393" s="116">
        <f>-'Raw result'!A392-config!$D$14*'Raw result'!B392</f>
        <v>-0.3280454545454472</v>
      </c>
      <c r="J393" s="116">
        <f t="shared" si="19"/>
        <v>0.92895454545455269</v>
      </c>
      <c r="K393" s="116">
        <f t="shared" si="20"/>
        <v>0.92895454545455269</v>
      </c>
      <c r="L393" s="116">
        <f>L392-'Raw result'!A392-'Raw result'!B392</f>
        <v>5.5846889952152381</v>
      </c>
    </row>
    <row r="394" spans="1:12" x14ac:dyDescent="0.3">
      <c r="A394">
        <f>data!A394</f>
        <v>393</v>
      </c>
      <c r="B394" s="24">
        <f>data!B394</f>
        <v>43451</v>
      </c>
      <c r="C394">
        <f>data!C394</f>
        <v>9</v>
      </c>
      <c r="D394" t="str">
        <f>data!D394</f>
        <v>раб</v>
      </c>
      <c r="E394">
        <f>data!E394</f>
        <v>0</v>
      </c>
      <c r="F394">
        <f>IF(Расчет!H399=1,1,0)</f>
        <v>1</v>
      </c>
      <c r="G394" t="str">
        <f t="shared" si="18"/>
        <v>2018-12-17 9:00</v>
      </c>
      <c r="H394" s="116">
        <f>data!H394</f>
        <v>1.845</v>
      </c>
      <c r="I394" s="116">
        <f>-'Raw result'!A393-config!$D$14*'Raw result'!B393</f>
        <v>-0.91604545454544772</v>
      </c>
      <c r="J394" s="116">
        <f t="shared" si="19"/>
        <v>0.92895454545455225</v>
      </c>
      <c r="K394" s="116">
        <f t="shared" si="20"/>
        <v>0.92895454545455225</v>
      </c>
      <c r="L394" s="116">
        <f>L393-'Raw result'!A393-'Raw result'!B393</f>
        <v>4.6204306220095033</v>
      </c>
    </row>
    <row r="395" spans="1:12" x14ac:dyDescent="0.3">
      <c r="A395">
        <f>data!A395</f>
        <v>394</v>
      </c>
      <c r="B395" s="24">
        <f>data!B395</f>
        <v>43451</v>
      </c>
      <c r="C395">
        <f>data!C395</f>
        <v>10</v>
      </c>
      <c r="D395" t="str">
        <f>data!D395</f>
        <v>раб</v>
      </c>
      <c r="E395">
        <f>data!E395</f>
        <v>0</v>
      </c>
      <c r="F395">
        <f>IF(Расчет!H400=1,1,0)</f>
        <v>1</v>
      </c>
      <c r="G395" t="str">
        <f t="shared" si="18"/>
        <v>2018-12-17 10:00</v>
      </c>
      <c r="H395" s="116">
        <f>data!H395</f>
        <v>2.1480000000000001</v>
      </c>
      <c r="I395" s="116">
        <f>-'Raw result'!A394-config!$D$14*'Raw result'!B394</f>
        <v>-1.2190454545454474</v>
      </c>
      <c r="J395" s="116">
        <f t="shared" si="19"/>
        <v>0.92895454545455269</v>
      </c>
      <c r="K395" s="116">
        <f t="shared" si="20"/>
        <v>0.92895454545455269</v>
      </c>
      <c r="L395" s="116">
        <f>L394-'Raw result'!A394-'Raw result'!B394</f>
        <v>3.3372248803827165</v>
      </c>
    </row>
    <row r="396" spans="1:12" x14ac:dyDescent="0.3">
      <c r="A396">
        <f>data!A396</f>
        <v>395</v>
      </c>
      <c r="B396" s="24">
        <f>data!B396</f>
        <v>43451</v>
      </c>
      <c r="C396">
        <f>data!C396</f>
        <v>11</v>
      </c>
      <c r="D396" t="str">
        <f>data!D396</f>
        <v>раб</v>
      </c>
      <c r="E396">
        <f>data!E396</f>
        <v>0</v>
      </c>
      <c r="F396">
        <f>IF(Расчет!H401=1,1,0)</f>
        <v>1</v>
      </c>
      <c r="G396" t="str">
        <f t="shared" si="18"/>
        <v>2018-12-17 11:00</v>
      </c>
      <c r="H396" s="116">
        <f>data!H396</f>
        <v>2.282</v>
      </c>
      <c r="I396" s="116">
        <f>-'Raw result'!A395-config!$D$14*'Raw result'!B395</f>
        <v>-1.3530454545454478</v>
      </c>
      <c r="J396" s="116">
        <f t="shared" si="19"/>
        <v>0.92895454545455225</v>
      </c>
      <c r="K396" s="116">
        <f t="shared" si="20"/>
        <v>0.92895454545455225</v>
      </c>
      <c r="L396" s="116">
        <f>L395-'Raw result'!A395-'Raw result'!B395</f>
        <v>1.9129665071769819</v>
      </c>
    </row>
    <row r="397" spans="1:12" x14ac:dyDescent="0.3">
      <c r="A397">
        <f>data!A397</f>
        <v>396</v>
      </c>
      <c r="B397" s="24">
        <f>data!B397</f>
        <v>43451</v>
      </c>
      <c r="C397">
        <f>data!C397</f>
        <v>12</v>
      </c>
      <c r="D397" t="str">
        <f>data!D397</f>
        <v>раб</v>
      </c>
      <c r="E397">
        <f>data!E397</f>
        <v>0</v>
      </c>
      <c r="F397">
        <f>IF(Расчет!H402=1,1,0)</f>
        <v>1</v>
      </c>
      <c r="G397" t="str">
        <f t="shared" si="18"/>
        <v>2018-12-17 12:00</v>
      </c>
      <c r="H397" s="116">
        <f>data!H397</f>
        <v>2.2669999999999999</v>
      </c>
      <c r="I397" s="116">
        <f>-'Raw result'!A396-config!$D$14*'Raw result'!B396</f>
        <v>-1.3380454545454472</v>
      </c>
      <c r="J397" s="116">
        <f t="shared" si="19"/>
        <v>0.92895454545455269</v>
      </c>
      <c r="K397" s="116">
        <f t="shared" si="20"/>
        <v>0.92895454545455269</v>
      </c>
      <c r="L397" s="116">
        <f>L396-'Raw result'!A396-'Raw result'!B396</f>
        <v>0.50449760765545837</v>
      </c>
    </row>
    <row r="398" spans="1:12" x14ac:dyDescent="0.3">
      <c r="A398">
        <f>data!A398</f>
        <v>397</v>
      </c>
      <c r="B398" s="24">
        <f>data!B398</f>
        <v>43451</v>
      </c>
      <c r="C398">
        <f>data!C398</f>
        <v>13</v>
      </c>
      <c r="D398" t="str">
        <f>data!D398</f>
        <v>раб</v>
      </c>
      <c r="E398">
        <f>data!E398</f>
        <v>0</v>
      </c>
      <c r="F398">
        <f>IF(Расчет!H403=1,1,0)</f>
        <v>0</v>
      </c>
      <c r="G398" t="str">
        <f t="shared" si="18"/>
        <v>2018-12-17 13:00</v>
      </c>
      <c r="H398" s="116">
        <f>data!H398</f>
        <v>2.2450000000000001</v>
      </c>
      <c r="I398" s="116">
        <f>-'Raw result'!A397-config!$D$14*'Raw result'!B397</f>
        <v>2.5</v>
      </c>
      <c r="J398" s="116">
        <f t="shared" si="19"/>
        <v>4.7450000000000001</v>
      </c>
      <c r="K398" s="116" t="str">
        <f t="shared" si="20"/>
        <v/>
      </c>
      <c r="L398" s="116">
        <f>L397-'Raw result'!A397-'Raw result'!B397</f>
        <v>3.0044976076554581</v>
      </c>
    </row>
    <row r="399" spans="1:12" x14ac:dyDescent="0.3">
      <c r="A399">
        <f>data!A399</f>
        <v>398</v>
      </c>
      <c r="B399" s="24">
        <f>data!B399</f>
        <v>43451</v>
      </c>
      <c r="C399">
        <f>data!C399</f>
        <v>14</v>
      </c>
      <c r="D399" t="str">
        <f>data!D399</f>
        <v>раб</v>
      </c>
      <c r="E399">
        <f>data!E399</f>
        <v>0</v>
      </c>
      <c r="F399">
        <f>IF(Расчет!H404=1,1,0)</f>
        <v>0</v>
      </c>
      <c r="G399" t="str">
        <f t="shared" si="18"/>
        <v>2018-12-17 14:00</v>
      </c>
      <c r="H399" s="116">
        <f>data!H399</f>
        <v>2.2189999999999999</v>
      </c>
      <c r="I399" s="116">
        <f>-'Raw result'!A398-config!$D$14*'Raw result'!B398</f>
        <v>2.5</v>
      </c>
      <c r="J399" s="116">
        <f t="shared" si="19"/>
        <v>4.7189999999999994</v>
      </c>
      <c r="K399" s="116" t="str">
        <f t="shared" si="20"/>
        <v/>
      </c>
      <c r="L399" s="116">
        <f>L398-'Raw result'!A398-'Raw result'!B398</f>
        <v>5.5044976076554581</v>
      </c>
    </row>
    <row r="400" spans="1:12" x14ac:dyDescent="0.3">
      <c r="A400">
        <f>data!A400</f>
        <v>399</v>
      </c>
      <c r="B400" s="24">
        <f>data!B400</f>
        <v>43451</v>
      </c>
      <c r="C400">
        <f>data!C400</f>
        <v>15</v>
      </c>
      <c r="D400" t="str">
        <f>data!D400</f>
        <v>раб</v>
      </c>
      <c r="E400">
        <f>data!E400</f>
        <v>0</v>
      </c>
      <c r="F400">
        <f>IF(Расчет!H405=1,1,0)</f>
        <v>1</v>
      </c>
      <c r="G400" t="str">
        <f t="shared" si="18"/>
        <v>2018-12-17 15:00</v>
      </c>
      <c r="H400" s="116">
        <f>data!H400</f>
        <v>2.1970000000000001</v>
      </c>
      <c r="I400" s="116">
        <f>-'Raw result'!A399-config!$D$14*'Raw result'!B399</f>
        <v>-1.2680454545454478</v>
      </c>
      <c r="J400" s="116">
        <f t="shared" si="19"/>
        <v>0.92895454545455225</v>
      </c>
      <c r="K400" s="116">
        <f t="shared" si="20"/>
        <v>0.92895454545455225</v>
      </c>
      <c r="L400" s="116">
        <f>L399-'Raw result'!A399-'Raw result'!B399</f>
        <v>4.1697129186602497</v>
      </c>
    </row>
    <row r="401" spans="1:12" x14ac:dyDescent="0.3">
      <c r="A401">
        <f>data!A401</f>
        <v>400</v>
      </c>
      <c r="B401" s="24">
        <f>data!B401</f>
        <v>43451</v>
      </c>
      <c r="C401">
        <f>data!C401</f>
        <v>16</v>
      </c>
      <c r="D401" t="str">
        <f>data!D401</f>
        <v>раб</v>
      </c>
      <c r="E401">
        <f>data!E401</f>
        <v>0</v>
      </c>
      <c r="F401">
        <f>IF(Расчет!H406=1,1,0)</f>
        <v>1</v>
      </c>
      <c r="G401" t="str">
        <f t="shared" si="18"/>
        <v>2018-12-17 16:00</v>
      </c>
      <c r="H401" s="116">
        <f>data!H401</f>
        <v>2.1120000000000001</v>
      </c>
      <c r="I401" s="116">
        <f>-'Raw result'!A400-config!$D$14*'Raw result'!B400</f>
        <v>-1.1830454545454474</v>
      </c>
      <c r="J401" s="116">
        <f t="shared" si="19"/>
        <v>0.92895454545455269</v>
      </c>
      <c r="K401" s="116">
        <f t="shared" si="20"/>
        <v>0.92895454545455269</v>
      </c>
      <c r="L401" s="116">
        <f>L400-'Raw result'!A400-'Raw result'!B400</f>
        <v>2.9244019138755681</v>
      </c>
    </row>
    <row r="402" spans="1:12" x14ac:dyDescent="0.3">
      <c r="A402">
        <f>data!A402</f>
        <v>401</v>
      </c>
      <c r="B402" s="24">
        <f>data!B402</f>
        <v>43451</v>
      </c>
      <c r="C402">
        <f>data!C402</f>
        <v>17</v>
      </c>
      <c r="D402" t="str">
        <f>data!D402</f>
        <v>раб</v>
      </c>
      <c r="E402">
        <f>data!E402</f>
        <v>0</v>
      </c>
      <c r="F402">
        <f>IF(Расчет!H407=1,1,0)</f>
        <v>1</v>
      </c>
      <c r="G402" t="str">
        <f t="shared" si="18"/>
        <v>2018-12-17 17:00</v>
      </c>
      <c r="H402" s="116">
        <f>data!H402</f>
        <v>1.653</v>
      </c>
      <c r="I402" s="116">
        <f>-'Raw result'!A401-config!$D$14*'Raw result'!B401</f>
        <v>-0.72404545454544766</v>
      </c>
      <c r="J402" s="116">
        <f t="shared" si="19"/>
        <v>0.92895454545455236</v>
      </c>
      <c r="K402" s="116">
        <f t="shared" si="20"/>
        <v>0.92895454545455236</v>
      </c>
      <c r="L402" s="116">
        <f>L401-'Raw result'!A401-'Raw result'!B401</f>
        <v>2.1622488038277283</v>
      </c>
    </row>
    <row r="403" spans="1:12" x14ac:dyDescent="0.3">
      <c r="A403">
        <f>data!A403</f>
        <v>402</v>
      </c>
      <c r="B403" s="24">
        <f>data!B403</f>
        <v>43451</v>
      </c>
      <c r="C403">
        <f>data!C403</f>
        <v>18</v>
      </c>
      <c r="D403" t="str">
        <f>data!D403</f>
        <v>раб</v>
      </c>
      <c r="E403">
        <f>data!E403</f>
        <v>1</v>
      </c>
      <c r="F403">
        <f>IF(Расчет!H408=1,1,0)</f>
        <v>1</v>
      </c>
      <c r="G403" t="str">
        <f t="shared" si="18"/>
        <v>2018-12-17 18:00</v>
      </c>
      <c r="H403" s="116">
        <f>data!H403</f>
        <v>1.3340000000000001</v>
      </c>
      <c r="I403" s="116">
        <f>-'Raw result'!A402-config!$D$14*'Raw result'!B402</f>
        <v>-1.3340000000000003</v>
      </c>
      <c r="J403" s="116">
        <f t="shared" si="19"/>
        <v>0</v>
      </c>
      <c r="K403" s="116">
        <f t="shared" si="20"/>
        <v>0</v>
      </c>
      <c r="L403" s="116">
        <f>L402-'Raw result'!A402-'Raw result'!B402</f>
        <v>0.75803827751193853</v>
      </c>
    </row>
    <row r="404" spans="1:12" x14ac:dyDescent="0.3">
      <c r="A404">
        <f>data!A404</f>
        <v>403</v>
      </c>
      <c r="B404" s="24">
        <f>data!B404</f>
        <v>43451</v>
      </c>
      <c r="C404">
        <f>data!C404</f>
        <v>19</v>
      </c>
      <c r="D404" t="str">
        <f>data!D404</f>
        <v>раб</v>
      </c>
      <c r="E404">
        <f>data!E404</f>
        <v>0</v>
      </c>
      <c r="F404">
        <f>IF(Расчет!H409=1,1,0)</f>
        <v>1</v>
      </c>
      <c r="G404" t="str">
        <f t="shared" si="18"/>
        <v>2018-12-17 19:00</v>
      </c>
      <c r="H404" s="116">
        <f>data!H404</f>
        <v>1.2190000000000001</v>
      </c>
      <c r="I404" s="116">
        <f>-'Raw result'!A403-config!$D$14*'Raw result'!B403</f>
        <v>-0.2900454545454475</v>
      </c>
      <c r="J404" s="116">
        <f t="shared" si="19"/>
        <v>0.92895454545455258</v>
      </c>
      <c r="K404" s="116">
        <f t="shared" si="20"/>
        <v>0.92895454545455258</v>
      </c>
      <c r="L404" s="116">
        <f>L403-'Raw result'!A403-'Raw result'!B403</f>
        <v>0.45272727272725694</v>
      </c>
    </row>
    <row r="405" spans="1:12" x14ac:dyDescent="0.3">
      <c r="A405">
        <f>data!A405</f>
        <v>404</v>
      </c>
      <c r="B405" s="24">
        <f>data!B405</f>
        <v>43451</v>
      </c>
      <c r="C405">
        <f>data!C405</f>
        <v>20</v>
      </c>
      <c r="D405" t="str">
        <f>data!D405</f>
        <v>раб</v>
      </c>
      <c r="E405">
        <f>data!E405</f>
        <v>0</v>
      </c>
      <c r="F405">
        <f>IF(Расчет!H410=1,1,0)</f>
        <v>1</v>
      </c>
      <c r="G405" t="str">
        <f t="shared" si="18"/>
        <v>2018-12-17 20:00</v>
      </c>
      <c r="H405" s="116">
        <f>data!H405</f>
        <v>1.1579999999999999</v>
      </c>
      <c r="I405" s="116">
        <f>-'Raw result'!A404-config!$D$14*'Raw result'!B404</f>
        <v>-0.22904545454544745</v>
      </c>
      <c r="J405" s="116">
        <f t="shared" si="19"/>
        <v>0.92895454545455247</v>
      </c>
      <c r="K405" s="116">
        <f t="shared" si="20"/>
        <v>0.92895454545455247</v>
      </c>
      <c r="L405" s="116">
        <f>L404-'Raw result'!A404-'Raw result'!B404</f>
        <v>0.21162679425836486</v>
      </c>
    </row>
    <row r="406" spans="1:12" x14ac:dyDescent="0.3">
      <c r="A406">
        <f>data!A406</f>
        <v>405</v>
      </c>
      <c r="B406" s="24">
        <f>data!B406</f>
        <v>43451</v>
      </c>
      <c r="C406">
        <f>data!C406</f>
        <v>21</v>
      </c>
      <c r="D406" t="str">
        <f>data!D406</f>
        <v>раб</v>
      </c>
      <c r="E406">
        <f>data!E406</f>
        <v>0</v>
      </c>
      <c r="F406">
        <f>IF(Расчет!H411=1,1,0)</f>
        <v>1</v>
      </c>
      <c r="G406" t="str">
        <f t="shared" si="18"/>
        <v>2018-12-17 21:00</v>
      </c>
      <c r="H406" s="116">
        <f>data!H406</f>
        <v>1.1299999999999999</v>
      </c>
      <c r="I406" s="116">
        <f>-'Raw result'!A405-config!$D$14*'Raw result'!B405</f>
        <v>-0.20104545454544728</v>
      </c>
      <c r="J406" s="116">
        <f t="shared" si="19"/>
        <v>0.92895454545455258</v>
      </c>
      <c r="K406" s="116">
        <f t="shared" si="20"/>
        <v>0.92895454545455258</v>
      </c>
      <c r="L406" s="116">
        <f>L405-'Raw result'!A405-'Raw result'!B405</f>
        <v>-6.9388939039072284E-16</v>
      </c>
    </row>
    <row r="407" spans="1:12" x14ac:dyDescent="0.3">
      <c r="A407">
        <f>data!A407</f>
        <v>406</v>
      </c>
      <c r="B407" s="24">
        <f>data!B407</f>
        <v>43451</v>
      </c>
      <c r="C407">
        <f>data!C407</f>
        <v>22</v>
      </c>
      <c r="D407" t="str">
        <f>data!D407</f>
        <v>раб</v>
      </c>
      <c r="E407">
        <f>data!E407</f>
        <v>0</v>
      </c>
      <c r="F407">
        <f>IF(Расчет!H412=1,1,0)</f>
        <v>0</v>
      </c>
      <c r="G407" t="str">
        <f t="shared" si="18"/>
        <v>2018-12-17 22:00</v>
      </c>
      <c r="H407" s="116">
        <f>data!H407</f>
        <v>1.121</v>
      </c>
      <c r="I407" s="116">
        <f>-'Raw result'!A406-config!$D$14*'Raw result'!B406</f>
        <v>0</v>
      </c>
      <c r="J407" s="116">
        <f t="shared" si="19"/>
        <v>1.121</v>
      </c>
      <c r="K407" s="116" t="str">
        <f t="shared" si="20"/>
        <v/>
      </c>
      <c r="L407" s="116">
        <f>L406-'Raw result'!A406-'Raw result'!B406</f>
        <v>-6.9388939039072284E-16</v>
      </c>
    </row>
    <row r="408" spans="1:12" x14ac:dyDescent="0.3">
      <c r="A408">
        <f>data!A408</f>
        <v>407</v>
      </c>
      <c r="B408" s="24">
        <f>data!B408</f>
        <v>43451</v>
      </c>
      <c r="C408">
        <f>data!C408</f>
        <v>23</v>
      </c>
      <c r="D408" t="str">
        <f>data!D408</f>
        <v>раб</v>
      </c>
      <c r="E408">
        <f>data!E408</f>
        <v>0</v>
      </c>
      <c r="F408">
        <f>IF(Расчет!H413=1,1,0)</f>
        <v>0</v>
      </c>
      <c r="G408" t="str">
        <f t="shared" si="18"/>
        <v>2018-12-17 23:00</v>
      </c>
      <c r="H408" s="116">
        <f>data!H408</f>
        <v>1.109</v>
      </c>
      <c r="I408" s="116">
        <f>-'Raw result'!A407-config!$D$14*'Raw result'!B407</f>
        <v>0</v>
      </c>
      <c r="J408" s="116">
        <f t="shared" si="19"/>
        <v>1.109</v>
      </c>
      <c r="K408" s="116" t="str">
        <f t="shared" si="20"/>
        <v/>
      </c>
      <c r="L408" s="116">
        <f>L407-'Raw result'!A407-'Raw result'!B407</f>
        <v>-6.9388939039072284E-16</v>
      </c>
    </row>
    <row r="409" spans="1:12" x14ac:dyDescent="0.3">
      <c r="A409">
        <f>data!A409</f>
        <v>408</v>
      </c>
      <c r="B409" s="24">
        <f>data!B409</f>
        <v>43451</v>
      </c>
      <c r="C409">
        <f>data!C409</f>
        <v>24</v>
      </c>
      <c r="D409" t="str">
        <f>data!D409</f>
        <v>раб</v>
      </c>
      <c r="E409">
        <f>data!E409</f>
        <v>0</v>
      </c>
      <c r="F409">
        <f>IF(Расчет!H414=1,1,0)</f>
        <v>0</v>
      </c>
      <c r="G409" t="str">
        <f t="shared" si="18"/>
        <v>2018-12-17 24:00</v>
      </c>
      <c r="H409" s="116">
        <f>data!H409</f>
        <v>1.0920000000000001</v>
      </c>
      <c r="I409" s="116">
        <f>-'Raw result'!A408-config!$D$14*'Raw result'!B408</f>
        <v>0</v>
      </c>
      <c r="J409" s="116">
        <f t="shared" si="19"/>
        <v>1.0920000000000001</v>
      </c>
      <c r="K409" s="116" t="str">
        <f t="shared" si="20"/>
        <v/>
      </c>
      <c r="L409" s="116">
        <f>L408-'Raw result'!A408-'Raw result'!B408</f>
        <v>-6.9388939039072284E-16</v>
      </c>
    </row>
    <row r="410" spans="1:12" x14ac:dyDescent="0.3">
      <c r="A410">
        <f>data!A410</f>
        <v>409</v>
      </c>
      <c r="B410" s="24">
        <f>data!B410</f>
        <v>43452</v>
      </c>
      <c r="C410">
        <f>data!C410</f>
        <v>1</v>
      </c>
      <c r="D410" t="str">
        <f>data!D410</f>
        <v>раб</v>
      </c>
      <c r="E410">
        <f>data!E410</f>
        <v>0</v>
      </c>
      <c r="F410">
        <f>IF(Расчет!H415=1,1,0)</f>
        <v>0</v>
      </c>
      <c r="G410" t="str">
        <f t="shared" si="18"/>
        <v>2018-12-18 1:00</v>
      </c>
      <c r="H410" s="116">
        <f>data!H410</f>
        <v>1.0920000000000001</v>
      </c>
      <c r="I410" s="116">
        <f>-'Raw result'!A409-config!$D$14*'Raw result'!B409</f>
        <v>0</v>
      </c>
      <c r="J410" s="116">
        <f t="shared" si="19"/>
        <v>1.0920000000000001</v>
      </c>
      <c r="K410" s="116" t="str">
        <f t="shared" si="20"/>
        <v/>
      </c>
      <c r="L410" s="116">
        <f>L409-'Raw result'!A409-'Raw result'!B409</f>
        <v>-6.9388939039072284E-16</v>
      </c>
    </row>
    <row r="411" spans="1:12" x14ac:dyDescent="0.3">
      <c r="A411">
        <f>data!A411</f>
        <v>410</v>
      </c>
      <c r="B411" s="24">
        <f>data!B411</f>
        <v>43452</v>
      </c>
      <c r="C411">
        <f>data!C411</f>
        <v>2</v>
      </c>
      <c r="D411" t="str">
        <f>data!D411</f>
        <v>раб</v>
      </c>
      <c r="E411">
        <f>data!E411</f>
        <v>0</v>
      </c>
      <c r="F411">
        <f>IF(Расчет!H416=1,1,0)</f>
        <v>0</v>
      </c>
      <c r="G411" t="str">
        <f t="shared" si="18"/>
        <v>2018-12-18 2:00</v>
      </c>
      <c r="H411" s="116">
        <f>data!H411</f>
        <v>1.0900000000000001</v>
      </c>
      <c r="I411" s="116">
        <f>-'Raw result'!A410-config!$D$14*'Raw result'!B410</f>
        <v>0</v>
      </c>
      <c r="J411" s="116">
        <f t="shared" si="19"/>
        <v>1.0900000000000001</v>
      </c>
      <c r="K411" s="116" t="str">
        <f t="shared" si="20"/>
        <v/>
      </c>
      <c r="L411" s="116">
        <f>L410-'Raw result'!A410-'Raw result'!B410</f>
        <v>-6.9388939039072284E-16</v>
      </c>
    </row>
    <row r="412" spans="1:12" x14ac:dyDescent="0.3">
      <c r="A412">
        <f>data!A412</f>
        <v>411</v>
      </c>
      <c r="B412" s="24">
        <f>data!B412</f>
        <v>43452</v>
      </c>
      <c r="C412">
        <f>data!C412</f>
        <v>3</v>
      </c>
      <c r="D412" t="str">
        <f>data!D412</f>
        <v>раб</v>
      </c>
      <c r="E412">
        <f>data!E412</f>
        <v>0</v>
      </c>
      <c r="F412">
        <f>IF(Расчет!H417=1,1,0)</f>
        <v>0</v>
      </c>
      <c r="G412" t="str">
        <f t="shared" si="18"/>
        <v>2018-12-18 3:00</v>
      </c>
      <c r="H412" s="116">
        <f>data!H412</f>
        <v>1.095</v>
      </c>
      <c r="I412" s="116">
        <f>-'Raw result'!A411-config!$D$14*'Raw result'!B411</f>
        <v>2.5</v>
      </c>
      <c r="J412" s="116">
        <f t="shared" si="19"/>
        <v>3.5949999999999998</v>
      </c>
      <c r="K412" s="116" t="str">
        <f t="shared" si="20"/>
        <v/>
      </c>
      <c r="L412" s="116">
        <f>L411-'Raw result'!A411-'Raw result'!B411</f>
        <v>2.4999999999999991</v>
      </c>
    </row>
    <row r="413" spans="1:12" x14ac:dyDescent="0.3">
      <c r="A413">
        <f>data!A413</f>
        <v>412</v>
      </c>
      <c r="B413" s="24">
        <f>data!B413</f>
        <v>43452</v>
      </c>
      <c r="C413">
        <f>data!C413</f>
        <v>4</v>
      </c>
      <c r="D413" t="str">
        <f>data!D413</f>
        <v>раб</v>
      </c>
      <c r="E413">
        <f>data!E413</f>
        <v>0</v>
      </c>
      <c r="F413">
        <f>IF(Расчет!H418=1,1,0)</f>
        <v>0</v>
      </c>
      <c r="G413" t="str">
        <f t="shared" si="18"/>
        <v>2018-12-18 4:00</v>
      </c>
      <c r="H413" s="116">
        <f>data!H413</f>
        <v>1.1020000000000001</v>
      </c>
      <c r="I413" s="116">
        <f>-'Raw result'!A412-config!$D$14*'Raw result'!B412</f>
        <v>2.5</v>
      </c>
      <c r="J413" s="116">
        <f t="shared" si="19"/>
        <v>3.6020000000000003</v>
      </c>
      <c r="K413" s="116" t="str">
        <f t="shared" si="20"/>
        <v/>
      </c>
      <c r="L413" s="116">
        <f>L412-'Raw result'!A412-'Raw result'!B412</f>
        <v>4.9999999999999991</v>
      </c>
    </row>
    <row r="414" spans="1:12" x14ac:dyDescent="0.3">
      <c r="A414">
        <f>data!A414</f>
        <v>413</v>
      </c>
      <c r="B414" s="24">
        <f>data!B414</f>
        <v>43452</v>
      </c>
      <c r="C414">
        <f>data!C414</f>
        <v>5</v>
      </c>
      <c r="D414" t="str">
        <f>data!D414</f>
        <v>раб</v>
      </c>
      <c r="E414">
        <f>data!E414</f>
        <v>0</v>
      </c>
      <c r="F414">
        <f>IF(Расчет!H419=1,1,0)</f>
        <v>0</v>
      </c>
      <c r="G414" t="str">
        <f t="shared" si="18"/>
        <v>2018-12-18 5:00</v>
      </c>
      <c r="H414" s="116">
        <f>data!H414</f>
        <v>1.097</v>
      </c>
      <c r="I414" s="116">
        <f>-'Raw result'!A413-config!$D$14*'Raw result'!B413</f>
        <v>0.93000000000014127</v>
      </c>
      <c r="J414" s="116">
        <f t="shared" si="19"/>
        <v>2.0270000000001414</v>
      </c>
      <c r="K414" s="116" t="str">
        <f t="shared" si="20"/>
        <v/>
      </c>
      <c r="L414" s="116">
        <f>L413-'Raw result'!A413-'Raw result'!B413</f>
        <v>5.93000000000014</v>
      </c>
    </row>
    <row r="415" spans="1:12" x14ac:dyDescent="0.3">
      <c r="A415">
        <f>data!A415</f>
        <v>414</v>
      </c>
      <c r="B415" s="24">
        <f>data!B415</f>
        <v>43452</v>
      </c>
      <c r="C415">
        <f>data!C415</f>
        <v>6</v>
      </c>
      <c r="D415" t="str">
        <f>data!D415</f>
        <v>раб</v>
      </c>
      <c r="E415">
        <f>data!E415</f>
        <v>0</v>
      </c>
      <c r="F415">
        <f>IF(Расчет!H420=1,1,0)</f>
        <v>0</v>
      </c>
      <c r="G415" t="str">
        <f t="shared" si="18"/>
        <v>2018-12-18 6:00</v>
      </c>
      <c r="H415" s="116">
        <f>data!H415</f>
        <v>1.0960000000000001</v>
      </c>
      <c r="I415" s="116">
        <f>-'Raw result'!A414-config!$D$14*'Raw result'!B414</f>
        <v>0</v>
      </c>
      <c r="J415" s="116">
        <f t="shared" si="19"/>
        <v>1.0960000000000001</v>
      </c>
      <c r="K415" s="116" t="str">
        <f t="shared" si="20"/>
        <v/>
      </c>
      <c r="L415" s="116">
        <f>L414-'Raw result'!A414-'Raw result'!B414</f>
        <v>5.93000000000014</v>
      </c>
    </row>
    <row r="416" spans="1:12" x14ac:dyDescent="0.3">
      <c r="A416">
        <f>data!A416</f>
        <v>415</v>
      </c>
      <c r="B416" s="24">
        <f>data!B416</f>
        <v>43452</v>
      </c>
      <c r="C416">
        <f>data!C416</f>
        <v>7</v>
      </c>
      <c r="D416" t="str">
        <f>data!D416</f>
        <v>раб</v>
      </c>
      <c r="E416">
        <f>data!E416</f>
        <v>0</v>
      </c>
      <c r="F416">
        <f>IF(Расчет!H421=1,1,0)</f>
        <v>0</v>
      </c>
      <c r="G416" t="str">
        <f t="shared" si="18"/>
        <v>2018-12-18 7:00</v>
      </c>
      <c r="H416" s="116">
        <f>data!H416</f>
        <v>1.157</v>
      </c>
      <c r="I416" s="116">
        <f>-'Raw result'!A415-config!$D$14*'Raw result'!B415</f>
        <v>0</v>
      </c>
      <c r="J416" s="116">
        <f t="shared" si="19"/>
        <v>1.157</v>
      </c>
      <c r="K416" s="116" t="str">
        <f t="shared" si="20"/>
        <v/>
      </c>
      <c r="L416" s="116">
        <f>L415-'Raw result'!A415-'Raw result'!B415</f>
        <v>5.93000000000014</v>
      </c>
    </row>
    <row r="417" spans="1:12" x14ac:dyDescent="0.3">
      <c r="A417">
        <f>data!A417</f>
        <v>416</v>
      </c>
      <c r="B417" s="24">
        <f>data!B417</f>
        <v>43452</v>
      </c>
      <c r="C417">
        <f>data!C417</f>
        <v>8</v>
      </c>
      <c r="D417" t="str">
        <f>data!D417</f>
        <v>раб</v>
      </c>
      <c r="E417">
        <f>data!E417</f>
        <v>0</v>
      </c>
      <c r="F417">
        <f>IF(Расчет!H422=1,1,0)</f>
        <v>1</v>
      </c>
      <c r="G417" t="str">
        <f t="shared" si="18"/>
        <v>2018-12-18 8:00</v>
      </c>
      <c r="H417" s="116">
        <f>data!H417</f>
        <v>1.2809999999999999</v>
      </c>
      <c r="I417" s="116">
        <f>-'Raw result'!A416-config!$D$14*'Raw result'!B416</f>
        <v>-0.34777272727272718</v>
      </c>
      <c r="J417" s="116">
        <f t="shared" si="19"/>
        <v>0.93322727272727279</v>
      </c>
      <c r="K417" s="116">
        <f t="shared" si="20"/>
        <v>0.93322727272727279</v>
      </c>
      <c r="L417" s="116">
        <f>L416-'Raw result'!A416-'Raw result'!B416</f>
        <v>5.5639234449762167</v>
      </c>
    </row>
    <row r="418" spans="1:12" x14ac:dyDescent="0.3">
      <c r="A418">
        <f>data!A418</f>
        <v>417</v>
      </c>
      <c r="B418" s="24">
        <f>data!B418</f>
        <v>43452</v>
      </c>
      <c r="C418">
        <f>data!C418</f>
        <v>9</v>
      </c>
      <c r="D418" t="str">
        <f>data!D418</f>
        <v>раб</v>
      </c>
      <c r="E418">
        <f>data!E418</f>
        <v>0</v>
      </c>
      <c r="F418">
        <f>IF(Расчет!H423=1,1,0)</f>
        <v>1</v>
      </c>
      <c r="G418" t="str">
        <f t="shared" si="18"/>
        <v>2018-12-18 9:00</v>
      </c>
      <c r="H418" s="116">
        <f>data!H418</f>
        <v>1.7989999999999999</v>
      </c>
      <c r="I418" s="116">
        <f>-'Raw result'!A417-config!$D$14*'Raw result'!B417</f>
        <v>-0.86577272727272714</v>
      </c>
      <c r="J418" s="116">
        <f t="shared" si="19"/>
        <v>0.93322727272727279</v>
      </c>
      <c r="K418" s="116">
        <f t="shared" si="20"/>
        <v>0.93322727272727279</v>
      </c>
      <c r="L418" s="116">
        <f>L417-'Raw result'!A417-'Raw result'!B417</f>
        <v>4.6525837320575567</v>
      </c>
    </row>
    <row r="419" spans="1:12" x14ac:dyDescent="0.3">
      <c r="A419">
        <f>data!A419</f>
        <v>418</v>
      </c>
      <c r="B419" s="24">
        <f>data!B419</f>
        <v>43452</v>
      </c>
      <c r="C419">
        <f>data!C419</f>
        <v>10</v>
      </c>
      <c r="D419" t="str">
        <f>data!D419</f>
        <v>раб</v>
      </c>
      <c r="E419">
        <f>data!E419</f>
        <v>0</v>
      </c>
      <c r="F419">
        <f>IF(Расчет!H424=1,1,0)</f>
        <v>1</v>
      </c>
      <c r="G419" t="str">
        <f t="shared" si="18"/>
        <v>2018-12-18 10:00</v>
      </c>
      <c r="H419" s="116">
        <f>data!H419</f>
        <v>2.2040000000000002</v>
      </c>
      <c r="I419" s="116">
        <f>-'Raw result'!A418-config!$D$14*'Raw result'!B418</f>
        <v>-1.2707727272727274</v>
      </c>
      <c r="J419" s="116">
        <f t="shared" si="19"/>
        <v>0.93322727272727279</v>
      </c>
      <c r="K419" s="116">
        <f t="shared" si="20"/>
        <v>0.93322727272727279</v>
      </c>
      <c r="L419" s="116">
        <f>L418-'Raw result'!A418-'Raw result'!B418</f>
        <v>3.3149282296652123</v>
      </c>
    </row>
    <row r="420" spans="1:12" x14ac:dyDescent="0.3">
      <c r="A420">
        <f>data!A420</f>
        <v>419</v>
      </c>
      <c r="B420" s="24">
        <f>data!B420</f>
        <v>43452</v>
      </c>
      <c r="C420">
        <f>data!C420</f>
        <v>11</v>
      </c>
      <c r="D420" t="str">
        <f>data!D420</f>
        <v>раб</v>
      </c>
      <c r="E420">
        <f>data!E420</f>
        <v>0</v>
      </c>
      <c r="F420">
        <f>IF(Расчет!H425=1,1,0)</f>
        <v>1</v>
      </c>
      <c r="G420" t="str">
        <f t="shared" si="18"/>
        <v>2018-12-18 11:00</v>
      </c>
      <c r="H420" s="116">
        <f>data!H420</f>
        <v>2.355</v>
      </c>
      <c r="I420" s="116">
        <f>-'Raw result'!A419-config!$D$14*'Raw result'!B419</f>
        <v>-1.4217727272727274</v>
      </c>
      <c r="J420" s="116">
        <f t="shared" si="19"/>
        <v>0.93322727272727257</v>
      </c>
      <c r="K420" s="116">
        <f t="shared" si="20"/>
        <v>0.93322727272727257</v>
      </c>
      <c r="L420" s="116">
        <f>L419-'Raw result'!A419-'Raw result'!B419</f>
        <v>1.8183253588518149</v>
      </c>
    </row>
    <row r="421" spans="1:12" x14ac:dyDescent="0.3">
      <c r="A421">
        <f>data!A421</f>
        <v>420</v>
      </c>
      <c r="B421" s="24">
        <f>data!B421</f>
        <v>43452</v>
      </c>
      <c r="C421">
        <f>data!C421</f>
        <v>12</v>
      </c>
      <c r="D421" t="str">
        <f>data!D421</f>
        <v>раб</v>
      </c>
      <c r="E421">
        <f>data!E421</f>
        <v>0</v>
      </c>
      <c r="F421">
        <f>IF(Расчет!H426=1,1,0)</f>
        <v>1</v>
      </c>
      <c r="G421" t="str">
        <f t="shared" si="18"/>
        <v>2018-12-18 12:00</v>
      </c>
      <c r="H421" s="116">
        <f>data!H421</f>
        <v>2.35</v>
      </c>
      <c r="I421" s="116">
        <f>-'Raw result'!A420-config!$D$14*'Raw result'!B420</f>
        <v>-1.4167727272727275</v>
      </c>
      <c r="J421" s="116">
        <f t="shared" si="19"/>
        <v>0.93322727272727257</v>
      </c>
      <c r="K421" s="116">
        <f t="shared" si="20"/>
        <v>0.93322727272727257</v>
      </c>
      <c r="L421" s="116">
        <f>L420-'Raw result'!A420-'Raw result'!B420</f>
        <v>0.32698564593315438</v>
      </c>
    </row>
    <row r="422" spans="1:12" x14ac:dyDescent="0.3">
      <c r="A422">
        <f>data!A422</f>
        <v>421</v>
      </c>
      <c r="B422" s="24">
        <f>data!B422</f>
        <v>43452</v>
      </c>
      <c r="C422">
        <f>data!C422</f>
        <v>13</v>
      </c>
      <c r="D422" t="str">
        <f>data!D422</f>
        <v>раб</v>
      </c>
      <c r="E422">
        <f>data!E422</f>
        <v>0</v>
      </c>
      <c r="F422">
        <f>IF(Расчет!H427=1,1,0)</f>
        <v>0</v>
      </c>
      <c r="G422" t="str">
        <f t="shared" si="18"/>
        <v>2018-12-18 13:00</v>
      </c>
      <c r="H422" s="116">
        <f>data!H422</f>
        <v>2.2509999999999999</v>
      </c>
      <c r="I422" s="116">
        <f>-'Raw result'!A421-config!$D$14*'Raw result'!B421</f>
        <v>2.5</v>
      </c>
      <c r="J422" s="116">
        <f t="shared" si="19"/>
        <v>4.7509999999999994</v>
      </c>
      <c r="K422" s="116" t="str">
        <f t="shared" si="20"/>
        <v/>
      </c>
      <c r="L422" s="116">
        <f>L421-'Raw result'!A421-'Raw result'!B421</f>
        <v>2.8269856459331546</v>
      </c>
    </row>
    <row r="423" spans="1:12" x14ac:dyDescent="0.3">
      <c r="A423">
        <f>data!A423</f>
        <v>422</v>
      </c>
      <c r="B423" s="24">
        <f>data!B423</f>
        <v>43452</v>
      </c>
      <c r="C423">
        <f>data!C423</f>
        <v>14</v>
      </c>
      <c r="D423" t="str">
        <f>data!D423</f>
        <v>раб</v>
      </c>
      <c r="E423">
        <f>data!E423</f>
        <v>0</v>
      </c>
      <c r="F423">
        <f>IF(Расчет!H428=1,1,0)</f>
        <v>0</v>
      </c>
      <c r="G423" t="str">
        <f t="shared" si="18"/>
        <v>2018-12-18 14:00</v>
      </c>
      <c r="H423" s="116">
        <f>data!H423</f>
        <v>2.2040000000000002</v>
      </c>
      <c r="I423" s="116">
        <f>-'Raw result'!A422-config!$D$14*'Raw result'!B422</f>
        <v>2.5</v>
      </c>
      <c r="J423" s="116">
        <f t="shared" si="19"/>
        <v>4.7040000000000006</v>
      </c>
      <c r="K423" s="116" t="str">
        <f t="shared" si="20"/>
        <v/>
      </c>
      <c r="L423" s="116">
        <f>L422-'Raw result'!A422-'Raw result'!B422</f>
        <v>5.3269856459331546</v>
      </c>
    </row>
    <row r="424" spans="1:12" x14ac:dyDescent="0.3">
      <c r="A424">
        <f>data!A424</f>
        <v>423</v>
      </c>
      <c r="B424" s="24">
        <f>data!B424</f>
        <v>43452</v>
      </c>
      <c r="C424">
        <f>data!C424</f>
        <v>15</v>
      </c>
      <c r="D424" t="str">
        <f>data!D424</f>
        <v>раб</v>
      </c>
      <c r="E424">
        <f>data!E424</f>
        <v>0</v>
      </c>
      <c r="F424">
        <f>IF(Расчет!H429=1,1,0)</f>
        <v>1</v>
      </c>
      <c r="G424" t="str">
        <f t="shared" si="18"/>
        <v>2018-12-18 15:00</v>
      </c>
      <c r="H424" s="116">
        <f>data!H424</f>
        <v>2.1779999999999999</v>
      </c>
      <c r="I424" s="116">
        <f>-'Raw result'!A423-config!$D$14*'Raw result'!B423</f>
        <v>-1.2447727272727271</v>
      </c>
      <c r="J424" s="116">
        <f t="shared" si="19"/>
        <v>0.93322727272727279</v>
      </c>
      <c r="K424" s="116">
        <f t="shared" si="20"/>
        <v>0.93322727272727279</v>
      </c>
      <c r="L424" s="116">
        <f>L423-'Raw result'!A423-'Raw result'!B423</f>
        <v>4.0166985645934421</v>
      </c>
    </row>
    <row r="425" spans="1:12" x14ac:dyDescent="0.3">
      <c r="A425">
        <f>data!A425</f>
        <v>424</v>
      </c>
      <c r="B425" s="24">
        <f>data!B425</f>
        <v>43452</v>
      </c>
      <c r="C425">
        <f>data!C425</f>
        <v>16</v>
      </c>
      <c r="D425" t="str">
        <f>data!D425</f>
        <v>раб</v>
      </c>
      <c r="E425">
        <f>data!E425</f>
        <v>0</v>
      </c>
      <c r="F425">
        <f>IF(Расчет!H430=1,1,0)</f>
        <v>1</v>
      </c>
      <c r="G425" t="str">
        <f t="shared" si="18"/>
        <v>2018-12-18 16:00</v>
      </c>
      <c r="H425" s="116">
        <f>data!H425</f>
        <v>2.0449999999999999</v>
      </c>
      <c r="I425" s="116">
        <f>-'Raw result'!A424-config!$D$14*'Raw result'!B424</f>
        <v>-1.1117727272727269</v>
      </c>
      <c r="J425" s="116">
        <f t="shared" si="19"/>
        <v>0.93322727272727302</v>
      </c>
      <c r="K425" s="116">
        <f t="shared" si="20"/>
        <v>0.93322727272727302</v>
      </c>
      <c r="L425" s="116">
        <f>L424-'Raw result'!A424-'Raw result'!B424</f>
        <v>2.8464114832537293</v>
      </c>
    </row>
    <row r="426" spans="1:12" x14ac:dyDescent="0.3">
      <c r="A426">
        <f>data!A426</f>
        <v>425</v>
      </c>
      <c r="B426" s="24">
        <f>data!B426</f>
        <v>43452</v>
      </c>
      <c r="C426">
        <f>data!C426</f>
        <v>17</v>
      </c>
      <c r="D426" t="str">
        <f>data!D426</f>
        <v>раб</v>
      </c>
      <c r="E426">
        <f>data!E426</f>
        <v>0</v>
      </c>
      <c r="F426">
        <f>IF(Расчет!H431=1,1,0)</f>
        <v>1</v>
      </c>
      <c r="G426" t="str">
        <f t="shared" si="18"/>
        <v>2018-12-18 17:00</v>
      </c>
      <c r="H426" s="116">
        <f>data!H426</f>
        <v>1.6459999999999999</v>
      </c>
      <c r="I426" s="116">
        <f>-'Raw result'!A425-config!$D$14*'Raw result'!B425</f>
        <v>-0.71277272727272711</v>
      </c>
      <c r="J426" s="116">
        <f t="shared" si="19"/>
        <v>0.93322727272727279</v>
      </c>
      <c r="K426" s="116">
        <f t="shared" si="20"/>
        <v>0.93322727272727279</v>
      </c>
      <c r="L426" s="116">
        <f>L425-'Raw result'!A425-'Raw result'!B425</f>
        <v>2.0961244019140164</v>
      </c>
    </row>
    <row r="427" spans="1:12" x14ac:dyDescent="0.3">
      <c r="A427">
        <f>data!A427</f>
        <v>426</v>
      </c>
      <c r="B427" s="24">
        <f>data!B427</f>
        <v>43452</v>
      </c>
      <c r="C427">
        <f>data!C427</f>
        <v>18</v>
      </c>
      <c r="D427" t="str">
        <f>data!D427</f>
        <v>раб</v>
      </c>
      <c r="E427">
        <f>data!E427</f>
        <v>1</v>
      </c>
      <c r="F427">
        <f>IF(Расчет!H432=1,1,0)</f>
        <v>1</v>
      </c>
      <c r="G427" t="str">
        <f t="shared" si="18"/>
        <v>2018-12-18 18:00</v>
      </c>
      <c r="H427" s="116">
        <f>data!H427</f>
        <v>1.319</v>
      </c>
      <c r="I427" s="116">
        <f>-'Raw result'!A426-config!$D$14*'Raw result'!B426</f>
        <v>-1.3189999999999997</v>
      </c>
      <c r="J427" s="116">
        <f t="shared" si="19"/>
        <v>0</v>
      </c>
      <c r="K427" s="116">
        <f t="shared" si="20"/>
        <v>0</v>
      </c>
      <c r="L427" s="116">
        <f>L426-'Raw result'!A426-'Raw result'!B426</f>
        <v>0.70770334928243761</v>
      </c>
    </row>
    <row r="428" spans="1:12" x14ac:dyDescent="0.3">
      <c r="A428">
        <f>data!A428</f>
        <v>427</v>
      </c>
      <c r="B428" s="24">
        <f>data!B428</f>
        <v>43452</v>
      </c>
      <c r="C428">
        <f>data!C428</f>
        <v>19</v>
      </c>
      <c r="D428" t="str">
        <f>data!D428</f>
        <v>раб</v>
      </c>
      <c r="E428">
        <f>data!E428</f>
        <v>0</v>
      </c>
      <c r="F428">
        <f>IF(Расчет!H433=1,1,0)</f>
        <v>1</v>
      </c>
      <c r="G428" t="str">
        <f t="shared" si="18"/>
        <v>2018-12-18 19:00</v>
      </c>
      <c r="H428" s="116">
        <f>data!H428</f>
        <v>1.2010000000000001</v>
      </c>
      <c r="I428" s="116">
        <f>-'Raw result'!A427-config!$D$14*'Raw result'!B427</f>
        <v>-0.26777272727272744</v>
      </c>
      <c r="J428" s="116">
        <f t="shared" si="19"/>
        <v>0.93322727272727257</v>
      </c>
      <c r="K428" s="116">
        <f t="shared" si="20"/>
        <v>0.93322727272727257</v>
      </c>
      <c r="L428" s="116">
        <f>L427-'Raw result'!A427-'Raw result'!B427</f>
        <v>0.42583732057430346</v>
      </c>
    </row>
    <row r="429" spans="1:12" x14ac:dyDescent="0.3">
      <c r="A429">
        <f>data!A429</f>
        <v>428</v>
      </c>
      <c r="B429" s="24">
        <f>data!B429</f>
        <v>43452</v>
      </c>
      <c r="C429">
        <f>data!C429</f>
        <v>20</v>
      </c>
      <c r="D429" t="str">
        <f>data!D429</f>
        <v>раб</v>
      </c>
      <c r="E429">
        <f>data!E429</f>
        <v>0</v>
      </c>
      <c r="F429">
        <f>IF(Расчет!H434=1,1,0)</f>
        <v>1</v>
      </c>
      <c r="G429" t="str">
        <f t="shared" si="18"/>
        <v>2018-12-18 20:00</v>
      </c>
      <c r="H429" s="116">
        <f>data!H429</f>
        <v>1.1479999999999999</v>
      </c>
      <c r="I429" s="116">
        <f>-'Raw result'!A428-config!$D$14*'Raw result'!B428</f>
        <v>-0.21477272727272714</v>
      </c>
      <c r="J429" s="116">
        <f t="shared" si="19"/>
        <v>0.93322727272727279</v>
      </c>
      <c r="K429" s="116">
        <f t="shared" si="20"/>
        <v>0.93322727272727279</v>
      </c>
      <c r="L429" s="116">
        <f>L428-'Raw result'!A428-'Raw result'!B428</f>
        <v>0.19976076555038014</v>
      </c>
    </row>
    <row r="430" spans="1:12" x14ac:dyDescent="0.3">
      <c r="A430">
        <f>data!A430</f>
        <v>429</v>
      </c>
      <c r="B430" s="24">
        <f>data!B430</f>
        <v>43452</v>
      </c>
      <c r="C430">
        <f>data!C430</f>
        <v>21</v>
      </c>
      <c r="D430" t="str">
        <f>data!D430</f>
        <v>раб</v>
      </c>
      <c r="E430">
        <f>data!E430</f>
        <v>0</v>
      </c>
      <c r="F430">
        <f>IF(Расчет!H435=1,1,0)</f>
        <v>1</v>
      </c>
      <c r="G430" t="str">
        <f t="shared" si="18"/>
        <v>2018-12-18 21:00</v>
      </c>
      <c r="H430" s="116">
        <f>data!H430</f>
        <v>1.123</v>
      </c>
      <c r="I430" s="116">
        <f>-'Raw result'!A429-config!$D$14*'Raw result'!B429</f>
        <v>-0.1897727272727272</v>
      </c>
      <c r="J430" s="116">
        <f t="shared" si="19"/>
        <v>0.93322727272727279</v>
      </c>
      <c r="K430" s="116">
        <f t="shared" si="20"/>
        <v>0.93322727272727279</v>
      </c>
      <c r="L430" s="116">
        <f>L429-'Raw result'!A429-'Raw result'!B429</f>
        <v>1.4097056855177925E-13</v>
      </c>
    </row>
    <row r="431" spans="1:12" x14ac:dyDescent="0.3">
      <c r="A431">
        <f>data!A431</f>
        <v>430</v>
      </c>
      <c r="B431" s="24">
        <f>data!B431</f>
        <v>43452</v>
      </c>
      <c r="C431">
        <f>data!C431</f>
        <v>22</v>
      </c>
      <c r="D431" t="str">
        <f>data!D431</f>
        <v>раб</v>
      </c>
      <c r="E431">
        <f>data!E431</f>
        <v>0</v>
      </c>
      <c r="F431">
        <f>IF(Расчет!H436=1,1,0)</f>
        <v>0</v>
      </c>
      <c r="G431" t="str">
        <f t="shared" si="18"/>
        <v>2018-12-18 22:00</v>
      </c>
      <c r="H431" s="116">
        <f>data!H431</f>
        <v>1.1180000000000001</v>
      </c>
      <c r="I431" s="116">
        <f>-'Raw result'!A430-config!$D$14*'Raw result'!B430</f>
        <v>0</v>
      </c>
      <c r="J431" s="116">
        <f t="shared" si="19"/>
        <v>1.1180000000000001</v>
      </c>
      <c r="K431" s="116" t="str">
        <f t="shared" si="20"/>
        <v/>
      </c>
      <c r="L431" s="116">
        <f>L430-'Raw result'!A430-'Raw result'!B430</f>
        <v>1.4097056855177925E-13</v>
      </c>
    </row>
    <row r="432" spans="1:12" x14ac:dyDescent="0.3">
      <c r="A432">
        <f>data!A432</f>
        <v>431</v>
      </c>
      <c r="B432" s="24">
        <f>data!B432</f>
        <v>43452</v>
      </c>
      <c r="C432">
        <f>data!C432</f>
        <v>23</v>
      </c>
      <c r="D432" t="str">
        <f>data!D432</f>
        <v>раб</v>
      </c>
      <c r="E432">
        <f>data!E432</f>
        <v>0</v>
      </c>
      <c r="F432">
        <f>IF(Расчет!H437=1,1,0)</f>
        <v>0</v>
      </c>
      <c r="G432" t="str">
        <f t="shared" si="18"/>
        <v>2018-12-18 23:00</v>
      </c>
      <c r="H432" s="116">
        <f>data!H432</f>
        <v>1.1100000000000001</v>
      </c>
      <c r="I432" s="116">
        <f>-'Raw result'!A431-config!$D$14*'Raw result'!B431</f>
        <v>0</v>
      </c>
      <c r="J432" s="116">
        <f t="shared" si="19"/>
        <v>1.1100000000000001</v>
      </c>
      <c r="K432" s="116" t="str">
        <f t="shared" si="20"/>
        <v/>
      </c>
      <c r="L432" s="116">
        <f>L431-'Raw result'!A431-'Raw result'!B431</f>
        <v>1.4097056855177925E-13</v>
      </c>
    </row>
    <row r="433" spans="1:12" x14ac:dyDescent="0.3">
      <c r="A433">
        <f>data!A433</f>
        <v>432</v>
      </c>
      <c r="B433" s="24">
        <f>data!B433</f>
        <v>43452</v>
      </c>
      <c r="C433">
        <f>data!C433</f>
        <v>24</v>
      </c>
      <c r="D433" t="str">
        <f>data!D433</f>
        <v>раб</v>
      </c>
      <c r="E433">
        <f>data!E433</f>
        <v>0</v>
      </c>
      <c r="F433">
        <f>IF(Расчет!H438=1,1,0)</f>
        <v>0</v>
      </c>
      <c r="G433" t="str">
        <f t="shared" si="18"/>
        <v>2018-12-18 24:00</v>
      </c>
      <c r="H433" s="116">
        <f>data!H433</f>
        <v>1.111</v>
      </c>
      <c r="I433" s="116">
        <f>-'Raw result'!A432-config!$D$14*'Raw result'!B432</f>
        <v>0</v>
      </c>
      <c r="J433" s="116">
        <f t="shared" si="19"/>
        <v>1.111</v>
      </c>
      <c r="K433" s="116" t="str">
        <f t="shared" si="20"/>
        <v/>
      </c>
      <c r="L433" s="116">
        <f>L432-'Raw result'!A432-'Raw result'!B432</f>
        <v>1.4097056855177925E-13</v>
      </c>
    </row>
    <row r="434" spans="1:12" x14ac:dyDescent="0.3">
      <c r="A434">
        <f>data!A434</f>
        <v>433</v>
      </c>
      <c r="B434" s="24">
        <f>data!B434</f>
        <v>43453</v>
      </c>
      <c r="C434">
        <f>data!C434</f>
        <v>1</v>
      </c>
      <c r="D434" t="str">
        <f>data!D434</f>
        <v>раб</v>
      </c>
      <c r="E434">
        <f>data!E434</f>
        <v>0</v>
      </c>
      <c r="F434">
        <f>IF(Расчет!H439=1,1,0)</f>
        <v>0</v>
      </c>
      <c r="G434" t="str">
        <f t="shared" si="18"/>
        <v>2018-12-19 1:00</v>
      </c>
      <c r="H434" s="116">
        <f>data!H434</f>
        <v>1.1080000000000001</v>
      </c>
      <c r="I434" s="116">
        <f>-'Raw result'!A433-config!$D$14*'Raw result'!B433</f>
        <v>0</v>
      </c>
      <c r="J434" s="116">
        <f t="shared" si="19"/>
        <v>1.1080000000000001</v>
      </c>
      <c r="K434" s="116" t="str">
        <f t="shared" si="20"/>
        <v/>
      </c>
      <c r="L434" s="116">
        <f>L433-'Raw result'!A433-'Raw result'!B433</f>
        <v>1.4097056855177925E-13</v>
      </c>
    </row>
    <row r="435" spans="1:12" x14ac:dyDescent="0.3">
      <c r="A435">
        <f>data!A435</f>
        <v>434</v>
      </c>
      <c r="B435" s="24">
        <f>data!B435</f>
        <v>43453</v>
      </c>
      <c r="C435">
        <f>data!C435</f>
        <v>2</v>
      </c>
      <c r="D435" t="str">
        <f>data!D435</f>
        <v>раб</v>
      </c>
      <c r="E435">
        <f>data!E435</f>
        <v>0</v>
      </c>
      <c r="F435">
        <f>IF(Расчет!H440=1,1,0)</f>
        <v>0</v>
      </c>
      <c r="G435" t="str">
        <f t="shared" si="18"/>
        <v>2018-12-19 2:00</v>
      </c>
      <c r="H435" s="116">
        <f>data!H435</f>
        <v>1.103</v>
      </c>
      <c r="I435" s="116">
        <f>-'Raw result'!A434-config!$D$14*'Raw result'!B434</f>
        <v>0</v>
      </c>
      <c r="J435" s="116">
        <f t="shared" si="19"/>
        <v>1.103</v>
      </c>
      <c r="K435" s="116" t="str">
        <f t="shared" si="20"/>
        <v/>
      </c>
      <c r="L435" s="116">
        <f>L434-'Raw result'!A434-'Raw result'!B434</f>
        <v>1.4097056855177925E-13</v>
      </c>
    </row>
    <row r="436" spans="1:12" x14ac:dyDescent="0.3">
      <c r="A436">
        <f>data!A436</f>
        <v>435</v>
      </c>
      <c r="B436" s="24">
        <f>data!B436</f>
        <v>43453</v>
      </c>
      <c r="C436">
        <f>data!C436</f>
        <v>3</v>
      </c>
      <c r="D436" t="str">
        <f>data!D436</f>
        <v>раб</v>
      </c>
      <c r="E436">
        <f>data!E436</f>
        <v>0</v>
      </c>
      <c r="F436">
        <f>IF(Расчет!H441=1,1,0)</f>
        <v>0</v>
      </c>
      <c r="G436" t="str">
        <f t="shared" si="18"/>
        <v>2018-12-19 3:00</v>
      </c>
      <c r="H436" s="116">
        <f>data!H436</f>
        <v>1.101</v>
      </c>
      <c r="I436" s="116">
        <f>-'Raw result'!A435-config!$D$14*'Raw result'!B435</f>
        <v>2.5</v>
      </c>
      <c r="J436" s="116">
        <f t="shared" si="19"/>
        <v>3.601</v>
      </c>
      <c r="K436" s="116" t="str">
        <f t="shared" si="20"/>
        <v/>
      </c>
      <c r="L436" s="116">
        <f>L435-'Raw result'!A435-'Raw result'!B435</f>
        <v>2.5000000000001408</v>
      </c>
    </row>
    <row r="437" spans="1:12" x14ac:dyDescent="0.3">
      <c r="A437">
        <f>data!A437</f>
        <v>436</v>
      </c>
      <c r="B437" s="24">
        <f>data!B437</f>
        <v>43453</v>
      </c>
      <c r="C437">
        <f>data!C437</f>
        <v>4</v>
      </c>
      <c r="D437" t="str">
        <f>data!D437</f>
        <v>раб</v>
      </c>
      <c r="E437">
        <f>data!E437</f>
        <v>0</v>
      </c>
      <c r="F437">
        <f>IF(Расчет!H442=1,1,0)</f>
        <v>0</v>
      </c>
      <c r="G437" t="str">
        <f t="shared" si="18"/>
        <v>2018-12-19 4:00</v>
      </c>
      <c r="H437" s="116">
        <f>data!H437</f>
        <v>1.1020000000000001</v>
      </c>
      <c r="I437" s="116">
        <f>-'Raw result'!A436-config!$D$14*'Raw result'!B436</f>
        <v>2.5</v>
      </c>
      <c r="J437" s="116">
        <f t="shared" si="19"/>
        <v>3.6020000000000003</v>
      </c>
      <c r="K437" s="116" t="str">
        <f t="shared" si="20"/>
        <v/>
      </c>
      <c r="L437" s="116">
        <f>L436-'Raw result'!A436-'Raw result'!B436</f>
        <v>5.0000000000001403</v>
      </c>
    </row>
    <row r="438" spans="1:12" x14ac:dyDescent="0.3">
      <c r="A438">
        <f>data!A438</f>
        <v>437</v>
      </c>
      <c r="B438" s="24">
        <f>data!B438</f>
        <v>43453</v>
      </c>
      <c r="C438">
        <f>data!C438</f>
        <v>5</v>
      </c>
      <c r="D438" t="str">
        <f>data!D438</f>
        <v>раб</v>
      </c>
      <c r="E438">
        <f>data!E438</f>
        <v>0</v>
      </c>
      <c r="F438">
        <f>IF(Расчет!H443=1,1,0)</f>
        <v>0</v>
      </c>
      <c r="G438" t="str">
        <f t="shared" si="18"/>
        <v>2018-12-19 5:00</v>
      </c>
      <c r="H438" s="116">
        <f>data!H438</f>
        <v>1.1020000000000001</v>
      </c>
      <c r="I438" s="116">
        <f>-'Raw result'!A437-config!$D$14*'Raw result'!B437</f>
        <v>0.92999999999964822</v>
      </c>
      <c r="J438" s="116">
        <f t="shared" si="19"/>
        <v>2.0319999999996483</v>
      </c>
      <c r="K438" s="116" t="str">
        <f t="shared" si="20"/>
        <v/>
      </c>
      <c r="L438" s="116">
        <f>L437-'Raw result'!A437-'Raw result'!B437</f>
        <v>5.9299999999997883</v>
      </c>
    </row>
    <row r="439" spans="1:12" x14ac:dyDescent="0.3">
      <c r="A439">
        <f>data!A439</f>
        <v>438</v>
      </c>
      <c r="B439" s="24">
        <f>data!B439</f>
        <v>43453</v>
      </c>
      <c r="C439">
        <f>data!C439</f>
        <v>6</v>
      </c>
      <c r="D439" t="str">
        <f>data!D439</f>
        <v>раб</v>
      </c>
      <c r="E439">
        <f>data!E439</f>
        <v>0</v>
      </c>
      <c r="F439">
        <f>IF(Расчет!H444=1,1,0)</f>
        <v>0</v>
      </c>
      <c r="G439" t="str">
        <f t="shared" si="18"/>
        <v>2018-12-19 6:00</v>
      </c>
      <c r="H439" s="116">
        <f>data!H439</f>
        <v>1.119</v>
      </c>
      <c r="I439" s="116">
        <f>-'Raw result'!A438-config!$D$14*'Raw result'!B438</f>
        <v>0</v>
      </c>
      <c r="J439" s="116">
        <f t="shared" si="19"/>
        <v>1.119</v>
      </c>
      <c r="K439" s="116" t="str">
        <f t="shared" si="20"/>
        <v/>
      </c>
      <c r="L439" s="116">
        <f>L438-'Raw result'!A438-'Raw result'!B438</f>
        <v>5.9299999999997883</v>
      </c>
    </row>
    <row r="440" spans="1:12" x14ac:dyDescent="0.3">
      <c r="A440">
        <f>data!A440</f>
        <v>439</v>
      </c>
      <c r="B440" s="24">
        <f>data!B440</f>
        <v>43453</v>
      </c>
      <c r="C440">
        <f>data!C440</f>
        <v>7</v>
      </c>
      <c r="D440" t="str">
        <f>data!D440</f>
        <v>раб</v>
      </c>
      <c r="E440">
        <f>data!E440</f>
        <v>0</v>
      </c>
      <c r="F440">
        <f>IF(Расчет!H445=1,1,0)</f>
        <v>0</v>
      </c>
      <c r="G440" t="str">
        <f t="shared" si="18"/>
        <v>2018-12-19 7:00</v>
      </c>
      <c r="H440" s="116">
        <f>data!H440</f>
        <v>1.1950000000000001</v>
      </c>
      <c r="I440" s="116">
        <f>-'Raw result'!A439-config!$D$14*'Raw result'!B439</f>
        <v>0</v>
      </c>
      <c r="J440" s="116">
        <f t="shared" si="19"/>
        <v>1.1950000000000001</v>
      </c>
      <c r="K440" s="116" t="str">
        <f t="shared" si="20"/>
        <v/>
      </c>
      <c r="L440" s="116">
        <f>L439-'Raw result'!A439-'Raw result'!B439</f>
        <v>5.9299999999997883</v>
      </c>
    </row>
    <row r="441" spans="1:12" x14ac:dyDescent="0.3">
      <c r="A441">
        <f>data!A441</f>
        <v>440</v>
      </c>
      <c r="B441" s="24">
        <f>data!B441</f>
        <v>43453</v>
      </c>
      <c r="C441">
        <f>data!C441</f>
        <v>8</v>
      </c>
      <c r="D441" t="str">
        <f>data!D441</f>
        <v>раб</v>
      </c>
      <c r="E441">
        <f>data!E441</f>
        <v>0</v>
      </c>
      <c r="F441">
        <f>IF(Расчет!H446=1,1,0)</f>
        <v>1</v>
      </c>
      <c r="G441" t="str">
        <f t="shared" si="18"/>
        <v>2018-12-19 8:00</v>
      </c>
      <c r="H441" s="116">
        <f>data!H441</f>
        <v>1.377</v>
      </c>
      <c r="I441" s="116">
        <f>-'Raw result'!A440-config!$D$14*'Raw result'!B440</f>
        <v>-0.4383181818181362</v>
      </c>
      <c r="J441" s="116">
        <f t="shared" si="19"/>
        <v>0.9386818181818638</v>
      </c>
      <c r="K441" s="116">
        <f t="shared" si="20"/>
        <v>0.9386818181818638</v>
      </c>
      <c r="L441" s="116">
        <f>L440-'Raw result'!A440-'Raw result'!B440</f>
        <v>5.4686124401912242</v>
      </c>
    </row>
    <row r="442" spans="1:12" x14ac:dyDescent="0.3">
      <c r="A442">
        <f>data!A442</f>
        <v>441</v>
      </c>
      <c r="B442" s="24">
        <f>data!B442</f>
        <v>43453</v>
      </c>
      <c r="C442">
        <f>data!C442</f>
        <v>9</v>
      </c>
      <c r="D442" t="str">
        <f>data!D442</f>
        <v>раб</v>
      </c>
      <c r="E442">
        <f>data!E442</f>
        <v>0</v>
      </c>
      <c r="F442">
        <f>IF(Расчет!H447=1,1,0)</f>
        <v>1</v>
      </c>
      <c r="G442" t="str">
        <f t="shared" si="18"/>
        <v>2018-12-19 9:00</v>
      </c>
      <c r="H442" s="116">
        <f>data!H442</f>
        <v>1.879</v>
      </c>
      <c r="I442" s="116">
        <f>-'Raw result'!A441-config!$D$14*'Raw result'!B441</f>
        <v>-0.94031818181813631</v>
      </c>
      <c r="J442" s="116">
        <f t="shared" si="19"/>
        <v>0.93868181818186369</v>
      </c>
      <c r="K442" s="116">
        <f t="shared" si="20"/>
        <v>0.93868181818186369</v>
      </c>
      <c r="L442" s="116">
        <f>L441-'Raw result'!A441-'Raw result'!B441</f>
        <v>4.4788038277510811</v>
      </c>
    </row>
    <row r="443" spans="1:12" x14ac:dyDescent="0.3">
      <c r="A443">
        <f>data!A443</f>
        <v>442</v>
      </c>
      <c r="B443" s="24">
        <f>data!B443</f>
        <v>43453</v>
      </c>
      <c r="C443">
        <f>data!C443</f>
        <v>10</v>
      </c>
      <c r="D443" t="str">
        <f>data!D443</f>
        <v>раб</v>
      </c>
      <c r="E443">
        <f>data!E443</f>
        <v>0</v>
      </c>
      <c r="F443">
        <f>IF(Расчет!H448=1,1,0)</f>
        <v>1</v>
      </c>
      <c r="G443" t="str">
        <f t="shared" si="18"/>
        <v>2018-12-19 10:00</v>
      </c>
      <c r="H443" s="116">
        <f>data!H443</f>
        <v>2.1709999999999998</v>
      </c>
      <c r="I443" s="116">
        <f>-'Raw result'!A442-config!$D$14*'Raw result'!B442</f>
        <v>-1.2323181818181357</v>
      </c>
      <c r="J443" s="116">
        <f t="shared" si="19"/>
        <v>0.93868181818186414</v>
      </c>
      <c r="K443" s="116">
        <f t="shared" si="20"/>
        <v>0.93868181818186414</v>
      </c>
      <c r="L443" s="116">
        <f>L442-'Raw result'!A442-'Raw result'!B442</f>
        <v>3.1816267942583067</v>
      </c>
    </row>
    <row r="444" spans="1:12" x14ac:dyDescent="0.3">
      <c r="A444">
        <f>data!A444</f>
        <v>443</v>
      </c>
      <c r="B444" s="24">
        <f>data!B444</f>
        <v>43453</v>
      </c>
      <c r="C444">
        <f>data!C444</f>
        <v>11</v>
      </c>
      <c r="D444" t="str">
        <f>data!D444</f>
        <v>раб</v>
      </c>
      <c r="E444">
        <f>data!E444</f>
        <v>0</v>
      </c>
      <c r="F444">
        <f>IF(Расчет!H449=1,1,0)</f>
        <v>1</v>
      </c>
      <c r="G444" t="str">
        <f t="shared" si="18"/>
        <v>2018-12-19 11:00</v>
      </c>
      <c r="H444" s="116">
        <f>data!H444</f>
        <v>2.35</v>
      </c>
      <c r="I444" s="116">
        <f>-'Raw result'!A443-config!$D$14*'Raw result'!B443</f>
        <v>-1.4113181818181362</v>
      </c>
      <c r="J444" s="116">
        <f t="shared" si="19"/>
        <v>0.93868181818186391</v>
      </c>
      <c r="K444" s="116">
        <f t="shared" si="20"/>
        <v>0.93868181818186391</v>
      </c>
      <c r="L444" s="116">
        <f>L443-'Raw result'!A443-'Raw result'!B443</f>
        <v>1.6960287081339529</v>
      </c>
    </row>
    <row r="445" spans="1:12" x14ac:dyDescent="0.3">
      <c r="A445">
        <f>data!A445</f>
        <v>444</v>
      </c>
      <c r="B445" s="24">
        <f>data!B445</f>
        <v>43453</v>
      </c>
      <c r="C445">
        <f>data!C445</f>
        <v>12</v>
      </c>
      <c r="D445" t="str">
        <f>data!D445</f>
        <v>раб</v>
      </c>
      <c r="E445">
        <f>data!E445</f>
        <v>0</v>
      </c>
      <c r="F445">
        <f>IF(Расчет!H450=1,1,0)</f>
        <v>1</v>
      </c>
      <c r="G445" t="str">
        <f t="shared" si="18"/>
        <v>2018-12-19 12:00</v>
      </c>
      <c r="H445" s="116">
        <f>data!H445</f>
        <v>2.339</v>
      </c>
      <c r="I445" s="116">
        <f>-'Raw result'!A444-config!$D$14*'Raw result'!B444</f>
        <v>-1.4003181818181365</v>
      </c>
      <c r="J445" s="116">
        <f t="shared" si="19"/>
        <v>0.93868181818186347</v>
      </c>
      <c r="K445" s="116">
        <f t="shared" si="20"/>
        <v>0.93868181818186347</v>
      </c>
      <c r="L445" s="116">
        <f>L444-'Raw result'!A444-'Raw result'!B444</f>
        <v>0.22200956937801974</v>
      </c>
    </row>
    <row r="446" spans="1:12" x14ac:dyDescent="0.3">
      <c r="A446">
        <f>data!A446</f>
        <v>445</v>
      </c>
      <c r="B446" s="24">
        <f>data!B446</f>
        <v>43453</v>
      </c>
      <c r="C446">
        <f>data!C446</f>
        <v>13</v>
      </c>
      <c r="D446" t="str">
        <f>data!D446</f>
        <v>раб</v>
      </c>
      <c r="E446">
        <f>data!E446</f>
        <v>0</v>
      </c>
      <c r="F446">
        <f>IF(Расчет!H451=1,1,0)</f>
        <v>0</v>
      </c>
      <c r="G446" t="str">
        <f t="shared" si="18"/>
        <v>2018-12-19 13:00</v>
      </c>
      <c r="H446" s="116">
        <f>data!H446</f>
        <v>2.2519999999999998</v>
      </c>
      <c r="I446" s="116">
        <f>-'Raw result'!A445-config!$D$14*'Raw result'!B445</f>
        <v>2.5</v>
      </c>
      <c r="J446" s="116">
        <f t="shared" si="19"/>
        <v>4.7519999999999998</v>
      </c>
      <c r="K446" s="116" t="str">
        <f t="shared" si="20"/>
        <v/>
      </c>
      <c r="L446" s="116">
        <f>L445-'Raw result'!A445-'Raw result'!B445</f>
        <v>2.7220095693780197</v>
      </c>
    </row>
    <row r="447" spans="1:12" x14ac:dyDescent="0.3">
      <c r="A447">
        <f>data!A447</f>
        <v>446</v>
      </c>
      <c r="B447" s="24">
        <f>data!B447</f>
        <v>43453</v>
      </c>
      <c r="C447">
        <f>data!C447</f>
        <v>14</v>
      </c>
      <c r="D447" t="str">
        <f>data!D447</f>
        <v>раб</v>
      </c>
      <c r="E447">
        <f>data!E447</f>
        <v>0</v>
      </c>
      <c r="F447">
        <f>IF(Расчет!H452=1,1,0)</f>
        <v>0</v>
      </c>
      <c r="G447" t="str">
        <f t="shared" si="18"/>
        <v>2018-12-19 14:00</v>
      </c>
      <c r="H447" s="116">
        <f>data!H447</f>
        <v>2.1629999999999998</v>
      </c>
      <c r="I447" s="116">
        <f>-'Raw result'!A446-config!$D$14*'Raw result'!B446</f>
        <v>2.5</v>
      </c>
      <c r="J447" s="116">
        <f t="shared" si="19"/>
        <v>4.6630000000000003</v>
      </c>
      <c r="K447" s="116" t="str">
        <f t="shared" si="20"/>
        <v/>
      </c>
      <c r="L447" s="116">
        <f>L446-'Raw result'!A446-'Raw result'!B446</f>
        <v>5.2220095693780202</v>
      </c>
    </row>
    <row r="448" spans="1:12" x14ac:dyDescent="0.3">
      <c r="A448">
        <f>data!A448</f>
        <v>447</v>
      </c>
      <c r="B448" s="24">
        <f>data!B448</f>
        <v>43453</v>
      </c>
      <c r="C448">
        <f>data!C448</f>
        <v>15</v>
      </c>
      <c r="D448" t="str">
        <f>data!D448</f>
        <v>раб</v>
      </c>
      <c r="E448">
        <f>data!E448</f>
        <v>0</v>
      </c>
      <c r="F448">
        <f>IF(Расчет!H453=1,1,0)</f>
        <v>1</v>
      </c>
      <c r="G448" t="str">
        <f t="shared" si="18"/>
        <v>2018-12-19 15:00</v>
      </c>
      <c r="H448" s="116">
        <f>data!H448</f>
        <v>2.101</v>
      </c>
      <c r="I448" s="116">
        <f>-'Raw result'!A447-config!$D$14*'Raw result'!B447</f>
        <v>-1.1623181818181363</v>
      </c>
      <c r="J448" s="116">
        <f t="shared" si="19"/>
        <v>0.93868181818186369</v>
      </c>
      <c r="K448" s="116">
        <f t="shared" si="20"/>
        <v>0.93868181818186369</v>
      </c>
      <c r="L448" s="116">
        <f>L447-'Raw result'!A447-'Raw result'!B447</f>
        <v>3.998516746411561</v>
      </c>
    </row>
    <row r="449" spans="1:12" x14ac:dyDescent="0.3">
      <c r="A449">
        <f>data!A449</f>
        <v>448</v>
      </c>
      <c r="B449" s="24">
        <f>data!B449</f>
        <v>43453</v>
      </c>
      <c r="C449">
        <f>data!C449</f>
        <v>16</v>
      </c>
      <c r="D449" t="str">
        <f>data!D449</f>
        <v>раб</v>
      </c>
      <c r="E449">
        <f>data!E449</f>
        <v>0</v>
      </c>
      <c r="F449">
        <f>IF(Расчет!H454=1,1,0)</f>
        <v>1</v>
      </c>
      <c r="G449" t="str">
        <f t="shared" si="18"/>
        <v>2018-12-19 16:00</v>
      </c>
      <c r="H449" s="116">
        <f>data!H449</f>
        <v>2.0190000000000001</v>
      </c>
      <c r="I449" s="116">
        <f>-'Raw result'!A448-config!$D$14*'Raw result'!B448</f>
        <v>-1.080318181818136</v>
      </c>
      <c r="J449" s="116">
        <f t="shared" si="19"/>
        <v>0.93868181818186414</v>
      </c>
      <c r="K449" s="116">
        <f t="shared" si="20"/>
        <v>0.93868181818186414</v>
      </c>
      <c r="L449" s="116">
        <f>L448-'Raw result'!A448-'Raw result'!B448</f>
        <v>2.8613397129187863</v>
      </c>
    </row>
    <row r="450" spans="1:12" x14ac:dyDescent="0.3">
      <c r="A450">
        <f>data!A450</f>
        <v>449</v>
      </c>
      <c r="B450" s="24">
        <f>data!B450</f>
        <v>43453</v>
      </c>
      <c r="C450">
        <f>data!C450</f>
        <v>17</v>
      </c>
      <c r="D450" t="str">
        <f>data!D450</f>
        <v>раб</v>
      </c>
      <c r="E450">
        <f>data!E450</f>
        <v>0</v>
      </c>
      <c r="F450">
        <f>IF(Расчет!H455=1,1,0)</f>
        <v>1</v>
      </c>
      <c r="G450" t="str">
        <f t="shared" ref="G450:G513" si="21">YEAR(B450)&amp;"-"&amp;MONTH(B450)&amp;"-"&amp;DAY(B450)&amp;" "&amp;C450&amp;":00"</f>
        <v>2018-12-19 17:00</v>
      </c>
      <c r="H450" s="116">
        <f>data!H450</f>
        <v>1.649</v>
      </c>
      <c r="I450" s="116">
        <f>-'Raw result'!A449-config!$D$14*'Raw result'!B449</f>
        <v>-0.71031818181813633</v>
      </c>
      <c r="J450" s="116">
        <f t="shared" si="19"/>
        <v>0.93868181818186369</v>
      </c>
      <c r="K450" s="116">
        <f t="shared" si="20"/>
        <v>0.93868181818186369</v>
      </c>
      <c r="L450" s="116">
        <f>L449-'Raw result'!A449-'Raw result'!B449</f>
        <v>2.1136363636365374</v>
      </c>
    </row>
    <row r="451" spans="1:12" x14ac:dyDescent="0.3">
      <c r="A451">
        <f>data!A451</f>
        <v>450</v>
      </c>
      <c r="B451" s="24">
        <f>data!B451</f>
        <v>43453</v>
      </c>
      <c r="C451">
        <f>data!C451</f>
        <v>18</v>
      </c>
      <c r="D451" t="str">
        <f>data!D451</f>
        <v>раб</v>
      </c>
      <c r="E451">
        <f>data!E451</f>
        <v>1</v>
      </c>
      <c r="F451">
        <f>IF(Расчет!H456=1,1,0)</f>
        <v>1</v>
      </c>
      <c r="G451" t="str">
        <f t="shared" si="21"/>
        <v>2018-12-19 18:00</v>
      </c>
      <c r="H451" s="116">
        <f>data!H451</f>
        <v>1.34</v>
      </c>
      <c r="I451" s="116">
        <f>-'Raw result'!A450-config!$D$14*'Raw result'!B450</f>
        <v>-1.34</v>
      </c>
      <c r="J451" s="116">
        <f t="shared" ref="J451:J514" si="22">H451+I451</f>
        <v>0</v>
      </c>
      <c r="K451" s="116">
        <f t="shared" ref="K451:K514" si="23">IF(F451&gt;0,F451*J451,"")</f>
        <v>0</v>
      </c>
      <c r="L451" s="116">
        <f>L450-'Raw result'!A450-'Raw result'!B450</f>
        <v>0.70311004784706355</v>
      </c>
    </row>
    <row r="452" spans="1:12" x14ac:dyDescent="0.3">
      <c r="A452">
        <f>data!A452</f>
        <v>451</v>
      </c>
      <c r="B452" s="24">
        <f>data!B452</f>
        <v>43453</v>
      </c>
      <c r="C452">
        <f>data!C452</f>
        <v>19</v>
      </c>
      <c r="D452" t="str">
        <f>data!D452</f>
        <v>раб</v>
      </c>
      <c r="E452">
        <f>data!E452</f>
        <v>0</v>
      </c>
      <c r="F452">
        <f>IF(Расчет!H457=1,1,0)</f>
        <v>1</v>
      </c>
      <c r="G452" t="str">
        <f t="shared" si="21"/>
        <v>2018-12-19 19:00</v>
      </c>
      <c r="H452" s="116">
        <f>data!H452</f>
        <v>1.2050000000000001</v>
      </c>
      <c r="I452" s="116">
        <f>-'Raw result'!A451-config!$D$14*'Raw result'!B451</f>
        <v>-0.26631818181813616</v>
      </c>
      <c r="J452" s="116">
        <f t="shared" si="22"/>
        <v>0.93868181818186391</v>
      </c>
      <c r="K452" s="116">
        <f t="shared" si="23"/>
        <v>0.93868181818186391</v>
      </c>
      <c r="L452" s="116">
        <f>L451-'Raw result'!A451-'Raw result'!B451</f>
        <v>0.42277511961744652</v>
      </c>
    </row>
    <row r="453" spans="1:12" x14ac:dyDescent="0.3">
      <c r="A453">
        <f>data!A453</f>
        <v>452</v>
      </c>
      <c r="B453" s="24">
        <f>data!B453</f>
        <v>43453</v>
      </c>
      <c r="C453">
        <f>data!C453</f>
        <v>20</v>
      </c>
      <c r="D453" t="str">
        <f>data!D453</f>
        <v>раб</v>
      </c>
      <c r="E453">
        <f>data!E453</f>
        <v>0</v>
      </c>
      <c r="F453">
        <f>IF(Расчет!H458=1,1,0)</f>
        <v>1</v>
      </c>
      <c r="G453" t="str">
        <f t="shared" si="21"/>
        <v>2018-12-19 20:00</v>
      </c>
      <c r="H453" s="116">
        <f>data!H453</f>
        <v>1.1519999999999999</v>
      </c>
      <c r="I453" s="116">
        <f>-'Raw result'!A452-config!$D$14*'Raw result'!B452</f>
        <v>-0.21331818181813622</v>
      </c>
      <c r="J453" s="116">
        <f t="shared" si="22"/>
        <v>0.93868181818186369</v>
      </c>
      <c r="K453" s="116">
        <f t="shared" si="23"/>
        <v>0.93868181818186369</v>
      </c>
      <c r="L453" s="116">
        <f>L452-'Raw result'!A452-'Raw result'!B452</f>
        <v>0.19822966507203996</v>
      </c>
    </row>
    <row r="454" spans="1:12" x14ac:dyDescent="0.3">
      <c r="A454">
        <f>data!A454</f>
        <v>453</v>
      </c>
      <c r="B454" s="24">
        <f>data!B454</f>
        <v>43453</v>
      </c>
      <c r="C454">
        <f>data!C454</f>
        <v>21</v>
      </c>
      <c r="D454" t="str">
        <f>data!D454</f>
        <v>раб</v>
      </c>
      <c r="E454">
        <f>data!E454</f>
        <v>0</v>
      </c>
      <c r="F454">
        <f>IF(Расчет!H459=1,1,0)</f>
        <v>1</v>
      </c>
      <c r="G454" t="str">
        <f t="shared" si="21"/>
        <v>2018-12-19 21:00</v>
      </c>
      <c r="H454" s="116">
        <f>data!H454</f>
        <v>1.127</v>
      </c>
      <c r="I454" s="116">
        <f>-'Raw result'!A453-config!$D$14*'Raw result'!B453</f>
        <v>-0.18831818181813612</v>
      </c>
      <c r="J454" s="116">
        <f t="shared" si="22"/>
        <v>0.93868181818186391</v>
      </c>
      <c r="K454" s="116">
        <f t="shared" si="23"/>
        <v>0.93868181818186391</v>
      </c>
      <c r="L454" s="116">
        <f>L453-'Raw result'!A453-'Raw result'!B453</f>
        <v>3.1771807407210417E-13</v>
      </c>
    </row>
    <row r="455" spans="1:12" x14ac:dyDescent="0.3">
      <c r="A455">
        <f>data!A455</f>
        <v>454</v>
      </c>
      <c r="B455" s="24">
        <f>data!B455</f>
        <v>43453</v>
      </c>
      <c r="C455">
        <f>data!C455</f>
        <v>22</v>
      </c>
      <c r="D455" t="str">
        <f>data!D455</f>
        <v>раб</v>
      </c>
      <c r="E455">
        <f>data!E455</f>
        <v>0</v>
      </c>
      <c r="F455">
        <f>IF(Расчет!H460=1,1,0)</f>
        <v>0</v>
      </c>
      <c r="G455" t="str">
        <f t="shared" si="21"/>
        <v>2018-12-19 22:00</v>
      </c>
      <c r="H455" s="116">
        <f>data!H455</f>
        <v>1.1240000000000001</v>
      </c>
      <c r="I455" s="116">
        <f>-'Raw result'!A454-config!$D$14*'Raw result'!B454</f>
        <v>0</v>
      </c>
      <c r="J455" s="116">
        <f t="shared" si="22"/>
        <v>1.1240000000000001</v>
      </c>
      <c r="K455" s="116" t="str">
        <f t="shared" si="23"/>
        <v/>
      </c>
      <c r="L455" s="116">
        <f>L454-'Raw result'!A454-'Raw result'!B454</f>
        <v>3.1771807407210417E-13</v>
      </c>
    </row>
    <row r="456" spans="1:12" x14ac:dyDescent="0.3">
      <c r="A456">
        <f>data!A456</f>
        <v>455</v>
      </c>
      <c r="B456" s="24">
        <f>data!B456</f>
        <v>43453</v>
      </c>
      <c r="C456">
        <f>data!C456</f>
        <v>23</v>
      </c>
      <c r="D456" t="str">
        <f>data!D456</f>
        <v>раб</v>
      </c>
      <c r="E456">
        <f>data!E456</f>
        <v>0</v>
      </c>
      <c r="F456">
        <f>IF(Расчет!H461=1,1,0)</f>
        <v>0</v>
      </c>
      <c r="G456" t="str">
        <f t="shared" si="21"/>
        <v>2018-12-19 23:00</v>
      </c>
      <c r="H456" s="116">
        <f>data!H456</f>
        <v>1.115</v>
      </c>
      <c r="I456" s="116">
        <f>-'Raw result'!A455-config!$D$14*'Raw result'!B455</f>
        <v>0</v>
      </c>
      <c r="J456" s="116">
        <f t="shared" si="22"/>
        <v>1.115</v>
      </c>
      <c r="K456" s="116" t="str">
        <f t="shared" si="23"/>
        <v/>
      </c>
      <c r="L456" s="116">
        <f>L455-'Raw result'!A455-'Raw result'!B455</f>
        <v>3.1771807407210417E-13</v>
      </c>
    </row>
    <row r="457" spans="1:12" x14ac:dyDescent="0.3">
      <c r="A457">
        <f>data!A457</f>
        <v>456</v>
      </c>
      <c r="B457" s="24">
        <f>data!B457</f>
        <v>43453</v>
      </c>
      <c r="C457">
        <f>data!C457</f>
        <v>24</v>
      </c>
      <c r="D457" t="str">
        <f>data!D457</f>
        <v>раб</v>
      </c>
      <c r="E457">
        <f>data!E457</f>
        <v>0</v>
      </c>
      <c r="F457">
        <f>IF(Расчет!H462=1,1,0)</f>
        <v>0</v>
      </c>
      <c r="G457" t="str">
        <f t="shared" si="21"/>
        <v>2018-12-19 24:00</v>
      </c>
      <c r="H457" s="116">
        <f>data!H457</f>
        <v>1.117</v>
      </c>
      <c r="I457" s="116">
        <f>-'Raw result'!A456-config!$D$14*'Raw result'!B456</f>
        <v>0</v>
      </c>
      <c r="J457" s="116">
        <f t="shared" si="22"/>
        <v>1.117</v>
      </c>
      <c r="K457" s="116" t="str">
        <f t="shared" si="23"/>
        <v/>
      </c>
      <c r="L457" s="116">
        <f>L456-'Raw result'!A456-'Raw result'!B456</f>
        <v>3.1771807407210417E-13</v>
      </c>
    </row>
    <row r="458" spans="1:12" x14ac:dyDescent="0.3">
      <c r="A458">
        <f>data!A458</f>
        <v>457</v>
      </c>
      <c r="B458" s="24">
        <f>data!B458</f>
        <v>43454</v>
      </c>
      <c r="C458">
        <f>data!C458</f>
        <v>1</v>
      </c>
      <c r="D458" t="str">
        <f>data!D458</f>
        <v>раб</v>
      </c>
      <c r="E458">
        <f>data!E458</f>
        <v>0</v>
      </c>
      <c r="F458">
        <f>IF(Расчет!H463=1,1,0)</f>
        <v>0</v>
      </c>
      <c r="G458" t="str">
        <f t="shared" si="21"/>
        <v>2018-12-20 1:00</v>
      </c>
      <c r="H458" s="116">
        <f>data!H458</f>
        <v>1.1160000000000001</v>
      </c>
      <c r="I458" s="116">
        <f>-'Raw result'!A457-config!$D$14*'Raw result'!B457</f>
        <v>0</v>
      </c>
      <c r="J458" s="116">
        <f t="shared" si="22"/>
        <v>1.1160000000000001</v>
      </c>
      <c r="K458" s="116" t="str">
        <f t="shared" si="23"/>
        <v/>
      </c>
      <c r="L458" s="116">
        <f>L457-'Raw result'!A457-'Raw result'!B457</f>
        <v>3.1771807407210417E-13</v>
      </c>
    </row>
    <row r="459" spans="1:12" x14ac:dyDescent="0.3">
      <c r="A459">
        <f>data!A459</f>
        <v>458</v>
      </c>
      <c r="B459" s="24">
        <f>data!B459</f>
        <v>43454</v>
      </c>
      <c r="C459">
        <f>data!C459</f>
        <v>2</v>
      </c>
      <c r="D459" t="str">
        <f>data!D459</f>
        <v>раб</v>
      </c>
      <c r="E459">
        <f>data!E459</f>
        <v>0</v>
      </c>
      <c r="F459">
        <f>IF(Расчет!H464=1,1,0)</f>
        <v>0</v>
      </c>
      <c r="G459" t="str">
        <f t="shared" si="21"/>
        <v>2018-12-20 2:00</v>
      </c>
      <c r="H459" s="116">
        <f>data!H459</f>
        <v>1.1180000000000001</v>
      </c>
      <c r="I459" s="116">
        <f>-'Raw result'!A458-config!$D$14*'Raw result'!B458</f>
        <v>0.92999999999984184</v>
      </c>
      <c r="J459" s="116">
        <f t="shared" si="22"/>
        <v>2.0479999999998419</v>
      </c>
      <c r="K459" s="116" t="str">
        <f t="shared" si="23"/>
        <v/>
      </c>
      <c r="L459" s="116">
        <f>L458-'Raw result'!A458-'Raw result'!B458</f>
        <v>0.93000000000015959</v>
      </c>
    </row>
    <row r="460" spans="1:12" x14ac:dyDescent="0.3">
      <c r="A460">
        <f>data!A460</f>
        <v>459</v>
      </c>
      <c r="B460" s="24">
        <f>data!B460</f>
        <v>43454</v>
      </c>
      <c r="C460">
        <f>data!C460</f>
        <v>3</v>
      </c>
      <c r="D460" t="str">
        <f>data!D460</f>
        <v>раб</v>
      </c>
      <c r="E460">
        <f>data!E460</f>
        <v>0</v>
      </c>
      <c r="F460">
        <f>IF(Расчет!H465=1,1,0)</f>
        <v>0</v>
      </c>
      <c r="G460" t="str">
        <f t="shared" si="21"/>
        <v>2018-12-20 3:00</v>
      </c>
      <c r="H460" s="116">
        <f>data!H460</f>
        <v>1.125</v>
      </c>
      <c r="I460" s="116">
        <f>-'Raw result'!A459-config!$D$14*'Raw result'!B459</f>
        <v>2.5</v>
      </c>
      <c r="J460" s="116">
        <f t="shared" si="22"/>
        <v>3.625</v>
      </c>
      <c r="K460" s="116" t="str">
        <f t="shared" si="23"/>
        <v/>
      </c>
      <c r="L460" s="116">
        <f>L459-'Raw result'!A459-'Raw result'!B459</f>
        <v>3.4300000000001596</v>
      </c>
    </row>
    <row r="461" spans="1:12" x14ac:dyDescent="0.3">
      <c r="A461">
        <f>data!A461</f>
        <v>460</v>
      </c>
      <c r="B461" s="24">
        <f>data!B461</f>
        <v>43454</v>
      </c>
      <c r="C461">
        <f>data!C461</f>
        <v>4</v>
      </c>
      <c r="D461" t="str">
        <f>data!D461</f>
        <v>раб</v>
      </c>
      <c r="E461">
        <f>data!E461</f>
        <v>0</v>
      </c>
      <c r="F461">
        <f>IF(Расчет!H466=1,1,0)</f>
        <v>0</v>
      </c>
      <c r="G461" t="str">
        <f t="shared" si="21"/>
        <v>2018-12-20 4:00</v>
      </c>
      <c r="H461" s="116">
        <f>data!H461</f>
        <v>1.125</v>
      </c>
      <c r="I461" s="116">
        <f>-'Raw result'!A460-config!$D$14*'Raw result'!B460</f>
        <v>2.5</v>
      </c>
      <c r="J461" s="116">
        <f t="shared" si="22"/>
        <v>3.625</v>
      </c>
      <c r="K461" s="116" t="str">
        <f t="shared" si="23"/>
        <v/>
      </c>
      <c r="L461" s="116">
        <f>L460-'Raw result'!A460-'Raw result'!B460</f>
        <v>5.9300000000001596</v>
      </c>
    </row>
    <row r="462" spans="1:12" x14ac:dyDescent="0.3">
      <c r="A462">
        <f>data!A462</f>
        <v>461</v>
      </c>
      <c r="B462" s="24">
        <f>data!B462</f>
        <v>43454</v>
      </c>
      <c r="C462">
        <f>data!C462</f>
        <v>5</v>
      </c>
      <c r="D462" t="str">
        <f>data!D462</f>
        <v>раб</v>
      </c>
      <c r="E462">
        <f>data!E462</f>
        <v>0</v>
      </c>
      <c r="F462">
        <f>IF(Расчет!H467=1,1,0)</f>
        <v>0</v>
      </c>
      <c r="G462" t="str">
        <f t="shared" si="21"/>
        <v>2018-12-20 5:00</v>
      </c>
      <c r="H462" s="116">
        <f>data!H462</f>
        <v>1.1240000000000001</v>
      </c>
      <c r="I462" s="116">
        <f>-'Raw result'!A461-config!$D$14*'Raw result'!B461</f>
        <v>0</v>
      </c>
      <c r="J462" s="116">
        <f t="shared" si="22"/>
        <v>1.1240000000000001</v>
      </c>
      <c r="K462" s="116" t="str">
        <f t="shared" si="23"/>
        <v/>
      </c>
      <c r="L462" s="116">
        <f>L461-'Raw result'!A461-'Raw result'!B461</f>
        <v>5.9300000000001596</v>
      </c>
    </row>
    <row r="463" spans="1:12" x14ac:dyDescent="0.3">
      <c r="A463">
        <f>data!A463</f>
        <v>462</v>
      </c>
      <c r="B463" s="24">
        <f>data!B463</f>
        <v>43454</v>
      </c>
      <c r="C463">
        <f>data!C463</f>
        <v>6</v>
      </c>
      <c r="D463" t="str">
        <f>data!D463</f>
        <v>раб</v>
      </c>
      <c r="E463">
        <f>data!E463</f>
        <v>0</v>
      </c>
      <c r="F463">
        <f>IF(Расчет!H468=1,1,0)</f>
        <v>0</v>
      </c>
      <c r="G463" t="str">
        <f t="shared" si="21"/>
        <v>2018-12-20 6:00</v>
      </c>
      <c r="H463" s="116">
        <f>data!H463</f>
        <v>1.1319999999999999</v>
      </c>
      <c r="I463" s="116">
        <f>-'Raw result'!A462-config!$D$14*'Raw result'!B462</f>
        <v>0</v>
      </c>
      <c r="J463" s="116">
        <f t="shared" si="22"/>
        <v>1.1319999999999999</v>
      </c>
      <c r="K463" s="116" t="str">
        <f t="shared" si="23"/>
        <v/>
      </c>
      <c r="L463" s="116">
        <f>L462-'Raw result'!A462-'Raw result'!B462</f>
        <v>5.9300000000001596</v>
      </c>
    </row>
    <row r="464" spans="1:12" x14ac:dyDescent="0.3">
      <c r="A464">
        <f>data!A464</f>
        <v>463</v>
      </c>
      <c r="B464" s="24">
        <f>data!B464</f>
        <v>43454</v>
      </c>
      <c r="C464">
        <f>data!C464</f>
        <v>7</v>
      </c>
      <c r="D464" t="str">
        <f>data!D464</f>
        <v>раб</v>
      </c>
      <c r="E464">
        <f>data!E464</f>
        <v>0</v>
      </c>
      <c r="F464">
        <f>IF(Расчет!H469=1,1,0)</f>
        <v>0</v>
      </c>
      <c r="G464" t="str">
        <f t="shared" si="21"/>
        <v>2018-12-20 7:00</v>
      </c>
      <c r="H464" s="116">
        <f>data!H464</f>
        <v>1.2</v>
      </c>
      <c r="I464" s="116">
        <f>-'Raw result'!A463-config!$D$14*'Raw result'!B463</f>
        <v>0</v>
      </c>
      <c r="J464" s="116">
        <f t="shared" si="22"/>
        <v>1.2</v>
      </c>
      <c r="K464" s="116" t="str">
        <f t="shared" si="23"/>
        <v/>
      </c>
      <c r="L464" s="116">
        <f>L463-'Raw result'!A463-'Raw result'!B463</f>
        <v>5.9300000000001596</v>
      </c>
    </row>
    <row r="465" spans="1:12" x14ac:dyDescent="0.3">
      <c r="A465">
        <f>data!A465</f>
        <v>464</v>
      </c>
      <c r="B465" s="24">
        <f>data!B465</f>
        <v>43454</v>
      </c>
      <c r="C465">
        <f>data!C465</f>
        <v>8</v>
      </c>
      <c r="D465" t="str">
        <f>data!D465</f>
        <v>раб</v>
      </c>
      <c r="E465">
        <f>data!E465</f>
        <v>0</v>
      </c>
      <c r="F465">
        <f>IF(Расчет!H470=1,1,0)</f>
        <v>1</v>
      </c>
      <c r="G465" t="str">
        <f t="shared" si="21"/>
        <v>2018-12-20 8:00</v>
      </c>
      <c r="H465" s="116">
        <f>data!H465</f>
        <v>1.3779999999999999</v>
      </c>
      <c r="I465" s="116">
        <f>-'Raw result'!A464-config!$D$14*'Raw result'!B464</f>
        <v>-0.43340909090912144</v>
      </c>
      <c r="J465" s="116">
        <f t="shared" si="22"/>
        <v>0.94459090909087839</v>
      </c>
      <c r="K465" s="116">
        <f t="shared" si="23"/>
        <v>0.94459090909087839</v>
      </c>
      <c r="L465" s="116">
        <f>L464-'Raw result'!A464-'Raw result'!B464</f>
        <v>5.4737799043063475</v>
      </c>
    </row>
    <row r="466" spans="1:12" x14ac:dyDescent="0.3">
      <c r="A466">
        <f>data!A466</f>
        <v>465</v>
      </c>
      <c r="B466" s="24">
        <f>data!B466</f>
        <v>43454</v>
      </c>
      <c r="C466">
        <f>data!C466</f>
        <v>9</v>
      </c>
      <c r="D466" t="str">
        <f>data!D466</f>
        <v>раб</v>
      </c>
      <c r="E466">
        <f>data!E466</f>
        <v>0</v>
      </c>
      <c r="F466">
        <f>IF(Расчет!H471=1,1,0)</f>
        <v>1</v>
      </c>
      <c r="G466" t="str">
        <f t="shared" si="21"/>
        <v>2018-12-20 9:00</v>
      </c>
      <c r="H466" s="116">
        <f>data!H466</f>
        <v>1.89</v>
      </c>
      <c r="I466" s="116">
        <f>-'Raw result'!A465-config!$D$14*'Raw result'!B465</f>
        <v>-0.9454090909091214</v>
      </c>
      <c r="J466" s="116">
        <f t="shared" si="22"/>
        <v>0.94459090909087851</v>
      </c>
      <c r="K466" s="116">
        <f t="shared" si="23"/>
        <v>0.94459090909087851</v>
      </c>
      <c r="L466" s="116">
        <f>L465-'Raw result'!A465-'Raw result'!B465</f>
        <v>4.4786124401914833</v>
      </c>
    </row>
    <row r="467" spans="1:12" x14ac:dyDescent="0.3">
      <c r="A467">
        <f>data!A467</f>
        <v>466</v>
      </c>
      <c r="B467" s="24">
        <f>data!B467</f>
        <v>43454</v>
      </c>
      <c r="C467">
        <f>data!C467</f>
        <v>10</v>
      </c>
      <c r="D467" t="str">
        <f>data!D467</f>
        <v>раб</v>
      </c>
      <c r="E467">
        <f>data!E467</f>
        <v>0</v>
      </c>
      <c r="F467">
        <f>IF(Расчет!H472=1,1,0)</f>
        <v>1</v>
      </c>
      <c r="G467" t="str">
        <f t="shared" si="21"/>
        <v>2018-12-20 10:00</v>
      </c>
      <c r="H467" s="116">
        <f>data!H467</f>
        <v>2.1779999999999999</v>
      </c>
      <c r="I467" s="116">
        <f>-'Raw result'!A466-config!$D$14*'Raw result'!B466</f>
        <v>-1.2334090909091218</v>
      </c>
      <c r="J467" s="116">
        <f t="shared" si="22"/>
        <v>0.94459090909087817</v>
      </c>
      <c r="K467" s="116">
        <f t="shared" si="23"/>
        <v>0.94459090909087817</v>
      </c>
      <c r="L467" s="116">
        <f>L466-'Raw result'!A466-'Raw result'!B466</f>
        <v>3.1802870813397761</v>
      </c>
    </row>
    <row r="468" spans="1:12" x14ac:dyDescent="0.3">
      <c r="A468">
        <f>data!A468</f>
        <v>467</v>
      </c>
      <c r="B468" s="24">
        <f>data!B468</f>
        <v>43454</v>
      </c>
      <c r="C468">
        <f>data!C468</f>
        <v>11</v>
      </c>
      <c r="D468" t="str">
        <f>data!D468</f>
        <v>раб</v>
      </c>
      <c r="E468">
        <f>data!E468</f>
        <v>0</v>
      </c>
      <c r="F468">
        <f>IF(Расчет!H473=1,1,0)</f>
        <v>1</v>
      </c>
      <c r="G468" t="str">
        <f t="shared" si="21"/>
        <v>2018-12-20 11:00</v>
      </c>
      <c r="H468" s="116">
        <f>data!H468</f>
        <v>2.27</v>
      </c>
      <c r="I468" s="116">
        <f>-'Raw result'!A467-config!$D$14*'Raw result'!B467</f>
        <v>-1.3254090909091214</v>
      </c>
      <c r="J468" s="116">
        <f t="shared" si="22"/>
        <v>0.94459090909087862</v>
      </c>
      <c r="K468" s="116">
        <f t="shared" si="23"/>
        <v>0.94459090909087862</v>
      </c>
      <c r="L468" s="116">
        <f>L467-'Raw result'!A467-'Raw result'!B467</f>
        <v>1.7851196172249115</v>
      </c>
    </row>
    <row r="469" spans="1:12" x14ac:dyDescent="0.3">
      <c r="A469">
        <f>data!A469</f>
        <v>468</v>
      </c>
      <c r="B469" s="24">
        <f>data!B469</f>
        <v>43454</v>
      </c>
      <c r="C469">
        <f>data!C469</f>
        <v>12</v>
      </c>
      <c r="D469" t="str">
        <f>data!D469</f>
        <v>раб</v>
      </c>
      <c r="E469">
        <f>data!E469</f>
        <v>0</v>
      </c>
      <c r="F469">
        <f>IF(Расчет!H474=1,1,0)</f>
        <v>1</v>
      </c>
      <c r="G469" t="str">
        <f t="shared" si="21"/>
        <v>2018-12-20 12:00</v>
      </c>
      <c r="H469" s="116">
        <f>data!H469</f>
        <v>2.2879999999999998</v>
      </c>
      <c r="I469" s="116">
        <f>-'Raw result'!A468-config!$D$14*'Raw result'!B468</f>
        <v>-1.3434090909091214</v>
      </c>
      <c r="J469" s="116">
        <f t="shared" si="22"/>
        <v>0.94459090909087839</v>
      </c>
      <c r="K469" s="116">
        <f t="shared" si="23"/>
        <v>0.94459090909087839</v>
      </c>
      <c r="L469" s="116">
        <f>L468-'Raw result'!A468-'Raw result'!B468</f>
        <v>0.37100478468899412</v>
      </c>
    </row>
    <row r="470" spans="1:12" x14ac:dyDescent="0.3">
      <c r="A470">
        <f>data!A470</f>
        <v>469</v>
      </c>
      <c r="B470" s="24">
        <f>data!B470</f>
        <v>43454</v>
      </c>
      <c r="C470">
        <f>data!C470</f>
        <v>13</v>
      </c>
      <c r="D470" t="str">
        <f>data!D470</f>
        <v>раб</v>
      </c>
      <c r="E470">
        <f>data!E470</f>
        <v>0</v>
      </c>
      <c r="F470">
        <f>IF(Расчет!H475=1,1,0)</f>
        <v>0</v>
      </c>
      <c r="G470" t="str">
        <f t="shared" si="21"/>
        <v>2018-12-20 13:00</v>
      </c>
      <c r="H470" s="116">
        <f>data!H470</f>
        <v>2.2669999999999999</v>
      </c>
      <c r="I470" s="116">
        <f>-'Raw result'!A469-config!$D$14*'Raw result'!B469</f>
        <v>2.5</v>
      </c>
      <c r="J470" s="116">
        <f t="shared" si="22"/>
        <v>4.7669999999999995</v>
      </c>
      <c r="K470" s="116" t="str">
        <f t="shared" si="23"/>
        <v/>
      </c>
      <c r="L470" s="116">
        <f>L469-'Raw result'!A469-'Raw result'!B469</f>
        <v>2.8710047846889939</v>
      </c>
    </row>
    <row r="471" spans="1:12" x14ac:dyDescent="0.3">
      <c r="A471">
        <f>data!A471</f>
        <v>470</v>
      </c>
      <c r="B471" s="24">
        <f>data!B471</f>
        <v>43454</v>
      </c>
      <c r="C471">
        <f>data!C471</f>
        <v>14</v>
      </c>
      <c r="D471" t="str">
        <f>data!D471</f>
        <v>раб</v>
      </c>
      <c r="E471">
        <f>data!E471</f>
        <v>0</v>
      </c>
      <c r="F471">
        <f>IF(Расчет!H476=1,1,0)</f>
        <v>0</v>
      </c>
      <c r="G471" t="str">
        <f t="shared" si="21"/>
        <v>2018-12-20 14:00</v>
      </c>
      <c r="H471" s="116">
        <f>data!H471</f>
        <v>2.1779999999999999</v>
      </c>
      <c r="I471" s="116">
        <f>-'Raw result'!A470-config!$D$14*'Raw result'!B470</f>
        <v>2.5</v>
      </c>
      <c r="J471" s="116">
        <f t="shared" si="22"/>
        <v>4.6779999999999999</v>
      </c>
      <c r="K471" s="116" t="str">
        <f t="shared" si="23"/>
        <v/>
      </c>
      <c r="L471" s="116">
        <f>L470-'Raw result'!A470-'Raw result'!B470</f>
        <v>5.3710047846889939</v>
      </c>
    </row>
    <row r="472" spans="1:12" x14ac:dyDescent="0.3">
      <c r="A472">
        <f>data!A472</f>
        <v>471</v>
      </c>
      <c r="B472" s="24">
        <f>data!B472</f>
        <v>43454</v>
      </c>
      <c r="C472">
        <f>data!C472</f>
        <v>15</v>
      </c>
      <c r="D472" t="str">
        <f>data!D472</f>
        <v>раб</v>
      </c>
      <c r="E472">
        <f>data!E472</f>
        <v>0</v>
      </c>
      <c r="F472">
        <f>IF(Расчет!H477=1,1,0)</f>
        <v>1</v>
      </c>
      <c r="G472" t="str">
        <f t="shared" si="21"/>
        <v>2018-12-20 15:00</v>
      </c>
      <c r="H472" s="116">
        <f>data!H472</f>
        <v>2.1150000000000002</v>
      </c>
      <c r="I472" s="116">
        <f>-'Raw result'!A471-config!$D$14*'Raw result'!B471</f>
        <v>-1.1704090909091214</v>
      </c>
      <c r="J472" s="116">
        <f t="shared" si="22"/>
        <v>0.94459090909087884</v>
      </c>
      <c r="K472" s="116">
        <f t="shared" si="23"/>
        <v>0.94459090909087884</v>
      </c>
      <c r="L472" s="116">
        <f>L471-'Raw result'!A471-'Raw result'!B471</f>
        <v>4.1389952153109713</v>
      </c>
    </row>
    <row r="473" spans="1:12" x14ac:dyDescent="0.3">
      <c r="A473">
        <f>data!A473</f>
        <v>472</v>
      </c>
      <c r="B473" s="24">
        <f>data!B473</f>
        <v>43454</v>
      </c>
      <c r="C473">
        <f>data!C473</f>
        <v>16</v>
      </c>
      <c r="D473" t="str">
        <f>data!D473</f>
        <v>раб</v>
      </c>
      <c r="E473">
        <f>data!E473</f>
        <v>0</v>
      </c>
      <c r="F473">
        <f>IF(Расчет!H478=1,1,0)</f>
        <v>1</v>
      </c>
      <c r="G473" t="str">
        <f t="shared" si="21"/>
        <v>2018-12-20 16:00</v>
      </c>
      <c r="H473" s="116">
        <f>data!H473</f>
        <v>2.0150000000000001</v>
      </c>
      <c r="I473" s="116">
        <f>-'Raw result'!A472-config!$D$14*'Raw result'!B472</f>
        <v>-1.0704090909091213</v>
      </c>
      <c r="J473" s="116">
        <f t="shared" si="22"/>
        <v>0.94459090909087884</v>
      </c>
      <c r="K473" s="116">
        <f t="shared" si="23"/>
        <v>0.94459090909087884</v>
      </c>
      <c r="L473" s="116">
        <f>L472-'Raw result'!A472-'Raw result'!B472</f>
        <v>3.0122488038276858</v>
      </c>
    </row>
    <row r="474" spans="1:12" x14ac:dyDescent="0.3">
      <c r="A474">
        <f>data!A474</f>
        <v>473</v>
      </c>
      <c r="B474" s="24">
        <f>data!B474</f>
        <v>43454</v>
      </c>
      <c r="C474">
        <f>data!C474</f>
        <v>17</v>
      </c>
      <c r="D474" t="str">
        <f>data!D474</f>
        <v>раб</v>
      </c>
      <c r="E474">
        <f>data!E474</f>
        <v>0</v>
      </c>
      <c r="F474">
        <f>IF(Расчет!H479=1,1,0)</f>
        <v>1</v>
      </c>
      <c r="G474" t="str">
        <f t="shared" si="21"/>
        <v>2018-12-20 17:00</v>
      </c>
      <c r="H474" s="116">
        <f>data!H474</f>
        <v>1.6850000000000001</v>
      </c>
      <c r="I474" s="116">
        <f>-'Raw result'!A473-config!$D$14*'Raw result'!B473</f>
        <v>-0.74040909090912166</v>
      </c>
      <c r="J474" s="116">
        <f t="shared" si="22"/>
        <v>0.94459090909087839</v>
      </c>
      <c r="K474" s="116">
        <f t="shared" si="23"/>
        <v>0.94459090909087839</v>
      </c>
      <c r="L474" s="116">
        <f>L473-'Raw result'!A473-'Raw result'!B473</f>
        <v>2.2328708133970316</v>
      </c>
    </row>
    <row r="475" spans="1:12" x14ac:dyDescent="0.3">
      <c r="A475">
        <f>data!A475</f>
        <v>474</v>
      </c>
      <c r="B475" s="24">
        <f>data!B475</f>
        <v>43454</v>
      </c>
      <c r="C475">
        <f>data!C475</f>
        <v>18</v>
      </c>
      <c r="D475" t="str">
        <f>data!D475</f>
        <v>раб</v>
      </c>
      <c r="E475">
        <f>data!E475</f>
        <v>1</v>
      </c>
      <c r="F475">
        <f>IF(Расчет!H480=1,1,0)</f>
        <v>1</v>
      </c>
      <c r="G475" t="str">
        <f t="shared" si="21"/>
        <v>2018-12-20 18:00</v>
      </c>
      <c r="H475" s="116">
        <f>data!H475</f>
        <v>1.383</v>
      </c>
      <c r="I475" s="116">
        <f>-'Raw result'!A474-config!$D$14*'Raw result'!B474</f>
        <v>-1.383</v>
      </c>
      <c r="J475" s="116">
        <f t="shared" si="22"/>
        <v>0</v>
      </c>
      <c r="K475" s="116">
        <f t="shared" si="23"/>
        <v>0</v>
      </c>
      <c r="L475" s="116">
        <f>L474-'Raw result'!A474-'Raw result'!B474</f>
        <v>0.77708133971282112</v>
      </c>
    </row>
    <row r="476" spans="1:12" x14ac:dyDescent="0.3">
      <c r="A476">
        <f>data!A476</f>
        <v>475</v>
      </c>
      <c r="B476" s="24">
        <f>data!B476</f>
        <v>43454</v>
      </c>
      <c r="C476">
        <f>data!C476</f>
        <v>19</v>
      </c>
      <c r="D476" t="str">
        <f>data!D476</f>
        <v>раб</v>
      </c>
      <c r="E476">
        <f>data!E476</f>
        <v>0</v>
      </c>
      <c r="F476">
        <f>IF(Расчет!H481=1,1,0)</f>
        <v>1</v>
      </c>
      <c r="G476" t="str">
        <f t="shared" si="21"/>
        <v>2018-12-20 19:00</v>
      </c>
      <c r="H476" s="116">
        <f>data!H476</f>
        <v>1.266</v>
      </c>
      <c r="I476" s="116">
        <f>-'Raw result'!A475-config!$D$14*'Raw result'!B475</f>
        <v>-0.3214090909091214</v>
      </c>
      <c r="J476" s="116">
        <f t="shared" si="22"/>
        <v>0.94459090909087862</v>
      </c>
      <c r="K476" s="116">
        <f t="shared" si="23"/>
        <v>0.94459090909087862</v>
      </c>
      <c r="L476" s="116">
        <f>L475-'Raw result'!A475-'Raw result'!B475</f>
        <v>0.43875598086111439</v>
      </c>
    </row>
    <row r="477" spans="1:12" x14ac:dyDescent="0.3">
      <c r="A477">
        <f>data!A477</f>
        <v>476</v>
      </c>
      <c r="B477" s="24">
        <f>data!B477</f>
        <v>43454</v>
      </c>
      <c r="C477">
        <f>data!C477</f>
        <v>20</v>
      </c>
      <c r="D477" t="str">
        <f>data!D477</f>
        <v>раб</v>
      </c>
      <c r="E477">
        <f>data!E477</f>
        <v>0</v>
      </c>
      <c r="F477">
        <f>IF(Расчет!H482=1,1,0)</f>
        <v>1</v>
      </c>
      <c r="G477" t="str">
        <f t="shared" si="21"/>
        <v>2018-12-20 20:00</v>
      </c>
      <c r="H477" s="116">
        <f>data!H477</f>
        <v>1.175</v>
      </c>
      <c r="I477" s="116">
        <f>-'Raw result'!A476-config!$D$14*'Raw result'!B476</f>
        <v>-0.23040909090912134</v>
      </c>
      <c r="J477" s="116">
        <f t="shared" si="22"/>
        <v>0.94459090909087873</v>
      </c>
      <c r="K477" s="116">
        <f t="shared" si="23"/>
        <v>0.94459090909087873</v>
      </c>
      <c r="L477" s="116">
        <f>L476-'Raw result'!A476-'Raw result'!B476</f>
        <v>0.19622009569361823</v>
      </c>
    </row>
    <row r="478" spans="1:12" x14ac:dyDescent="0.3">
      <c r="A478">
        <f>data!A478</f>
        <v>477</v>
      </c>
      <c r="B478" s="24">
        <f>data!B478</f>
        <v>43454</v>
      </c>
      <c r="C478">
        <f>data!C478</f>
        <v>21</v>
      </c>
      <c r="D478" t="str">
        <f>data!D478</f>
        <v>раб</v>
      </c>
      <c r="E478">
        <f>data!E478</f>
        <v>0</v>
      </c>
      <c r="F478">
        <f>IF(Расчет!H483=1,1,0)</f>
        <v>1</v>
      </c>
      <c r="G478" t="str">
        <f t="shared" si="21"/>
        <v>2018-12-20 21:00</v>
      </c>
      <c r="H478" s="116">
        <f>data!H478</f>
        <v>1.131</v>
      </c>
      <c r="I478" s="116">
        <f>-'Raw result'!A477-config!$D$14*'Raw result'!B477</f>
        <v>-0.18640909090912153</v>
      </c>
      <c r="J478" s="116">
        <f t="shared" si="22"/>
        <v>0.94459090909087851</v>
      </c>
      <c r="K478" s="116">
        <f t="shared" si="23"/>
        <v>0.94459090909087851</v>
      </c>
      <c r="L478" s="116">
        <f>L477-'Raw result'!A477-'Raw result'!B477</f>
        <v>-1.9390045125078359E-13</v>
      </c>
    </row>
    <row r="479" spans="1:12" x14ac:dyDescent="0.3">
      <c r="A479">
        <f>data!A479</f>
        <v>478</v>
      </c>
      <c r="B479" s="24">
        <f>data!B479</f>
        <v>43454</v>
      </c>
      <c r="C479">
        <f>data!C479</f>
        <v>22</v>
      </c>
      <c r="D479" t="str">
        <f>data!D479</f>
        <v>раб</v>
      </c>
      <c r="E479">
        <f>data!E479</f>
        <v>0</v>
      </c>
      <c r="F479">
        <f>IF(Расчет!H484=1,1,0)</f>
        <v>0</v>
      </c>
      <c r="G479" t="str">
        <f t="shared" si="21"/>
        <v>2018-12-20 22:00</v>
      </c>
      <c r="H479" s="116">
        <f>data!H479</f>
        <v>1.131</v>
      </c>
      <c r="I479" s="116">
        <f>-'Raw result'!A478-config!$D$14*'Raw result'!B478</f>
        <v>0</v>
      </c>
      <c r="J479" s="116">
        <f t="shared" si="22"/>
        <v>1.131</v>
      </c>
      <c r="K479" s="116" t="str">
        <f t="shared" si="23"/>
        <v/>
      </c>
      <c r="L479" s="116">
        <f>L478-'Raw result'!A478-'Raw result'!B478</f>
        <v>-1.9390045125078359E-13</v>
      </c>
    </row>
    <row r="480" spans="1:12" x14ac:dyDescent="0.3">
      <c r="A480">
        <f>data!A480</f>
        <v>479</v>
      </c>
      <c r="B480" s="24">
        <f>data!B480</f>
        <v>43454</v>
      </c>
      <c r="C480">
        <f>data!C480</f>
        <v>23</v>
      </c>
      <c r="D480" t="str">
        <f>data!D480</f>
        <v>раб</v>
      </c>
      <c r="E480">
        <f>data!E480</f>
        <v>0</v>
      </c>
      <c r="F480">
        <f>IF(Расчет!H485=1,1,0)</f>
        <v>0</v>
      </c>
      <c r="G480" t="str">
        <f t="shared" si="21"/>
        <v>2018-12-20 23:00</v>
      </c>
      <c r="H480" s="116">
        <f>data!H480</f>
        <v>1.115</v>
      </c>
      <c r="I480" s="116">
        <f>-'Raw result'!A479-config!$D$14*'Raw result'!B479</f>
        <v>0</v>
      </c>
      <c r="J480" s="116">
        <f t="shared" si="22"/>
        <v>1.115</v>
      </c>
      <c r="K480" s="116" t="str">
        <f t="shared" si="23"/>
        <v/>
      </c>
      <c r="L480" s="116">
        <f>L479-'Raw result'!A479-'Raw result'!B479</f>
        <v>-1.9390045125078359E-13</v>
      </c>
    </row>
    <row r="481" spans="1:12" x14ac:dyDescent="0.3">
      <c r="A481">
        <f>data!A481</f>
        <v>480</v>
      </c>
      <c r="B481" s="24">
        <f>data!B481</f>
        <v>43454</v>
      </c>
      <c r="C481">
        <f>data!C481</f>
        <v>24</v>
      </c>
      <c r="D481" t="str">
        <f>data!D481</f>
        <v>раб</v>
      </c>
      <c r="E481">
        <f>data!E481</f>
        <v>0</v>
      </c>
      <c r="F481">
        <f>IF(Расчет!H486=1,1,0)</f>
        <v>0</v>
      </c>
      <c r="G481" t="str">
        <f t="shared" si="21"/>
        <v>2018-12-20 24:00</v>
      </c>
      <c r="H481" s="116">
        <f>data!H481</f>
        <v>1.1100000000000001</v>
      </c>
      <c r="I481" s="116">
        <f>-'Raw result'!A480-config!$D$14*'Raw result'!B480</f>
        <v>0</v>
      </c>
      <c r="J481" s="116">
        <f t="shared" si="22"/>
        <v>1.1100000000000001</v>
      </c>
      <c r="K481" s="116" t="str">
        <f t="shared" si="23"/>
        <v/>
      </c>
      <c r="L481" s="116">
        <f>L480-'Raw result'!A480-'Raw result'!B480</f>
        <v>-1.9390045125078359E-13</v>
      </c>
    </row>
    <row r="482" spans="1:12" x14ac:dyDescent="0.3">
      <c r="A482">
        <f>data!A482</f>
        <v>481</v>
      </c>
      <c r="B482" s="24">
        <f>data!B482</f>
        <v>43455</v>
      </c>
      <c r="C482">
        <f>data!C482</f>
        <v>1</v>
      </c>
      <c r="D482" t="str">
        <f>data!D482</f>
        <v>раб</v>
      </c>
      <c r="E482">
        <f>data!E482</f>
        <v>0</v>
      </c>
      <c r="F482">
        <f>IF(Расчет!H487=1,1,0)</f>
        <v>0</v>
      </c>
      <c r="G482" t="str">
        <f t="shared" si="21"/>
        <v>2018-12-21 1:00</v>
      </c>
      <c r="H482" s="116">
        <f>data!H482</f>
        <v>1.115</v>
      </c>
      <c r="I482" s="116">
        <f>-'Raw result'!A481-config!$D$14*'Raw result'!B481</f>
        <v>0</v>
      </c>
      <c r="J482" s="116">
        <f t="shared" si="22"/>
        <v>1.115</v>
      </c>
      <c r="K482" s="116" t="str">
        <f t="shared" si="23"/>
        <v/>
      </c>
      <c r="L482" s="116">
        <f>L481-'Raw result'!A481-'Raw result'!B481</f>
        <v>-1.9390045125078359E-13</v>
      </c>
    </row>
    <row r="483" spans="1:12" x14ac:dyDescent="0.3">
      <c r="A483">
        <f>data!A483</f>
        <v>482</v>
      </c>
      <c r="B483" s="24">
        <f>data!B483</f>
        <v>43455</v>
      </c>
      <c r="C483">
        <f>data!C483</f>
        <v>2</v>
      </c>
      <c r="D483" t="str">
        <f>data!D483</f>
        <v>раб</v>
      </c>
      <c r="E483">
        <f>data!E483</f>
        <v>0</v>
      </c>
      <c r="F483">
        <f>IF(Расчет!H488=1,1,0)</f>
        <v>0</v>
      </c>
      <c r="G483" t="str">
        <f t="shared" si="21"/>
        <v>2018-12-21 2:00</v>
      </c>
      <c r="H483" s="116">
        <f>data!H483</f>
        <v>1.107</v>
      </c>
      <c r="I483" s="116">
        <f>-'Raw result'!A482-config!$D$14*'Raw result'!B482</f>
        <v>0</v>
      </c>
      <c r="J483" s="116">
        <f t="shared" si="22"/>
        <v>1.107</v>
      </c>
      <c r="K483" s="116" t="str">
        <f t="shared" si="23"/>
        <v/>
      </c>
      <c r="L483" s="116">
        <f>L482-'Raw result'!A482-'Raw result'!B482</f>
        <v>-1.9390045125078359E-13</v>
      </c>
    </row>
    <row r="484" spans="1:12" x14ac:dyDescent="0.3">
      <c r="A484">
        <f>data!A484</f>
        <v>483</v>
      </c>
      <c r="B484" s="24">
        <f>data!B484</f>
        <v>43455</v>
      </c>
      <c r="C484">
        <f>data!C484</f>
        <v>3</v>
      </c>
      <c r="D484" t="str">
        <f>data!D484</f>
        <v>раб</v>
      </c>
      <c r="E484">
        <f>data!E484</f>
        <v>0</v>
      </c>
      <c r="F484">
        <f>IF(Расчет!H489=1,1,0)</f>
        <v>0</v>
      </c>
      <c r="G484" t="str">
        <f t="shared" si="21"/>
        <v>2018-12-21 3:00</v>
      </c>
      <c r="H484" s="116">
        <f>data!H484</f>
        <v>1.107</v>
      </c>
      <c r="I484" s="116">
        <f>-'Raw result'!A483-config!$D$14*'Raw result'!B483</f>
        <v>2.5</v>
      </c>
      <c r="J484" s="116">
        <f t="shared" si="22"/>
        <v>3.6070000000000002</v>
      </c>
      <c r="K484" s="116" t="str">
        <f t="shared" si="23"/>
        <v/>
      </c>
      <c r="L484" s="116">
        <f>L483-'Raw result'!A483-'Raw result'!B483</f>
        <v>2.4999999999998059</v>
      </c>
    </row>
    <row r="485" spans="1:12" x14ac:dyDescent="0.3">
      <c r="A485">
        <f>data!A485</f>
        <v>484</v>
      </c>
      <c r="B485" s="24">
        <f>data!B485</f>
        <v>43455</v>
      </c>
      <c r="C485">
        <f>data!C485</f>
        <v>4</v>
      </c>
      <c r="D485" t="str">
        <f>data!D485</f>
        <v>раб</v>
      </c>
      <c r="E485">
        <f>data!E485</f>
        <v>0</v>
      </c>
      <c r="F485">
        <f>IF(Расчет!H490=1,1,0)</f>
        <v>0</v>
      </c>
      <c r="G485" t="str">
        <f t="shared" si="21"/>
        <v>2018-12-21 4:00</v>
      </c>
      <c r="H485" s="116">
        <f>data!H485</f>
        <v>1.1120000000000001</v>
      </c>
      <c r="I485" s="116">
        <f>-'Raw result'!A484-config!$D$14*'Raw result'!B484</f>
        <v>2.5</v>
      </c>
      <c r="J485" s="116">
        <f t="shared" si="22"/>
        <v>3.6120000000000001</v>
      </c>
      <c r="K485" s="116" t="str">
        <f t="shared" si="23"/>
        <v/>
      </c>
      <c r="L485" s="116">
        <f>L484-'Raw result'!A484-'Raw result'!B484</f>
        <v>4.9999999999998064</v>
      </c>
    </row>
    <row r="486" spans="1:12" x14ac:dyDescent="0.3">
      <c r="A486">
        <f>data!A486</f>
        <v>485</v>
      </c>
      <c r="B486" s="24">
        <f>data!B486</f>
        <v>43455</v>
      </c>
      <c r="C486">
        <f>data!C486</f>
        <v>5</v>
      </c>
      <c r="D486" t="str">
        <f>data!D486</f>
        <v>раб</v>
      </c>
      <c r="E486">
        <f>data!E486</f>
        <v>0</v>
      </c>
      <c r="F486">
        <f>IF(Расчет!H491=1,1,0)</f>
        <v>0</v>
      </c>
      <c r="G486" t="str">
        <f t="shared" si="21"/>
        <v>2018-12-21 5:00</v>
      </c>
      <c r="H486" s="116">
        <f>data!H486</f>
        <v>1.109</v>
      </c>
      <c r="I486" s="116">
        <f>-'Raw result'!A485-config!$D$14*'Raw result'!B485</f>
        <v>0.93000000000013316</v>
      </c>
      <c r="J486" s="116">
        <f t="shared" si="22"/>
        <v>2.0390000000001329</v>
      </c>
      <c r="K486" s="116" t="str">
        <f t="shared" si="23"/>
        <v/>
      </c>
      <c r="L486" s="116">
        <f>L485-'Raw result'!A485-'Raw result'!B485</f>
        <v>5.9299999999999393</v>
      </c>
    </row>
    <row r="487" spans="1:12" x14ac:dyDescent="0.3">
      <c r="A487">
        <f>data!A487</f>
        <v>486</v>
      </c>
      <c r="B487" s="24">
        <f>data!B487</f>
        <v>43455</v>
      </c>
      <c r="C487">
        <f>data!C487</f>
        <v>6</v>
      </c>
      <c r="D487" t="str">
        <f>data!D487</f>
        <v>раб</v>
      </c>
      <c r="E487">
        <f>data!E487</f>
        <v>0</v>
      </c>
      <c r="F487">
        <f>IF(Расчет!H492=1,1,0)</f>
        <v>0</v>
      </c>
      <c r="G487" t="str">
        <f t="shared" si="21"/>
        <v>2018-12-21 6:00</v>
      </c>
      <c r="H487" s="116">
        <f>data!H487</f>
        <v>1.1120000000000001</v>
      </c>
      <c r="I487" s="116">
        <f>-'Raw result'!A486-config!$D$14*'Raw result'!B486</f>
        <v>0</v>
      </c>
      <c r="J487" s="116">
        <f t="shared" si="22"/>
        <v>1.1120000000000001</v>
      </c>
      <c r="K487" s="116" t="str">
        <f t="shared" si="23"/>
        <v/>
      </c>
      <c r="L487" s="116">
        <f>L486-'Raw result'!A486-'Raw result'!B486</f>
        <v>5.9299999999999393</v>
      </c>
    </row>
    <row r="488" spans="1:12" x14ac:dyDescent="0.3">
      <c r="A488">
        <f>data!A488</f>
        <v>487</v>
      </c>
      <c r="B488" s="24">
        <f>data!B488</f>
        <v>43455</v>
      </c>
      <c r="C488">
        <f>data!C488</f>
        <v>7</v>
      </c>
      <c r="D488" t="str">
        <f>data!D488</f>
        <v>раб</v>
      </c>
      <c r="E488">
        <f>data!E488</f>
        <v>0</v>
      </c>
      <c r="F488">
        <f>IF(Расчет!H493=1,1,0)</f>
        <v>0</v>
      </c>
      <c r="G488" t="str">
        <f t="shared" si="21"/>
        <v>2018-12-21 7:00</v>
      </c>
      <c r="H488" s="116">
        <f>data!H488</f>
        <v>1.194</v>
      </c>
      <c r="I488" s="116">
        <f>-'Raw result'!A487-config!$D$14*'Raw result'!B487</f>
        <v>0</v>
      </c>
      <c r="J488" s="116">
        <f t="shared" si="22"/>
        <v>1.194</v>
      </c>
      <c r="K488" s="116" t="str">
        <f t="shared" si="23"/>
        <v/>
      </c>
      <c r="L488" s="116">
        <f>L487-'Raw result'!A487-'Raw result'!B487</f>
        <v>5.9299999999999393</v>
      </c>
    </row>
    <row r="489" spans="1:12" x14ac:dyDescent="0.3">
      <c r="A489">
        <f>data!A489</f>
        <v>488</v>
      </c>
      <c r="B489" s="24">
        <f>data!B489</f>
        <v>43455</v>
      </c>
      <c r="C489">
        <f>data!C489</f>
        <v>8</v>
      </c>
      <c r="D489" t="str">
        <f>data!D489</f>
        <v>раб</v>
      </c>
      <c r="E489">
        <f>data!E489</f>
        <v>0</v>
      </c>
      <c r="F489">
        <f>IF(Расчет!H494=1,1,0)</f>
        <v>1</v>
      </c>
      <c r="G489" t="str">
        <f t="shared" si="21"/>
        <v>2018-12-21 8:00</v>
      </c>
      <c r="H489" s="116">
        <f>data!H489</f>
        <v>1.3420000000000001</v>
      </c>
      <c r="I489" s="116">
        <f>-'Raw result'!A488-config!$D$14*'Raw result'!B488</f>
        <v>-0.50589999999995439</v>
      </c>
      <c r="J489" s="116">
        <f t="shared" si="22"/>
        <v>0.8361000000000457</v>
      </c>
      <c r="K489" s="116">
        <f t="shared" si="23"/>
        <v>0.8361000000000457</v>
      </c>
      <c r="L489" s="116">
        <f>L488-'Raw result'!A488-'Raw result'!B488</f>
        <v>5.3974736842105138</v>
      </c>
    </row>
    <row r="490" spans="1:12" x14ac:dyDescent="0.3">
      <c r="A490">
        <f>data!A490</f>
        <v>489</v>
      </c>
      <c r="B490" s="24">
        <f>data!B490</f>
        <v>43455</v>
      </c>
      <c r="C490">
        <f>data!C490</f>
        <v>9</v>
      </c>
      <c r="D490" t="str">
        <f>data!D490</f>
        <v>раб</v>
      </c>
      <c r="E490">
        <f>data!E490</f>
        <v>0</v>
      </c>
      <c r="F490">
        <f>IF(Расчет!H495=1,1,0)</f>
        <v>1</v>
      </c>
      <c r="G490" t="str">
        <f t="shared" si="21"/>
        <v>2018-12-21 9:00</v>
      </c>
      <c r="H490" s="116">
        <f>data!H490</f>
        <v>1.895</v>
      </c>
      <c r="I490" s="116">
        <f>-'Raw result'!A489-config!$D$14*'Raw result'!B489</f>
        <v>-1.0588999999999542</v>
      </c>
      <c r="J490" s="116">
        <f t="shared" si="22"/>
        <v>0.83610000000004581</v>
      </c>
      <c r="K490" s="116">
        <f t="shared" si="23"/>
        <v>0.83610000000004581</v>
      </c>
      <c r="L490" s="116">
        <f>L489-'Raw result'!A489-'Raw result'!B489</f>
        <v>4.2828421052631933</v>
      </c>
    </row>
    <row r="491" spans="1:12" x14ac:dyDescent="0.3">
      <c r="A491">
        <f>data!A491</f>
        <v>490</v>
      </c>
      <c r="B491" s="24">
        <f>data!B491</f>
        <v>43455</v>
      </c>
      <c r="C491">
        <f>data!C491</f>
        <v>10</v>
      </c>
      <c r="D491" t="str">
        <f>data!D491</f>
        <v>раб</v>
      </c>
      <c r="E491">
        <f>data!E491</f>
        <v>0</v>
      </c>
      <c r="F491">
        <f>IF(Расчет!H496=1,1,0)</f>
        <v>1</v>
      </c>
      <c r="G491" t="str">
        <f t="shared" si="21"/>
        <v>2018-12-21 10:00</v>
      </c>
      <c r="H491" s="116">
        <f>data!H491</f>
        <v>2.1640000000000001</v>
      </c>
      <c r="I491" s="116">
        <f>-'Raw result'!A490-config!$D$14*'Raw result'!B490</f>
        <v>-1.3278999999999543</v>
      </c>
      <c r="J491" s="116">
        <f t="shared" si="22"/>
        <v>0.83610000000004581</v>
      </c>
      <c r="K491" s="116">
        <f t="shared" si="23"/>
        <v>0.83610000000004581</v>
      </c>
      <c r="L491" s="116">
        <f>L490-'Raw result'!A490-'Raw result'!B490</f>
        <v>2.8850526315790308</v>
      </c>
    </row>
    <row r="492" spans="1:12" x14ac:dyDescent="0.3">
      <c r="A492">
        <f>data!A492</f>
        <v>491</v>
      </c>
      <c r="B492" s="24">
        <f>data!B492</f>
        <v>43455</v>
      </c>
      <c r="C492">
        <f>data!C492</f>
        <v>11</v>
      </c>
      <c r="D492" t="str">
        <f>data!D492</f>
        <v>раб</v>
      </c>
      <c r="E492">
        <f>data!E492</f>
        <v>0</v>
      </c>
      <c r="F492">
        <f>IF(Расчет!H497=1,1,0)</f>
        <v>1</v>
      </c>
      <c r="G492" t="str">
        <f t="shared" si="21"/>
        <v>2018-12-21 11:00</v>
      </c>
      <c r="H492" s="116">
        <f>data!H492</f>
        <v>2.2269999999999999</v>
      </c>
      <c r="I492" s="116">
        <f>-'Raw result'!A491-config!$D$14*'Raw result'!B491</f>
        <v>-1.3908999999999547</v>
      </c>
      <c r="J492" s="116">
        <f t="shared" si="22"/>
        <v>0.83610000000004514</v>
      </c>
      <c r="K492" s="116">
        <f t="shared" si="23"/>
        <v>0.83610000000004514</v>
      </c>
      <c r="L492" s="116">
        <f>L491-'Raw result'!A491-'Raw result'!B491</f>
        <v>1.4209473684211837</v>
      </c>
    </row>
    <row r="493" spans="1:12" x14ac:dyDescent="0.3">
      <c r="A493">
        <f>data!A493</f>
        <v>492</v>
      </c>
      <c r="B493" s="24">
        <f>data!B493</f>
        <v>43455</v>
      </c>
      <c r="C493">
        <f>data!C493</f>
        <v>12</v>
      </c>
      <c r="D493" t="str">
        <f>data!D493</f>
        <v>раб</v>
      </c>
      <c r="E493">
        <f>data!E493</f>
        <v>0</v>
      </c>
      <c r="F493">
        <f>IF(Расчет!H498=1,1,0)</f>
        <v>1</v>
      </c>
      <c r="G493" t="str">
        <f t="shared" si="21"/>
        <v>2018-12-21 12:00</v>
      </c>
      <c r="H493" s="116">
        <f>data!H493</f>
        <v>2.1859999999999999</v>
      </c>
      <c r="I493" s="116">
        <f>-'Raw result'!A492-config!$D$14*'Raw result'!B492</f>
        <v>-1.3498999999999541</v>
      </c>
      <c r="J493" s="116">
        <f t="shared" si="22"/>
        <v>0.83610000000004581</v>
      </c>
      <c r="K493" s="116">
        <f t="shared" si="23"/>
        <v>0.83610000000004581</v>
      </c>
      <c r="L493" s="116">
        <f>L492-'Raw result'!A492-'Raw result'!B492</f>
        <v>1.794120407794253E-13</v>
      </c>
    </row>
    <row r="494" spans="1:12" x14ac:dyDescent="0.3">
      <c r="A494">
        <f>data!A494</f>
        <v>493</v>
      </c>
      <c r="B494" s="24">
        <f>data!B494</f>
        <v>43455</v>
      </c>
      <c r="C494">
        <f>data!C494</f>
        <v>13</v>
      </c>
      <c r="D494" t="str">
        <f>data!D494</f>
        <v>раб</v>
      </c>
      <c r="E494">
        <f>data!E494</f>
        <v>0</v>
      </c>
      <c r="F494">
        <f>IF(Расчет!H499=1,1,0)</f>
        <v>0</v>
      </c>
      <c r="G494" t="str">
        <f t="shared" si="21"/>
        <v>2018-12-21 13:00</v>
      </c>
      <c r="H494" s="116">
        <f>data!H494</f>
        <v>2.0859999999999999</v>
      </c>
      <c r="I494" s="116">
        <f>-'Raw result'!A493-config!$D$14*'Raw result'!B493</f>
        <v>2.5</v>
      </c>
      <c r="J494" s="116">
        <f t="shared" si="22"/>
        <v>4.5860000000000003</v>
      </c>
      <c r="K494" s="116" t="str">
        <f t="shared" si="23"/>
        <v/>
      </c>
      <c r="L494" s="116">
        <f>L493-'Raw result'!A493-'Raw result'!B493</f>
        <v>2.5000000000001794</v>
      </c>
    </row>
    <row r="495" spans="1:12" x14ac:dyDescent="0.3">
      <c r="A495">
        <f>data!A495</f>
        <v>494</v>
      </c>
      <c r="B495" s="24">
        <f>data!B495</f>
        <v>43455</v>
      </c>
      <c r="C495">
        <f>data!C495</f>
        <v>14</v>
      </c>
      <c r="D495" t="str">
        <f>data!D495</f>
        <v>раб</v>
      </c>
      <c r="E495">
        <f>data!E495</f>
        <v>0</v>
      </c>
      <c r="F495">
        <f>IF(Расчет!H500=1,1,0)</f>
        <v>0</v>
      </c>
      <c r="G495" t="str">
        <f t="shared" si="21"/>
        <v>2018-12-21 14:00</v>
      </c>
      <c r="H495" s="116">
        <f>data!H495</f>
        <v>2.032</v>
      </c>
      <c r="I495" s="116">
        <f>-'Raw result'!A494-config!$D$14*'Raw result'!B494</f>
        <v>1.9435789473680936</v>
      </c>
      <c r="J495" s="116">
        <f t="shared" si="22"/>
        <v>3.9755789473680938</v>
      </c>
      <c r="K495" s="116" t="str">
        <f t="shared" si="23"/>
        <v/>
      </c>
      <c r="L495" s="116">
        <f>L494-'Raw result'!A494-'Raw result'!B494</f>
        <v>4.4435789473682732</v>
      </c>
    </row>
    <row r="496" spans="1:12" x14ac:dyDescent="0.3">
      <c r="A496">
        <f>data!A496</f>
        <v>495</v>
      </c>
      <c r="B496" s="24">
        <f>data!B496</f>
        <v>43455</v>
      </c>
      <c r="C496">
        <f>data!C496</f>
        <v>15</v>
      </c>
      <c r="D496" t="str">
        <f>data!D496</f>
        <v>раб</v>
      </c>
      <c r="E496">
        <f>data!E496</f>
        <v>0</v>
      </c>
      <c r="F496">
        <f>IF(Расчет!H501=1,1,0)</f>
        <v>1</v>
      </c>
      <c r="G496" t="str">
        <f t="shared" si="21"/>
        <v>2018-12-21 15:00</v>
      </c>
      <c r="H496" s="116">
        <f>data!H496</f>
        <v>1.9119999999999999</v>
      </c>
      <c r="I496" s="116">
        <f>-'Raw result'!A495-config!$D$14*'Raw result'!B495</f>
        <v>-1.0758999999999546</v>
      </c>
      <c r="J496" s="116">
        <f t="shared" si="22"/>
        <v>0.83610000000004536</v>
      </c>
      <c r="K496" s="116">
        <f t="shared" si="23"/>
        <v>0.83610000000004536</v>
      </c>
      <c r="L496" s="116">
        <f>L495-'Raw result'!A495-'Raw result'!B495</f>
        <v>3.3110526315788471</v>
      </c>
    </row>
    <row r="497" spans="1:12" x14ac:dyDescent="0.3">
      <c r="A497">
        <f>data!A497</f>
        <v>496</v>
      </c>
      <c r="B497" s="24">
        <f>data!B497</f>
        <v>43455</v>
      </c>
      <c r="C497">
        <f>data!C497</f>
        <v>16</v>
      </c>
      <c r="D497" t="str">
        <f>data!D497</f>
        <v>раб</v>
      </c>
      <c r="E497">
        <f>data!E497</f>
        <v>0</v>
      </c>
      <c r="F497">
        <f>IF(Расчет!H502=1,1,0)</f>
        <v>1</v>
      </c>
      <c r="G497" t="str">
        <f t="shared" si="21"/>
        <v>2018-12-21 16:00</v>
      </c>
      <c r="H497" s="116">
        <f>data!H497</f>
        <v>1.6779999999999999</v>
      </c>
      <c r="I497" s="116">
        <f>-'Raw result'!A496-config!$D$14*'Raw result'!B496</f>
        <v>-0.84189999999995435</v>
      </c>
      <c r="J497" s="116">
        <f t="shared" si="22"/>
        <v>0.83610000000004558</v>
      </c>
      <c r="K497" s="116">
        <f t="shared" si="23"/>
        <v>0.83610000000004558</v>
      </c>
      <c r="L497" s="116">
        <f>L496-'Raw result'!A496-'Raw result'!B496</f>
        <v>2.4248421052631057</v>
      </c>
    </row>
    <row r="498" spans="1:12" x14ac:dyDescent="0.3">
      <c r="A498">
        <f>data!A498</f>
        <v>497</v>
      </c>
      <c r="B498" s="24">
        <f>data!B498</f>
        <v>43455</v>
      </c>
      <c r="C498">
        <f>data!C498</f>
        <v>17</v>
      </c>
      <c r="D498" t="str">
        <f>data!D498</f>
        <v>раб</v>
      </c>
      <c r="E498">
        <f>data!E498</f>
        <v>1</v>
      </c>
      <c r="F498">
        <f>IF(Расчет!H503=1,1,0)</f>
        <v>1</v>
      </c>
      <c r="G498" t="str">
        <f t="shared" si="21"/>
        <v>2018-12-21 17:00</v>
      </c>
      <c r="H498" s="116">
        <f>data!H498</f>
        <v>1.27</v>
      </c>
      <c r="I498" s="116">
        <f>-'Raw result'!A497-config!$D$14*'Raw result'!B497</f>
        <v>-1.2700000000000002</v>
      </c>
      <c r="J498" s="116">
        <f t="shared" si="22"/>
        <v>0</v>
      </c>
      <c r="K498" s="116">
        <f t="shared" si="23"/>
        <v>0</v>
      </c>
      <c r="L498" s="116">
        <f>L497-'Raw result'!A497-'Raw result'!B497</f>
        <v>1.0879999999999475</v>
      </c>
    </row>
    <row r="499" spans="1:12" x14ac:dyDescent="0.3">
      <c r="A499">
        <f>data!A499</f>
        <v>498</v>
      </c>
      <c r="B499" s="24">
        <f>data!B499</f>
        <v>43455</v>
      </c>
      <c r="C499">
        <f>data!C499</f>
        <v>18</v>
      </c>
      <c r="D499" t="str">
        <f>data!D499</f>
        <v>раб</v>
      </c>
      <c r="E499">
        <f>data!E499</f>
        <v>0</v>
      </c>
      <c r="F499">
        <f>IF(Расчет!H504=1,1,0)</f>
        <v>1</v>
      </c>
      <c r="G499" t="str">
        <f t="shared" si="21"/>
        <v>2018-12-21 18:00</v>
      </c>
      <c r="H499" s="116">
        <f>data!H499</f>
        <v>1.1359999999999999</v>
      </c>
      <c r="I499" s="116">
        <f>-'Raw result'!A498-config!$D$14*'Raw result'!B498</f>
        <v>-0.29989999999995426</v>
      </c>
      <c r="J499" s="116">
        <f t="shared" si="22"/>
        <v>0.83610000000004558</v>
      </c>
      <c r="K499" s="116">
        <f t="shared" si="23"/>
        <v>0.83610000000004558</v>
      </c>
      <c r="L499" s="116">
        <f>L498-'Raw result'!A498-'Raw result'!B498</f>
        <v>0.77231578947367985</v>
      </c>
    </row>
    <row r="500" spans="1:12" x14ac:dyDescent="0.3">
      <c r="A500">
        <f>data!A500</f>
        <v>499</v>
      </c>
      <c r="B500" s="24">
        <f>data!B500</f>
        <v>43455</v>
      </c>
      <c r="C500">
        <f>data!C500</f>
        <v>19</v>
      </c>
      <c r="D500" t="str">
        <f>data!D500</f>
        <v>раб</v>
      </c>
      <c r="E500">
        <f>data!E500</f>
        <v>0</v>
      </c>
      <c r="F500">
        <f>IF(Расчет!H505=1,1,0)</f>
        <v>1</v>
      </c>
      <c r="G500" t="str">
        <f t="shared" si="21"/>
        <v>2018-12-21 19:00</v>
      </c>
      <c r="H500" s="116">
        <f>data!H500</f>
        <v>1.1040000000000001</v>
      </c>
      <c r="I500" s="116">
        <f>-'Raw result'!A499-config!$D$14*'Raw result'!B499</f>
        <v>-0.26789999999995434</v>
      </c>
      <c r="J500" s="116">
        <f t="shared" si="22"/>
        <v>0.83610000000004581</v>
      </c>
      <c r="K500" s="116">
        <f t="shared" si="23"/>
        <v>0.83610000000004581</v>
      </c>
      <c r="L500" s="116">
        <f>L499-'Raw result'!A499-'Raw result'!B499</f>
        <v>0.49031578947372789</v>
      </c>
    </row>
    <row r="501" spans="1:12" x14ac:dyDescent="0.3">
      <c r="A501">
        <f>data!A501</f>
        <v>500</v>
      </c>
      <c r="B501" s="24">
        <f>data!B501</f>
        <v>43455</v>
      </c>
      <c r="C501">
        <f>data!C501</f>
        <v>20</v>
      </c>
      <c r="D501" t="str">
        <f>data!D501</f>
        <v>раб</v>
      </c>
      <c r="E501">
        <f>data!E501</f>
        <v>0</v>
      </c>
      <c r="F501">
        <f>IF(Расчет!H506=1,1,0)</f>
        <v>1</v>
      </c>
      <c r="G501" t="str">
        <f t="shared" si="21"/>
        <v>2018-12-21 20:00</v>
      </c>
      <c r="H501" s="116">
        <f>data!H501</f>
        <v>1.079</v>
      </c>
      <c r="I501" s="116">
        <f>-'Raw result'!A500-config!$D$14*'Raw result'!B500</f>
        <v>-0.24289999999995443</v>
      </c>
      <c r="J501" s="116">
        <f t="shared" si="22"/>
        <v>0.83610000000004558</v>
      </c>
      <c r="K501" s="116">
        <f t="shared" si="23"/>
        <v>0.83610000000004558</v>
      </c>
      <c r="L501" s="116">
        <f>L500-'Raw result'!A500-'Raw result'!B500</f>
        <v>0.23463157894746006</v>
      </c>
    </row>
    <row r="502" spans="1:12" x14ac:dyDescent="0.3">
      <c r="A502">
        <f>data!A502</f>
        <v>501</v>
      </c>
      <c r="B502" s="24">
        <f>data!B502</f>
        <v>43455</v>
      </c>
      <c r="C502">
        <f>data!C502</f>
        <v>21</v>
      </c>
      <c r="D502" t="str">
        <f>data!D502</f>
        <v>раб</v>
      </c>
      <c r="E502">
        <f>data!E502</f>
        <v>0</v>
      </c>
      <c r="F502">
        <f>IF(Расчет!H507=1,1,0)</f>
        <v>1</v>
      </c>
      <c r="G502" t="str">
        <f t="shared" si="21"/>
        <v>2018-12-21 21:00</v>
      </c>
      <c r="H502" s="116">
        <f>data!H502</f>
        <v>1.0589999999999999</v>
      </c>
      <c r="I502" s="116">
        <f>-'Raw result'!A501-config!$D$14*'Raw result'!B501</f>
        <v>-0.2228999999999543</v>
      </c>
      <c r="J502" s="116">
        <f t="shared" si="22"/>
        <v>0.83610000000004558</v>
      </c>
      <c r="K502" s="116">
        <f t="shared" si="23"/>
        <v>0.83610000000004558</v>
      </c>
      <c r="L502" s="116">
        <f>L501-'Raw result'!A501-'Raw result'!B501</f>
        <v>1.3972156764907595E-13</v>
      </c>
    </row>
    <row r="503" spans="1:12" x14ac:dyDescent="0.3">
      <c r="A503">
        <f>data!A503</f>
        <v>502</v>
      </c>
      <c r="B503" s="24">
        <f>data!B503</f>
        <v>43455</v>
      </c>
      <c r="C503">
        <f>data!C503</f>
        <v>22</v>
      </c>
      <c r="D503" t="str">
        <f>data!D503</f>
        <v>раб</v>
      </c>
      <c r="E503">
        <f>data!E503</f>
        <v>0</v>
      </c>
      <c r="F503">
        <f>IF(Расчет!H508=1,1,0)</f>
        <v>0</v>
      </c>
      <c r="G503" t="str">
        <f t="shared" si="21"/>
        <v>2018-12-21 22:00</v>
      </c>
      <c r="H503" s="116">
        <f>data!H503</f>
        <v>1.054</v>
      </c>
      <c r="I503" s="116">
        <f>-'Raw result'!A502-config!$D$14*'Raw result'!B502</f>
        <v>0</v>
      </c>
      <c r="J503" s="116">
        <f t="shared" si="22"/>
        <v>1.054</v>
      </c>
      <c r="K503" s="116" t="str">
        <f t="shared" si="23"/>
        <v/>
      </c>
      <c r="L503" s="116">
        <f>L502-'Raw result'!A502-'Raw result'!B502</f>
        <v>1.3972156764907595E-13</v>
      </c>
    </row>
    <row r="504" spans="1:12" x14ac:dyDescent="0.3">
      <c r="A504">
        <f>data!A504</f>
        <v>503</v>
      </c>
      <c r="B504" s="24">
        <f>data!B504</f>
        <v>43455</v>
      </c>
      <c r="C504">
        <f>data!C504</f>
        <v>23</v>
      </c>
      <c r="D504" t="str">
        <f>data!D504</f>
        <v>раб</v>
      </c>
      <c r="E504">
        <f>data!E504</f>
        <v>0</v>
      </c>
      <c r="F504">
        <f>IF(Расчет!H509=1,1,0)</f>
        <v>0</v>
      </c>
      <c r="G504" t="str">
        <f t="shared" si="21"/>
        <v>2018-12-21 23:00</v>
      </c>
      <c r="H504" s="116">
        <f>data!H504</f>
        <v>1.0489999999999999</v>
      </c>
      <c r="I504" s="116">
        <f>-'Raw result'!A503-config!$D$14*'Raw result'!B503</f>
        <v>0</v>
      </c>
      <c r="J504" s="116">
        <f t="shared" si="22"/>
        <v>1.0489999999999999</v>
      </c>
      <c r="K504" s="116" t="str">
        <f t="shared" si="23"/>
        <v/>
      </c>
      <c r="L504" s="116">
        <f>L503-'Raw result'!A503-'Raw result'!B503</f>
        <v>1.3972156764907595E-13</v>
      </c>
    </row>
    <row r="505" spans="1:12" x14ac:dyDescent="0.3">
      <c r="A505">
        <f>data!A505</f>
        <v>504</v>
      </c>
      <c r="B505" s="24">
        <f>data!B505</f>
        <v>43455</v>
      </c>
      <c r="C505">
        <f>data!C505</f>
        <v>24</v>
      </c>
      <c r="D505" t="str">
        <f>data!D505</f>
        <v>раб</v>
      </c>
      <c r="E505">
        <f>data!E505</f>
        <v>0</v>
      </c>
      <c r="F505">
        <f>IF(Расчет!H510=1,1,0)</f>
        <v>0</v>
      </c>
      <c r="G505" t="str">
        <f t="shared" si="21"/>
        <v>2018-12-21 24:00</v>
      </c>
      <c r="H505" s="116">
        <f>data!H505</f>
        <v>1.0469999999999999</v>
      </c>
      <c r="I505" s="116">
        <f>-'Raw result'!A504-config!$D$14*'Raw result'!B504</f>
        <v>0</v>
      </c>
      <c r="J505" s="116">
        <f t="shared" si="22"/>
        <v>1.0469999999999999</v>
      </c>
      <c r="K505" s="116" t="str">
        <f t="shared" si="23"/>
        <v/>
      </c>
      <c r="L505" s="116">
        <f>L504-'Raw result'!A504-'Raw result'!B504</f>
        <v>1.3972156764907595E-13</v>
      </c>
    </row>
    <row r="506" spans="1:12" x14ac:dyDescent="0.3">
      <c r="A506">
        <f>data!A506</f>
        <v>505</v>
      </c>
      <c r="B506" s="24">
        <f>data!B506</f>
        <v>43456</v>
      </c>
      <c r="C506">
        <f>data!C506</f>
        <v>1</v>
      </c>
      <c r="D506" t="str">
        <f>data!D506</f>
        <v>вых</v>
      </c>
      <c r="E506">
        <f>data!E506</f>
        <v>0</v>
      </c>
      <c r="F506">
        <f>IF(Расчет!H511=1,1,0)</f>
        <v>0</v>
      </c>
      <c r="G506" t="str">
        <f t="shared" si="21"/>
        <v>2018-12-22 1:00</v>
      </c>
      <c r="H506" s="116">
        <f>data!H506</f>
        <v>1.0429999999999999</v>
      </c>
      <c r="I506" s="116">
        <f>-'Raw result'!A505-config!$D$14*'Raw result'!B505</f>
        <v>0</v>
      </c>
      <c r="J506" s="116">
        <f t="shared" si="22"/>
        <v>1.0429999999999999</v>
      </c>
      <c r="K506" s="116" t="str">
        <f t="shared" si="23"/>
        <v/>
      </c>
      <c r="L506" s="116">
        <f>L505-'Raw result'!A505-'Raw result'!B505</f>
        <v>1.3972156764907595E-13</v>
      </c>
    </row>
    <row r="507" spans="1:12" x14ac:dyDescent="0.3">
      <c r="A507">
        <f>data!A507</f>
        <v>506</v>
      </c>
      <c r="B507" s="24">
        <f>data!B507</f>
        <v>43456</v>
      </c>
      <c r="C507">
        <f>data!C507</f>
        <v>2</v>
      </c>
      <c r="D507" t="str">
        <f>data!D507</f>
        <v>вых</v>
      </c>
      <c r="E507">
        <f>data!E507</f>
        <v>0</v>
      </c>
      <c r="F507">
        <f>IF(Расчет!H512=1,1,0)</f>
        <v>0</v>
      </c>
      <c r="G507" t="str">
        <f t="shared" si="21"/>
        <v>2018-12-22 2:00</v>
      </c>
      <c r="H507" s="116">
        <f>data!H507</f>
        <v>1.046</v>
      </c>
      <c r="I507" s="116">
        <f>-'Raw result'!A506-config!$D$14*'Raw result'!B506</f>
        <v>0</v>
      </c>
      <c r="J507" s="116">
        <f t="shared" si="22"/>
        <v>1.046</v>
      </c>
      <c r="K507" s="116" t="str">
        <f t="shared" si="23"/>
        <v/>
      </c>
      <c r="L507" s="116">
        <f>L506-'Raw result'!A506-'Raw result'!B506</f>
        <v>1.3972156764907595E-13</v>
      </c>
    </row>
    <row r="508" spans="1:12" x14ac:dyDescent="0.3">
      <c r="A508">
        <f>data!A508</f>
        <v>507</v>
      </c>
      <c r="B508" s="24">
        <f>data!B508</f>
        <v>43456</v>
      </c>
      <c r="C508">
        <f>data!C508</f>
        <v>3</v>
      </c>
      <c r="D508" t="str">
        <f>data!D508</f>
        <v>вых</v>
      </c>
      <c r="E508">
        <f>data!E508</f>
        <v>0</v>
      </c>
      <c r="F508">
        <f>IF(Расчет!H513=1,1,0)</f>
        <v>0</v>
      </c>
      <c r="G508" t="str">
        <f t="shared" si="21"/>
        <v>2018-12-22 3:00</v>
      </c>
      <c r="H508" s="116">
        <f>data!H508</f>
        <v>1.0449999999999999</v>
      </c>
      <c r="I508" s="116">
        <f>-'Raw result'!A507-config!$D$14*'Raw result'!B507</f>
        <v>0.93000000000015581</v>
      </c>
      <c r="J508" s="116">
        <f t="shared" si="22"/>
        <v>1.9750000000001557</v>
      </c>
      <c r="K508" s="116" t="str">
        <f t="shared" si="23"/>
        <v/>
      </c>
      <c r="L508" s="116">
        <f>L507-'Raw result'!A507-'Raw result'!B507</f>
        <v>0.93000000000029548</v>
      </c>
    </row>
    <row r="509" spans="1:12" x14ac:dyDescent="0.3">
      <c r="A509">
        <f>data!A509</f>
        <v>508</v>
      </c>
      <c r="B509" s="24">
        <f>data!B509</f>
        <v>43456</v>
      </c>
      <c r="C509">
        <f>data!C509</f>
        <v>4</v>
      </c>
      <c r="D509" t="str">
        <f>data!D509</f>
        <v>вых</v>
      </c>
      <c r="E509">
        <f>data!E509</f>
        <v>0</v>
      </c>
      <c r="F509">
        <f>IF(Расчет!H514=1,1,0)</f>
        <v>0</v>
      </c>
      <c r="G509" t="str">
        <f t="shared" si="21"/>
        <v>2018-12-22 4:00</v>
      </c>
      <c r="H509" s="116">
        <f>data!H509</f>
        <v>1.0449999999999999</v>
      </c>
      <c r="I509" s="116">
        <f>-'Raw result'!A508-config!$D$14*'Raw result'!B508</f>
        <v>2.5</v>
      </c>
      <c r="J509" s="116">
        <f t="shared" si="22"/>
        <v>3.5449999999999999</v>
      </c>
      <c r="K509" s="116" t="str">
        <f t="shared" si="23"/>
        <v/>
      </c>
      <c r="L509" s="116">
        <f>L508-'Raw result'!A508-'Raw result'!B508</f>
        <v>3.4300000000002955</v>
      </c>
    </row>
    <row r="510" spans="1:12" x14ac:dyDescent="0.3">
      <c r="A510">
        <f>data!A510</f>
        <v>509</v>
      </c>
      <c r="B510" s="24">
        <f>data!B510</f>
        <v>43456</v>
      </c>
      <c r="C510">
        <f>data!C510</f>
        <v>5</v>
      </c>
      <c r="D510" t="str">
        <f>data!D510</f>
        <v>вых</v>
      </c>
      <c r="E510">
        <f>data!E510</f>
        <v>0</v>
      </c>
      <c r="F510">
        <f>IF(Расчет!H515=1,1,0)</f>
        <v>0</v>
      </c>
      <c r="G510" t="str">
        <f t="shared" si="21"/>
        <v>2018-12-22 5:00</v>
      </c>
      <c r="H510" s="116">
        <f>data!H510</f>
        <v>1.0429999999999999</v>
      </c>
      <c r="I510" s="116">
        <f>-'Raw result'!A509-config!$D$14*'Raw result'!B509</f>
        <v>2.5</v>
      </c>
      <c r="J510" s="116">
        <f t="shared" si="22"/>
        <v>3.5430000000000001</v>
      </c>
      <c r="K510" s="116" t="str">
        <f t="shared" si="23"/>
        <v/>
      </c>
      <c r="L510" s="116">
        <f>L509-'Raw result'!A509-'Raw result'!B509</f>
        <v>5.9300000000002955</v>
      </c>
    </row>
    <row r="511" spans="1:12" x14ac:dyDescent="0.3">
      <c r="A511">
        <f>data!A511</f>
        <v>510</v>
      </c>
      <c r="B511" s="24">
        <f>data!B511</f>
        <v>43456</v>
      </c>
      <c r="C511">
        <f>data!C511</f>
        <v>6</v>
      </c>
      <c r="D511" t="str">
        <f>data!D511</f>
        <v>вых</v>
      </c>
      <c r="E511">
        <f>data!E511</f>
        <v>0</v>
      </c>
      <c r="F511">
        <f>IF(Расчет!H516=1,1,0)</f>
        <v>0</v>
      </c>
      <c r="G511" t="str">
        <f t="shared" si="21"/>
        <v>2018-12-22 6:00</v>
      </c>
      <c r="H511" s="116">
        <f>data!H511</f>
        <v>1.044</v>
      </c>
      <c r="I511" s="116">
        <f>-'Raw result'!A510-config!$D$14*'Raw result'!B510</f>
        <v>0</v>
      </c>
      <c r="J511" s="116">
        <f t="shared" si="22"/>
        <v>1.044</v>
      </c>
      <c r="K511" s="116" t="str">
        <f t="shared" si="23"/>
        <v/>
      </c>
      <c r="L511" s="116">
        <f>L510-'Raw result'!A510-'Raw result'!B510</f>
        <v>5.9300000000002955</v>
      </c>
    </row>
    <row r="512" spans="1:12" x14ac:dyDescent="0.3">
      <c r="A512">
        <f>data!A512</f>
        <v>511</v>
      </c>
      <c r="B512" s="24">
        <f>data!B512</f>
        <v>43456</v>
      </c>
      <c r="C512">
        <f>data!C512</f>
        <v>7</v>
      </c>
      <c r="D512" t="str">
        <f>data!D512</f>
        <v>вых</v>
      </c>
      <c r="E512">
        <f>data!E512</f>
        <v>0</v>
      </c>
      <c r="F512">
        <f>IF(Расчет!H517=1,1,0)</f>
        <v>0</v>
      </c>
      <c r="G512" t="str">
        <f t="shared" si="21"/>
        <v>2018-12-22 7:00</v>
      </c>
      <c r="H512" s="116">
        <f>data!H512</f>
        <v>1.0489999999999999</v>
      </c>
      <c r="I512" s="116">
        <f>-'Raw result'!A511-config!$D$14*'Raw result'!B511</f>
        <v>0</v>
      </c>
      <c r="J512" s="116">
        <f t="shared" si="22"/>
        <v>1.0489999999999999</v>
      </c>
      <c r="K512" s="116" t="str">
        <f t="shared" si="23"/>
        <v/>
      </c>
      <c r="L512" s="116">
        <f>L511-'Raw result'!A511-'Raw result'!B511</f>
        <v>5.9300000000002955</v>
      </c>
    </row>
    <row r="513" spans="1:12" x14ac:dyDescent="0.3">
      <c r="A513">
        <f>data!A513</f>
        <v>512</v>
      </c>
      <c r="B513" s="24">
        <f>data!B513</f>
        <v>43456</v>
      </c>
      <c r="C513">
        <f>data!C513</f>
        <v>8</v>
      </c>
      <c r="D513" t="str">
        <f>data!D513</f>
        <v>вых</v>
      </c>
      <c r="E513">
        <f>data!E513</f>
        <v>0</v>
      </c>
      <c r="F513">
        <f>IF(Расчет!H518=1,1,0)</f>
        <v>0</v>
      </c>
      <c r="G513" t="str">
        <f t="shared" si="21"/>
        <v>2018-12-22 8:00</v>
      </c>
      <c r="H513" s="116">
        <f>data!H513</f>
        <v>1.0449999999999999</v>
      </c>
      <c r="I513" s="116">
        <f>-'Raw result'!A512-config!$D$14*'Raw result'!B512</f>
        <v>0</v>
      </c>
      <c r="J513" s="116">
        <f t="shared" si="22"/>
        <v>1.0449999999999999</v>
      </c>
      <c r="K513" s="116" t="str">
        <f t="shared" si="23"/>
        <v/>
      </c>
      <c r="L513" s="116">
        <f>L512-'Raw result'!A512-'Raw result'!B512</f>
        <v>5.9300000000002955</v>
      </c>
    </row>
    <row r="514" spans="1:12" x14ac:dyDescent="0.3">
      <c r="A514">
        <f>data!A514</f>
        <v>513</v>
      </c>
      <c r="B514" s="24">
        <f>data!B514</f>
        <v>43456</v>
      </c>
      <c r="C514">
        <f>data!C514</f>
        <v>9</v>
      </c>
      <c r="D514" t="str">
        <f>data!D514</f>
        <v>вых</v>
      </c>
      <c r="E514">
        <f>data!E514</f>
        <v>0</v>
      </c>
      <c r="F514">
        <f>IF(Расчет!H519=1,1,0)</f>
        <v>0</v>
      </c>
      <c r="G514" t="str">
        <f t="shared" ref="G514:G577" si="24">YEAR(B514)&amp;"-"&amp;MONTH(B514)&amp;"-"&amp;DAY(B514)&amp;" "&amp;C514&amp;":00"</f>
        <v>2018-12-22 9:00</v>
      </c>
      <c r="H514" s="116">
        <f>data!H514</f>
        <v>1.024</v>
      </c>
      <c r="I514" s="116">
        <f>-'Raw result'!A513-config!$D$14*'Raw result'!B513</f>
        <v>0</v>
      </c>
      <c r="J514" s="116">
        <f t="shared" si="22"/>
        <v>1.024</v>
      </c>
      <c r="K514" s="116" t="str">
        <f t="shared" si="23"/>
        <v/>
      </c>
      <c r="L514" s="116">
        <f>L513-'Raw result'!A513-'Raw result'!B513</f>
        <v>5.9300000000002955</v>
      </c>
    </row>
    <row r="515" spans="1:12" x14ac:dyDescent="0.3">
      <c r="A515">
        <f>data!A515</f>
        <v>514</v>
      </c>
      <c r="B515" s="24">
        <f>data!B515</f>
        <v>43456</v>
      </c>
      <c r="C515">
        <f>data!C515</f>
        <v>10</v>
      </c>
      <c r="D515" t="str">
        <f>data!D515</f>
        <v>вых</v>
      </c>
      <c r="E515">
        <f>data!E515</f>
        <v>0</v>
      </c>
      <c r="F515">
        <f>IF(Расчет!H520=1,1,0)</f>
        <v>0</v>
      </c>
      <c r="G515" t="str">
        <f t="shared" si="24"/>
        <v>2018-12-22 10:00</v>
      </c>
      <c r="H515" s="116">
        <f>data!H515</f>
        <v>1.0129999999999999</v>
      </c>
      <c r="I515" s="116">
        <f>-'Raw result'!A514-config!$D$14*'Raw result'!B514</f>
        <v>0</v>
      </c>
      <c r="J515" s="116">
        <f t="shared" ref="J515:J578" si="25">H515+I515</f>
        <v>1.0129999999999999</v>
      </c>
      <c r="K515" s="116" t="str">
        <f t="shared" ref="K515:K578" si="26">IF(F515&gt;0,F515*J515,"")</f>
        <v/>
      </c>
      <c r="L515" s="116">
        <f>L514-'Raw result'!A514-'Raw result'!B514</f>
        <v>5.9300000000002955</v>
      </c>
    </row>
    <row r="516" spans="1:12" x14ac:dyDescent="0.3">
      <c r="A516">
        <f>data!A516</f>
        <v>515</v>
      </c>
      <c r="B516" s="24">
        <f>data!B516</f>
        <v>43456</v>
      </c>
      <c r="C516">
        <f>data!C516</f>
        <v>11</v>
      </c>
      <c r="D516" t="str">
        <f>data!D516</f>
        <v>вых</v>
      </c>
      <c r="E516">
        <f>data!E516</f>
        <v>0</v>
      </c>
      <c r="F516">
        <f>IF(Расчет!H521=1,1,0)</f>
        <v>0</v>
      </c>
      <c r="G516" t="str">
        <f t="shared" si="24"/>
        <v>2018-12-22 11:00</v>
      </c>
      <c r="H516" s="116">
        <f>data!H516</f>
        <v>1.018</v>
      </c>
      <c r="I516" s="116">
        <f>-'Raw result'!A515-config!$D$14*'Raw result'!B515</f>
        <v>0</v>
      </c>
      <c r="J516" s="116">
        <f t="shared" si="25"/>
        <v>1.018</v>
      </c>
      <c r="K516" s="116" t="str">
        <f t="shared" si="26"/>
        <v/>
      </c>
      <c r="L516" s="116">
        <f>L515-'Raw result'!A515-'Raw result'!B515</f>
        <v>5.9300000000002955</v>
      </c>
    </row>
    <row r="517" spans="1:12" x14ac:dyDescent="0.3">
      <c r="A517">
        <f>data!A517</f>
        <v>516</v>
      </c>
      <c r="B517" s="24">
        <f>data!B517</f>
        <v>43456</v>
      </c>
      <c r="C517">
        <f>data!C517</f>
        <v>12</v>
      </c>
      <c r="D517" t="str">
        <f>data!D517</f>
        <v>вых</v>
      </c>
      <c r="E517">
        <f>data!E517</f>
        <v>0</v>
      </c>
      <c r="F517">
        <f>IF(Расчет!H522=1,1,0)</f>
        <v>0</v>
      </c>
      <c r="G517" t="str">
        <f t="shared" si="24"/>
        <v>2018-12-22 12:00</v>
      </c>
      <c r="H517" s="116">
        <f>data!H517</f>
        <v>1.018</v>
      </c>
      <c r="I517" s="116">
        <f>-'Raw result'!A516-config!$D$14*'Raw result'!B516</f>
        <v>0</v>
      </c>
      <c r="J517" s="116">
        <f t="shared" si="25"/>
        <v>1.018</v>
      </c>
      <c r="K517" s="116" t="str">
        <f t="shared" si="26"/>
        <v/>
      </c>
      <c r="L517" s="116">
        <f>L516-'Raw result'!A516-'Raw result'!B516</f>
        <v>5.9300000000002955</v>
      </c>
    </row>
    <row r="518" spans="1:12" x14ac:dyDescent="0.3">
      <c r="A518">
        <f>data!A518</f>
        <v>517</v>
      </c>
      <c r="B518" s="24">
        <f>data!B518</f>
        <v>43456</v>
      </c>
      <c r="C518">
        <f>data!C518</f>
        <v>13</v>
      </c>
      <c r="D518" t="str">
        <f>data!D518</f>
        <v>вых</v>
      </c>
      <c r="E518">
        <f>data!E518</f>
        <v>0</v>
      </c>
      <c r="F518">
        <f>IF(Расчет!H523=1,1,0)</f>
        <v>0</v>
      </c>
      <c r="G518" t="str">
        <f t="shared" si="24"/>
        <v>2018-12-22 13:00</v>
      </c>
      <c r="H518" s="116">
        <f>data!H518</f>
        <v>1.0149999999999999</v>
      </c>
      <c r="I518" s="116">
        <f>-'Raw result'!A517-config!$D$14*'Raw result'!B517</f>
        <v>0</v>
      </c>
      <c r="J518" s="116">
        <f t="shared" si="25"/>
        <v>1.0149999999999999</v>
      </c>
      <c r="K518" s="116" t="str">
        <f t="shared" si="26"/>
        <v/>
      </c>
      <c r="L518" s="116">
        <f>L517-'Raw result'!A517-'Raw result'!B517</f>
        <v>5.9300000000002955</v>
      </c>
    </row>
    <row r="519" spans="1:12" x14ac:dyDescent="0.3">
      <c r="A519">
        <f>data!A519</f>
        <v>518</v>
      </c>
      <c r="B519" s="24">
        <f>data!B519</f>
        <v>43456</v>
      </c>
      <c r="C519">
        <f>data!C519</f>
        <v>14</v>
      </c>
      <c r="D519" t="str">
        <f>data!D519</f>
        <v>вых</v>
      </c>
      <c r="E519">
        <f>data!E519</f>
        <v>0</v>
      </c>
      <c r="F519">
        <f>IF(Расчет!H524=1,1,0)</f>
        <v>0</v>
      </c>
      <c r="G519" t="str">
        <f t="shared" si="24"/>
        <v>2018-12-22 14:00</v>
      </c>
      <c r="H519" s="116">
        <f>data!H519</f>
        <v>1.0109999999999999</v>
      </c>
      <c r="I519" s="116">
        <f>-'Raw result'!A518-config!$D$14*'Raw result'!B518</f>
        <v>-0.44150000000068318</v>
      </c>
      <c r="J519" s="116">
        <f t="shared" si="25"/>
        <v>0.56949999999931666</v>
      </c>
      <c r="K519" s="116" t="str">
        <f t="shared" si="26"/>
        <v/>
      </c>
      <c r="L519" s="116">
        <f>L518-'Raw result'!A518-'Raw result'!B518</f>
        <v>5.4652631578943129</v>
      </c>
    </row>
    <row r="520" spans="1:12" x14ac:dyDescent="0.3">
      <c r="A520">
        <f>data!A520</f>
        <v>519</v>
      </c>
      <c r="B520" s="24">
        <f>data!B520</f>
        <v>43456</v>
      </c>
      <c r="C520">
        <f>data!C520</f>
        <v>15</v>
      </c>
      <c r="D520" t="str">
        <f>data!D520</f>
        <v>вых</v>
      </c>
      <c r="E520">
        <f>data!E520</f>
        <v>0</v>
      </c>
      <c r="F520">
        <f>IF(Расчет!H525=1,1,0)</f>
        <v>0</v>
      </c>
      <c r="G520" t="str">
        <f t="shared" si="24"/>
        <v>2018-12-22 15:00</v>
      </c>
      <c r="H520" s="116">
        <f>data!H520</f>
        <v>1.016</v>
      </c>
      <c r="I520" s="116">
        <f>-'Raw result'!A519-config!$D$14*'Raw result'!B519</f>
        <v>0</v>
      </c>
      <c r="J520" s="116">
        <f t="shared" si="25"/>
        <v>1.016</v>
      </c>
      <c r="K520" s="116" t="str">
        <f t="shared" si="26"/>
        <v/>
      </c>
      <c r="L520" s="116">
        <f>L519-'Raw result'!A519-'Raw result'!B519</f>
        <v>5.4652631578943129</v>
      </c>
    </row>
    <row r="521" spans="1:12" x14ac:dyDescent="0.3">
      <c r="A521">
        <f>data!A521</f>
        <v>520</v>
      </c>
      <c r="B521" s="24">
        <f>data!B521</f>
        <v>43456</v>
      </c>
      <c r="C521">
        <f>data!C521</f>
        <v>16</v>
      </c>
      <c r="D521" t="str">
        <f>data!D521</f>
        <v>вых</v>
      </c>
      <c r="E521">
        <f>data!E521</f>
        <v>0</v>
      </c>
      <c r="F521">
        <f>IF(Расчет!H526=1,1,0)</f>
        <v>0</v>
      </c>
      <c r="G521" t="str">
        <f t="shared" si="24"/>
        <v>2018-12-22 16:00</v>
      </c>
      <c r="H521" s="116">
        <f>data!H521</f>
        <v>1.0169999999999999</v>
      </c>
      <c r="I521" s="116">
        <f>-'Raw result'!A520-config!$D$14*'Raw result'!B520</f>
        <v>0</v>
      </c>
      <c r="J521" s="116">
        <f t="shared" si="25"/>
        <v>1.0169999999999999</v>
      </c>
      <c r="K521" s="116" t="str">
        <f t="shared" si="26"/>
        <v/>
      </c>
      <c r="L521" s="116">
        <f>L520-'Raw result'!A520-'Raw result'!B520</f>
        <v>5.4652631578943129</v>
      </c>
    </row>
    <row r="522" spans="1:12" x14ac:dyDescent="0.3">
      <c r="A522">
        <f>data!A522</f>
        <v>521</v>
      </c>
      <c r="B522" s="24">
        <f>data!B522</f>
        <v>43456</v>
      </c>
      <c r="C522">
        <f>data!C522</f>
        <v>17</v>
      </c>
      <c r="D522" t="str">
        <f>data!D522</f>
        <v>вых</v>
      </c>
      <c r="E522">
        <f>data!E522</f>
        <v>0</v>
      </c>
      <c r="F522">
        <f>IF(Расчет!H527=1,1,0)</f>
        <v>0</v>
      </c>
      <c r="G522" t="str">
        <f t="shared" si="24"/>
        <v>2018-12-22 17:00</v>
      </c>
      <c r="H522" s="116">
        <f>data!H522</f>
        <v>1.0329999999999999</v>
      </c>
      <c r="I522" s="116">
        <f>-'Raw result'!A521-config!$D$14*'Raw result'!B521</f>
        <v>-1.0329999999999999</v>
      </c>
      <c r="J522" s="116">
        <f t="shared" si="25"/>
        <v>0</v>
      </c>
      <c r="K522" s="116" t="str">
        <f t="shared" si="26"/>
        <v/>
      </c>
      <c r="L522" s="116">
        <f>L521-'Raw result'!A521-'Raw result'!B521</f>
        <v>4.3778947368416814</v>
      </c>
    </row>
    <row r="523" spans="1:12" x14ac:dyDescent="0.3">
      <c r="A523">
        <f>data!A523</f>
        <v>522</v>
      </c>
      <c r="B523" s="24">
        <f>data!B523</f>
        <v>43456</v>
      </c>
      <c r="C523">
        <f>data!C523</f>
        <v>18</v>
      </c>
      <c r="D523" t="str">
        <f>data!D523</f>
        <v>вых</v>
      </c>
      <c r="E523">
        <f>data!E523</f>
        <v>0</v>
      </c>
      <c r="F523">
        <f>IF(Расчет!H528=1,1,0)</f>
        <v>0</v>
      </c>
      <c r="G523" t="str">
        <f t="shared" si="24"/>
        <v>2018-12-22 18:00</v>
      </c>
      <c r="H523" s="116">
        <f>data!H523</f>
        <v>1.036</v>
      </c>
      <c r="I523" s="116">
        <f>-'Raw result'!A522-config!$D$14*'Raw result'!B522</f>
        <v>-1.036</v>
      </c>
      <c r="J523" s="116">
        <f t="shared" si="25"/>
        <v>0</v>
      </c>
      <c r="K523" s="116" t="str">
        <f t="shared" si="26"/>
        <v/>
      </c>
      <c r="L523" s="116">
        <f>L522-'Raw result'!A522-'Raw result'!B522</f>
        <v>3.2873684210522076</v>
      </c>
    </row>
    <row r="524" spans="1:12" x14ac:dyDescent="0.3">
      <c r="A524">
        <f>data!A524</f>
        <v>523</v>
      </c>
      <c r="B524" s="24">
        <f>data!B524</f>
        <v>43456</v>
      </c>
      <c r="C524">
        <f>data!C524</f>
        <v>19</v>
      </c>
      <c r="D524" t="str">
        <f>data!D524</f>
        <v>вых</v>
      </c>
      <c r="E524">
        <f>data!E524</f>
        <v>0</v>
      </c>
      <c r="F524">
        <f>IF(Расчет!H529=1,1,0)</f>
        <v>0</v>
      </c>
      <c r="G524" t="str">
        <f t="shared" si="24"/>
        <v>2018-12-22 19:00</v>
      </c>
      <c r="H524" s="116">
        <f>data!H524</f>
        <v>1.04</v>
      </c>
      <c r="I524" s="116">
        <f>-'Raw result'!A523-config!$D$14*'Raw result'!B523</f>
        <v>-1.04</v>
      </c>
      <c r="J524" s="116">
        <f t="shared" si="25"/>
        <v>0</v>
      </c>
      <c r="K524" s="116" t="str">
        <f t="shared" si="26"/>
        <v/>
      </c>
      <c r="L524" s="116">
        <f>L523-'Raw result'!A523-'Raw result'!B523</f>
        <v>2.1926315789469442</v>
      </c>
    </row>
    <row r="525" spans="1:12" x14ac:dyDescent="0.3">
      <c r="A525">
        <f>data!A525</f>
        <v>524</v>
      </c>
      <c r="B525" s="24">
        <f>data!B525</f>
        <v>43456</v>
      </c>
      <c r="C525">
        <f>data!C525</f>
        <v>20</v>
      </c>
      <c r="D525" t="str">
        <f>data!D525</f>
        <v>вых</v>
      </c>
      <c r="E525">
        <f>data!E525</f>
        <v>0</v>
      </c>
      <c r="F525">
        <f>IF(Расчет!H530=1,1,0)</f>
        <v>0</v>
      </c>
      <c r="G525" t="str">
        <f t="shared" si="24"/>
        <v>2018-12-22 20:00</v>
      </c>
      <c r="H525" s="116">
        <f>data!H525</f>
        <v>1.0429999999999999</v>
      </c>
      <c r="I525" s="116">
        <f>-'Raw result'!A524-config!$D$14*'Raw result'!B524</f>
        <v>-1.0429999999999997</v>
      </c>
      <c r="J525" s="116">
        <f t="shared" si="25"/>
        <v>0</v>
      </c>
      <c r="K525" s="116" t="str">
        <f t="shared" si="26"/>
        <v/>
      </c>
      <c r="L525" s="116">
        <f>L524-'Raw result'!A524-'Raw result'!B524</f>
        <v>1.0947368421048391</v>
      </c>
    </row>
    <row r="526" spans="1:12" x14ac:dyDescent="0.3">
      <c r="A526">
        <f>data!A526</f>
        <v>525</v>
      </c>
      <c r="B526" s="24">
        <f>data!B526</f>
        <v>43456</v>
      </c>
      <c r="C526">
        <f>data!C526</f>
        <v>21</v>
      </c>
      <c r="D526" t="str">
        <f>data!D526</f>
        <v>вых</v>
      </c>
      <c r="E526">
        <f>data!E526</f>
        <v>0</v>
      </c>
      <c r="F526">
        <f>IF(Расчет!H531=1,1,0)</f>
        <v>0</v>
      </c>
      <c r="G526" t="str">
        <f t="shared" si="24"/>
        <v>2018-12-22 21:00</v>
      </c>
      <c r="H526" s="116">
        <f>data!H526</f>
        <v>1.04</v>
      </c>
      <c r="I526" s="116">
        <f>-'Raw result'!A525-config!$D$14*'Raw result'!B525</f>
        <v>-1.04</v>
      </c>
      <c r="J526" s="116">
        <f t="shared" si="25"/>
        <v>0</v>
      </c>
      <c r="K526" s="116" t="str">
        <f t="shared" si="26"/>
        <v/>
      </c>
      <c r="L526" s="116">
        <f>L525-'Raw result'!A525-'Raw result'!B525</f>
        <v>-4.241051954068098E-13</v>
      </c>
    </row>
    <row r="527" spans="1:12" x14ac:dyDescent="0.3">
      <c r="A527">
        <f>data!A527</f>
        <v>526</v>
      </c>
      <c r="B527" s="24">
        <f>data!B527</f>
        <v>43456</v>
      </c>
      <c r="C527">
        <f>data!C527</f>
        <v>22</v>
      </c>
      <c r="D527" t="str">
        <f>data!D527</f>
        <v>вых</v>
      </c>
      <c r="E527">
        <f>data!E527</f>
        <v>0</v>
      </c>
      <c r="F527">
        <f>IF(Расчет!H532=1,1,0)</f>
        <v>0</v>
      </c>
      <c r="G527" t="str">
        <f t="shared" si="24"/>
        <v>2018-12-22 22:00</v>
      </c>
      <c r="H527" s="116">
        <f>data!H527</f>
        <v>1.0389999999999999</v>
      </c>
      <c r="I527" s="116">
        <f>-'Raw result'!A526-config!$D$14*'Raw result'!B526</f>
        <v>0</v>
      </c>
      <c r="J527" s="116">
        <f t="shared" si="25"/>
        <v>1.0389999999999999</v>
      </c>
      <c r="K527" s="116" t="str">
        <f t="shared" si="26"/>
        <v/>
      </c>
      <c r="L527" s="116">
        <f>L526-'Raw result'!A526-'Raw result'!B526</f>
        <v>-4.241051954068098E-13</v>
      </c>
    </row>
    <row r="528" spans="1:12" x14ac:dyDescent="0.3">
      <c r="A528">
        <f>data!A528</f>
        <v>527</v>
      </c>
      <c r="B528" s="24">
        <f>data!B528</f>
        <v>43456</v>
      </c>
      <c r="C528">
        <f>data!C528</f>
        <v>23</v>
      </c>
      <c r="D528" t="str">
        <f>data!D528</f>
        <v>вых</v>
      </c>
      <c r="E528">
        <f>data!E528</f>
        <v>0</v>
      </c>
      <c r="F528">
        <f>IF(Расчет!H533=1,1,0)</f>
        <v>0</v>
      </c>
      <c r="G528" t="str">
        <f t="shared" si="24"/>
        <v>2018-12-22 23:00</v>
      </c>
      <c r="H528" s="116">
        <f>data!H528</f>
        <v>1.0329999999999999</v>
      </c>
      <c r="I528" s="116">
        <f>-'Raw result'!A527-config!$D$14*'Raw result'!B527</f>
        <v>0</v>
      </c>
      <c r="J528" s="116">
        <f t="shared" si="25"/>
        <v>1.0329999999999999</v>
      </c>
      <c r="K528" s="116" t="str">
        <f t="shared" si="26"/>
        <v/>
      </c>
      <c r="L528" s="116">
        <f>L527-'Raw result'!A527-'Raw result'!B527</f>
        <v>-4.241051954068098E-13</v>
      </c>
    </row>
    <row r="529" spans="1:12" x14ac:dyDescent="0.3">
      <c r="A529">
        <f>data!A529</f>
        <v>528</v>
      </c>
      <c r="B529" s="24">
        <f>data!B529</f>
        <v>43456</v>
      </c>
      <c r="C529">
        <f>data!C529</f>
        <v>24</v>
      </c>
      <c r="D529" t="str">
        <f>data!D529</f>
        <v>вых</v>
      </c>
      <c r="E529">
        <f>data!E529</f>
        <v>0</v>
      </c>
      <c r="F529">
        <f>IF(Расчет!H534=1,1,0)</f>
        <v>0</v>
      </c>
      <c r="G529" t="str">
        <f t="shared" si="24"/>
        <v>2018-12-22 24:00</v>
      </c>
      <c r="H529" s="116">
        <f>data!H529</f>
        <v>1.0369999999999999</v>
      </c>
      <c r="I529" s="116">
        <f>-'Raw result'!A528-config!$D$14*'Raw result'!B528</f>
        <v>0</v>
      </c>
      <c r="J529" s="116">
        <f t="shared" si="25"/>
        <v>1.0369999999999999</v>
      </c>
      <c r="K529" s="116" t="str">
        <f t="shared" si="26"/>
        <v/>
      </c>
      <c r="L529" s="116">
        <f>L528-'Raw result'!A528-'Raw result'!B528</f>
        <v>-4.241051954068098E-13</v>
      </c>
    </row>
    <row r="530" spans="1:12" x14ac:dyDescent="0.3">
      <c r="A530">
        <f>data!A530</f>
        <v>529</v>
      </c>
      <c r="B530" s="24">
        <f>data!B530</f>
        <v>43457</v>
      </c>
      <c r="C530">
        <f>data!C530</f>
        <v>1</v>
      </c>
      <c r="D530" t="str">
        <f>data!D530</f>
        <v>вых</v>
      </c>
      <c r="E530">
        <f>data!E530</f>
        <v>0</v>
      </c>
      <c r="F530">
        <f>IF(Расчет!H535=1,1,0)</f>
        <v>0</v>
      </c>
      <c r="G530" t="str">
        <f t="shared" si="24"/>
        <v>2018-12-23 1:00</v>
      </c>
      <c r="H530" s="116">
        <f>data!H530</f>
        <v>1.0329999999999999</v>
      </c>
      <c r="I530" s="116">
        <f>-'Raw result'!A529-config!$D$14*'Raw result'!B529</f>
        <v>0</v>
      </c>
      <c r="J530" s="116">
        <f t="shared" si="25"/>
        <v>1.0329999999999999</v>
      </c>
      <c r="K530" s="116" t="str">
        <f t="shared" si="26"/>
        <v/>
      </c>
      <c r="L530" s="116">
        <f>L529-'Raw result'!A529-'Raw result'!B529</f>
        <v>-4.241051954068098E-13</v>
      </c>
    </row>
    <row r="531" spans="1:12" x14ac:dyDescent="0.3">
      <c r="A531">
        <f>data!A531</f>
        <v>530</v>
      </c>
      <c r="B531" s="24">
        <f>data!B531</f>
        <v>43457</v>
      </c>
      <c r="C531">
        <f>data!C531</f>
        <v>2</v>
      </c>
      <c r="D531" t="str">
        <f>data!D531</f>
        <v>вых</v>
      </c>
      <c r="E531">
        <f>data!E531</f>
        <v>0</v>
      </c>
      <c r="F531">
        <f>IF(Расчет!H536=1,1,0)</f>
        <v>0</v>
      </c>
      <c r="G531" t="str">
        <f t="shared" si="24"/>
        <v>2018-12-23 2:00</v>
      </c>
      <c r="H531" s="116">
        <f>data!H531</f>
        <v>1.0369999999999999</v>
      </c>
      <c r="I531" s="116">
        <f>-'Raw result'!A530-config!$D$14*'Raw result'!B530</f>
        <v>0</v>
      </c>
      <c r="J531" s="116">
        <f t="shared" si="25"/>
        <v>1.0369999999999999</v>
      </c>
      <c r="K531" s="116" t="str">
        <f t="shared" si="26"/>
        <v/>
      </c>
      <c r="L531" s="116">
        <f>L530-'Raw result'!A530-'Raw result'!B530</f>
        <v>-4.241051954068098E-13</v>
      </c>
    </row>
    <row r="532" spans="1:12" x14ac:dyDescent="0.3">
      <c r="A532">
        <f>data!A532</f>
        <v>531</v>
      </c>
      <c r="B532" s="24">
        <f>data!B532</f>
        <v>43457</v>
      </c>
      <c r="C532">
        <f>data!C532</f>
        <v>3</v>
      </c>
      <c r="D532" t="str">
        <f>data!D532</f>
        <v>вых</v>
      </c>
      <c r="E532">
        <f>data!E532</f>
        <v>0</v>
      </c>
      <c r="F532">
        <f>IF(Расчет!H537=1,1,0)</f>
        <v>0</v>
      </c>
      <c r="G532" t="str">
        <f t="shared" si="24"/>
        <v>2018-12-23 3:00</v>
      </c>
      <c r="H532" s="116">
        <f>data!H532</f>
        <v>1.0329999999999999</v>
      </c>
      <c r="I532" s="116">
        <f>-'Raw result'!A531-config!$D$14*'Raw result'!B531</f>
        <v>0.93000000000036187</v>
      </c>
      <c r="J532" s="116">
        <f t="shared" si="25"/>
        <v>1.9630000000003618</v>
      </c>
      <c r="K532" s="116" t="str">
        <f t="shared" si="26"/>
        <v/>
      </c>
      <c r="L532" s="116">
        <f>L531-'Raw result'!A531-'Raw result'!B531</f>
        <v>0.92999999999993777</v>
      </c>
    </row>
    <row r="533" spans="1:12" x14ac:dyDescent="0.3">
      <c r="A533">
        <f>data!A533</f>
        <v>532</v>
      </c>
      <c r="B533" s="24">
        <f>data!B533</f>
        <v>43457</v>
      </c>
      <c r="C533">
        <f>data!C533</f>
        <v>4</v>
      </c>
      <c r="D533" t="str">
        <f>data!D533</f>
        <v>вых</v>
      </c>
      <c r="E533">
        <f>data!E533</f>
        <v>0</v>
      </c>
      <c r="F533">
        <f>IF(Расчет!H538=1,1,0)</f>
        <v>0</v>
      </c>
      <c r="G533" t="str">
        <f t="shared" si="24"/>
        <v>2018-12-23 4:00</v>
      </c>
      <c r="H533" s="116">
        <f>data!H533</f>
        <v>1.0349999999999999</v>
      </c>
      <c r="I533" s="116">
        <f>-'Raw result'!A532-config!$D$14*'Raw result'!B532</f>
        <v>2.5</v>
      </c>
      <c r="J533" s="116">
        <f t="shared" si="25"/>
        <v>3.5350000000000001</v>
      </c>
      <c r="K533" s="116" t="str">
        <f t="shared" si="26"/>
        <v/>
      </c>
      <c r="L533" s="116">
        <f>L532-'Raw result'!A532-'Raw result'!B532</f>
        <v>3.4299999999999375</v>
      </c>
    </row>
    <row r="534" spans="1:12" x14ac:dyDescent="0.3">
      <c r="A534">
        <f>data!A534</f>
        <v>533</v>
      </c>
      <c r="B534" s="24">
        <f>data!B534</f>
        <v>43457</v>
      </c>
      <c r="C534">
        <f>data!C534</f>
        <v>5</v>
      </c>
      <c r="D534" t="str">
        <f>data!D534</f>
        <v>вых</v>
      </c>
      <c r="E534">
        <f>data!E534</f>
        <v>0</v>
      </c>
      <c r="F534">
        <f>IF(Расчет!H539=1,1,0)</f>
        <v>0</v>
      </c>
      <c r="G534" t="str">
        <f t="shared" si="24"/>
        <v>2018-12-23 5:00</v>
      </c>
      <c r="H534" s="116">
        <f>data!H534</f>
        <v>1.036</v>
      </c>
      <c r="I534" s="116">
        <f>-'Raw result'!A533-config!$D$14*'Raw result'!B533</f>
        <v>2.5</v>
      </c>
      <c r="J534" s="116">
        <f t="shared" si="25"/>
        <v>3.536</v>
      </c>
      <c r="K534" s="116" t="str">
        <f t="shared" si="26"/>
        <v/>
      </c>
      <c r="L534" s="116">
        <f>L533-'Raw result'!A533-'Raw result'!B533</f>
        <v>5.9299999999999375</v>
      </c>
    </row>
    <row r="535" spans="1:12" x14ac:dyDescent="0.3">
      <c r="A535">
        <f>data!A535</f>
        <v>534</v>
      </c>
      <c r="B535" s="24">
        <f>data!B535</f>
        <v>43457</v>
      </c>
      <c r="C535">
        <f>data!C535</f>
        <v>6</v>
      </c>
      <c r="D535" t="str">
        <f>data!D535</f>
        <v>вых</v>
      </c>
      <c r="E535">
        <f>data!E535</f>
        <v>0</v>
      </c>
      <c r="F535">
        <f>IF(Расчет!H540=1,1,0)</f>
        <v>0</v>
      </c>
      <c r="G535" t="str">
        <f t="shared" si="24"/>
        <v>2018-12-23 6:00</v>
      </c>
      <c r="H535" s="116">
        <f>data!H535</f>
        <v>1.038</v>
      </c>
      <c r="I535" s="116">
        <f>-'Raw result'!A534-config!$D$14*'Raw result'!B534</f>
        <v>0</v>
      </c>
      <c r="J535" s="116">
        <f t="shared" si="25"/>
        <v>1.038</v>
      </c>
      <c r="K535" s="116" t="str">
        <f t="shared" si="26"/>
        <v/>
      </c>
      <c r="L535" s="116">
        <f>L534-'Raw result'!A534-'Raw result'!B534</f>
        <v>5.9299999999999375</v>
      </c>
    </row>
    <row r="536" spans="1:12" x14ac:dyDescent="0.3">
      <c r="A536">
        <f>data!A536</f>
        <v>535</v>
      </c>
      <c r="B536" s="24">
        <f>data!B536</f>
        <v>43457</v>
      </c>
      <c r="C536">
        <f>data!C536</f>
        <v>7</v>
      </c>
      <c r="D536" t="str">
        <f>data!D536</f>
        <v>вых</v>
      </c>
      <c r="E536">
        <f>data!E536</f>
        <v>0</v>
      </c>
      <c r="F536">
        <f>IF(Расчет!H541=1,1,0)</f>
        <v>0</v>
      </c>
      <c r="G536" t="str">
        <f t="shared" si="24"/>
        <v>2018-12-23 7:00</v>
      </c>
      <c r="H536" s="116">
        <f>data!H536</f>
        <v>1.0389999999999999</v>
      </c>
      <c r="I536" s="116">
        <f>-'Raw result'!A535-config!$D$14*'Raw result'!B535</f>
        <v>0</v>
      </c>
      <c r="J536" s="116">
        <f t="shared" si="25"/>
        <v>1.0389999999999999</v>
      </c>
      <c r="K536" s="116" t="str">
        <f t="shared" si="26"/>
        <v/>
      </c>
      <c r="L536" s="116">
        <f>L535-'Raw result'!A535-'Raw result'!B535</f>
        <v>5.9299999999999375</v>
      </c>
    </row>
    <row r="537" spans="1:12" x14ac:dyDescent="0.3">
      <c r="A537">
        <f>data!A537</f>
        <v>536</v>
      </c>
      <c r="B537" s="24">
        <f>data!B537</f>
        <v>43457</v>
      </c>
      <c r="C537">
        <f>data!C537</f>
        <v>8</v>
      </c>
      <c r="D537" t="str">
        <f>data!D537</f>
        <v>вых</v>
      </c>
      <c r="E537">
        <f>data!E537</f>
        <v>0</v>
      </c>
      <c r="F537">
        <f>IF(Расчет!H542=1,1,0)</f>
        <v>0</v>
      </c>
      <c r="G537" t="str">
        <f t="shared" si="24"/>
        <v>2018-12-23 8:00</v>
      </c>
      <c r="H537" s="116">
        <f>data!H537</f>
        <v>1.032</v>
      </c>
      <c r="I537" s="116">
        <f>-'Raw result'!A536-config!$D$14*'Raw result'!B536</f>
        <v>0</v>
      </c>
      <c r="J537" s="116">
        <f t="shared" si="25"/>
        <v>1.032</v>
      </c>
      <c r="K537" s="116" t="str">
        <f t="shared" si="26"/>
        <v/>
      </c>
      <c r="L537" s="116">
        <f>L536-'Raw result'!A536-'Raw result'!B536</f>
        <v>5.9299999999999375</v>
      </c>
    </row>
    <row r="538" spans="1:12" x14ac:dyDescent="0.3">
      <c r="A538">
        <f>data!A538</f>
        <v>537</v>
      </c>
      <c r="B538" s="24">
        <f>data!B538</f>
        <v>43457</v>
      </c>
      <c r="C538">
        <f>data!C538</f>
        <v>9</v>
      </c>
      <c r="D538" t="str">
        <f>data!D538</f>
        <v>вых</v>
      </c>
      <c r="E538">
        <f>data!E538</f>
        <v>0</v>
      </c>
      <c r="F538">
        <f>IF(Расчет!H543=1,1,0)</f>
        <v>0</v>
      </c>
      <c r="G538" t="str">
        <f t="shared" si="24"/>
        <v>2018-12-23 9:00</v>
      </c>
      <c r="H538" s="116">
        <f>data!H538</f>
        <v>1.03</v>
      </c>
      <c r="I538" s="116">
        <f>-'Raw result'!A537-config!$D$14*'Raw result'!B537</f>
        <v>0</v>
      </c>
      <c r="J538" s="116">
        <f t="shared" si="25"/>
        <v>1.03</v>
      </c>
      <c r="K538" s="116" t="str">
        <f t="shared" si="26"/>
        <v/>
      </c>
      <c r="L538" s="116">
        <f>L537-'Raw result'!A537-'Raw result'!B537</f>
        <v>5.9299999999999375</v>
      </c>
    </row>
    <row r="539" spans="1:12" x14ac:dyDescent="0.3">
      <c r="A539">
        <f>data!A539</f>
        <v>538</v>
      </c>
      <c r="B539" s="24">
        <f>data!B539</f>
        <v>43457</v>
      </c>
      <c r="C539">
        <f>data!C539</f>
        <v>10</v>
      </c>
      <c r="D539" t="str">
        <f>data!D539</f>
        <v>вых</v>
      </c>
      <c r="E539">
        <f>data!E539</f>
        <v>0</v>
      </c>
      <c r="F539">
        <f>IF(Расчет!H544=1,1,0)</f>
        <v>0</v>
      </c>
      <c r="G539" t="str">
        <f t="shared" si="24"/>
        <v>2018-12-23 10:00</v>
      </c>
      <c r="H539" s="116">
        <f>data!H539</f>
        <v>1.0169999999999999</v>
      </c>
      <c r="I539" s="116">
        <f>-'Raw result'!A538-config!$D$14*'Raw result'!B538</f>
        <v>0</v>
      </c>
      <c r="J539" s="116">
        <f t="shared" si="25"/>
        <v>1.0169999999999999</v>
      </c>
      <c r="K539" s="116" t="str">
        <f t="shared" si="26"/>
        <v/>
      </c>
      <c r="L539" s="116">
        <f>L538-'Raw result'!A538-'Raw result'!B538</f>
        <v>5.9299999999999375</v>
      </c>
    </row>
    <row r="540" spans="1:12" x14ac:dyDescent="0.3">
      <c r="A540">
        <f>data!A540</f>
        <v>539</v>
      </c>
      <c r="B540" s="24">
        <f>data!B540</f>
        <v>43457</v>
      </c>
      <c r="C540">
        <f>data!C540</f>
        <v>11</v>
      </c>
      <c r="D540" t="str">
        <f>data!D540</f>
        <v>вых</v>
      </c>
      <c r="E540">
        <f>data!E540</f>
        <v>0</v>
      </c>
      <c r="F540">
        <f>IF(Расчет!H545=1,1,0)</f>
        <v>0</v>
      </c>
      <c r="G540" t="str">
        <f t="shared" si="24"/>
        <v>2018-12-23 11:00</v>
      </c>
      <c r="H540" s="116">
        <f>data!H540</f>
        <v>1.006</v>
      </c>
      <c r="I540" s="116">
        <f>-'Raw result'!A539-config!$D$14*'Raw result'!B539</f>
        <v>0</v>
      </c>
      <c r="J540" s="116">
        <f t="shared" si="25"/>
        <v>1.006</v>
      </c>
      <c r="K540" s="116" t="str">
        <f t="shared" si="26"/>
        <v/>
      </c>
      <c r="L540" s="116">
        <f>L539-'Raw result'!A539-'Raw result'!B539</f>
        <v>5.9299999999999375</v>
      </c>
    </row>
    <row r="541" spans="1:12" x14ac:dyDescent="0.3">
      <c r="A541">
        <f>data!A541</f>
        <v>540</v>
      </c>
      <c r="B541" s="24">
        <f>data!B541</f>
        <v>43457</v>
      </c>
      <c r="C541">
        <f>data!C541</f>
        <v>12</v>
      </c>
      <c r="D541" t="str">
        <f>data!D541</f>
        <v>вых</v>
      </c>
      <c r="E541">
        <f>data!E541</f>
        <v>0</v>
      </c>
      <c r="F541">
        <f>IF(Расчет!H546=1,1,0)</f>
        <v>0</v>
      </c>
      <c r="G541" t="str">
        <f t="shared" si="24"/>
        <v>2018-12-23 12:00</v>
      </c>
      <c r="H541" s="116">
        <f>data!H541</f>
        <v>1.0009999999999999</v>
      </c>
      <c r="I541" s="116">
        <f>-'Raw result'!A540-config!$D$14*'Raw result'!B540</f>
        <v>0</v>
      </c>
      <c r="J541" s="116">
        <f t="shared" si="25"/>
        <v>1.0009999999999999</v>
      </c>
      <c r="K541" s="116" t="str">
        <f t="shared" si="26"/>
        <v/>
      </c>
      <c r="L541" s="116">
        <f>L540-'Raw result'!A540-'Raw result'!B540</f>
        <v>5.9299999999999375</v>
      </c>
    </row>
    <row r="542" spans="1:12" x14ac:dyDescent="0.3">
      <c r="A542">
        <f>data!A542</f>
        <v>541</v>
      </c>
      <c r="B542" s="24">
        <f>data!B542</f>
        <v>43457</v>
      </c>
      <c r="C542">
        <f>data!C542</f>
        <v>13</v>
      </c>
      <c r="D542" t="str">
        <f>data!D542</f>
        <v>вых</v>
      </c>
      <c r="E542">
        <f>data!E542</f>
        <v>0</v>
      </c>
      <c r="F542">
        <f>IF(Расчет!H547=1,1,0)</f>
        <v>0</v>
      </c>
      <c r="G542" t="str">
        <f t="shared" si="24"/>
        <v>2018-12-23 13:00</v>
      </c>
      <c r="H542" s="116">
        <f>data!H542</f>
        <v>0.996</v>
      </c>
      <c r="I542" s="116">
        <f>-'Raw result'!A541-config!$D$14*'Raw result'!B541</f>
        <v>0</v>
      </c>
      <c r="J542" s="116">
        <f t="shared" si="25"/>
        <v>0.996</v>
      </c>
      <c r="K542" s="116" t="str">
        <f t="shared" si="26"/>
        <v/>
      </c>
      <c r="L542" s="116">
        <f>L541-'Raw result'!A541-'Raw result'!B541</f>
        <v>5.9299999999999375</v>
      </c>
    </row>
    <row r="543" spans="1:12" x14ac:dyDescent="0.3">
      <c r="A543">
        <f>data!A543</f>
        <v>542</v>
      </c>
      <c r="B543" s="24">
        <f>data!B543</f>
        <v>43457</v>
      </c>
      <c r="C543">
        <f>data!C543</f>
        <v>14</v>
      </c>
      <c r="D543" t="str">
        <f>data!D543</f>
        <v>вых</v>
      </c>
      <c r="E543">
        <f>data!E543</f>
        <v>0</v>
      </c>
      <c r="F543">
        <f>IF(Расчет!H548=1,1,0)</f>
        <v>0</v>
      </c>
      <c r="G543" t="str">
        <f t="shared" si="24"/>
        <v>2018-12-23 14:00</v>
      </c>
      <c r="H543" s="116">
        <f>data!H543</f>
        <v>1.0009999999999999</v>
      </c>
      <c r="I543" s="116">
        <f>-'Raw result'!A542-config!$D$14*'Raw result'!B542</f>
        <v>0</v>
      </c>
      <c r="J543" s="116">
        <f t="shared" si="25"/>
        <v>1.0009999999999999</v>
      </c>
      <c r="K543" s="116" t="str">
        <f t="shared" si="26"/>
        <v/>
      </c>
      <c r="L543" s="116">
        <f>L542-'Raw result'!A542-'Raw result'!B542</f>
        <v>5.9299999999999375</v>
      </c>
    </row>
    <row r="544" spans="1:12" x14ac:dyDescent="0.3">
      <c r="A544">
        <f>data!A544</f>
        <v>543</v>
      </c>
      <c r="B544" s="24">
        <f>data!B544</f>
        <v>43457</v>
      </c>
      <c r="C544">
        <f>data!C544</f>
        <v>15</v>
      </c>
      <c r="D544" t="str">
        <f>data!D544</f>
        <v>вых</v>
      </c>
      <c r="E544">
        <f>data!E544</f>
        <v>0</v>
      </c>
      <c r="F544">
        <f>IF(Расчет!H549=1,1,0)</f>
        <v>0</v>
      </c>
      <c r="G544" t="str">
        <f t="shared" si="24"/>
        <v>2018-12-23 15:00</v>
      </c>
      <c r="H544" s="116">
        <f>data!H544</f>
        <v>1.0049999999999999</v>
      </c>
      <c r="I544" s="116">
        <f>-'Raw result'!A543-config!$D$14*'Raw result'!B543</f>
        <v>0</v>
      </c>
      <c r="J544" s="116">
        <f t="shared" si="25"/>
        <v>1.0049999999999999</v>
      </c>
      <c r="K544" s="116" t="str">
        <f t="shared" si="26"/>
        <v/>
      </c>
      <c r="L544" s="116">
        <f>L543-'Raw result'!A543-'Raw result'!B543</f>
        <v>5.9299999999999375</v>
      </c>
    </row>
    <row r="545" spans="1:12" x14ac:dyDescent="0.3">
      <c r="A545">
        <f>data!A545</f>
        <v>544</v>
      </c>
      <c r="B545" s="24">
        <f>data!B545</f>
        <v>43457</v>
      </c>
      <c r="C545">
        <f>data!C545</f>
        <v>16</v>
      </c>
      <c r="D545" t="str">
        <f>data!D545</f>
        <v>вых</v>
      </c>
      <c r="E545">
        <f>data!E545</f>
        <v>0</v>
      </c>
      <c r="F545">
        <f>IF(Расчет!H550=1,1,0)</f>
        <v>0</v>
      </c>
      <c r="G545" t="str">
        <f t="shared" si="24"/>
        <v>2018-12-23 16:00</v>
      </c>
      <c r="H545" s="116">
        <f>data!H545</f>
        <v>1.002</v>
      </c>
      <c r="I545" s="116">
        <f>-'Raw result'!A544-config!$D$14*'Raw result'!B544</f>
        <v>0</v>
      </c>
      <c r="J545" s="116">
        <f t="shared" si="25"/>
        <v>1.002</v>
      </c>
      <c r="K545" s="116" t="str">
        <f t="shared" si="26"/>
        <v/>
      </c>
      <c r="L545" s="116">
        <f>L544-'Raw result'!A544-'Raw result'!B544</f>
        <v>5.9299999999999375</v>
      </c>
    </row>
    <row r="546" spans="1:12" x14ac:dyDescent="0.3">
      <c r="A546">
        <f>data!A546</f>
        <v>545</v>
      </c>
      <c r="B546" s="24">
        <f>data!B546</f>
        <v>43457</v>
      </c>
      <c r="C546">
        <f>data!C546</f>
        <v>17</v>
      </c>
      <c r="D546" t="str">
        <f>data!D546</f>
        <v>вых</v>
      </c>
      <c r="E546">
        <f>data!E546</f>
        <v>0</v>
      </c>
      <c r="F546">
        <f>IF(Расчет!H551=1,1,0)</f>
        <v>0</v>
      </c>
      <c r="G546" t="str">
        <f t="shared" si="24"/>
        <v>2018-12-23 17:00</v>
      </c>
      <c r="H546" s="116">
        <f>data!H546</f>
        <v>1.022</v>
      </c>
      <c r="I546" s="116">
        <f>-'Raw result'!A545-config!$D$14*'Raw result'!B545</f>
        <v>-1.022</v>
      </c>
      <c r="J546" s="116">
        <f t="shared" si="25"/>
        <v>0</v>
      </c>
      <c r="K546" s="116" t="str">
        <f t="shared" si="26"/>
        <v/>
      </c>
      <c r="L546" s="116">
        <f>L545-'Raw result'!A545-'Raw result'!B545</f>
        <v>4.8542105263157271</v>
      </c>
    </row>
    <row r="547" spans="1:12" x14ac:dyDescent="0.3">
      <c r="A547">
        <f>data!A547</f>
        <v>546</v>
      </c>
      <c r="B547" s="24">
        <f>data!B547</f>
        <v>43457</v>
      </c>
      <c r="C547">
        <f>data!C547</f>
        <v>18</v>
      </c>
      <c r="D547" t="str">
        <f>data!D547</f>
        <v>вых</v>
      </c>
      <c r="E547">
        <f>data!E547</f>
        <v>0</v>
      </c>
      <c r="F547">
        <f>IF(Расчет!H552=1,1,0)</f>
        <v>0</v>
      </c>
      <c r="G547" t="str">
        <f t="shared" si="24"/>
        <v>2018-12-23 18:00</v>
      </c>
      <c r="H547" s="116">
        <f>data!H547</f>
        <v>1.0309999999999999</v>
      </c>
      <c r="I547" s="116">
        <f>-'Raw result'!A546-config!$D$14*'Raw result'!B546</f>
        <v>-1.0310000000000001</v>
      </c>
      <c r="J547" s="116">
        <f t="shared" si="25"/>
        <v>0</v>
      </c>
      <c r="K547" s="116" t="str">
        <f t="shared" si="26"/>
        <v/>
      </c>
      <c r="L547" s="116">
        <f>L546-'Raw result'!A546-'Raw result'!B546</f>
        <v>3.7689473684209904</v>
      </c>
    </row>
    <row r="548" spans="1:12" x14ac:dyDescent="0.3">
      <c r="A548">
        <f>data!A548</f>
        <v>547</v>
      </c>
      <c r="B548" s="24">
        <f>data!B548</f>
        <v>43457</v>
      </c>
      <c r="C548">
        <f>data!C548</f>
        <v>19</v>
      </c>
      <c r="D548" t="str">
        <f>data!D548</f>
        <v>вых</v>
      </c>
      <c r="E548">
        <f>data!E548</f>
        <v>0</v>
      </c>
      <c r="F548">
        <f>IF(Расчет!H553=1,1,0)</f>
        <v>0</v>
      </c>
      <c r="G548" t="str">
        <f t="shared" si="24"/>
        <v>2018-12-23 19:00</v>
      </c>
      <c r="H548" s="116">
        <f>data!H548</f>
        <v>1.034</v>
      </c>
      <c r="I548" s="116">
        <f>-'Raw result'!A547-config!$D$14*'Raw result'!B547</f>
        <v>-1.0340000000000003</v>
      </c>
      <c r="J548" s="116">
        <f t="shared" si="25"/>
        <v>0</v>
      </c>
      <c r="K548" s="116" t="str">
        <f t="shared" si="26"/>
        <v/>
      </c>
      <c r="L548" s="116">
        <f>L547-'Raw result'!A547-'Raw result'!B547</f>
        <v>2.680526315789411</v>
      </c>
    </row>
    <row r="549" spans="1:12" x14ac:dyDescent="0.3">
      <c r="A549">
        <f>data!A549</f>
        <v>548</v>
      </c>
      <c r="B549" s="24">
        <f>data!B549</f>
        <v>43457</v>
      </c>
      <c r="C549">
        <f>data!C549</f>
        <v>20</v>
      </c>
      <c r="D549" t="str">
        <f>data!D549</f>
        <v>вых</v>
      </c>
      <c r="E549">
        <f>data!E549</f>
        <v>0</v>
      </c>
      <c r="F549">
        <f>IF(Расчет!H554=1,1,0)</f>
        <v>0</v>
      </c>
      <c r="G549" t="str">
        <f t="shared" si="24"/>
        <v>2018-12-23 20:00</v>
      </c>
      <c r="H549" s="116">
        <f>data!H549</f>
        <v>1.032</v>
      </c>
      <c r="I549" s="116">
        <f>-'Raw result'!A548-config!$D$14*'Raw result'!B548</f>
        <v>-1.032</v>
      </c>
      <c r="J549" s="116">
        <f t="shared" si="25"/>
        <v>0</v>
      </c>
      <c r="K549" s="116" t="str">
        <f t="shared" si="26"/>
        <v/>
      </c>
      <c r="L549" s="116">
        <f>L548-'Raw result'!A548-'Raw result'!B548</f>
        <v>1.5942105263157267</v>
      </c>
    </row>
    <row r="550" spans="1:12" x14ac:dyDescent="0.3">
      <c r="A550">
        <f>data!A550</f>
        <v>549</v>
      </c>
      <c r="B550" s="24">
        <f>data!B550</f>
        <v>43457</v>
      </c>
      <c r="C550">
        <f>data!C550</f>
        <v>21</v>
      </c>
      <c r="D550" t="str">
        <f>data!D550</f>
        <v>вых</v>
      </c>
      <c r="E550">
        <f>data!E550</f>
        <v>0</v>
      </c>
      <c r="F550">
        <f>IF(Расчет!H555=1,1,0)</f>
        <v>0</v>
      </c>
      <c r="G550" t="str">
        <f t="shared" si="24"/>
        <v>2018-12-23 21:00</v>
      </c>
      <c r="H550" s="116">
        <f>data!H550</f>
        <v>1.0249999999999999</v>
      </c>
      <c r="I550" s="116">
        <f>-'Raw result'!A549-config!$D$14*'Raw result'!B549</f>
        <v>-1.0249999999999999</v>
      </c>
      <c r="J550" s="116">
        <f t="shared" si="25"/>
        <v>0</v>
      </c>
      <c r="K550" s="116" t="str">
        <f t="shared" si="26"/>
        <v/>
      </c>
      <c r="L550" s="116">
        <f>L549-'Raw result'!A549-'Raw result'!B549</f>
        <v>0.51526315789467403</v>
      </c>
    </row>
    <row r="551" spans="1:12" x14ac:dyDescent="0.3">
      <c r="A551">
        <f>data!A551</f>
        <v>550</v>
      </c>
      <c r="B551" s="24">
        <f>data!B551</f>
        <v>43457</v>
      </c>
      <c r="C551">
        <f>data!C551</f>
        <v>22</v>
      </c>
      <c r="D551" t="str">
        <f>data!D551</f>
        <v>вых</v>
      </c>
      <c r="E551">
        <f>data!E551</f>
        <v>0</v>
      </c>
      <c r="F551">
        <f>IF(Расчет!H556=1,1,0)</f>
        <v>0</v>
      </c>
      <c r="G551" t="str">
        <f t="shared" si="24"/>
        <v>2018-12-23 22:00</v>
      </c>
      <c r="H551" s="116">
        <f>data!H551</f>
        <v>1.022</v>
      </c>
      <c r="I551" s="116">
        <f>-'Raw result'!A550-config!$D$14*'Raw result'!B550</f>
        <v>-0.48949999999961596</v>
      </c>
      <c r="J551" s="116">
        <f t="shared" si="25"/>
        <v>0.53250000000038411</v>
      </c>
      <c r="K551" s="116" t="str">
        <f t="shared" si="26"/>
        <v/>
      </c>
      <c r="L551" s="116">
        <f>L550-'Raw result'!A550-'Raw result'!B550</f>
        <v>3.4139358007223564E-13</v>
      </c>
    </row>
    <row r="552" spans="1:12" x14ac:dyDescent="0.3">
      <c r="A552">
        <f>data!A552</f>
        <v>551</v>
      </c>
      <c r="B552" s="24">
        <f>data!B552</f>
        <v>43457</v>
      </c>
      <c r="C552">
        <f>data!C552</f>
        <v>23</v>
      </c>
      <c r="D552" t="str">
        <f>data!D552</f>
        <v>вых</v>
      </c>
      <c r="E552">
        <f>data!E552</f>
        <v>0</v>
      </c>
      <c r="F552">
        <f>IF(Расчет!H557=1,1,0)</f>
        <v>0</v>
      </c>
      <c r="G552" t="str">
        <f t="shared" si="24"/>
        <v>2018-12-23 23:00</v>
      </c>
      <c r="H552" s="116">
        <f>data!H552</f>
        <v>1.0209999999999999</v>
      </c>
      <c r="I552" s="116">
        <f>-'Raw result'!A551-config!$D$14*'Raw result'!B551</f>
        <v>0</v>
      </c>
      <c r="J552" s="116">
        <f t="shared" si="25"/>
        <v>1.0209999999999999</v>
      </c>
      <c r="K552" s="116" t="str">
        <f t="shared" si="26"/>
        <v/>
      </c>
      <c r="L552" s="116">
        <f>L551-'Raw result'!A551-'Raw result'!B551</f>
        <v>3.4139358007223564E-13</v>
      </c>
    </row>
    <row r="553" spans="1:12" x14ac:dyDescent="0.3">
      <c r="A553">
        <f>data!A553</f>
        <v>552</v>
      </c>
      <c r="B553" s="24">
        <f>data!B553</f>
        <v>43457</v>
      </c>
      <c r="C553">
        <f>data!C553</f>
        <v>24</v>
      </c>
      <c r="D553" t="str">
        <f>data!D553</f>
        <v>вых</v>
      </c>
      <c r="E553">
        <f>data!E553</f>
        <v>0</v>
      </c>
      <c r="F553">
        <f>IF(Расчет!H558=1,1,0)</f>
        <v>0</v>
      </c>
      <c r="G553" t="str">
        <f t="shared" si="24"/>
        <v>2018-12-23 24:00</v>
      </c>
      <c r="H553" s="116">
        <f>data!H553</f>
        <v>1.0189999999999999</v>
      </c>
      <c r="I553" s="116">
        <f>-'Raw result'!A552-config!$D$14*'Raw result'!B552</f>
        <v>0</v>
      </c>
      <c r="J553" s="116">
        <f t="shared" si="25"/>
        <v>1.0189999999999999</v>
      </c>
      <c r="K553" s="116" t="str">
        <f t="shared" si="26"/>
        <v/>
      </c>
      <c r="L553" s="116">
        <f>L552-'Raw result'!A552-'Raw result'!B552</f>
        <v>3.4139358007223564E-13</v>
      </c>
    </row>
    <row r="554" spans="1:12" x14ac:dyDescent="0.3">
      <c r="A554">
        <f>data!A554</f>
        <v>553</v>
      </c>
      <c r="B554" s="24">
        <f>data!B554</f>
        <v>43458</v>
      </c>
      <c r="C554">
        <f>data!C554</f>
        <v>1</v>
      </c>
      <c r="D554" t="str">
        <f>data!D554</f>
        <v>раб</v>
      </c>
      <c r="E554">
        <f>data!E554</f>
        <v>0</v>
      </c>
      <c r="F554">
        <f>IF(Расчет!H559=1,1,0)</f>
        <v>0</v>
      </c>
      <c r="G554" t="str">
        <f t="shared" si="24"/>
        <v>2018-12-24 1:00</v>
      </c>
      <c r="H554" s="116">
        <f>data!H554</f>
        <v>1.0189999999999999</v>
      </c>
      <c r="I554" s="116">
        <f>-'Raw result'!A553-config!$D$14*'Raw result'!B553</f>
        <v>0</v>
      </c>
      <c r="J554" s="116">
        <f t="shared" si="25"/>
        <v>1.0189999999999999</v>
      </c>
      <c r="K554" s="116" t="str">
        <f t="shared" si="26"/>
        <v/>
      </c>
      <c r="L554" s="116">
        <f>L553-'Raw result'!A553-'Raw result'!B553</f>
        <v>3.4139358007223564E-13</v>
      </c>
    </row>
    <row r="555" spans="1:12" x14ac:dyDescent="0.3">
      <c r="A555">
        <f>data!A555</f>
        <v>554</v>
      </c>
      <c r="B555" s="24">
        <f>data!B555</f>
        <v>43458</v>
      </c>
      <c r="C555">
        <f>data!C555</f>
        <v>2</v>
      </c>
      <c r="D555" t="str">
        <f>data!D555</f>
        <v>раб</v>
      </c>
      <c r="E555">
        <f>data!E555</f>
        <v>0</v>
      </c>
      <c r="F555">
        <f>IF(Расчет!H560=1,1,0)</f>
        <v>0</v>
      </c>
      <c r="G555" t="str">
        <f t="shared" si="24"/>
        <v>2018-12-24 2:00</v>
      </c>
      <c r="H555" s="116">
        <f>data!H555</f>
        <v>1.0089999999999999</v>
      </c>
      <c r="I555" s="116">
        <f>-'Raw result'!A554-config!$D$14*'Raw result'!B554</f>
        <v>0</v>
      </c>
      <c r="J555" s="116">
        <f t="shared" si="25"/>
        <v>1.0089999999999999</v>
      </c>
      <c r="K555" s="116" t="str">
        <f t="shared" si="26"/>
        <v/>
      </c>
      <c r="L555" s="116">
        <f>L554-'Raw result'!A554-'Raw result'!B554</f>
        <v>3.4139358007223564E-13</v>
      </c>
    </row>
    <row r="556" spans="1:12" x14ac:dyDescent="0.3">
      <c r="A556">
        <f>data!A556</f>
        <v>555</v>
      </c>
      <c r="B556" s="24">
        <f>data!B556</f>
        <v>43458</v>
      </c>
      <c r="C556">
        <f>data!C556</f>
        <v>3</v>
      </c>
      <c r="D556" t="str">
        <f>data!D556</f>
        <v>раб</v>
      </c>
      <c r="E556">
        <f>data!E556</f>
        <v>0</v>
      </c>
      <c r="F556">
        <f>IF(Расчет!H561=1,1,0)</f>
        <v>0</v>
      </c>
      <c r="G556" t="str">
        <f t="shared" si="24"/>
        <v>2018-12-24 3:00</v>
      </c>
      <c r="H556" s="116">
        <f>data!H556</f>
        <v>1.0089999999999999</v>
      </c>
      <c r="I556" s="116">
        <f>-'Raw result'!A555-config!$D$14*'Raw result'!B555</f>
        <v>2.5</v>
      </c>
      <c r="J556" s="116">
        <f t="shared" si="25"/>
        <v>3.5089999999999999</v>
      </c>
      <c r="K556" s="116" t="str">
        <f t="shared" si="26"/>
        <v/>
      </c>
      <c r="L556" s="116">
        <f>L555-'Raw result'!A555-'Raw result'!B555</f>
        <v>2.5000000000003415</v>
      </c>
    </row>
    <row r="557" spans="1:12" x14ac:dyDescent="0.3">
      <c r="A557">
        <f>data!A557</f>
        <v>556</v>
      </c>
      <c r="B557" s="24">
        <f>data!B557</f>
        <v>43458</v>
      </c>
      <c r="C557">
        <f>data!C557</f>
        <v>4</v>
      </c>
      <c r="D557" t="str">
        <f>data!D557</f>
        <v>раб</v>
      </c>
      <c r="E557">
        <f>data!E557</f>
        <v>0</v>
      </c>
      <c r="F557">
        <f>IF(Расчет!H562=1,1,0)</f>
        <v>0</v>
      </c>
      <c r="G557" t="str">
        <f t="shared" si="24"/>
        <v>2018-12-24 4:00</v>
      </c>
      <c r="H557" s="116">
        <f>data!H557</f>
        <v>1.0089999999999999</v>
      </c>
      <c r="I557" s="116">
        <f>-'Raw result'!A556-config!$D$14*'Raw result'!B556</f>
        <v>2.5</v>
      </c>
      <c r="J557" s="116">
        <f t="shared" si="25"/>
        <v>3.5089999999999999</v>
      </c>
      <c r="K557" s="116" t="str">
        <f t="shared" si="26"/>
        <v/>
      </c>
      <c r="L557" s="116">
        <f>L556-'Raw result'!A556-'Raw result'!B556</f>
        <v>5.0000000000003411</v>
      </c>
    </row>
    <row r="558" spans="1:12" x14ac:dyDescent="0.3">
      <c r="A558">
        <f>data!A558</f>
        <v>557</v>
      </c>
      <c r="B558" s="24">
        <f>data!B558</f>
        <v>43458</v>
      </c>
      <c r="C558">
        <f>data!C558</f>
        <v>5</v>
      </c>
      <c r="D558" t="str">
        <f>data!D558</f>
        <v>раб</v>
      </c>
      <c r="E558">
        <f>data!E558</f>
        <v>0</v>
      </c>
      <c r="F558">
        <f>IF(Расчет!H563=1,1,0)</f>
        <v>0</v>
      </c>
      <c r="G558" t="str">
        <f t="shared" si="24"/>
        <v>2018-12-24 5:00</v>
      </c>
      <c r="H558" s="116">
        <f>data!H558</f>
        <v>1.012</v>
      </c>
      <c r="I558" s="116">
        <f>-'Raw result'!A557-config!$D$14*'Raw result'!B557</f>
        <v>0.92999999999961691</v>
      </c>
      <c r="J558" s="116">
        <f t="shared" si="25"/>
        <v>1.9419999999996169</v>
      </c>
      <c r="K558" s="116" t="str">
        <f t="shared" si="26"/>
        <v/>
      </c>
      <c r="L558" s="116">
        <f>L557-'Raw result'!A557-'Raw result'!B557</f>
        <v>5.929999999999958</v>
      </c>
    </row>
    <row r="559" spans="1:12" x14ac:dyDescent="0.3">
      <c r="A559">
        <f>data!A559</f>
        <v>558</v>
      </c>
      <c r="B559" s="24">
        <f>data!B559</f>
        <v>43458</v>
      </c>
      <c r="C559">
        <f>data!C559</f>
        <v>6</v>
      </c>
      <c r="D559" t="str">
        <f>data!D559</f>
        <v>раб</v>
      </c>
      <c r="E559">
        <f>data!E559</f>
        <v>0</v>
      </c>
      <c r="F559">
        <f>IF(Расчет!H564=1,1,0)</f>
        <v>0</v>
      </c>
      <c r="G559" t="str">
        <f t="shared" si="24"/>
        <v>2018-12-24 6:00</v>
      </c>
      <c r="H559" s="116">
        <f>data!H559</f>
        <v>1.0189999999999999</v>
      </c>
      <c r="I559" s="116">
        <f>-'Raw result'!A558-config!$D$14*'Raw result'!B558</f>
        <v>0</v>
      </c>
      <c r="J559" s="116">
        <f t="shared" si="25"/>
        <v>1.0189999999999999</v>
      </c>
      <c r="K559" s="116" t="str">
        <f t="shared" si="26"/>
        <v/>
      </c>
      <c r="L559" s="116">
        <f>L558-'Raw result'!A558-'Raw result'!B558</f>
        <v>5.929999999999958</v>
      </c>
    </row>
    <row r="560" spans="1:12" x14ac:dyDescent="0.3">
      <c r="A560">
        <f>data!A560</f>
        <v>559</v>
      </c>
      <c r="B560" s="24">
        <f>data!B560</f>
        <v>43458</v>
      </c>
      <c r="C560">
        <f>data!C560</f>
        <v>7</v>
      </c>
      <c r="D560" t="str">
        <f>data!D560</f>
        <v>раб</v>
      </c>
      <c r="E560">
        <f>data!E560</f>
        <v>0</v>
      </c>
      <c r="F560">
        <f>IF(Расчет!H565=1,1,0)</f>
        <v>0</v>
      </c>
      <c r="G560" t="str">
        <f t="shared" si="24"/>
        <v>2018-12-24 7:00</v>
      </c>
      <c r="H560" s="116">
        <f>data!H560</f>
        <v>1.0960000000000001</v>
      </c>
      <c r="I560" s="116">
        <f>-'Raw result'!A559-config!$D$14*'Raw result'!B559</f>
        <v>0</v>
      </c>
      <c r="J560" s="116">
        <f t="shared" si="25"/>
        <v>1.0960000000000001</v>
      </c>
      <c r="K560" s="116" t="str">
        <f t="shared" si="26"/>
        <v/>
      </c>
      <c r="L560" s="116">
        <f>L559-'Raw result'!A559-'Raw result'!B559</f>
        <v>5.929999999999958</v>
      </c>
    </row>
    <row r="561" spans="1:12" x14ac:dyDescent="0.3">
      <c r="A561">
        <f>data!A561</f>
        <v>560</v>
      </c>
      <c r="B561" s="24">
        <f>data!B561</f>
        <v>43458</v>
      </c>
      <c r="C561">
        <f>data!C561</f>
        <v>8</v>
      </c>
      <c r="D561" t="str">
        <f>data!D561</f>
        <v>раб</v>
      </c>
      <c r="E561">
        <f>data!E561</f>
        <v>0</v>
      </c>
      <c r="F561">
        <f>IF(Расчет!H566=1,1,0)</f>
        <v>1</v>
      </c>
      <c r="G561" t="str">
        <f t="shared" si="24"/>
        <v>2018-12-24 8:00</v>
      </c>
      <c r="H561" s="116">
        <f>data!H561</f>
        <v>1.2769999999999999</v>
      </c>
      <c r="I561" s="116">
        <f>-'Raw result'!A560-config!$D$14*'Raw result'!B560</f>
        <v>-0.41431818181816826</v>
      </c>
      <c r="J561" s="116">
        <f t="shared" si="25"/>
        <v>0.86268181818183165</v>
      </c>
      <c r="K561" s="116">
        <f t="shared" si="26"/>
        <v>0.86268181818183165</v>
      </c>
      <c r="L561" s="116">
        <f>L560-'Raw result'!A560-'Raw result'!B560</f>
        <v>5.4938755980860963</v>
      </c>
    </row>
    <row r="562" spans="1:12" x14ac:dyDescent="0.3">
      <c r="A562">
        <f>data!A562</f>
        <v>561</v>
      </c>
      <c r="B562" s="24">
        <f>data!B562</f>
        <v>43458</v>
      </c>
      <c r="C562">
        <f>data!C562</f>
        <v>9</v>
      </c>
      <c r="D562" t="str">
        <f>data!D562</f>
        <v>раб</v>
      </c>
      <c r="E562">
        <f>data!E562</f>
        <v>0</v>
      </c>
      <c r="F562">
        <f>IF(Расчет!H567=1,1,0)</f>
        <v>1</v>
      </c>
      <c r="G562" t="str">
        <f t="shared" si="24"/>
        <v>2018-12-24 9:00</v>
      </c>
      <c r="H562" s="116">
        <f>data!H562</f>
        <v>1.756</v>
      </c>
      <c r="I562" s="116">
        <f>-'Raw result'!A561-config!$D$14*'Raw result'!B561</f>
        <v>-0.89331818181816836</v>
      </c>
      <c r="J562" s="116">
        <f t="shared" si="25"/>
        <v>0.86268181818183165</v>
      </c>
      <c r="K562" s="116">
        <f t="shared" si="26"/>
        <v>0.86268181818183165</v>
      </c>
      <c r="L562" s="116">
        <f>L561-'Raw result'!A561-'Raw result'!B561</f>
        <v>4.5535406698564458</v>
      </c>
    </row>
    <row r="563" spans="1:12" x14ac:dyDescent="0.3">
      <c r="A563">
        <f>data!A563</f>
        <v>562</v>
      </c>
      <c r="B563" s="24">
        <f>data!B563</f>
        <v>43458</v>
      </c>
      <c r="C563">
        <f>data!C563</f>
        <v>10</v>
      </c>
      <c r="D563" t="str">
        <f>data!D563</f>
        <v>раб</v>
      </c>
      <c r="E563">
        <f>data!E563</f>
        <v>0</v>
      </c>
      <c r="F563">
        <f>IF(Расчет!H568=1,1,0)</f>
        <v>1</v>
      </c>
      <c r="G563" t="str">
        <f t="shared" si="24"/>
        <v>2018-12-24 10:00</v>
      </c>
      <c r="H563" s="116">
        <f>data!H563</f>
        <v>2.0019999999999998</v>
      </c>
      <c r="I563" s="116">
        <f>-'Raw result'!A562-config!$D$14*'Raw result'!B562</f>
        <v>-1.1393181818181679</v>
      </c>
      <c r="J563" s="116">
        <f t="shared" si="25"/>
        <v>0.86268181818183187</v>
      </c>
      <c r="K563" s="116">
        <f t="shared" si="26"/>
        <v>0.86268181818183187</v>
      </c>
      <c r="L563" s="116">
        <f>L562-'Raw result'!A562-'Raw result'!B562</f>
        <v>3.3542583732057425</v>
      </c>
    </row>
    <row r="564" spans="1:12" x14ac:dyDescent="0.3">
      <c r="A564">
        <f>data!A564</f>
        <v>563</v>
      </c>
      <c r="B564" s="24">
        <f>data!B564</f>
        <v>43458</v>
      </c>
      <c r="C564">
        <f>data!C564</f>
        <v>11</v>
      </c>
      <c r="D564" t="str">
        <f>data!D564</f>
        <v>раб</v>
      </c>
      <c r="E564">
        <f>data!E564</f>
        <v>0</v>
      </c>
      <c r="F564">
        <f>IF(Расчет!H569=1,1,0)</f>
        <v>1</v>
      </c>
      <c r="G564" t="str">
        <f t="shared" si="24"/>
        <v>2018-12-24 11:00</v>
      </c>
      <c r="H564" s="116">
        <f>data!H564</f>
        <v>2.169</v>
      </c>
      <c r="I564" s="116">
        <f>-'Raw result'!A563-config!$D$14*'Raw result'!B563</f>
        <v>-1.3063181818181684</v>
      </c>
      <c r="J564" s="116">
        <f t="shared" si="25"/>
        <v>0.86268181818183165</v>
      </c>
      <c r="K564" s="116">
        <f t="shared" si="26"/>
        <v>0.86268181818183165</v>
      </c>
      <c r="L564" s="116">
        <f>L563-'Raw result'!A563-'Raw result'!B563</f>
        <v>1.9791866028708283</v>
      </c>
    </row>
    <row r="565" spans="1:12" x14ac:dyDescent="0.3">
      <c r="A565">
        <f>data!A565</f>
        <v>564</v>
      </c>
      <c r="B565" s="24">
        <f>data!B565</f>
        <v>43458</v>
      </c>
      <c r="C565">
        <f>data!C565</f>
        <v>12</v>
      </c>
      <c r="D565" t="str">
        <f>data!D565</f>
        <v>раб</v>
      </c>
      <c r="E565">
        <f>data!E565</f>
        <v>0</v>
      </c>
      <c r="F565">
        <f>IF(Расчет!H570=1,1,0)</f>
        <v>1</v>
      </c>
      <c r="G565" t="str">
        <f t="shared" si="24"/>
        <v>2018-12-24 12:00</v>
      </c>
      <c r="H565" s="116">
        <f>data!H565</f>
        <v>2.2280000000000002</v>
      </c>
      <c r="I565" s="116">
        <f>-'Raw result'!A564-config!$D$14*'Raw result'!B564</f>
        <v>-1.3653181818181683</v>
      </c>
      <c r="J565" s="116">
        <f t="shared" si="25"/>
        <v>0.86268181818183187</v>
      </c>
      <c r="K565" s="116">
        <f t="shared" si="26"/>
        <v>0.86268181818183187</v>
      </c>
      <c r="L565" s="116">
        <f>L564-'Raw result'!A564-'Raw result'!B564</f>
        <v>0.54200956937801936</v>
      </c>
    </row>
    <row r="566" spans="1:12" x14ac:dyDescent="0.3">
      <c r="A566">
        <f>data!A566</f>
        <v>565</v>
      </c>
      <c r="B566" s="24">
        <f>data!B566</f>
        <v>43458</v>
      </c>
      <c r="C566">
        <f>data!C566</f>
        <v>13</v>
      </c>
      <c r="D566" t="str">
        <f>data!D566</f>
        <v>раб</v>
      </c>
      <c r="E566">
        <f>data!E566</f>
        <v>0</v>
      </c>
      <c r="F566">
        <f>IF(Расчет!H571=1,1,0)</f>
        <v>0</v>
      </c>
      <c r="G566" t="str">
        <f t="shared" si="24"/>
        <v>2018-12-24 13:00</v>
      </c>
      <c r="H566" s="116">
        <f>data!H566</f>
        <v>2.2000000000000002</v>
      </c>
      <c r="I566" s="116">
        <f>-'Raw result'!A565-config!$D$14*'Raw result'!B565</f>
        <v>2.5</v>
      </c>
      <c r="J566" s="116">
        <f t="shared" si="25"/>
        <v>4.7</v>
      </c>
      <c r="K566" s="116" t="str">
        <f t="shared" si="26"/>
        <v/>
      </c>
      <c r="L566" s="116">
        <f>L565-'Raw result'!A565-'Raw result'!B565</f>
        <v>3.0420095693780196</v>
      </c>
    </row>
    <row r="567" spans="1:12" x14ac:dyDescent="0.3">
      <c r="A567">
        <f>data!A567</f>
        <v>566</v>
      </c>
      <c r="B567" s="24">
        <f>data!B567</f>
        <v>43458</v>
      </c>
      <c r="C567">
        <f>data!C567</f>
        <v>14</v>
      </c>
      <c r="D567" t="str">
        <f>data!D567</f>
        <v>раб</v>
      </c>
      <c r="E567">
        <f>data!E567</f>
        <v>0</v>
      </c>
      <c r="F567">
        <f>IF(Расчет!H572=1,1,0)</f>
        <v>0</v>
      </c>
      <c r="G567" t="str">
        <f t="shared" si="24"/>
        <v>2018-12-24 14:00</v>
      </c>
      <c r="H567" s="116">
        <f>data!H567</f>
        <v>2.226</v>
      </c>
      <c r="I567" s="116">
        <f>-'Raw result'!A566-config!$D$14*'Raw result'!B566</f>
        <v>2.5</v>
      </c>
      <c r="J567" s="116">
        <f t="shared" si="25"/>
        <v>4.726</v>
      </c>
      <c r="K567" s="116" t="str">
        <f t="shared" si="26"/>
        <v/>
      </c>
      <c r="L567" s="116">
        <f>L566-'Raw result'!A566-'Raw result'!B566</f>
        <v>5.5420095693780196</v>
      </c>
    </row>
    <row r="568" spans="1:12" x14ac:dyDescent="0.3">
      <c r="A568">
        <f>data!A568</f>
        <v>567</v>
      </c>
      <c r="B568" s="24">
        <f>data!B568</f>
        <v>43458</v>
      </c>
      <c r="C568">
        <f>data!C568</f>
        <v>15</v>
      </c>
      <c r="D568" t="str">
        <f>data!D568</f>
        <v>раб</v>
      </c>
      <c r="E568">
        <f>data!E568</f>
        <v>0</v>
      </c>
      <c r="F568">
        <f>IF(Расчет!H573=1,1,0)</f>
        <v>1</v>
      </c>
      <c r="G568" t="str">
        <f t="shared" si="24"/>
        <v>2018-12-24 15:00</v>
      </c>
      <c r="H568" s="116">
        <f>data!H568</f>
        <v>2.1640000000000001</v>
      </c>
      <c r="I568" s="116">
        <f>-'Raw result'!A567-config!$D$14*'Raw result'!B567</f>
        <v>-1.3013181818181687</v>
      </c>
      <c r="J568" s="116">
        <f t="shared" si="25"/>
        <v>0.86268181818183143</v>
      </c>
      <c r="K568" s="116">
        <f t="shared" si="26"/>
        <v>0.86268181818183143</v>
      </c>
      <c r="L568" s="116">
        <f>L567-'Raw result'!A567-'Raw result'!B567</f>
        <v>4.172200956937842</v>
      </c>
    </row>
    <row r="569" spans="1:12" x14ac:dyDescent="0.3">
      <c r="A569">
        <f>data!A569</f>
        <v>568</v>
      </c>
      <c r="B569" s="24">
        <f>data!B569</f>
        <v>43458</v>
      </c>
      <c r="C569">
        <f>data!C569</f>
        <v>16</v>
      </c>
      <c r="D569" t="str">
        <f>data!D569</f>
        <v>раб</v>
      </c>
      <c r="E569">
        <f>data!E569</f>
        <v>0</v>
      </c>
      <c r="F569">
        <f>IF(Расчет!H574=1,1,0)</f>
        <v>1</v>
      </c>
      <c r="G569" t="str">
        <f t="shared" si="24"/>
        <v>2018-12-24 16:00</v>
      </c>
      <c r="H569" s="116">
        <f>data!H569</f>
        <v>2.0190000000000001</v>
      </c>
      <c r="I569" s="116">
        <f>-'Raw result'!A568-config!$D$14*'Raw result'!B568</f>
        <v>-1.1563181818181685</v>
      </c>
      <c r="J569" s="116">
        <f t="shared" si="25"/>
        <v>0.86268181818183165</v>
      </c>
      <c r="K569" s="116">
        <f t="shared" si="26"/>
        <v>0.86268181818183165</v>
      </c>
      <c r="L569" s="116">
        <f>L568-'Raw result'!A568-'Raw result'!B568</f>
        <v>2.9550239234450331</v>
      </c>
    </row>
    <row r="570" spans="1:12" x14ac:dyDescent="0.3">
      <c r="A570">
        <f>data!A570</f>
        <v>569</v>
      </c>
      <c r="B570" s="24">
        <f>data!B570</f>
        <v>43458</v>
      </c>
      <c r="C570">
        <f>data!C570</f>
        <v>17</v>
      </c>
      <c r="D570" t="str">
        <f>data!D570</f>
        <v>раб</v>
      </c>
      <c r="E570">
        <f>data!E570</f>
        <v>0</v>
      </c>
      <c r="F570">
        <f>IF(Расчет!H575=1,1,0)</f>
        <v>1</v>
      </c>
      <c r="G570" t="str">
        <f t="shared" si="24"/>
        <v>2018-12-24 17:00</v>
      </c>
      <c r="H570" s="116">
        <f>data!H570</f>
        <v>1.625</v>
      </c>
      <c r="I570" s="116">
        <f>-'Raw result'!A569-config!$D$14*'Raw result'!B569</f>
        <v>-0.76231818181816846</v>
      </c>
      <c r="J570" s="116">
        <f t="shared" si="25"/>
        <v>0.86268181818183154</v>
      </c>
      <c r="K570" s="116">
        <f t="shared" si="26"/>
        <v>0.86268181818183154</v>
      </c>
      <c r="L570" s="116">
        <f>L569-'Raw result'!A569-'Raw result'!B569</f>
        <v>2.1525837320574874</v>
      </c>
    </row>
    <row r="571" spans="1:12" x14ac:dyDescent="0.3">
      <c r="A571">
        <f>data!A571</f>
        <v>570</v>
      </c>
      <c r="B571" s="24">
        <f>data!B571</f>
        <v>43458</v>
      </c>
      <c r="C571">
        <f>data!C571</f>
        <v>18</v>
      </c>
      <c r="D571" t="str">
        <f>data!D571</f>
        <v>раб</v>
      </c>
      <c r="E571">
        <f>data!E571</f>
        <v>1</v>
      </c>
      <c r="F571">
        <f>IF(Расчет!H576=1,1,0)</f>
        <v>1</v>
      </c>
      <c r="G571" t="str">
        <f t="shared" si="24"/>
        <v>2018-12-24 18:00</v>
      </c>
      <c r="H571" s="116">
        <f>data!H571</f>
        <v>1.2749999999999999</v>
      </c>
      <c r="I571" s="116">
        <f>-'Raw result'!A570-config!$D$14*'Raw result'!B570</f>
        <v>-1.2749999999999999</v>
      </c>
      <c r="J571" s="116">
        <f t="shared" si="25"/>
        <v>0</v>
      </c>
      <c r="K571" s="116">
        <f t="shared" si="26"/>
        <v>0</v>
      </c>
      <c r="L571" s="116">
        <f>L570-'Raw result'!A570-'Raw result'!B570</f>
        <v>0.81047846889959274</v>
      </c>
    </row>
    <row r="572" spans="1:12" x14ac:dyDescent="0.3">
      <c r="A572">
        <f>data!A572</f>
        <v>571</v>
      </c>
      <c r="B572" s="24">
        <f>data!B572</f>
        <v>43458</v>
      </c>
      <c r="C572">
        <f>data!C572</f>
        <v>19</v>
      </c>
      <c r="D572" t="str">
        <f>data!D572</f>
        <v>раб</v>
      </c>
      <c r="E572">
        <f>data!E572</f>
        <v>0</v>
      </c>
      <c r="F572">
        <f>IF(Расчет!H577=1,1,0)</f>
        <v>1</v>
      </c>
      <c r="G572" t="str">
        <f t="shared" si="24"/>
        <v>2018-12-24 19:00</v>
      </c>
      <c r="H572" s="116">
        <f>data!H572</f>
        <v>1.157</v>
      </c>
      <c r="I572" s="116">
        <f>-'Raw result'!A571-config!$D$14*'Raw result'!B571</f>
        <v>-0.29431818181816838</v>
      </c>
      <c r="J572" s="116">
        <f t="shared" si="25"/>
        <v>0.86268181818183165</v>
      </c>
      <c r="K572" s="116">
        <f t="shared" si="26"/>
        <v>0.86268181818183165</v>
      </c>
      <c r="L572" s="116">
        <f>L571-'Raw result'!A571-'Raw result'!B571</f>
        <v>0.50066985645941542</v>
      </c>
    </row>
    <row r="573" spans="1:12" x14ac:dyDescent="0.3">
      <c r="A573">
        <f>data!A573</f>
        <v>572</v>
      </c>
      <c r="B573" s="24">
        <f>data!B573</f>
        <v>43458</v>
      </c>
      <c r="C573">
        <f>data!C573</f>
        <v>20</v>
      </c>
      <c r="D573" t="str">
        <f>data!D573</f>
        <v>раб</v>
      </c>
      <c r="E573">
        <f>data!E573</f>
        <v>0</v>
      </c>
      <c r="F573">
        <f>IF(Расчет!H578=1,1,0)</f>
        <v>1</v>
      </c>
      <c r="G573" t="str">
        <f t="shared" si="24"/>
        <v>2018-12-24 20:00</v>
      </c>
      <c r="H573" s="116">
        <f>data!H573</f>
        <v>1.1160000000000001</v>
      </c>
      <c r="I573" s="116">
        <f>-'Raw result'!A572-config!$D$14*'Raw result'!B572</f>
        <v>-0.25331818181816856</v>
      </c>
      <c r="J573" s="116">
        <f t="shared" si="25"/>
        <v>0.86268181818183154</v>
      </c>
      <c r="K573" s="116">
        <f t="shared" si="26"/>
        <v>0.86268181818183154</v>
      </c>
      <c r="L573" s="116">
        <f>L572-'Raw result'!A572-'Raw result'!B572</f>
        <v>0.2340191387560801</v>
      </c>
    </row>
    <row r="574" spans="1:12" x14ac:dyDescent="0.3">
      <c r="A574">
        <f>data!A574</f>
        <v>573</v>
      </c>
      <c r="B574" s="24">
        <f>data!B574</f>
        <v>43458</v>
      </c>
      <c r="C574">
        <f>data!C574</f>
        <v>21</v>
      </c>
      <c r="D574" t="str">
        <f>data!D574</f>
        <v>раб</v>
      </c>
      <c r="E574">
        <f>data!E574</f>
        <v>0</v>
      </c>
      <c r="F574">
        <f>IF(Расчет!H579=1,1,0)</f>
        <v>1</v>
      </c>
      <c r="G574" t="str">
        <f t="shared" si="24"/>
        <v>2018-12-24 21:00</v>
      </c>
      <c r="H574" s="116">
        <f>data!H574</f>
        <v>1.085</v>
      </c>
      <c r="I574" s="116">
        <f>-'Raw result'!A573-config!$D$14*'Raw result'!B573</f>
        <v>-0.22231818181816829</v>
      </c>
      <c r="J574" s="116">
        <f t="shared" si="25"/>
        <v>0.86268181818183165</v>
      </c>
      <c r="K574" s="116">
        <f t="shared" si="26"/>
        <v>0.86268181818183165</v>
      </c>
      <c r="L574" s="116">
        <f>L573-'Raw result'!A573-'Raw result'!B573</f>
        <v>1.13464793116691E-13</v>
      </c>
    </row>
    <row r="575" spans="1:12" x14ac:dyDescent="0.3">
      <c r="A575">
        <f>data!A575</f>
        <v>574</v>
      </c>
      <c r="B575" s="24">
        <f>data!B575</f>
        <v>43458</v>
      </c>
      <c r="C575">
        <f>data!C575</f>
        <v>22</v>
      </c>
      <c r="D575" t="str">
        <f>data!D575</f>
        <v>раб</v>
      </c>
      <c r="E575">
        <f>data!E575</f>
        <v>0</v>
      </c>
      <c r="F575">
        <f>IF(Расчет!H580=1,1,0)</f>
        <v>0</v>
      </c>
      <c r="G575" t="str">
        <f t="shared" si="24"/>
        <v>2018-12-24 22:00</v>
      </c>
      <c r="H575" s="116">
        <f>data!H575</f>
        <v>1.0840000000000001</v>
      </c>
      <c r="I575" s="116">
        <f>-'Raw result'!A574-config!$D$14*'Raw result'!B574</f>
        <v>0</v>
      </c>
      <c r="J575" s="116">
        <f t="shared" si="25"/>
        <v>1.0840000000000001</v>
      </c>
      <c r="K575" s="116" t="str">
        <f t="shared" si="26"/>
        <v/>
      </c>
      <c r="L575" s="116">
        <f>L574-'Raw result'!A574-'Raw result'!B574</f>
        <v>1.13464793116691E-13</v>
      </c>
    </row>
    <row r="576" spans="1:12" x14ac:dyDescent="0.3">
      <c r="A576">
        <f>data!A576</f>
        <v>575</v>
      </c>
      <c r="B576" s="24">
        <f>data!B576</f>
        <v>43458</v>
      </c>
      <c r="C576">
        <f>data!C576</f>
        <v>23</v>
      </c>
      <c r="D576" t="str">
        <f>data!D576</f>
        <v>раб</v>
      </c>
      <c r="E576">
        <f>data!E576</f>
        <v>0</v>
      </c>
      <c r="F576">
        <f>IF(Расчет!H581=1,1,0)</f>
        <v>0</v>
      </c>
      <c r="G576" t="str">
        <f t="shared" si="24"/>
        <v>2018-12-24 23:00</v>
      </c>
      <c r="H576" s="116">
        <f>data!H576</f>
        <v>1.0840000000000001</v>
      </c>
      <c r="I576" s="116">
        <f>-'Raw result'!A575-config!$D$14*'Raw result'!B575</f>
        <v>0</v>
      </c>
      <c r="J576" s="116">
        <f t="shared" si="25"/>
        <v>1.0840000000000001</v>
      </c>
      <c r="K576" s="116" t="str">
        <f t="shared" si="26"/>
        <v/>
      </c>
      <c r="L576" s="116">
        <f>L575-'Raw result'!A575-'Raw result'!B575</f>
        <v>1.13464793116691E-13</v>
      </c>
    </row>
    <row r="577" spans="1:12" x14ac:dyDescent="0.3">
      <c r="A577">
        <f>data!A577</f>
        <v>576</v>
      </c>
      <c r="B577" s="24">
        <f>data!B577</f>
        <v>43458</v>
      </c>
      <c r="C577">
        <f>data!C577</f>
        <v>24</v>
      </c>
      <c r="D577" t="str">
        <f>data!D577</f>
        <v>раб</v>
      </c>
      <c r="E577">
        <f>data!E577</f>
        <v>0</v>
      </c>
      <c r="F577">
        <f>IF(Расчет!H582=1,1,0)</f>
        <v>0</v>
      </c>
      <c r="G577" t="str">
        <f t="shared" si="24"/>
        <v>2018-12-24 24:00</v>
      </c>
      <c r="H577" s="116">
        <f>data!H577</f>
        <v>1.073</v>
      </c>
      <c r="I577" s="116">
        <f>-'Raw result'!A576-config!$D$14*'Raw result'!B576</f>
        <v>0</v>
      </c>
      <c r="J577" s="116">
        <f t="shared" si="25"/>
        <v>1.073</v>
      </c>
      <c r="K577" s="116" t="str">
        <f t="shared" si="26"/>
        <v/>
      </c>
      <c r="L577" s="116">
        <f>L576-'Raw result'!A576-'Raw result'!B576</f>
        <v>1.13464793116691E-13</v>
      </c>
    </row>
    <row r="578" spans="1:12" x14ac:dyDescent="0.3">
      <c r="A578">
        <f>data!A578</f>
        <v>577</v>
      </c>
      <c r="B578" s="24">
        <f>data!B578</f>
        <v>43459</v>
      </c>
      <c r="C578">
        <f>data!C578</f>
        <v>1</v>
      </c>
      <c r="D578" t="str">
        <f>data!D578</f>
        <v>раб</v>
      </c>
      <c r="E578">
        <f>data!E578</f>
        <v>0</v>
      </c>
      <c r="F578">
        <f>IF(Расчет!H583=1,1,0)</f>
        <v>0</v>
      </c>
      <c r="G578" t="str">
        <f t="shared" ref="G578:G641" si="27">YEAR(B578)&amp;"-"&amp;MONTH(B578)&amp;"-"&amp;DAY(B578)&amp;" "&amp;C578&amp;":00"</f>
        <v>2018-12-25 1:00</v>
      </c>
      <c r="H578" s="116">
        <f>data!H578</f>
        <v>1.0629999999999999</v>
      </c>
      <c r="I578" s="116">
        <f>-'Raw result'!A577-config!$D$14*'Raw result'!B577</f>
        <v>0</v>
      </c>
      <c r="J578" s="116">
        <f t="shared" si="25"/>
        <v>1.0629999999999999</v>
      </c>
      <c r="K578" s="116" t="str">
        <f t="shared" si="26"/>
        <v/>
      </c>
      <c r="L578" s="116">
        <f>L577-'Raw result'!A577-'Raw result'!B577</f>
        <v>1.13464793116691E-13</v>
      </c>
    </row>
    <row r="579" spans="1:12" x14ac:dyDescent="0.3">
      <c r="A579">
        <f>data!A579</f>
        <v>578</v>
      </c>
      <c r="B579" s="24">
        <f>data!B579</f>
        <v>43459</v>
      </c>
      <c r="C579">
        <f>data!C579</f>
        <v>2</v>
      </c>
      <c r="D579" t="str">
        <f>data!D579</f>
        <v>раб</v>
      </c>
      <c r="E579">
        <f>data!E579</f>
        <v>0</v>
      </c>
      <c r="F579">
        <f>IF(Расчет!H584=1,1,0)</f>
        <v>0</v>
      </c>
      <c r="G579" t="str">
        <f t="shared" si="27"/>
        <v>2018-12-25 2:00</v>
      </c>
      <c r="H579" s="116">
        <f>data!H579</f>
        <v>1.0609999999999999</v>
      </c>
      <c r="I579" s="116">
        <f>-'Raw result'!A578-config!$D$14*'Raw result'!B578</f>
        <v>0</v>
      </c>
      <c r="J579" s="116">
        <f t="shared" ref="J579:J642" si="28">H579+I579</f>
        <v>1.0609999999999999</v>
      </c>
      <c r="K579" s="116" t="str">
        <f t="shared" ref="K579:K642" si="29">IF(F579&gt;0,F579*J579,"")</f>
        <v/>
      </c>
      <c r="L579" s="116">
        <f>L578-'Raw result'!A578-'Raw result'!B578</f>
        <v>1.13464793116691E-13</v>
      </c>
    </row>
    <row r="580" spans="1:12" x14ac:dyDescent="0.3">
      <c r="A580">
        <f>data!A580</f>
        <v>579</v>
      </c>
      <c r="B580" s="24">
        <f>data!B580</f>
        <v>43459</v>
      </c>
      <c r="C580">
        <f>data!C580</f>
        <v>3</v>
      </c>
      <c r="D580" t="str">
        <f>data!D580</f>
        <v>раб</v>
      </c>
      <c r="E580">
        <f>data!E580</f>
        <v>0</v>
      </c>
      <c r="F580">
        <f>IF(Расчет!H585=1,1,0)</f>
        <v>0</v>
      </c>
      <c r="G580" t="str">
        <f t="shared" si="27"/>
        <v>2018-12-25 3:00</v>
      </c>
      <c r="H580" s="116">
        <f>data!H580</f>
        <v>1.0629999999999999</v>
      </c>
      <c r="I580" s="116">
        <f>-'Raw result'!A579-config!$D$14*'Raw result'!B579</f>
        <v>2.5</v>
      </c>
      <c r="J580" s="116">
        <f t="shared" si="28"/>
        <v>3.5629999999999997</v>
      </c>
      <c r="K580" s="116" t="str">
        <f t="shared" si="29"/>
        <v/>
      </c>
      <c r="L580" s="116">
        <f>L579-'Raw result'!A579-'Raw result'!B579</f>
        <v>2.5000000000001137</v>
      </c>
    </row>
    <row r="581" spans="1:12" x14ac:dyDescent="0.3">
      <c r="A581">
        <f>data!A581</f>
        <v>580</v>
      </c>
      <c r="B581" s="24">
        <f>data!B581</f>
        <v>43459</v>
      </c>
      <c r="C581">
        <f>data!C581</f>
        <v>4</v>
      </c>
      <c r="D581" t="str">
        <f>data!D581</f>
        <v>раб</v>
      </c>
      <c r="E581">
        <f>data!E581</f>
        <v>0</v>
      </c>
      <c r="F581">
        <f>IF(Расчет!H586=1,1,0)</f>
        <v>0</v>
      </c>
      <c r="G581" t="str">
        <f t="shared" si="27"/>
        <v>2018-12-25 4:00</v>
      </c>
      <c r="H581" s="116">
        <f>data!H581</f>
        <v>1.0649999999999999</v>
      </c>
      <c r="I581" s="116">
        <f>-'Raw result'!A580-config!$D$14*'Raw result'!B580</f>
        <v>2.5</v>
      </c>
      <c r="J581" s="116">
        <f t="shared" si="28"/>
        <v>3.5649999999999999</v>
      </c>
      <c r="K581" s="116" t="str">
        <f t="shared" si="29"/>
        <v/>
      </c>
      <c r="L581" s="116">
        <f>L580-'Raw result'!A580-'Raw result'!B580</f>
        <v>5.0000000000001137</v>
      </c>
    </row>
    <row r="582" spans="1:12" x14ac:dyDescent="0.3">
      <c r="A582">
        <f>data!A582</f>
        <v>581</v>
      </c>
      <c r="B582" s="24">
        <f>data!B582</f>
        <v>43459</v>
      </c>
      <c r="C582">
        <f>data!C582</f>
        <v>5</v>
      </c>
      <c r="D582" t="str">
        <f>data!D582</f>
        <v>раб</v>
      </c>
      <c r="E582">
        <f>data!E582</f>
        <v>0</v>
      </c>
      <c r="F582">
        <f>IF(Расчет!H587=1,1,0)</f>
        <v>0</v>
      </c>
      <c r="G582" t="str">
        <f t="shared" si="27"/>
        <v>2018-12-25 5:00</v>
      </c>
      <c r="H582" s="116">
        <f>data!H582</f>
        <v>1.0589999999999999</v>
      </c>
      <c r="I582" s="116">
        <f>-'Raw result'!A581-config!$D$14*'Raw result'!B581</f>
        <v>0.92999999999955185</v>
      </c>
      <c r="J582" s="116">
        <f t="shared" si="28"/>
        <v>1.9889999999995518</v>
      </c>
      <c r="K582" s="116" t="str">
        <f t="shared" si="29"/>
        <v/>
      </c>
      <c r="L582" s="116">
        <f>L581-'Raw result'!A581-'Raw result'!B581</f>
        <v>5.9299999999996658</v>
      </c>
    </row>
    <row r="583" spans="1:12" x14ac:dyDescent="0.3">
      <c r="A583">
        <f>data!A583</f>
        <v>582</v>
      </c>
      <c r="B583" s="24">
        <f>data!B583</f>
        <v>43459</v>
      </c>
      <c r="C583">
        <f>data!C583</f>
        <v>6</v>
      </c>
      <c r="D583" t="str">
        <f>data!D583</f>
        <v>раб</v>
      </c>
      <c r="E583">
        <f>data!E583</f>
        <v>0</v>
      </c>
      <c r="F583">
        <f>IF(Расчет!H588=1,1,0)</f>
        <v>0</v>
      </c>
      <c r="G583" t="str">
        <f t="shared" si="27"/>
        <v>2018-12-25 6:00</v>
      </c>
      <c r="H583" s="116">
        <f>data!H583</f>
        <v>1.06</v>
      </c>
      <c r="I583" s="116">
        <f>-'Raw result'!A582-config!$D$14*'Raw result'!B582</f>
        <v>0</v>
      </c>
      <c r="J583" s="116">
        <f t="shared" si="28"/>
        <v>1.06</v>
      </c>
      <c r="K583" s="116" t="str">
        <f t="shared" si="29"/>
        <v/>
      </c>
      <c r="L583" s="116">
        <f>L582-'Raw result'!A582-'Raw result'!B582</f>
        <v>5.9299999999996658</v>
      </c>
    </row>
    <row r="584" spans="1:12" x14ac:dyDescent="0.3">
      <c r="A584">
        <f>data!A584</f>
        <v>583</v>
      </c>
      <c r="B584" s="24">
        <f>data!B584</f>
        <v>43459</v>
      </c>
      <c r="C584">
        <f>data!C584</f>
        <v>7</v>
      </c>
      <c r="D584" t="str">
        <f>data!D584</f>
        <v>раб</v>
      </c>
      <c r="E584">
        <f>data!E584</f>
        <v>0</v>
      </c>
      <c r="F584">
        <f>IF(Расчет!H589=1,1,0)</f>
        <v>0</v>
      </c>
      <c r="G584" t="str">
        <f t="shared" si="27"/>
        <v>2018-12-25 7:00</v>
      </c>
      <c r="H584" s="116">
        <f>data!H584</f>
        <v>1.111</v>
      </c>
      <c r="I584" s="116">
        <f>-'Raw result'!A583-config!$D$14*'Raw result'!B583</f>
        <v>0</v>
      </c>
      <c r="J584" s="116">
        <f t="shared" si="28"/>
        <v>1.111</v>
      </c>
      <c r="K584" s="116" t="str">
        <f t="shared" si="29"/>
        <v/>
      </c>
      <c r="L584" s="116">
        <f>L583-'Raw result'!A583-'Raw result'!B583</f>
        <v>5.9299999999996658</v>
      </c>
    </row>
    <row r="585" spans="1:12" x14ac:dyDescent="0.3">
      <c r="A585">
        <f>data!A585</f>
        <v>584</v>
      </c>
      <c r="B585" s="24">
        <f>data!B585</f>
        <v>43459</v>
      </c>
      <c r="C585">
        <f>data!C585</f>
        <v>8</v>
      </c>
      <c r="D585" t="str">
        <f>data!D585</f>
        <v>раб</v>
      </c>
      <c r="E585">
        <f>data!E585</f>
        <v>0</v>
      </c>
      <c r="F585">
        <f>IF(Расчет!H590=1,1,0)</f>
        <v>1</v>
      </c>
      <c r="G585" t="str">
        <f t="shared" si="27"/>
        <v>2018-12-25 8:00</v>
      </c>
      <c r="H585" s="116">
        <f>data!H585</f>
        <v>1.2609999999999999</v>
      </c>
      <c r="I585" s="116">
        <f>-'Raw result'!A584-config!$D$14*'Raw result'!B584</f>
        <v>-0.41222727272725107</v>
      </c>
      <c r="J585" s="116">
        <f t="shared" si="28"/>
        <v>0.84877272727274877</v>
      </c>
      <c r="K585" s="116">
        <f t="shared" si="29"/>
        <v>0.84877272727274877</v>
      </c>
      <c r="L585" s="116">
        <f>L584-'Raw result'!A584-'Raw result'!B584</f>
        <v>5.4960765550236124</v>
      </c>
    </row>
    <row r="586" spans="1:12" x14ac:dyDescent="0.3">
      <c r="A586">
        <f>data!A586</f>
        <v>585</v>
      </c>
      <c r="B586" s="24">
        <f>data!B586</f>
        <v>43459</v>
      </c>
      <c r="C586">
        <f>data!C586</f>
        <v>9</v>
      </c>
      <c r="D586" t="str">
        <f>data!D586</f>
        <v>раб</v>
      </c>
      <c r="E586">
        <f>data!E586</f>
        <v>0</v>
      </c>
      <c r="F586">
        <f>IF(Расчет!H591=1,1,0)</f>
        <v>1</v>
      </c>
      <c r="G586" t="str">
        <f t="shared" si="27"/>
        <v>2018-12-25 9:00</v>
      </c>
      <c r="H586" s="116">
        <f>data!H586</f>
        <v>1.732</v>
      </c>
      <c r="I586" s="116">
        <f>-'Raw result'!A585-config!$D$14*'Raw result'!B585</f>
        <v>-0.88322727272725132</v>
      </c>
      <c r="J586" s="116">
        <f t="shared" si="28"/>
        <v>0.84877272727274866</v>
      </c>
      <c r="K586" s="116">
        <f t="shared" si="29"/>
        <v>0.84877272727274866</v>
      </c>
      <c r="L586" s="116">
        <f>L585-'Raw result'!A585-'Raw result'!B585</f>
        <v>4.5663636363633477</v>
      </c>
    </row>
    <row r="587" spans="1:12" x14ac:dyDescent="0.3">
      <c r="A587">
        <f>data!A587</f>
        <v>586</v>
      </c>
      <c r="B587" s="24">
        <f>data!B587</f>
        <v>43459</v>
      </c>
      <c r="C587">
        <f>data!C587</f>
        <v>10</v>
      </c>
      <c r="D587" t="str">
        <f>data!D587</f>
        <v>раб</v>
      </c>
      <c r="E587">
        <f>data!E587</f>
        <v>0</v>
      </c>
      <c r="F587">
        <f>IF(Расчет!H592=1,1,0)</f>
        <v>1</v>
      </c>
      <c r="G587" t="str">
        <f t="shared" si="27"/>
        <v>2018-12-25 10:00</v>
      </c>
      <c r="H587" s="116">
        <f>data!H587</f>
        <v>2.0129999999999999</v>
      </c>
      <c r="I587" s="116">
        <f>-'Raw result'!A586-config!$D$14*'Raw result'!B586</f>
        <v>-1.1642272727272516</v>
      </c>
      <c r="J587" s="116">
        <f t="shared" si="28"/>
        <v>0.84877272727274833</v>
      </c>
      <c r="K587" s="116">
        <f t="shared" si="29"/>
        <v>0.84877272727274833</v>
      </c>
      <c r="L587" s="116">
        <f>L586-'Raw result'!A586-'Raw result'!B586</f>
        <v>3.3408612440188721</v>
      </c>
    </row>
    <row r="588" spans="1:12" x14ac:dyDescent="0.3">
      <c r="A588">
        <f>data!A588</f>
        <v>587</v>
      </c>
      <c r="B588" s="24">
        <f>data!B588</f>
        <v>43459</v>
      </c>
      <c r="C588">
        <f>data!C588</f>
        <v>11</v>
      </c>
      <c r="D588" t="str">
        <f>data!D588</f>
        <v>раб</v>
      </c>
      <c r="E588">
        <f>data!E588</f>
        <v>0</v>
      </c>
      <c r="F588">
        <f>IF(Расчет!H593=1,1,0)</f>
        <v>1</v>
      </c>
      <c r="G588" t="str">
        <f t="shared" si="27"/>
        <v>2018-12-25 11:00</v>
      </c>
      <c r="H588" s="116">
        <f>data!H588</f>
        <v>2.1789999999999998</v>
      </c>
      <c r="I588" s="116">
        <f>-'Raw result'!A587-config!$D$14*'Raw result'!B587</f>
        <v>-1.3302272727272511</v>
      </c>
      <c r="J588" s="116">
        <f t="shared" si="28"/>
        <v>0.84877272727274877</v>
      </c>
      <c r="K588" s="116">
        <f t="shared" si="29"/>
        <v>0.84877272727274877</v>
      </c>
      <c r="L588" s="116">
        <f>L587-'Raw result'!A587-'Raw result'!B587</f>
        <v>1.940622009569134</v>
      </c>
    </row>
    <row r="589" spans="1:12" x14ac:dyDescent="0.3">
      <c r="A589">
        <f>data!A589</f>
        <v>588</v>
      </c>
      <c r="B589" s="24">
        <f>data!B589</f>
        <v>43459</v>
      </c>
      <c r="C589">
        <f>data!C589</f>
        <v>12</v>
      </c>
      <c r="D589" t="str">
        <f>data!D589</f>
        <v>раб</v>
      </c>
      <c r="E589">
        <f>data!E589</f>
        <v>0</v>
      </c>
      <c r="F589">
        <f>IF(Расчет!H594=1,1,0)</f>
        <v>1</v>
      </c>
      <c r="G589" t="str">
        <f t="shared" si="27"/>
        <v>2018-12-25 12:00</v>
      </c>
      <c r="H589" s="116">
        <f>data!H589</f>
        <v>2.2040000000000002</v>
      </c>
      <c r="I589" s="116">
        <f>-'Raw result'!A588-config!$D$14*'Raw result'!B588</f>
        <v>-1.3552272727272514</v>
      </c>
      <c r="J589" s="116">
        <f t="shared" si="28"/>
        <v>0.84877272727274877</v>
      </c>
      <c r="K589" s="116">
        <f t="shared" si="29"/>
        <v>0.84877272727274877</v>
      </c>
      <c r="L589" s="116">
        <f>L588-'Raw result'!A588-'Raw result'!B588</f>
        <v>0.51406698564571141</v>
      </c>
    </row>
    <row r="590" spans="1:12" x14ac:dyDescent="0.3">
      <c r="A590">
        <f>data!A590</f>
        <v>589</v>
      </c>
      <c r="B590" s="24">
        <f>data!B590</f>
        <v>43459</v>
      </c>
      <c r="C590">
        <f>data!C590</f>
        <v>13</v>
      </c>
      <c r="D590" t="str">
        <f>data!D590</f>
        <v>раб</v>
      </c>
      <c r="E590">
        <f>data!E590</f>
        <v>0</v>
      </c>
      <c r="F590">
        <f>IF(Расчет!H595=1,1,0)</f>
        <v>0</v>
      </c>
      <c r="G590" t="str">
        <f t="shared" si="27"/>
        <v>2018-12-25 13:00</v>
      </c>
      <c r="H590" s="116">
        <f>data!H590</f>
        <v>2.1989999999999998</v>
      </c>
      <c r="I590" s="116">
        <f>-'Raw result'!A589-config!$D$14*'Raw result'!B589</f>
        <v>2.5</v>
      </c>
      <c r="J590" s="116">
        <f t="shared" si="28"/>
        <v>4.6989999999999998</v>
      </c>
      <c r="K590" s="116" t="str">
        <f t="shared" si="29"/>
        <v/>
      </c>
      <c r="L590" s="116">
        <f>L589-'Raw result'!A589-'Raw result'!B589</f>
        <v>3.0140669856457114</v>
      </c>
    </row>
    <row r="591" spans="1:12" x14ac:dyDescent="0.3">
      <c r="A591">
        <f>data!A591</f>
        <v>590</v>
      </c>
      <c r="B591" s="24">
        <f>data!B591</f>
        <v>43459</v>
      </c>
      <c r="C591">
        <f>data!C591</f>
        <v>14</v>
      </c>
      <c r="D591" t="str">
        <f>data!D591</f>
        <v>раб</v>
      </c>
      <c r="E591">
        <f>data!E591</f>
        <v>0</v>
      </c>
      <c r="F591">
        <f>IF(Расчет!H596=1,1,0)</f>
        <v>0</v>
      </c>
      <c r="G591" t="str">
        <f t="shared" si="27"/>
        <v>2018-12-25 14:00</v>
      </c>
      <c r="H591" s="116">
        <f>data!H591</f>
        <v>2.1230000000000002</v>
      </c>
      <c r="I591" s="116">
        <f>-'Raw result'!A590-config!$D$14*'Raw result'!B590</f>
        <v>2.5</v>
      </c>
      <c r="J591" s="116">
        <f t="shared" si="28"/>
        <v>4.6230000000000002</v>
      </c>
      <c r="K591" s="116" t="str">
        <f t="shared" si="29"/>
        <v/>
      </c>
      <c r="L591" s="116">
        <f>L590-'Raw result'!A590-'Raw result'!B590</f>
        <v>5.5140669856457114</v>
      </c>
    </row>
    <row r="592" spans="1:12" x14ac:dyDescent="0.3">
      <c r="A592">
        <f>data!A592</f>
        <v>591</v>
      </c>
      <c r="B592" s="24">
        <f>data!B592</f>
        <v>43459</v>
      </c>
      <c r="C592">
        <f>data!C592</f>
        <v>15</v>
      </c>
      <c r="D592" t="str">
        <f>data!D592</f>
        <v>раб</v>
      </c>
      <c r="E592">
        <f>data!E592</f>
        <v>0</v>
      </c>
      <c r="F592">
        <f>IF(Расчет!H597=1,1,0)</f>
        <v>1</v>
      </c>
      <c r="G592" t="str">
        <f t="shared" si="27"/>
        <v>2018-12-25 15:00</v>
      </c>
      <c r="H592" s="116">
        <f>data!H592</f>
        <v>2.093</v>
      </c>
      <c r="I592" s="116">
        <f>-'Raw result'!A591-config!$D$14*'Raw result'!B591</f>
        <v>-1.2442272727272512</v>
      </c>
      <c r="J592" s="116">
        <f t="shared" si="28"/>
        <v>0.84877272727274877</v>
      </c>
      <c r="K592" s="116">
        <f t="shared" si="29"/>
        <v>0.84877272727274877</v>
      </c>
      <c r="L592" s="116">
        <f>L591-'Raw result'!A591-'Raw result'!B591</f>
        <v>4.2043540669854469</v>
      </c>
    </row>
    <row r="593" spans="1:12" x14ac:dyDescent="0.3">
      <c r="A593">
        <f>data!A593</f>
        <v>592</v>
      </c>
      <c r="B593" s="24">
        <f>data!B593</f>
        <v>43459</v>
      </c>
      <c r="C593">
        <f>data!C593</f>
        <v>16</v>
      </c>
      <c r="D593" t="str">
        <f>data!D593</f>
        <v>раб</v>
      </c>
      <c r="E593">
        <f>data!E593</f>
        <v>0</v>
      </c>
      <c r="F593">
        <f>IF(Расчет!H598=1,1,0)</f>
        <v>1</v>
      </c>
      <c r="G593" t="str">
        <f t="shared" si="27"/>
        <v>2018-12-25 16:00</v>
      </c>
      <c r="H593" s="116">
        <f>data!H593</f>
        <v>1.966</v>
      </c>
      <c r="I593" s="116">
        <f>-'Raw result'!A592-config!$D$14*'Raw result'!B592</f>
        <v>-1.1172272727272512</v>
      </c>
      <c r="J593" s="116">
        <f t="shared" si="28"/>
        <v>0.84877272727274877</v>
      </c>
      <c r="K593" s="116">
        <f t="shared" si="29"/>
        <v>0.84877272727274877</v>
      </c>
      <c r="L593" s="116">
        <f>L592-'Raw result'!A592-'Raw result'!B592</f>
        <v>3.0283253588514985</v>
      </c>
    </row>
    <row r="594" spans="1:12" x14ac:dyDescent="0.3">
      <c r="A594">
        <f>data!A594</f>
        <v>593</v>
      </c>
      <c r="B594" s="24">
        <f>data!B594</f>
        <v>43459</v>
      </c>
      <c r="C594">
        <f>data!C594</f>
        <v>17</v>
      </c>
      <c r="D594" t="str">
        <f>data!D594</f>
        <v>раб</v>
      </c>
      <c r="E594">
        <f>data!E594</f>
        <v>1</v>
      </c>
      <c r="F594">
        <f>IF(Расчет!H599=1,1,0)</f>
        <v>1</v>
      </c>
      <c r="G594" t="str">
        <f t="shared" si="27"/>
        <v>2018-12-25 17:00</v>
      </c>
      <c r="H594" s="116">
        <f>data!H594</f>
        <v>1.6</v>
      </c>
      <c r="I594" s="116">
        <f>-'Raw result'!A593-config!$D$14*'Raw result'!B593</f>
        <v>-1.6000000000000003</v>
      </c>
      <c r="J594" s="116">
        <f t="shared" si="28"/>
        <v>0</v>
      </c>
      <c r="K594" s="116">
        <f t="shared" si="29"/>
        <v>0</v>
      </c>
      <c r="L594" s="116">
        <f>L593-'Raw result'!A593-'Raw result'!B593</f>
        <v>1.3441148325357086</v>
      </c>
    </row>
    <row r="595" spans="1:12" x14ac:dyDescent="0.3">
      <c r="A595">
        <f>data!A595</f>
        <v>594</v>
      </c>
      <c r="B595" s="24">
        <f>data!B595</f>
        <v>43459</v>
      </c>
      <c r="C595">
        <f>data!C595</f>
        <v>18</v>
      </c>
      <c r="D595" t="str">
        <f>data!D595</f>
        <v>раб</v>
      </c>
      <c r="E595">
        <f>data!E595</f>
        <v>0</v>
      </c>
      <c r="F595">
        <f>IF(Расчет!H600=1,1,0)</f>
        <v>1</v>
      </c>
      <c r="G595" t="str">
        <f t="shared" si="27"/>
        <v>2018-12-25 18:00</v>
      </c>
      <c r="H595" s="116">
        <f>data!H595</f>
        <v>1.2709999999999999</v>
      </c>
      <c r="I595" s="116">
        <f>-'Raw result'!A594-config!$D$14*'Raw result'!B594</f>
        <v>-0.42222727272725136</v>
      </c>
      <c r="J595" s="116">
        <f t="shared" si="28"/>
        <v>0.84877272727274855</v>
      </c>
      <c r="K595" s="116">
        <f t="shared" si="29"/>
        <v>0.84877272727274855</v>
      </c>
      <c r="L595" s="116">
        <f>L594-'Raw result'!A594-'Raw result'!B594</f>
        <v>0.89966507177018085</v>
      </c>
    </row>
    <row r="596" spans="1:12" x14ac:dyDescent="0.3">
      <c r="A596">
        <f>data!A596</f>
        <v>595</v>
      </c>
      <c r="B596" s="24">
        <f>data!B596</f>
        <v>43459</v>
      </c>
      <c r="C596">
        <f>data!C596</f>
        <v>19</v>
      </c>
      <c r="D596" t="str">
        <f>data!D596</f>
        <v>раб</v>
      </c>
      <c r="E596">
        <f>data!E596</f>
        <v>0</v>
      </c>
      <c r="F596">
        <f>IF(Расчет!H601=1,1,0)</f>
        <v>1</v>
      </c>
      <c r="G596" t="str">
        <f t="shared" si="27"/>
        <v>2018-12-25 19:00</v>
      </c>
      <c r="H596" s="116">
        <f>data!H596</f>
        <v>1.1739999999999999</v>
      </c>
      <c r="I596" s="116">
        <f>-'Raw result'!A595-config!$D$14*'Raw result'!B595</f>
        <v>-0.3252272727272511</v>
      </c>
      <c r="J596" s="116">
        <f t="shared" si="28"/>
        <v>0.84877272727274877</v>
      </c>
      <c r="K596" s="116">
        <f t="shared" si="29"/>
        <v>0.84877272727274877</v>
      </c>
      <c r="L596" s="116">
        <f>L595-'Raw result'!A595-'Raw result'!B595</f>
        <v>0.5573205741625481</v>
      </c>
    </row>
    <row r="597" spans="1:12" x14ac:dyDescent="0.3">
      <c r="A597">
        <f>data!A597</f>
        <v>596</v>
      </c>
      <c r="B597" s="24">
        <f>data!B597</f>
        <v>43459</v>
      </c>
      <c r="C597">
        <f>data!C597</f>
        <v>20</v>
      </c>
      <c r="D597" t="str">
        <f>data!D597</f>
        <v>раб</v>
      </c>
      <c r="E597">
        <f>data!E597</f>
        <v>0</v>
      </c>
      <c r="F597">
        <f>IF(Расчет!H602=1,1,0)</f>
        <v>1</v>
      </c>
      <c r="G597" t="str">
        <f t="shared" si="27"/>
        <v>2018-12-25 20:00</v>
      </c>
      <c r="H597" s="116">
        <f>data!H597</f>
        <v>1.1279999999999999</v>
      </c>
      <c r="I597" s="116">
        <f>-'Raw result'!A596-config!$D$14*'Raw result'!B596</f>
        <v>-0.27922727272725129</v>
      </c>
      <c r="J597" s="116">
        <f t="shared" si="28"/>
        <v>0.84877272727274855</v>
      </c>
      <c r="K597" s="116">
        <f t="shared" si="29"/>
        <v>0.84877272727274855</v>
      </c>
      <c r="L597" s="116">
        <f>L596-'Raw result'!A596-'Raw result'!B596</f>
        <v>0.26339712918649411</v>
      </c>
    </row>
    <row r="598" spans="1:12" x14ac:dyDescent="0.3">
      <c r="A598">
        <f>data!A598</f>
        <v>597</v>
      </c>
      <c r="B598" s="24">
        <f>data!B598</f>
        <v>43459</v>
      </c>
      <c r="C598">
        <f>data!C598</f>
        <v>21</v>
      </c>
      <c r="D598" t="str">
        <f>data!D598</f>
        <v>раб</v>
      </c>
      <c r="E598">
        <f>data!E598</f>
        <v>0</v>
      </c>
      <c r="F598">
        <f>IF(Расчет!H603=1,1,0)</f>
        <v>1</v>
      </c>
      <c r="G598" t="str">
        <f t="shared" si="27"/>
        <v>2018-12-25 21:00</v>
      </c>
      <c r="H598" s="116">
        <f>data!H598</f>
        <v>1.099</v>
      </c>
      <c r="I598" s="116">
        <f>-'Raw result'!A597-config!$D$14*'Raw result'!B597</f>
        <v>-0.25022727272725137</v>
      </c>
      <c r="J598" s="116">
        <f t="shared" si="28"/>
        <v>0.84877272727274855</v>
      </c>
      <c r="K598" s="116">
        <f t="shared" si="29"/>
        <v>0.84877272727274855</v>
      </c>
      <c r="L598" s="116">
        <f>L597-'Raw result'!A597-'Raw result'!B597</f>
        <v>-8.6319840164605921E-14</v>
      </c>
    </row>
    <row r="599" spans="1:12" x14ac:dyDescent="0.3">
      <c r="A599">
        <f>data!A599</f>
        <v>598</v>
      </c>
      <c r="B599" s="24">
        <f>data!B599</f>
        <v>43459</v>
      </c>
      <c r="C599">
        <f>data!C599</f>
        <v>22</v>
      </c>
      <c r="D599" t="str">
        <f>data!D599</f>
        <v>раб</v>
      </c>
      <c r="E599">
        <f>data!E599</f>
        <v>0</v>
      </c>
      <c r="F599">
        <f>IF(Расчет!H604=1,1,0)</f>
        <v>0</v>
      </c>
      <c r="G599" t="str">
        <f t="shared" si="27"/>
        <v>2018-12-25 22:00</v>
      </c>
      <c r="H599" s="116">
        <f>data!H599</f>
        <v>1.0920000000000001</v>
      </c>
      <c r="I599" s="116">
        <f>-'Raw result'!A598-config!$D$14*'Raw result'!B598</f>
        <v>0</v>
      </c>
      <c r="J599" s="116">
        <f t="shared" si="28"/>
        <v>1.0920000000000001</v>
      </c>
      <c r="K599" s="116" t="str">
        <f t="shared" si="29"/>
        <v/>
      </c>
      <c r="L599" s="116">
        <f>L598-'Raw result'!A598-'Raw result'!B598</f>
        <v>-8.6319840164605921E-14</v>
      </c>
    </row>
    <row r="600" spans="1:12" x14ac:dyDescent="0.3">
      <c r="A600">
        <f>data!A600</f>
        <v>599</v>
      </c>
      <c r="B600" s="24">
        <f>data!B600</f>
        <v>43459</v>
      </c>
      <c r="C600">
        <f>data!C600</f>
        <v>23</v>
      </c>
      <c r="D600" t="str">
        <f>data!D600</f>
        <v>раб</v>
      </c>
      <c r="E600">
        <f>data!E600</f>
        <v>0</v>
      </c>
      <c r="F600">
        <f>IF(Расчет!H605=1,1,0)</f>
        <v>0</v>
      </c>
      <c r="G600" t="str">
        <f t="shared" si="27"/>
        <v>2018-12-25 23:00</v>
      </c>
      <c r="H600" s="116">
        <f>data!H600</f>
        <v>1.0900000000000001</v>
      </c>
      <c r="I600" s="116">
        <f>-'Raw result'!A599-config!$D$14*'Raw result'!B599</f>
        <v>0</v>
      </c>
      <c r="J600" s="116">
        <f t="shared" si="28"/>
        <v>1.0900000000000001</v>
      </c>
      <c r="K600" s="116" t="str">
        <f t="shared" si="29"/>
        <v/>
      </c>
      <c r="L600" s="116">
        <f>L599-'Raw result'!A599-'Raw result'!B599</f>
        <v>-8.6319840164605921E-14</v>
      </c>
    </row>
    <row r="601" spans="1:12" x14ac:dyDescent="0.3">
      <c r="A601">
        <f>data!A601</f>
        <v>600</v>
      </c>
      <c r="B601" s="24">
        <f>data!B601</f>
        <v>43459</v>
      </c>
      <c r="C601">
        <f>data!C601</f>
        <v>24</v>
      </c>
      <c r="D601" t="str">
        <f>data!D601</f>
        <v>раб</v>
      </c>
      <c r="E601">
        <f>data!E601</f>
        <v>0</v>
      </c>
      <c r="F601">
        <f>IF(Расчет!H606=1,1,0)</f>
        <v>0</v>
      </c>
      <c r="G601" t="str">
        <f t="shared" si="27"/>
        <v>2018-12-25 24:00</v>
      </c>
      <c r="H601" s="116">
        <f>data!H601</f>
        <v>1.0880000000000001</v>
      </c>
      <c r="I601" s="116">
        <f>-'Raw result'!A600-config!$D$14*'Raw result'!B600</f>
        <v>0</v>
      </c>
      <c r="J601" s="116">
        <f t="shared" si="28"/>
        <v>1.0880000000000001</v>
      </c>
      <c r="K601" s="116" t="str">
        <f t="shared" si="29"/>
        <v/>
      </c>
      <c r="L601" s="116">
        <f>L600-'Raw result'!A600-'Raw result'!B600</f>
        <v>-8.6319840164605921E-14</v>
      </c>
    </row>
    <row r="602" spans="1:12" x14ac:dyDescent="0.3">
      <c r="A602">
        <f>data!A602</f>
        <v>601</v>
      </c>
      <c r="B602" s="24">
        <f>data!B602</f>
        <v>43460</v>
      </c>
      <c r="C602">
        <f>data!C602</f>
        <v>1</v>
      </c>
      <c r="D602" t="str">
        <f>data!D602</f>
        <v>раб</v>
      </c>
      <c r="E602">
        <f>data!E602</f>
        <v>0</v>
      </c>
      <c r="F602">
        <f>IF(Расчет!H607=1,1,0)</f>
        <v>0</v>
      </c>
      <c r="G602" t="str">
        <f t="shared" si="27"/>
        <v>2018-12-26 1:00</v>
      </c>
      <c r="H602" s="116">
        <f>data!H602</f>
        <v>1.079</v>
      </c>
      <c r="I602" s="116">
        <f>-'Raw result'!A601-config!$D$14*'Raw result'!B601</f>
        <v>0</v>
      </c>
      <c r="J602" s="116">
        <f t="shared" si="28"/>
        <v>1.079</v>
      </c>
      <c r="K602" s="116" t="str">
        <f t="shared" si="29"/>
        <v/>
      </c>
      <c r="L602" s="116">
        <f>L601-'Raw result'!A601-'Raw result'!B601</f>
        <v>-8.6319840164605921E-14</v>
      </c>
    </row>
    <row r="603" spans="1:12" x14ac:dyDescent="0.3">
      <c r="A603">
        <f>data!A603</f>
        <v>602</v>
      </c>
      <c r="B603" s="24">
        <f>data!B603</f>
        <v>43460</v>
      </c>
      <c r="C603">
        <f>data!C603</f>
        <v>2</v>
      </c>
      <c r="D603" t="str">
        <f>data!D603</f>
        <v>раб</v>
      </c>
      <c r="E603">
        <f>data!E603</f>
        <v>0</v>
      </c>
      <c r="F603">
        <f>IF(Расчет!H608=1,1,0)</f>
        <v>0</v>
      </c>
      <c r="G603" t="str">
        <f t="shared" si="27"/>
        <v>2018-12-26 2:00</v>
      </c>
      <c r="H603" s="116">
        <f>data!H603</f>
        <v>1.069</v>
      </c>
      <c r="I603" s="116">
        <f>-'Raw result'!A602-config!$D$14*'Raw result'!B602</f>
        <v>0</v>
      </c>
      <c r="J603" s="116">
        <f t="shared" si="28"/>
        <v>1.069</v>
      </c>
      <c r="K603" s="116" t="str">
        <f t="shared" si="29"/>
        <v/>
      </c>
      <c r="L603" s="116">
        <f>L602-'Raw result'!A602-'Raw result'!B602</f>
        <v>-8.6319840164605921E-14</v>
      </c>
    </row>
    <row r="604" spans="1:12" x14ac:dyDescent="0.3">
      <c r="A604">
        <f>data!A604</f>
        <v>603</v>
      </c>
      <c r="B604" s="24">
        <f>data!B604</f>
        <v>43460</v>
      </c>
      <c r="C604">
        <f>data!C604</f>
        <v>3</v>
      </c>
      <c r="D604" t="str">
        <f>data!D604</f>
        <v>раб</v>
      </c>
      <c r="E604">
        <f>data!E604</f>
        <v>0</v>
      </c>
      <c r="F604">
        <f>IF(Расчет!H609=1,1,0)</f>
        <v>0</v>
      </c>
      <c r="G604" t="str">
        <f t="shared" si="27"/>
        <v>2018-12-26 3:00</v>
      </c>
      <c r="H604" s="116">
        <f>data!H604</f>
        <v>1.069</v>
      </c>
      <c r="I604" s="116">
        <f>-'Raw result'!A603-config!$D$14*'Raw result'!B603</f>
        <v>2.5</v>
      </c>
      <c r="J604" s="116">
        <f t="shared" si="28"/>
        <v>3.569</v>
      </c>
      <c r="K604" s="116" t="str">
        <f t="shared" si="29"/>
        <v/>
      </c>
      <c r="L604" s="116">
        <f>L603-'Raw result'!A603-'Raw result'!B603</f>
        <v>2.4999999999999138</v>
      </c>
    </row>
    <row r="605" spans="1:12" x14ac:dyDescent="0.3">
      <c r="A605">
        <f>data!A605</f>
        <v>604</v>
      </c>
      <c r="B605" s="24">
        <f>data!B605</f>
        <v>43460</v>
      </c>
      <c r="C605">
        <f>data!C605</f>
        <v>4</v>
      </c>
      <c r="D605" t="str">
        <f>data!D605</f>
        <v>раб</v>
      </c>
      <c r="E605">
        <f>data!E605</f>
        <v>0</v>
      </c>
      <c r="F605">
        <f>IF(Расчет!H610=1,1,0)</f>
        <v>0</v>
      </c>
      <c r="G605" t="str">
        <f t="shared" si="27"/>
        <v>2018-12-26 4:00</v>
      </c>
      <c r="H605" s="116">
        <f>data!H605</f>
        <v>1.0669999999999999</v>
      </c>
      <c r="I605" s="116">
        <f>-'Raw result'!A604-config!$D$14*'Raw result'!B604</f>
        <v>2.5</v>
      </c>
      <c r="J605" s="116">
        <f t="shared" si="28"/>
        <v>3.5670000000000002</v>
      </c>
      <c r="K605" s="116" t="str">
        <f t="shared" si="29"/>
        <v/>
      </c>
      <c r="L605" s="116">
        <f>L604-'Raw result'!A604-'Raw result'!B604</f>
        <v>4.9999999999999138</v>
      </c>
    </row>
    <row r="606" spans="1:12" x14ac:dyDescent="0.3">
      <c r="A606">
        <f>data!A606</f>
        <v>605</v>
      </c>
      <c r="B606" s="24">
        <f>data!B606</f>
        <v>43460</v>
      </c>
      <c r="C606">
        <f>data!C606</f>
        <v>5</v>
      </c>
      <c r="D606" t="str">
        <f>data!D606</f>
        <v>раб</v>
      </c>
      <c r="E606">
        <f>data!E606</f>
        <v>0</v>
      </c>
      <c r="F606">
        <f>IF(Расчет!H611=1,1,0)</f>
        <v>0</v>
      </c>
      <c r="G606" t="str">
        <f t="shared" si="27"/>
        <v>2018-12-26 5:00</v>
      </c>
      <c r="H606" s="116">
        <f>data!H606</f>
        <v>1.0640000000000001</v>
      </c>
      <c r="I606" s="116">
        <f>-'Raw result'!A605-config!$D$14*'Raw result'!B605</f>
        <v>0.92999999999982064</v>
      </c>
      <c r="J606" s="116">
        <f t="shared" si="28"/>
        <v>1.9939999999998208</v>
      </c>
      <c r="K606" s="116" t="str">
        <f t="shared" si="29"/>
        <v/>
      </c>
      <c r="L606" s="116">
        <f>L605-'Raw result'!A605-'Raw result'!B605</f>
        <v>5.9299999999997342</v>
      </c>
    </row>
    <row r="607" spans="1:12" x14ac:dyDescent="0.3">
      <c r="A607">
        <f>data!A607</f>
        <v>606</v>
      </c>
      <c r="B607" s="24">
        <f>data!B607</f>
        <v>43460</v>
      </c>
      <c r="C607">
        <f>data!C607</f>
        <v>6</v>
      </c>
      <c r="D607" t="str">
        <f>data!D607</f>
        <v>раб</v>
      </c>
      <c r="E607">
        <f>data!E607</f>
        <v>0</v>
      </c>
      <c r="F607">
        <f>IF(Расчет!H612=1,1,0)</f>
        <v>0</v>
      </c>
      <c r="G607" t="str">
        <f t="shared" si="27"/>
        <v>2018-12-26 6:00</v>
      </c>
      <c r="H607" s="116">
        <f>data!H607</f>
        <v>1.0680000000000001</v>
      </c>
      <c r="I607" s="116">
        <f>-'Raw result'!A606-config!$D$14*'Raw result'!B606</f>
        <v>0</v>
      </c>
      <c r="J607" s="116">
        <f t="shared" si="28"/>
        <v>1.0680000000000001</v>
      </c>
      <c r="K607" s="116" t="str">
        <f t="shared" si="29"/>
        <v/>
      </c>
      <c r="L607" s="116">
        <f>L606-'Raw result'!A606-'Raw result'!B606</f>
        <v>5.9299999999997342</v>
      </c>
    </row>
    <row r="608" spans="1:12" x14ac:dyDescent="0.3">
      <c r="A608">
        <f>data!A608</f>
        <v>607</v>
      </c>
      <c r="B608" s="24">
        <f>data!B608</f>
        <v>43460</v>
      </c>
      <c r="C608">
        <f>data!C608</f>
        <v>7</v>
      </c>
      <c r="D608" t="str">
        <f>data!D608</f>
        <v>раб</v>
      </c>
      <c r="E608">
        <f>data!E608</f>
        <v>0</v>
      </c>
      <c r="F608">
        <f>IF(Расчет!H613=1,1,0)</f>
        <v>0</v>
      </c>
      <c r="G608" t="str">
        <f t="shared" si="27"/>
        <v>2018-12-26 7:00</v>
      </c>
      <c r="H608" s="116">
        <f>data!H608</f>
        <v>1.125</v>
      </c>
      <c r="I608" s="116">
        <f>-'Raw result'!A607-config!$D$14*'Raw result'!B607</f>
        <v>0</v>
      </c>
      <c r="J608" s="116">
        <f t="shared" si="28"/>
        <v>1.125</v>
      </c>
      <c r="K608" s="116" t="str">
        <f t="shared" si="29"/>
        <v/>
      </c>
      <c r="L608" s="116">
        <f>L607-'Raw result'!A607-'Raw result'!B607</f>
        <v>5.9299999999997342</v>
      </c>
    </row>
    <row r="609" spans="1:12" x14ac:dyDescent="0.3">
      <c r="A609">
        <f>data!A609</f>
        <v>608</v>
      </c>
      <c r="B609" s="24">
        <f>data!B609</f>
        <v>43460</v>
      </c>
      <c r="C609">
        <f>data!C609</f>
        <v>8</v>
      </c>
      <c r="D609" t="str">
        <f>data!D609</f>
        <v>раб</v>
      </c>
      <c r="E609">
        <f>data!E609</f>
        <v>0</v>
      </c>
      <c r="F609">
        <f>IF(Расчет!H614=1,1,0)</f>
        <v>1</v>
      </c>
      <c r="G609" t="str">
        <f t="shared" si="27"/>
        <v>2018-12-26 8:00</v>
      </c>
      <c r="H609" s="116">
        <f>data!H609</f>
        <v>1.2390000000000001</v>
      </c>
      <c r="I609" s="116">
        <f>-'Raw result'!A608-config!$D$14*'Raw result'!B608</f>
        <v>-0.43849999999996703</v>
      </c>
      <c r="J609" s="116">
        <f t="shared" si="28"/>
        <v>0.80050000000003307</v>
      </c>
      <c r="K609" s="116">
        <f t="shared" si="29"/>
        <v>0.80050000000003307</v>
      </c>
      <c r="L609" s="116">
        <f>L608-'Raw result'!A608-'Raw result'!B608</f>
        <v>5.4684210526313475</v>
      </c>
    </row>
    <row r="610" spans="1:12" x14ac:dyDescent="0.3">
      <c r="A610">
        <f>data!A610</f>
        <v>609</v>
      </c>
      <c r="B610" s="24">
        <f>data!B610</f>
        <v>43460</v>
      </c>
      <c r="C610">
        <f>data!C610</f>
        <v>9</v>
      </c>
      <c r="D610" t="str">
        <f>data!D610</f>
        <v>раб</v>
      </c>
      <c r="E610">
        <f>data!E610</f>
        <v>0</v>
      </c>
      <c r="F610">
        <f>IF(Расчет!H615=1,1,0)</f>
        <v>1</v>
      </c>
      <c r="G610" t="str">
        <f t="shared" si="27"/>
        <v>2018-12-26 9:00</v>
      </c>
      <c r="H610" s="116">
        <f>data!H610</f>
        <v>1.7509999999999999</v>
      </c>
      <c r="I610" s="116">
        <f>-'Raw result'!A609-config!$D$14*'Raw result'!B609</f>
        <v>-0.95049999999996659</v>
      </c>
      <c r="J610" s="116">
        <f t="shared" si="28"/>
        <v>0.8005000000000333</v>
      </c>
      <c r="K610" s="116">
        <f t="shared" si="29"/>
        <v>0.8005000000000333</v>
      </c>
      <c r="L610" s="116">
        <f>L609-'Raw result'!A609-'Raw result'!B609</f>
        <v>4.4678947368419086</v>
      </c>
    </row>
    <row r="611" spans="1:12" x14ac:dyDescent="0.3">
      <c r="A611">
        <f>data!A611</f>
        <v>610</v>
      </c>
      <c r="B611" s="24">
        <f>data!B611</f>
        <v>43460</v>
      </c>
      <c r="C611">
        <f>data!C611</f>
        <v>10</v>
      </c>
      <c r="D611" t="str">
        <f>data!D611</f>
        <v>раб</v>
      </c>
      <c r="E611">
        <f>data!E611</f>
        <v>0</v>
      </c>
      <c r="F611">
        <f>IF(Расчет!H616=1,1,0)</f>
        <v>1</v>
      </c>
      <c r="G611" t="str">
        <f t="shared" si="27"/>
        <v>2018-12-26 10:00</v>
      </c>
      <c r="H611" s="116">
        <f>data!H611</f>
        <v>2.0379999999999998</v>
      </c>
      <c r="I611" s="116">
        <f>-'Raw result'!A610-config!$D$14*'Raw result'!B610</f>
        <v>-1.2374999999999663</v>
      </c>
      <c r="J611" s="116">
        <f t="shared" si="28"/>
        <v>0.80050000000003352</v>
      </c>
      <c r="K611" s="116">
        <f t="shared" si="29"/>
        <v>0.80050000000003352</v>
      </c>
      <c r="L611" s="116">
        <f>L610-'Raw result'!A610-'Raw result'!B610</f>
        <v>3.1652631578945756</v>
      </c>
    </row>
    <row r="612" spans="1:12" x14ac:dyDescent="0.3">
      <c r="A612">
        <f>data!A612</f>
        <v>611</v>
      </c>
      <c r="B612" s="24">
        <f>data!B612</f>
        <v>43460</v>
      </c>
      <c r="C612">
        <f>data!C612</f>
        <v>11</v>
      </c>
      <c r="D612" t="str">
        <f>data!D612</f>
        <v>раб</v>
      </c>
      <c r="E612">
        <f>data!E612</f>
        <v>0</v>
      </c>
      <c r="F612">
        <f>IF(Расчет!H617=1,1,0)</f>
        <v>1</v>
      </c>
      <c r="G612" t="str">
        <f t="shared" si="27"/>
        <v>2018-12-26 11:00</v>
      </c>
      <c r="H612" s="116">
        <f>data!H612</f>
        <v>2.153</v>
      </c>
      <c r="I612" s="116">
        <f>-'Raw result'!A611-config!$D$14*'Raw result'!B611</f>
        <v>-1.3524999999999665</v>
      </c>
      <c r="J612" s="116">
        <f t="shared" si="28"/>
        <v>0.80050000000003352</v>
      </c>
      <c r="K612" s="116">
        <f t="shared" si="29"/>
        <v>0.80050000000003352</v>
      </c>
      <c r="L612" s="116">
        <f>L611-'Raw result'!A611-'Raw result'!B611</f>
        <v>1.741578947368295</v>
      </c>
    </row>
    <row r="613" spans="1:12" x14ac:dyDescent="0.3">
      <c r="A613">
        <f>data!A613</f>
        <v>612</v>
      </c>
      <c r="B613" s="24">
        <f>data!B613</f>
        <v>43460</v>
      </c>
      <c r="C613">
        <f>data!C613</f>
        <v>12</v>
      </c>
      <c r="D613" t="str">
        <f>data!D613</f>
        <v>раб</v>
      </c>
      <c r="E613">
        <f>data!E613</f>
        <v>0</v>
      </c>
      <c r="F613">
        <f>IF(Расчет!H618=1,1,0)</f>
        <v>1</v>
      </c>
      <c r="G613" t="str">
        <f t="shared" si="27"/>
        <v>2018-12-26 12:00</v>
      </c>
      <c r="H613" s="116">
        <f>data!H613</f>
        <v>2.202</v>
      </c>
      <c r="I613" s="116">
        <f>-'Raw result'!A612-config!$D$14*'Raw result'!B612</f>
        <v>-1.4014999999999667</v>
      </c>
      <c r="J613" s="116">
        <f t="shared" si="28"/>
        <v>0.8005000000000333</v>
      </c>
      <c r="K613" s="116">
        <f t="shared" si="29"/>
        <v>0.8005000000000333</v>
      </c>
      <c r="L613" s="116">
        <f>L612-'Raw result'!A612-'Raw result'!B612</f>
        <v>0.26631578947359325</v>
      </c>
    </row>
    <row r="614" spans="1:12" x14ac:dyDescent="0.3">
      <c r="A614">
        <f>data!A614</f>
        <v>613</v>
      </c>
      <c r="B614" s="24">
        <f>data!B614</f>
        <v>43460</v>
      </c>
      <c r="C614">
        <f>data!C614</f>
        <v>13</v>
      </c>
      <c r="D614" t="str">
        <f>data!D614</f>
        <v>раб</v>
      </c>
      <c r="E614">
        <f>data!E614</f>
        <v>0</v>
      </c>
      <c r="F614">
        <f>IF(Расчет!H619=1,1,0)</f>
        <v>0</v>
      </c>
      <c r="G614" t="str">
        <f t="shared" si="27"/>
        <v>2018-12-26 13:00</v>
      </c>
      <c r="H614" s="116">
        <f>data!H614</f>
        <v>2.081</v>
      </c>
      <c r="I614" s="116">
        <f>-'Raw result'!A613-config!$D$14*'Raw result'!B613</f>
        <v>2.5</v>
      </c>
      <c r="J614" s="116">
        <f t="shared" si="28"/>
        <v>4.5809999999999995</v>
      </c>
      <c r="K614" s="116" t="str">
        <f t="shared" si="29"/>
        <v/>
      </c>
      <c r="L614" s="116">
        <f>L613-'Raw result'!A613-'Raw result'!B613</f>
        <v>2.7663157894735932</v>
      </c>
    </row>
    <row r="615" spans="1:12" x14ac:dyDescent="0.3">
      <c r="A615">
        <f>data!A615</f>
        <v>614</v>
      </c>
      <c r="B615" s="24">
        <f>data!B615</f>
        <v>43460</v>
      </c>
      <c r="C615">
        <f>data!C615</f>
        <v>14</v>
      </c>
      <c r="D615" t="str">
        <f>data!D615</f>
        <v>раб</v>
      </c>
      <c r="E615">
        <f>data!E615</f>
        <v>0</v>
      </c>
      <c r="F615">
        <f>IF(Расчет!H620=1,1,0)</f>
        <v>0</v>
      </c>
      <c r="G615" t="str">
        <f t="shared" si="27"/>
        <v>2018-12-26 14:00</v>
      </c>
      <c r="H615" s="116">
        <f>data!H615</f>
        <v>2.0369999999999999</v>
      </c>
      <c r="I615" s="116">
        <f>-'Raw result'!A614-config!$D$14*'Raw result'!B614</f>
        <v>2.5</v>
      </c>
      <c r="J615" s="116">
        <f t="shared" si="28"/>
        <v>4.5369999999999999</v>
      </c>
      <c r="K615" s="116" t="str">
        <f t="shared" si="29"/>
        <v/>
      </c>
      <c r="L615" s="116">
        <f>L614-'Raw result'!A614-'Raw result'!B614</f>
        <v>5.2663157894735928</v>
      </c>
    </row>
    <row r="616" spans="1:12" x14ac:dyDescent="0.3">
      <c r="A616">
        <f>data!A616</f>
        <v>615</v>
      </c>
      <c r="B616" s="24">
        <f>data!B616</f>
        <v>43460</v>
      </c>
      <c r="C616">
        <f>data!C616</f>
        <v>15</v>
      </c>
      <c r="D616" t="str">
        <f>data!D616</f>
        <v>раб</v>
      </c>
      <c r="E616">
        <f>data!E616</f>
        <v>0</v>
      </c>
      <c r="F616">
        <f>IF(Расчет!H621=1,1,0)</f>
        <v>1</v>
      </c>
      <c r="G616" t="str">
        <f t="shared" si="27"/>
        <v>2018-12-26 15:00</v>
      </c>
      <c r="H616" s="116">
        <f>data!H616</f>
        <v>1.9870000000000001</v>
      </c>
      <c r="I616" s="116">
        <f>-'Raw result'!A615-config!$D$14*'Raw result'!B615</f>
        <v>-1.1864999999999666</v>
      </c>
      <c r="J616" s="116">
        <f t="shared" si="28"/>
        <v>0.80050000000003352</v>
      </c>
      <c r="K616" s="116">
        <f t="shared" si="29"/>
        <v>0.80050000000003352</v>
      </c>
      <c r="L616" s="116">
        <f>L615-'Raw result'!A615-'Raw result'!B615</f>
        <v>4.0173684210525753</v>
      </c>
    </row>
    <row r="617" spans="1:12" x14ac:dyDescent="0.3">
      <c r="A617">
        <f>data!A617</f>
        <v>616</v>
      </c>
      <c r="B617" s="24">
        <f>data!B617</f>
        <v>43460</v>
      </c>
      <c r="C617">
        <f>data!C617</f>
        <v>16</v>
      </c>
      <c r="D617" t="str">
        <f>data!D617</f>
        <v>раб</v>
      </c>
      <c r="E617">
        <f>data!E617</f>
        <v>0</v>
      </c>
      <c r="F617">
        <f>IF(Расчет!H622=1,1,0)</f>
        <v>1</v>
      </c>
      <c r="G617" t="str">
        <f t="shared" si="27"/>
        <v>2018-12-26 16:00</v>
      </c>
      <c r="H617" s="116">
        <f>data!H617</f>
        <v>1.8720000000000001</v>
      </c>
      <c r="I617" s="116">
        <f>-'Raw result'!A616-config!$D$14*'Raw result'!B616</f>
        <v>-1.0714999999999668</v>
      </c>
      <c r="J617" s="116">
        <f t="shared" si="28"/>
        <v>0.8005000000000333</v>
      </c>
      <c r="K617" s="116">
        <f t="shared" si="29"/>
        <v>0.8005000000000333</v>
      </c>
      <c r="L617" s="116">
        <f>L616-'Raw result'!A616-'Raw result'!B616</f>
        <v>2.8894736842105049</v>
      </c>
    </row>
    <row r="618" spans="1:12" x14ac:dyDescent="0.3">
      <c r="A618">
        <f>data!A618</f>
        <v>617</v>
      </c>
      <c r="B618" s="24">
        <f>data!B618</f>
        <v>43460</v>
      </c>
      <c r="C618">
        <f>data!C618</f>
        <v>17</v>
      </c>
      <c r="D618" t="str">
        <f>data!D618</f>
        <v>раб</v>
      </c>
      <c r="E618">
        <f>data!E618</f>
        <v>0</v>
      </c>
      <c r="F618">
        <f>IF(Расчет!H623=1,1,0)</f>
        <v>1</v>
      </c>
      <c r="G618" t="str">
        <f t="shared" si="27"/>
        <v>2018-12-26 17:00</v>
      </c>
      <c r="H618" s="116">
        <f>data!H618</f>
        <v>1.498</v>
      </c>
      <c r="I618" s="116">
        <f>-'Raw result'!A617-config!$D$14*'Raw result'!B617</f>
        <v>-0.69749999999996692</v>
      </c>
      <c r="J618" s="116">
        <f t="shared" si="28"/>
        <v>0.80050000000003307</v>
      </c>
      <c r="K618" s="116">
        <f t="shared" si="29"/>
        <v>0.80050000000003307</v>
      </c>
      <c r="L618" s="116">
        <f>L617-'Raw result'!A617-'Raw result'!B617</f>
        <v>2.1552631578947503</v>
      </c>
    </row>
    <row r="619" spans="1:12" x14ac:dyDescent="0.3">
      <c r="A619">
        <f>data!A619</f>
        <v>618</v>
      </c>
      <c r="B619" s="24">
        <f>data!B619</f>
        <v>43460</v>
      </c>
      <c r="C619">
        <f>data!C619</f>
        <v>18</v>
      </c>
      <c r="D619" t="str">
        <f>data!D619</f>
        <v>раб</v>
      </c>
      <c r="E619">
        <f>data!E619</f>
        <v>1</v>
      </c>
      <c r="F619">
        <f>IF(Расчет!H624=1,1,0)</f>
        <v>1</v>
      </c>
      <c r="G619" t="str">
        <f t="shared" si="27"/>
        <v>2018-12-26 18:00</v>
      </c>
      <c r="H619" s="116">
        <f>data!H619</f>
        <v>1.1950000000000001</v>
      </c>
      <c r="I619" s="116">
        <f>-'Raw result'!A618-config!$D$14*'Raw result'!B618</f>
        <v>-1.1949999999999998</v>
      </c>
      <c r="J619" s="116">
        <f t="shared" si="28"/>
        <v>0</v>
      </c>
      <c r="K619" s="116">
        <f t="shared" si="29"/>
        <v>0</v>
      </c>
      <c r="L619" s="116">
        <f>L618-'Raw result'!A618-'Raw result'!B618</f>
        <v>0.89736842105264514</v>
      </c>
    </row>
    <row r="620" spans="1:12" x14ac:dyDescent="0.3">
      <c r="A620">
        <f>data!A620</f>
        <v>619</v>
      </c>
      <c r="B620" s="24">
        <f>data!B620</f>
        <v>43460</v>
      </c>
      <c r="C620">
        <f>data!C620</f>
        <v>19</v>
      </c>
      <c r="D620" t="str">
        <f>data!D620</f>
        <v>раб</v>
      </c>
      <c r="E620">
        <f>data!E620</f>
        <v>0</v>
      </c>
      <c r="F620">
        <f>IF(Расчет!H625=1,1,0)</f>
        <v>1</v>
      </c>
      <c r="G620" t="str">
        <f t="shared" si="27"/>
        <v>2018-12-26 19:00</v>
      </c>
      <c r="H620" s="116">
        <f>data!H620</f>
        <v>1.123</v>
      </c>
      <c r="I620" s="116">
        <f>-'Raw result'!A619-config!$D$14*'Raw result'!B619</f>
        <v>-0.3224999999999667</v>
      </c>
      <c r="J620" s="116">
        <f t="shared" si="28"/>
        <v>0.8005000000000333</v>
      </c>
      <c r="K620" s="116">
        <f t="shared" si="29"/>
        <v>0.8005000000000333</v>
      </c>
      <c r="L620" s="116">
        <f>L619-'Raw result'!A619-'Raw result'!B619</f>
        <v>0.55789473684215385</v>
      </c>
    </row>
    <row r="621" spans="1:12" x14ac:dyDescent="0.3">
      <c r="A621">
        <f>data!A621</f>
        <v>620</v>
      </c>
      <c r="B621" s="24">
        <f>data!B621</f>
        <v>43460</v>
      </c>
      <c r="C621">
        <f>data!C621</f>
        <v>20</v>
      </c>
      <c r="D621" t="str">
        <f>data!D621</f>
        <v>раб</v>
      </c>
      <c r="E621">
        <f>data!E621</f>
        <v>0</v>
      </c>
      <c r="F621">
        <f>IF(Расчет!H626=1,1,0)</f>
        <v>1</v>
      </c>
      <c r="G621" t="str">
        <f t="shared" si="27"/>
        <v>2018-12-26 20:00</v>
      </c>
      <c r="H621" s="116">
        <f>data!H621</f>
        <v>1.0720000000000001</v>
      </c>
      <c r="I621" s="116">
        <f>-'Raw result'!A620-config!$D$14*'Raw result'!B620</f>
        <v>-0.27149999999996688</v>
      </c>
      <c r="J621" s="116">
        <f t="shared" si="28"/>
        <v>0.80050000000003319</v>
      </c>
      <c r="K621" s="116">
        <f t="shared" si="29"/>
        <v>0.80050000000003319</v>
      </c>
      <c r="L621" s="116">
        <f>L620-'Raw result'!A620-'Raw result'!B620</f>
        <v>0.27210526315797817</v>
      </c>
    </row>
    <row r="622" spans="1:12" x14ac:dyDescent="0.3">
      <c r="A622">
        <f>data!A622</f>
        <v>621</v>
      </c>
      <c r="B622" s="24">
        <f>data!B622</f>
        <v>43460</v>
      </c>
      <c r="C622">
        <f>data!C622</f>
        <v>21</v>
      </c>
      <c r="D622" t="str">
        <f>data!D622</f>
        <v>раб</v>
      </c>
      <c r="E622">
        <f>data!E622</f>
        <v>0</v>
      </c>
      <c r="F622">
        <f>IF(Расчет!H627=1,1,0)</f>
        <v>1</v>
      </c>
      <c r="G622" t="str">
        <f t="shared" si="27"/>
        <v>2018-12-26 21:00</v>
      </c>
      <c r="H622" s="116">
        <f>data!H622</f>
        <v>1.0589999999999999</v>
      </c>
      <c r="I622" s="116">
        <f>-'Raw result'!A621-config!$D$14*'Raw result'!B621</f>
        <v>-0.25849999999996659</v>
      </c>
      <c r="J622" s="116">
        <f t="shared" si="28"/>
        <v>0.8005000000000333</v>
      </c>
      <c r="K622" s="116">
        <f t="shared" si="29"/>
        <v>0.8005000000000333</v>
      </c>
      <c r="L622" s="116">
        <f>L621-'Raw result'!A621-'Raw result'!B621</f>
        <v>1.1857181902996672E-13</v>
      </c>
    </row>
    <row r="623" spans="1:12" x14ac:dyDescent="0.3">
      <c r="A623">
        <f>data!A623</f>
        <v>622</v>
      </c>
      <c r="B623" s="24">
        <f>data!B623</f>
        <v>43460</v>
      </c>
      <c r="C623">
        <f>data!C623</f>
        <v>22</v>
      </c>
      <c r="D623" t="str">
        <f>data!D623</f>
        <v>раб</v>
      </c>
      <c r="E623">
        <f>data!E623</f>
        <v>0</v>
      </c>
      <c r="F623">
        <f>IF(Расчет!H628=1,1,0)</f>
        <v>0</v>
      </c>
      <c r="G623" t="str">
        <f t="shared" si="27"/>
        <v>2018-12-26 22:00</v>
      </c>
      <c r="H623" s="116">
        <f>data!H623</f>
        <v>1.0509999999999999</v>
      </c>
      <c r="I623" s="116">
        <f>-'Raw result'!A622-config!$D$14*'Raw result'!B622</f>
        <v>0</v>
      </c>
      <c r="J623" s="116">
        <f t="shared" si="28"/>
        <v>1.0509999999999999</v>
      </c>
      <c r="K623" s="116" t="str">
        <f t="shared" si="29"/>
        <v/>
      </c>
      <c r="L623" s="116">
        <f>L622-'Raw result'!A622-'Raw result'!B622</f>
        <v>1.1857181902996672E-13</v>
      </c>
    </row>
    <row r="624" spans="1:12" x14ac:dyDescent="0.3">
      <c r="A624">
        <f>data!A624</f>
        <v>623</v>
      </c>
      <c r="B624" s="24">
        <f>data!B624</f>
        <v>43460</v>
      </c>
      <c r="C624">
        <f>data!C624</f>
        <v>23</v>
      </c>
      <c r="D624" t="str">
        <f>data!D624</f>
        <v>раб</v>
      </c>
      <c r="E624">
        <f>data!E624</f>
        <v>0</v>
      </c>
      <c r="F624">
        <f>IF(Расчет!H629=1,1,0)</f>
        <v>0</v>
      </c>
      <c r="G624" t="str">
        <f t="shared" si="27"/>
        <v>2018-12-26 23:00</v>
      </c>
      <c r="H624" s="116">
        <f>data!H624</f>
        <v>1.046</v>
      </c>
      <c r="I624" s="116">
        <f>-'Raw result'!A623-config!$D$14*'Raw result'!B623</f>
        <v>0</v>
      </c>
      <c r="J624" s="116">
        <f t="shared" si="28"/>
        <v>1.046</v>
      </c>
      <c r="K624" s="116" t="str">
        <f t="shared" si="29"/>
        <v/>
      </c>
      <c r="L624" s="116">
        <f>L623-'Raw result'!A623-'Raw result'!B623</f>
        <v>1.1857181902996672E-13</v>
      </c>
    </row>
    <row r="625" spans="1:12" x14ac:dyDescent="0.3">
      <c r="A625">
        <f>data!A625</f>
        <v>624</v>
      </c>
      <c r="B625" s="24">
        <f>data!B625</f>
        <v>43460</v>
      </c>
      <c r="C625">
        <f>data!C625</f>
        <v>24</v>
      </c>
      <c r="D625" t="str">
        <f>data!D625</f>
        <v>раб</v>
      </c>
      <c r="E625">
        <f>data!E625</f>
        <v>0</v>
      </c>
      <c r="F625">
        <f>IF(Расчет!H630=1,1,0)</f>
        <v>0</v>
      </c>
      <c r="G625" t="str">
        <f t="shared" si="27"/>
        <v>2018-12-26 24:00</v>
      </c>
      <c r="H625" s="116">
        <f>data!H625</f>
        <v>1.046</v>
      </c>
      <c r="I625" s="116">
        <f>-'Raw result'!A624-config!$D$14*'Raw result'!B624</f>
        <v>0</v>
      </c>
      <c r="J625" s="116">
        <f t="shared" si="28"/>
        <v>1.046</v>
      </c>
      <c r="K625" s="116" t="str">
        <f t="shared" si="29"/>
        <v/>
      </c>
      <c r="L625" s="116">
        <f>L624-'Raw result'!A624-'Raw result'!B624</f>
        <v>1.1857181902996672E-13</v>
      </c>
    </row>
    <row r="626" spans="1:12" x14ac:dyDescent="0.3">
      <c r="A626">
        <f>data!A626</f>
        <v>625</v>
      </c>
      <c r="B626" s="24">
        <f>data!B626</f>
        <v>43461</v>
      </c>
      <c r="C626">
        <f>data!C626</f>
        <v>1</v>
      </c>
      <c r="D626" t="str">
        <f>data!D626</f>
        <v>раб</v>
      </c>
      <c r="E626">
        <f>data!E626</f>
        <v>0</v>
      </c>
      <c r="F626">
        <f>IF(Расчет!H631=1,1,0)</f>
        <v>0</v>
      </c>
      <c r="G626" t="str">
        <f t="shared" si="27"/>
        <v>2018-12-27 1:00</v>
      </c>
      <c r="H626" s="116">
        <f>data!H626</f>
        <v>1.0449999999999999</v>
      </c>
      <c r="I626" s="116">
        <f>-'Raw result'!A625-config!$D$14*'Raw result'!B625</f>
        <v>0</v>
      </c>
      <c r="J626" s="116">
        <f t="shared" si="28"/>
        <v>1.0449999999999999</v>
      </c>
      <c r="K626" s="116" t="str">
        <f t="shared" si="29"/>
        <v/>
      </c>
      <c r="L626" s="116">
        <f>L625-'Raw result'!A625-'Raw result'!B625</f>
        <v>1.1857181902996672E-13</v>
      </c>
    </row>
    <row r="627" spans="1:12" x14ac:dyDescent="0.3">
      <c r="A627">
        <f>data!A627</f>
        <v>626</v>
      </c>
      <c r="B627" s="24">
        <f>data!B627</f>
        <v>43461</v>
      </c>
      <c r="C627">
        <f>data!C627</f>
        <v>2</v>
      </c>
      <c r="D627" t="str">
        <f>data!D627</f>
        <v>раб</v>
      </c>
      <c r="E627">
        <f>data!E627</f>
        <v>0</v>
      </c>
      <c r="F627">
        <f>IF(Расчет!H632=1,1,0)</f>
        <v>0</v>
      </c>
      <c r="G627" t="str">
        <f t="shared" si="27"/>
        <v>2018-12-27 2:00</v>
      </c>
      <c r="H627" s="116">
        <f>data!H627</f>
        <v>1.04</v>
      </c>
      <c r="I627" s="116">
        <f>-'Raw result'!A626-config!$D$14*'Raw result'!B626</f>
        <v>0</v>
      </c>
      <c r="J627" s="116">
        <f t="shared" si="28"/>
        <v>1.04</v>
      </c>
      <c r="K627" s="116" t="str">
        <f t="shared" si="29"/>
        <v/>
      </c>
      <c r="L627" s="116">
        <f>L626-'Raw result'!A626-'Raw result'!B626</f>
        <v>1.1857181902996672E-13</v>
      </c>
    </row>
    <row r="628" spans="1:12" x14ac:dyDescent="0.3">
      <c r="A628">
        <f>data!A628</f>
        <v>627</v>
      </c>
      <c r="B628" s="24">
        <f>data!B628</f>
        <v>43461</v>
      </c>
      <c r="C628">
        <f>data!C628</f>
        <v>3</v>
      </c>
      <c r="D628" t="str">
        <f>data!D628</f>
        <v>раб</v>
      </c>
      <c r="E628">
        <f>data!E628</f>
        <v>0</v>
      </c>
      <c r="F628">
        <f>IF(Расчет!H633=1,1,0)</f>
        <v>0</v>
      </c>
      <c r="G628" t="str">
        <f t="shared" si="27"/>
        <v>2018-12-27 3:00</v>
      </c>
      <c r="H628" s="116">
        <f>data!H628</f>
        <v>1.04</v>
      </c>
      <c r="I628" s="116">
        <f>-'Raw result'!A627-config!$D$14*'Raw result'!B627</f>
        <v>2.5</v>
      </c>
      <c r="J628" s="116">
        <f t="shared" si="28"/>
        <v>3.54</v>
      </c>
      <c r="K628" s="116" t="str">
        <f t="shared" si="29"/>
        <v/>
      </c>
      <c r="L628" s="116">
        <f>L627-'Raw result'!A627-'Raw result'!B627</f>
        <v>2.5000000000001186</v>
      </c>
    </row>
    <row r="629" spans="1:12" x14ac:dyDescent="0.3">
      <c r="A629">
        <f>data!A629</f>
        <v>628</v>
      </c>
      <c r="B629" s="24">
        <f>data!B629</f>
        <v>43461</v>
      </c>
      <c r="C629">
        <f>data!C629</f>
        <v>4</v>
      </c>
      <c r="D629" t="str">
        <f>data!D629</f>
        <v>раб</v>
      </c>
      <c r="E629">
        <f>data!E629</f>
        <v>0</v>
      </c>
      <c r="F629">
        <f>IF(Расчет!H634=1,1,0)</f>
        <v>0</v>
      </c>
      <c r="G629" t="str">
        <f t="shared" si="27"/>
        <v>2018-12-27 4:00</v>
      </c>
      <c r="H629" s="116">
        <f>data!H629</f>
        <v>1.0429999999999999</v>
      </c>
      <c r="I629" s="116">
        <f>-'Raw result'!A628-config!$D$14*'Raw result'!B628</f>
        <v>2.5</v>
      </c>
      <c r="J629" s="116">
        <f t="shared" si="28"/>
        <v>3.5430000000000001</v>
      </c>
      <c r="K629" s="116" t="str">
        <f t="shared" si="29"/>
        <v/>
      </c>
      <c r="L629" s="116">
        <f>L628-'Raw result'!A628-'Raw result'!B628</f>
        <v>5.000000000000119</v>
      </c>
    </row>
    <row r="630" spans="1:12" x14ac:dyDescent="0.3">
      <c r="A630">
        <f>data!A630</f>
        <v>629</v>
      </c>
      <c r="B630" s="24">
        <f>data!B630</f>
        <v>43461</v>
      </c>
      <c r="C630">
        <f>data!C630</f>
        <v>5</v>
      </c>
      <c r="D630" t="str">
        <f>data!D630</f>
        <v>раб</v>
      </c>
      <c r="E630">
        <f>data!E630</f>
        <v>0</v>
      </c>
      <c r="F630">
        <f>IF(Расчет!H635=1,1,0)</f>
        <v>0</v>
      </c>
      <c r="G630" t="str">
        <f t="shared" si="27"/>
        <v>2018-12-27 5:00</v>
      </c>
      <c r="H630" s="116">
        <f>data!H630</f>
        <v>1.046</v>
      </c>
      <c r="I630" s="116">
        <f>-'Raw result'!A629-config!$D$14*'Raw result'!B629</f>
        <v>0.93000000000028649</v>
      </c>
      <c r="J630" s="116">
        <f t="shared" si="28"/>
        <v>1.9760000000002864</v>
      </c>
      <c r="K630" s="116" t="str">
        <f t="shared" si="29"/>
        <v/>
      </c>
      <c r="L630" s="116">
        <f>L629-'Raw result'!A629-'Raw result'!B629</f>
        <v>5.9300000000004056</v>
      </c>
    </row>
    <row r="631" spans="1:12" x14ac:dyDescent="0.3">
      <c r="A631">
        <f>data!A631</f>
        <v>630</v>
      </c>
      <c r="B631" s="24">
        <f>data!B631</f>
        <v>43461</v>
      </c>
      <c r="C631">
        <f>data!C631</f>
        <v>6</v>
      </c>
      <c r="D631" t="str">
        <f>data!D631</f>
        <v>раб</v>
      </c>
      <c r="E631">
        <f>data!E631</f>
        <v>0</v>
      </c>
      <c r="F631">
        <f>IF(Расчет!H636=1,1,0)</f>
        <v>0</v>
      </c>
      <c r="G631" t="str">
        <f t="shared" si="27"/>
        <v>2018-12-27 6:00</v>
      </c>
      <c r="H631" s="116">
        <f>data!H631</f>
        <v>1.0469999999999999</v>
      </c>
      <c r="I631" s="116">
        <f>-'Raw result'!A630-config!$D$14*'Raw result'!B630</f>
        <v>0</v>
      </c>
      <c r="J631" s="116">
        <f t="shared" si="28"/>
        <v>1.0469999999999999</v>
      </c>
      <c r="K631" s="116" t="str">
        <f t="shared" si="29"/>
        <v/>
      </c>
      <c r="L631" s="116">
        <f>L630-'Raw result'!A630-'Raw result'!B630</f>
        <v>5.9300000000004056</v>
      </c>
    </row>
    <row r="632" spans="1:12" x14ac:dyDescent="0.3">
      <c r="A632">
        <f>data!A632</f>
        <v>631</v>
      </c>
      <c r="B632" s="24">
        <f>data!B632</f>
        <v>43461</v>
      </c>
      <c r="C632">
        <f>data!C632</f>
        <v>7</v>
      </c>
      <c r="D632" t="str">
        <f>data!D632</f>
        <v>раб</v>
      </c>
      <c r="E632">
        <f>data!E632</f>
        <v>0</v>
      </c>
      <c r="F632">
        <f>IF(Расчет!H637=1,1,0)</f>
        <v>0</v>
      </c>
      <c r="G632" t="str">
        <f t="shared" si="27"/>
        <v>2018-12-27 7:00</v>
      </c>
      <c r="H632" s="116">
        <f>data!H632</f>
        <v>1.081</v>
      </c>
      <c r="I632" s="116">
        <f>-'Raw result'!A631-config!$D$14*'Raw result'!B631</f>
        <v>0</v>
      </c>
      <c r="J632" s="116">
        <f t="shared" si="28"/>
        <v>1.081</v>
      </c>
      <c r="K632" s="116" t="str">
        <f t="shared" si="29"/>
        <v/>
      </c>
      <c r="L632" s="116">
        <f>L631-'Raw result'!A631-'Raw result'!B631</f>
        <v>5.9300000000004056</v>
      </c>
    </row>
    <row r="633" spans="1:12" x14ac:dyDescent="0.3">
      <c r="A633">
        <f>data!A633</f>
        <v>632</v>
      </c>
      <c r="B633" s="24">
        <f>data!B633</f>
        <v>43461</v>
      </c>
      <c r="C633">
        <f>data!C633</f>
        <v>8</v>
      </c>
      <c r="D633" t="str">
        <f>data!D633</f>
        <v>раб</v>
      </c>
      <c r="E633">
        <f>data!E633</f>
        <v>0</v>
      </c>
      <c r="F633">
        <f>IF(Расчет!H638=1,1,0)</f>
        <v>1</v>
      </c>
      <c r="G633" t="str">
        <f t="shared" si="27"/>
        <v>2018-12-27 8:00</v>
      </c>
      <c r="H633" s="116">
        <f>data!H633</f>
        <v>1.2390000000000001</v>
      </c>
      <c r="I633" s="116">
        <f>-'Raw result'!A632-config!$D$14*'Raw result'!B632</f>
        <v>-0.47459090909096224</v>
      </c>
      <c r="J633" s="116">
        <f t="shared" si="28"/>
        <v>0.76440909090903786</v>
      </c>
      <c r="K633" s="116">
        <f t="shared" si="29"/>
        <v>0.76440909090903786</v>
      </c>
      <c r="L633" s="116">
        <f>L632-'Raw result'!A632-'Raw result'!B632</f>
        <v>5.4304306220099186</v>
      </c>
    </row>
    <row r="634" spans="1:12" x14ac:dyDescent="0.3">
      <c r="A634">
        <f>data!A634</f>
        <v>633</v>
      </c>
      <c r="B634" s="24">
        <f>data!B634</f>
        <v>43461</v>
      </c>
      <c r="C634">
        <f>data!C634</f>
        <v>9</v>
      </c>
      <c r="D634" t="str">
        <f>data!D634</f>
        <v>раб</v>
      </c>
      <c r="E634">
        <f>data!E634</f>
        <v>0</v>
      </c>
      <c r="F634">
        <f>IF(Расчет!H639=1,1,0)</f>
        <v>1</v>
      </c>
      <c r="G634" t="str">
        <f t="shared" si="27"/>
        <v>2018-12-27 9:00</v>
      </c>
      <c r="H634" s="116">
        <f>data!H634</f>
        <v>1.6930000000000001</v>
      </c>
      <c r="I634" s="116">
        <f>-'Raw result'!A633-config!$D$14*'Raw result'!B633</f>
        <v>-0.92859090909096198</v>
      </c>
      <c r="J634" s="116">
        <f t="shared" si="28"/>
        <v>0.76440909090903808</v>
      </c>
      <c r="K634" s="116">
        <f t="shared" si="29"/>
        <v>0.76440909090903808</v>
      </c>
      <c r="L634" s="116">
        <f>L633-'Raw result'!A633-'Raw result'!B633</f>
        <v>4.4529665071773268</v>
      </c>
    </row>
    <row r="635" spans="1:12" x14ac:dyDescent="0.3">
      <c r="A635">
        <f>data!A635</f>
        <v>634</v>
      </c>
      <c r="B635" s="24">
        <f>data!B635</f>
        <v>43461</v>
      </c>
      <c r="C635">
        <f>data!C635</f>
        <v>10</v>
      </c>
      <c r="D635" t="str">
        <f>data!D635</f>
        <v>раб</v>
      </c>
      <c r="E635">
        <f>data!E635</f>
        <v>0</v>
      </c>
      <c r="F635">
        <f>IF(Расчет!H640=1,1,0)</f>
        <v>1</v>
      </c>
      <c r="G635" t="str">
        <f t="shared" si="27"/>
        <v>2018-12-27 10:00</v>
      </c>
      <c r="H635" s="116">
        <f>data!H635</f>
        <v>1.94</v>
      </c>
      <c r="I635" s="116">
        <f>-'Raw result'!A634-config!$D$14*'Raw result'!B634</f>
        <v>-1.1755909090909618</v>
      </c>
      <c r="J635" s="116">
        <f t="shared" si="28"/>
        <v>0.76440909090903819</v>
      </c>
      <c r="K635" s="116">
        <f t="shared" si="29"/>
        <v>0.76440909090903819</v>
      </c>
      <c r="L635" s="116">
        <f>L634-'Raw result'!A634-'Raw result'!B634</f>
        <v>3.2155023923447352</v>
      </c>
    </row>
    <row r="636" spans="1:12" x14ac:dyDescent="0.3">
      <c r="A636">
        <f>data!A636</f>
        <v>635</v>
      </c>
      <c r="B636" s="24">
        <f>data!B636</f>
        <v>43461</v>
      </c>
      <c r="C636">
        <f>data!C636</f>
        <v>11</v>
      </c>
      <c r="D636" t="str">
        <f>data!D636</f>
        <v>раб</v>
      </c>
      <c r="E636">
        <f>data!E636</f>
        <v>0</v>
      </c>
      <c r="F636">
        <f>IF(Расчет!H641=1,1,0)</f>
        <v>1</v>
      </c>
      <c r="G636" t="str">
        <f t="shared" si="27"/>
        <v>2018-12-27 11:00</v>
      </c>
      <c r="H636" s="116">
        <f>data!H636</f>
        <v>2.117</v>
      </c>
      <c r="I636" s="116">
        <f>-'Raw result'!A635-config!$D$14*'Raw result'!B635</f>
        <v>-1.3525909090909622</v>
      </c>
      <c r="J636" s="116">
        <f t="shared" si="28"/>
        <v>0.76440909090903775</v>
      </c>
      <c r="K636" s="116">
        <f t="shared" si="29"/>
        <v>0.76440909090903775</v>
      </c>
      <c r="L636" s="116">
        <f>L635-'Raw result'!A635-'Raw result'!B635</f>
        <v>1.791722488038459</v>
      </c>
    </row>
    <row r="637" spans="1:12" x14ac:dyDescent="0.3">
      <c r="A637">
        <f>data!A637</f>
        <v>636</v>
      </c>
      <c r="B637" s="24">
        <f>data!B637</f>
        <v>43461</v>
      </c>
      <c r="C637">
        <f>data!C637</f>
        <v>12</v>
      </c>
      <c r="D637" t="str">
        <f>data!D637</f>
        <v>раб</v>
      </c>
      <c r="E637">
        <f>data!E637</f>
        <v>0</v>
      </c>
      <c r="F637">
        <f>IF(Расчет!H642=1,1,0)</f>
        <v>1</v>
      </c>
      <c r="G637" t="str">
        <f t="shared" si="27"/>
        <v>2018-12-27 12:00</v>
      </c>
      <c r="H637" s="116">
        <f>data!H637</f>
        <v>2.089</v>
      </c>
      <c r="I637" s="116">
        <f>-'Raw result'!A636-config!$D$14*'Raw result'!B636</f>
        <v>-1.324590909090962</v>
      </c>
      <c r="J637" s="116">
        <f t="shared" si="28"/>
        <v>0.76440909090903797</v>
      </c>
      <c r="K637" s="116">
        <f t="shared" si="29"/>
        <v>0.76440909090903797</v>
      </c>
      <c r="L637" s="116">
        <f>L636-'Raw result'!A636-'Raw result'!B636</f>
        <v>0.39741626794270957</v>
      </c>
    </row>
    <row r="638" spans="1:12" x14ac:dyDescent="0.3">
      <c r="A638">
        <f>data!A638</f>
        <v>637</v>
      </c>
      <c r="B638" s="24">
        <f>data!B638</f>
        <v>43461</v>
      </c>
      <c r="C638">
        <f>data!C638</f>
        <v>13</v>
      </c>
      <c r="D638" t="str">
        <f>data!D638</f>
        <v>раб</v>
      </c>
      <c r="E638">
        <f>data!E638</f>
        <v>0</v>
      </c>
      <c r="F638">
        <f>IF(Расчет!H643=1,1,0)</f>
        <v>0</v>
      </c>
      <c r="G638" t="str">
        <f t="shared" si="27"/>
        <v>2018-12-27 13:00</v>
      </c>
      <c r="H638" s="116">
        <f>data!H638</f>
        <v>1.9670000000000001</v>
      </c>
      <c r="I638" s="116">
        <f>-'Raw result'!A637-config!$D$14*'Raw result'!B637</f>
        <v>2.5</v>
      </c>
      <c r="J638" s="116">
        <f t="shared" si="28"/>
        <v>4.4670000000000005</v>
      </c>
      <c r="K638" s="116" t="str">
        <f t="shared" si="29"/>
        <v/>
      </c>
      <c r="L638" s="116">
        <f>L637-'Raw result'!A637-'Raw result'!B637</f>
        <v>2.8974162679427096</v>
      </c>
    </row>
    <row r="639" spans="1:12" x14ac:dyDescent="0.3">
      <c r="A639">
        <f>data!A639</f>
        <v>638</v>
      </c>
      <c r="B639" s="24">
        <f>data!B639</f>
        <v>43461</v>
      </c>
      <c r="C639">
        <f>data!C639</f>
        <v>14</v>
      </c>
      <c r="D639" t="str">
        <f>data!D639</f>
        <v>раб</v>
      </c>
      <c r="E639">
        <f>data!E639</f>
        <v>0</v>
      </c>
      <c r="F639">
        <f>IF(Расчет!H644=1,1,0)</f>
        <v>0</v>
      </c>
      <c r="G639" t="str">
        <f t="shared" si="27"/>
        <v>2018-12-27 14:00</v>
      </c>
      <c r="H639" s="116">
        <f>data!H639</f>
        <v>1.9730000000000001</v>
      </c>
      <c r="I639" s="116">
        <f>-'Raw result'!A638-config!$D$14*'Raw result'!B638</f>
        <v>2.5</v>
      </c>
      <c r="J639" s="116">
        <f t="shared" si="28"/>
        <v>4.4729999999999999</v>
      </c>
      <c r="K639" s="116" t="str">
        <f t="shared" si="29"/>
        <v/>
      </c>
      <c r="L639" s="116">
        <f>L638-'Raw result'!A638-'Raw result'!B638</f>
        <v>5.3974162679427096</v>
      </c>
    </row>
    <row r="640" spans="1:12" x14ac:dyDescent="0.3">
      <c r="A640">
        <f>data!A640</f>
        <v>639</v>
      </c>
      <c r="B640" s="24">
        <f>data!B640</f>
        <v>43461</v>
      </c>
      <c r="C640">
        <f>data!C640</f>
        <v>15</v>
      </c>
      <c r="D640" t="str">
        <f>data!D640</f>
        <v>раб</v>
      </c>
      <c r="E640">
        <f>data!E640</f>
        <v>0</v>
      </c>
      <c r="F640">
        <f>IF(Расчет!H645=1,1,0)</f>
        <v>1</v>
      </c>
      <c r="G640" t="str">
        <f t="shared" si="27"/>
        <v>2018-12-27 15:00</v>
      </c>
      <c r="H640" s="116">
        <f>data!H640</f>
        <v>1.9419999999999999</v>
      </c>
      <c r="I640" s="116">
        <f>-'Raw result'!A639-config!$D$14*'Raw result'!B639</f>
        <v>-1.1775909090909618</v>
      </c>
      <c r="J640" s="116">
        <f t="shared" si="28"/>
        <v>0.76440909090903819</v>
      </c>
      <c r="K640" s="116">
        <f t="shared" si="29"/>
        <v>0.76440909090903819</v>
      </c>
      <c r="L640" s="116">
        <f>L639-'Raw result'!A639-'Raw result'!B639</f>
        <v>4.1578468899522232</v>
      </c>
    </row>
    <row r="641" spans="1:12" x14ac:dyDescent="0.3">
      <c r="A641">
        <f>data!A641</f>
        <v>640</v>
      </c>
      <c r="B641" s="24">
        <f>data!B641</f>
        <v>43461</v>
      </c>
      <c r="C641">
        <f>data!C641</f>
        <v>16</v>
      </c>
      <c r="D641" t="str">
        <f>data!D641</f>
        <v>раб</v>
      </c>
      <c r="E641">
        <f>data!E641</f>
        <v>0</v>
      </c>
      <c r="F641">
        <f>IF(Расчет!H646=1,1,0)</f>
        <v>1</v>
      </c>
      <c r="G641" t="str">
        <f t="shared" si="27"/>
        <v>2018-12-27 16:00</v>
      </c>
      <c r="H641" s="116">
        <f>data!H641</f>
        <v>1.8660000000000001</v>
      </c>
      <c r="I641" s="116">
        <f>-'Raw result'!A640-config!$D$14*'Raw result'!B640</f>
        <v>-1.1015909090909619</v>
      </c>
      <c r="J641" s="116">
        <f t="shared" si="28"/>
        <v>0.76440909090903819</v>
      </c>
      <c r="K641" s="116">
        <f t="shared" si="29"/>
        <v>0.76440909090903819</v>
      </c>
      <c r="L641" s="116">
        <f>L640-'Raw result'!A640-'Raw result'!B640</f>
        <v>2.9982775119617369</v>
      </c>
    </row>
    <row r="642" spans="1:12" x14ac:dyDescent="0.3">
      <c r="A642">
        <f>data!A642</f>
        <v>641</v>
      </c>
      <c r="B642" s="24">
        <f>data!B642</f>
        <v>43461</v>
      </c>
      <c r="C642">
        <f>data!C642</f>
        <v>17</v>
      </c>
      <c r="D642" t="str">
        <f>data!D642</f>
        <v>раб</v>
      </c>
      <c r="E642">
        <f>data!E642</f>
        <v>0</v>
      </c>
      <c r="F642">
        <f>IF(Расчет!H647=1,1,0)</f>
        <v>1</v>
      </c>
      <c r="G642" t="str">
        <f t="shared" ref="G642:G705" si="30">YEAR(B642)&amp;"-"&amp;MONTH(B642)&amp;"-"&amp;DAY(B642)&amp;" "&amp;C642&amp;":00"</f>
        <v>2018-12-27 17:00</v>
      </c>
      <c r="H642" s="116">
        <f>data!H642</f>
        <v>1.448</v>
      </c>
      <c r="I642" s="116">
        <f>-'Raw result'!A641-config!$D$14*'Raw result'!B641</f>
        <v>-0.68359090909096198</v>
      </c>
      <c r="J642" s="116">
        <f t="shared" si="28"/>
        <v>0.76440909090903797</v>
      </c>
      <c r="K642" s="116">
        <f t="shared" si="29"/>
        <v>0.76440909090903797</v>
      </c>
      <c r="L642" s="116">
        <f>L641-'Raw result'!A641-'Raw result'!B641</f>
        <v>2.2787081339712505</v>
      </c>
    </row>
    <row r="643" spans="1:12" x14ac:dyDescent="0.3">
      <c r="A643">
        <f>data!A643</f>
        <v>642</v>
      </c>
      <c r="B643" s="24">
        <f>data!B643</f>
        <v>43461</v>
      </c>
      <c r="C643">
        <f>data!C643</f>
        <v>18</v>
      </c>
      <c r="D643" t="str">
        <f>data!D643</f>
        <v>раб</v>
      </c>
      <c r="E643">
        <f>data!E643</f>
        <v>1</v>
      </c>
      <c r="F643">
        <f>IF(Расчет!H648=1,1,0)</f>
        <v>1</v>
      </c>
      <c r="G643" t="str">
        <f t="shared" si="30"/>
        <v>2018-12-27 18:00</v>
      </c>
      <c r="H643" s="116">
        <f>data!H643</f>
        <v>1.202</v>
      </c>
      <c r="I643" s="116">
        <f>-'Raw result'!A642-config!$D$14*'Raw result'!B642</f>
        <v>-1.2019999999999997</v>
      </c>
      <c r="J643" s="116">
        <f t="shared" ref="J643:J706" si="31">H643+I643</f>
        <v>0</v>
      </c>
      <c r="K643" s="116">
        <f t="shared" ref="K643:K706" si="32">IF(F643&gt;0,F643*J643,"")</f>
        <v>0</v>
      </c>
      <c r="L643" s="116">
        <f>L642-'Raw result'!A642-'Raw result'!B642</f>
        <v>1.0134449760765138</v>
      </c>
    </row>
    <row r="644" spans="1:12" x14ac:dyDescent="0.3">
      <c r="A644">
        <f>data!A644</f>
        <v>643</v>
      </c>
      <c r="B644" s="24">
        <f>data!B644</f>
        <v>43461</v>
      </c>
      <c r="C644">
        <f>data!C644</f>
        <v>19</v>
      </c>
      <c r="D644" t="str">
        <f>data!D644</f>
        <v>раб</v>
      </c>
      <c r="E644">
        <f>data!E644</f>
        <v>0</v>
      </c>
      <c r="F644">
        <f>IF(Расчет!H649=1,1,0)</f>
        <v>1</v>
      </c>
      <c r="G644" t="str">
        <f t="shared" si="30"/>
        <v>2018-12-27 19:00</v>
      </c>
      <c r="H644" s="116">
        <f>data!H644</f>
        <v>1.1160000000000001</v>
      </c>
      <c r="I644" s="116">
        <f>-'Raw result'!A643-config!$D$14*'Raw result'!B643</f>
        <v>-0.35159090909096224</v>
      </c>
      <c r="J644" s="116">
        <f t="shared" si="31"/>
        <v>0.76440909090903786</v>
      </c>
      <c r="K644" s="116">
        <f t="shared" si="32"/>
        <v>0.76440909090903786</v>
      </c>
      <c r="L644" s="116">
        <f>L643-'Raw result'!A643-'Raw result'!B643</f>
        <v>0.64334928229655364</v>
      </c>
    </row>
    <row r="645" spans="1:12" x14ac:dyDescent="0.3">
      <c r="A645">
        <f>data!A645</f>
        <v>644</v>
      </c>
      <c r="B645" s="24">
        <f>data!B645</f>
        <v>43461</v>
      </c>
      <c r="C645">
        <f>data!C645</f>
        <v>20</v>
      </c>
      <c r="D645" t="str">
        <f>data!D645</f>
        <v>раб</v>
      </c>
      <c r="E645">
        <f>data!E645</f>
        <v>0</v>
      </c>
      <c r="F645">
        <f>IF(Расчет!H650=1,1,0)</f>
        <v>1</v>
      </c>
      <c r="G645" t="str">
        <f t="shared" si="30"/>
        <v>2018-12-27 20:00</v>
      </c>
      <c r="H645" s="116">
        <f>data!H645</f>
        <v>1.085</v>
      </c>
      <c r="I645" s="116">
        <f>-'Raw result'!A644-config!$D$14*'Raw result'!B644</f>
        <v>-0.32059090909096216</v>
      </c>
      <c r="J645" s="116">
        <f t="shared" si="31"/>
        <v>0.76440909090903775</v>
      </c>
      <c r="K645" s="116">
        <f t="shared" si="32"/>
        <v>0.76440909090903775</v>
      </c>
      <c r="L645" s="116">
        <f>L644-'Raw result'!A644-'Raw result'!B644</f>
        <v>0.30588516746396188</v>
      </c>
    </row>
    <row r="646" spans="1:12" x14ac:dyDescent="0.3">
      <c r="A646">
        <f>data!A646</f>
        <v>645</v>
      </c>
      <c r="B646" s="24">
        <f>data!B646</f>
        <v>43461</v>
      </c>
      <c r="C646">
        <f>data!C646</f>
        <v>21</v>
      </c>
      <c r="D646" t="str">
        <f>data!D646</f>
        <v>раб</v>
      </c>
      <c r="E646">
        <f>data!E646</f>
        <v>0</v>
      </c>
      <c r="F646">
        <f>IF(Расчет!H651=1,1,0)</f>
        <v>1</v>
      </c>
      <c r="G646" t="str">
        <f t="shared" si="30"/>
        <v>2018-12-27 21:00</v>
      </c>
      <c r="H646" s="116">
        <f>data!H646</f>
        <v>1.0549999999999999</v>
      </c>
      <c r="I646" s="116">
        <f>-'Raw result'!A645-config!$D$14*'Raw result'!B645</f>
        <v>-0.29059090909096186</v>
      </c>
      <c r="J646" s="116">
        <f t="shared" si="31"/>
        <v>0.76440909090903808</v>
      </c>
      <c r="K646" s="116">
        <f t="shared" si="32"/>
        <v>0.76440909090903808</v>
      </c>
      <c r="L646" s="116">
        <f>L645-'Raw result'!A645-'Raw result'!B645</f>
        <v>-2.084998840246044E-13</v>
      </c>
    </row>
    <row r="647" spans="1:12" x14ac:dyDescent="0.3">
      <c r="A647">
        <f>data!A647</f>
        <v>646</v>
      </c>
      <c r="B647" s="24">
        <f>data!B647</f>
        <v>43461</v>
      </c>
      <c r="C647">
        <f>data!C647</f>
        <v>22</v>
      </c>
      <c r="D647" t="str">
        <f>data!D647</f>
        <v>раб</v>
      </c>
      <c r="E647">
        <f>data!E647</f>
        <v>0</v>
      </c>
      <c r="F647">
        <f>IF(Расчет!H652=1,1,0)</f>
        <v>0</v>
      </c>
      <c r="G647" t="str">
        <f t="shared" si="30"/>
        <v>2018-12-27 22:00</v>
      </c>
      <c r="H647" s="116">
        <f>data!H647</f>
        <v>1.0580000000000001</v>
      </c>
      <c r="I647" s="116">
        <f>-'Raw result'!A646-config!$D$14*'Raw result'!B646</f>
        <v>0</v>
      </c>
      <c r="J647" s="116">
        <f t="shared" si="31"/>
        <v>1.0580000000000001</v>
      </c>
      <c r="K647" s="116" t="str">
        <f t="shared" si="32"/>
        <v/>
      </c>
      <c r="L647" s="116">
        <f>L646-'Raw result'!A646-'Raw result'!B646</f>
        <v>-2.084998840246044E-13</v>
      </c>
    </row>
    <row r="648" spans="1:12" x14ac:dyDescent="0.3">
      <c r="A648">
        <f>data!A648</f>
        <v>647</v>
      </c>
      <c r="B648" s="24">
        <f>data!B648</f>
        <v>43461</v>
      </c>
      <c r="C648">
        <f>data!C648</f>
        <v>23</v>
      </c>
      <c r="D648" t="str">
        <f>data!D648</f>
        <v>раб</v>
      </c>
      <c r="E648">
        <f>data!E648</f>
        <v>0</v>
      </c>
      <c r="F648">
        <f>IF(Расчет!H653=1,1,0)</f>
        <v>0</v>
      </c>
      <c r="G648" t="str">
        <f t="shared" si="30"/>
        <v>2018-12-27 23:00</v>
      </c>
      <c r="H648" s="116">
        <f>data!H648</f>
        <v>1.048</v>
      </c>
      <c r="I648" s="116">
        <f>-'Raw result'!A647-config!$D$14*'Raw result'!B647</f>
        <v>0</v>
      </c>
      <c r="J648" s="116">
        <f t="shared" si="31"/>
        <v>1.048</v>
      </c>
      <c r="K648" s="116" t="str">
        <f t="shared" si="32"/>
        <v/>
      </c>
      <c r="L648" s="116">
        <f>L647-'Raw result'!A647-'Raw result'!B647</f>
        <v>-2.084998840246044E-13</v>
      </c>
    </row>
    <row r="649" spans="1:12" x14ac:dyDescent="0.3">
      <c r="A649">
        <f>data!A649</f>
        <v>648</v>
      </c>
      <c r="B649" s="24">
        <f>data!B649</f>
        <v>43461</v>
      </c>
      <c r="C649">
        <f>data!C649</f>
        <v>24</v>
      </c>
      <c r="D649" t="str">
        <f>data!D649</f>
        <v>раб</v>
      </c>
      <c r="E649">
        <f>data!E649</f>
        <v>0</v>
      </c>
      <c r="F649">
        <f>IF(Расчет!H654=1,1,0)</f>
        <v>0</v>
      </c>
      <c r="G649" t="str">
        <f t="shared" si="30"/>
        <v>2018-12-27 24:00</v>
      </c>
      <c r="H649" s="116">
        <f>data!H649</f>
        <v>1.034</v>
      </c>
      <c r="I649" s="116">
        <f>-'Raw result'!A648-config!$D$14*'Raw result'!B648</f>
        <v>0</v>
      </c>
      <c r="J649" s="116">
        <f t="shared" si="31"/>
        <v>1.034</v>
      </c>
      <c r="K649" s="116" t="str">
        <f t="shared" si="32"/>
        <v/>
      </c>
      <c r="L649" s="116">
        <f>L648-'Raw result'!A648-'Raw result'!B648</f>
        <v>-2.084998840246044E-13</v>
      </c>
    </row>
    <row r="650" spans="1:12" x14ac:dyDescent="0.3">
      <c r="A650">
        <f>data!A650</f>
        <v>649</v>
      </c>
      <c r="B650" s="24">
        <f>data!B650</f>
        <v>43462</v>
      </c>
      <c r="C650">
        <f>data!C650</f>
        <v>1</v>
      </c>
      <c r="D650" t="str">
        <f>data!D650</f>
        <v>раб</v>
      </c>
      <c r="E650">
        <f>data!E650</f>
        <v>0</v>
      </c>
      <c r="F650">
        <f>IF(Расчет!H655=1,1,0)</f>
        <v>0</v>
      </c>
      <c r="G650" t="str">
        <f t="shared" si="30"/>
        <v>2018-12-28 1:00</v>
      </c>
      <c r="H650" s="116">
        <f>data!H650</f>
        <v>1.0349999999999999</v>
      </c>
      <c r="I650" s="116">
        <f>-'Raw result'!A649-config!$D$14*'Raw result'!B649</f>
        <v>0</v>
      </c>
      <c r="J650" s="116">
        <f t="shared" si="31"/>
        <v>1.0349999999999999</v>
      </c>
      <c r="K650" s="116" t="str">
        <f t="shared" si="32"/>
        <v/>
      </c>
      <c r="L650" s="116">
        <f>L649-'Raw result'!A649-'Raw result'!B649</f>
        <v>-2.084998840246044E-13</v>
      </c>
    </row>
    <row r="651" spans="1:12" x14ac:dyDescent="0.3">
      <c r="A651">
        <f>data!A651</f>
        <v>650</v>
      </c>
      <c r="B651" s="24">
        <f>data!B651</f>
        <v>43462</v>
      </c>
      <c r="C651">
        <f>data!C651</f>
        <v>2</v>
      </c>
      <c r="D651" t="str">
        <f>data!D651</f>
        <v>раб</v>
      </c>
      <c r="E651">
        <f>data!E651</f>
        <v>0</v>
      </c>
      <c r="F651">
        <f>IF(Расчет!H656=1,1,0)</f>
        <v>0</v>
      </c>
      <c r="G651" t="str">
        <f t="shared" si="30"/>
        <v>2018-12-28 2:00</v>
      </c>
      <c r="H651" s="116">
        <f>data!H651</f>
        <v>1.0249999999999999</v>
      </c>
      <c r="I651" s="116">
        <f>-'Raw result'!A650-config!$D$14*'Raw result'!B650</f>
        <v>0</v>
      </c>
      <c r="J651" s="116">
        <f t="shared" si="31"/>
        <v>1.0249999999999999</v>
      </c>
      <c r="K651" s="116" t="str">
        <f t="shared" si="32"/>
        <v/>
      </c>
      <c r="L651" s="116">
        <f>L650-'Raw result'!A650-'Raw result'!B650</f>
        <v>-2.084998840246044E-13</v>
      </c>
    </row>
    <row r="652" spans="1:12" x14ac:dyDescent="0.3">
      <c r="A652">
        <f>data!A652</f>
        <v>651</v>
      </c>
      <c r="B652" s="24">
        <f>data!B652</f>
        <v>43462</v>
      </c>
      <c r="C652">
        <f>data!C652</f>
        <v>3</v>
      </c>
      <c r="D652" t="str">
        <f>data!D652</f>
        <v>раб</v>
      </c>
      <c r="E652">
        <f>data!E652</f>
        <v>0</v>
      </c>
      <c r="F652">
        <f>IF(Расчет!H657=1,1,0)</f>
        <v>0</v>
      </c>
      <c r="G652" t="str">
        <f t="shared" si="30"/>
        <v>2018-12-28 3:00</v>
      </c>
      <c r="H652" s="116">
        <f>data!H652</f>
        <v>1.032</v>
      </c>
      <c r="I652" s="116">
        <f>-'Raw result'!A651-config!$D$14*'Raw result'!B651</f>
        <v>2.5</v>
      </c>
      <c r="J652" s="116">
        <f t="shared" si="31"/>
        <v>3.532</v>
      </c>
      <c r="K652" s="116" t="str">
        <f t="shared" si="32"/>
        <v/>
      </c>
      <c r="L652" s="116">
        <f>L651-'Raw result'!A651-'Raw result'!B651</f>
        <v>2.4999999999997913</v>
      </c>
    </row>
    <row r="653" spans="1:12" x14ac:dyDescent="0.3">
      <c r="A653">
        <f>data!A653</f>
        <v>652</v>
      </c>
      <c r="B653" s="24">
        <f>data!B653</f>
        <v>43462</v>
      </c>
      <c r="C653">
        <f>data!C653</f>
        <v>4</v>
      </c>
      <c r="D653" t="str">
        <f>data!D653</f>
        <v>раб</v>
      </c>
      <c r="E653">
        <f>data!E653</f>
        <v>0</v>
      </c>
      <c r="F653">
        <f>IF(Расчет!H658=1,1,0)</f>
        <v>0</v>
      </c>
      <c r="G653" t="str">
        <f t="shared" si="30"/>
        <v>2018-12-28 4:00</v>
      </c>
      <c r="H653" s="116">
        <f>data!H653</f>
        <v>1.024</v>
      </c>
      <c r="I653" s="116">
        <f>-'Raw result'!A652-config!$D$14*'Raw result'!B652</f>
        <v>2.5</v>
      </c>
      <c r="J653" s="116">
        <f t="shared" si="31"/>
        <v>3.524</v>
      </c>
      <c r="K653" s="116" t="str">
        <f t="shared" si="32"/>
        <v/>
      </c>
      <c r="L653" s="116">
        <f>L652-'Raw result'!A652-'Raw result'!B652</f>
        <v>4.9999999999997913</v>
      </c>
    </row>
    <row r="654" spans="1:12" x14ac:dyDescent="0.3">
      <c r="A654">
        <f>data!A654</f>
        <v>653</v>
      </c>
      <c r="B654" s="24">
        <f>data!B654</f>
        <v>43462</v>
      </c>
      <c r="C654">
        <f>data!C654</f>
        <v>5</v>
      </c>
      <c r="D654" t="str">
        <f>data!D654</f>
        <v>раб</v>
      </c>
      <c r="E654">
        <f>data!E654</f>
        <v>0</v>
      </c>
      <c r="F654">
        <f>IF(Расчет!H659=1,1,0)</f>
        <v>0</v>
      </c>
      <c r="G654" t="str">
        <f t="shared" si="30"/>
        <v>2018-12-28 5:00</v>
      </c>
      <c r="H654" s="116">
        <f>data!H654</f>
        <v>1.0229999999999999</v>
      </c>
      <c r="I654" s="116">
        <f>-'Raw result'!A653-config!$D$14*'Raw result'!B653</f>
        <v>0.93000000000046679</v>
      </c>
      <c r="J654" s="116">
        <f t="shared" si="31"/>
        <v>1.9530000000004666</v>
      </c>
      <c r="K654" s="116" t="str">
        <f t="shared" si="32"/>
        <v/>
      </c>
      <c r="L654" s="116">
        <f>L653-'Raw result'!A653-'Raw result'!B653</f>
        <v>5.9300000000002582</v>
      </c>
    </row>
    <row r="655" spans="1:12" x14ac:dyDescent="0.3">
      <c r="A655">
        <f>data!A655</f>
        <v>654</v>
      </c>
      <c r="B655" s="24">
        <f>data!B655</f>
        <v>43462</v>
      </c>
      <c r="C655">
        <f>data!C655</f>
        <v>6</v>
      </c>
      <c r="D655" t="str">
        <f>data!D655</f>
        <v>раб</v>
      </c>
      <c r="E655">
        <f>data!E655</f>
        <v>0</v>
      </c>
      <c r="F655">
        <f>IF(Расчет!H660=1,1,0)</f>
        <v>0</v>
      </c>
      <c r="G655" t="str">
        <f t="shared" si="30"/>
        <v>2018-12-28 6:00</v>
      </c>
      <c r="H655" s="116">
        <f>data!H655</f>
        <v>1.0249999999999999</v>
      </c>
      <c r="I655" s="116">
        <f>-'Raw result'!A654-config!$D$14*'Raw result'!B654</f>
        <v>0</v>
      </c>
      <c r="J655" s="116">
        <f t="shared" si="31"/>
        <v>1.0249999999999999</v>
      </c>
      <c r="K655" s="116" t="str">
        <f t="shared" si="32"/>
        <v/>
      </c>
      <c r="L655" s="116">
        <f>L654-'Raw result'!A654-'Raw result'!B654</f>
        <v>5.9300000000002582</v>
      </c>
    </row>
    <row r="656" spans="1:12" x14ac:dyDescent="0.3">
      <c r="A656">
        <f>data!A656</f>
        <v>655</v>
      </c>
      <c r="B656" s="24">
        <f>data!B656</f>
        <v>43462</v>
      </c>
      <c r="C656">
        <f>data!C656</f>
        <v>7</v>
      </c>
      <c r="D656" t="str">
        <f>data!D656</f>
        <v>раб</v>
      </c>
      <c r="E656">
        <f>data!E656</f>
        <v>0</v>
      </c>
      <c r="F656">
        <f>IF(Расчет!H661=1,1,0)</f>
        <v>0</v>
      </c>
      <c r="G656" t="str">
        <f t="shared" si="30"/>
        <v>2018-12-28 7:00</v>
      </c>
      <c r="H656" s="116">
        <f>data!H656</f>
        <v>1.0669999999999999</v>
      </c>
      <c r="I656" s="116">
        <f>-'Raw result'!A655-config!$D$14*'Raw result'!B655</f>
        <v>0</v>
      </c>
      <c r="J656" s="116">
        <f t="shared" si="31"/>
        <v>1.0669999999999999</v>
      </c>
      <c r="K656" s="116" t="str">
        <f t="shared" si="32"/>
        <v/>
      </c>
      <c r="L656" s="116">
        <f>L655-'Raw result'!A655-'Raw result'!B655</f>
        <v>5.9300000000002582</v>
      </c>
    </row>
    <row r="657" spans="1:12" x14ac:dyDescent="0.3">
      <c r="A657">
        <f>data!A657</f>
        <v>656</v>
      </c>
      <c r="B657" s="24">
        <f>data!B657</f>
        <v>43462</v>
      </c>
      <c r="C657">
        <f>data!C657</f>
        <v>8</v>
      </c>
      <c r="D657" t="str">
        <f>data!D657</f>
        <v>раб</v>
      </c>
      <c r="E657">
        <f>data!E657</f>
        <v>0</v>
      </c>
      <c r="F657">
        <f>IF(Расчет!H662=1,1,0)</f>
        <v>1</v>
      </c>
      <c r="G657" t="str">
        <f t="shared" si="30"/>
        <v>2018-12-28 8:00</v>
      </c>
      <c r="H657" s="116">
        <f>data!H657</f>
        <v>1.2190000000000001</v>
      </c>
      <c r="I657" s="116">
        <f>-'Raw result'!A656-config!$D$14*'Raw result'!B656</f>
        <v>-0.57331818181815286</v>
      </c>
      <c r="J657" s="116">
        <f t="shared" si="31"/>
        <v>0.64568181818184722</v>
      </c>
      <c r="K657" s="116">
        <f t="shared" si="32"/>
        <v>0.64568181818184722</v>
      </c>
      <c r="L657" s="116">
        <f>L656-'Raw result'!A656-'Raw result'!B656</f>
        <v>5.3265071770337817</v>
      </c>
    </row>
    <row r="658" spans="1:12" x14ac:dyDescent="0.3">
      <c r="A658">
        <f>data!A658</f>
        <v>657</v>
      </c>
      <c r="B658" s="24">
        <f>data!B658</f>
        <v>43462</v>
      </c>
      <c r="C658">
        <f>data!C658</f>
        <v>9</v>
      </c>
      <c r="D658" t="str">
        <f>data!D658</f>
        <v>раб</v>
      </c>
      <c r="E658">
        <f>data!E658</f>
        <v>0</v>
      </c>
      <c r="F658">
        <f>IF(Расчет!H663=1,1,0)</f>
        <v>1</v>
      </c>
      <c r="G658" t="str">
        <f t="shared" si="30"/>
        <v>2018-12-28 9:00</v>
      </c>
      <c r="H658" s="116">
        <f>data!H658</f>
        <v>1.665</v>
      </c>
      <c r="I658" s="116">
        <f>-'Raw result'!A657-config!$D$14*'Raw result'!B657</f>
        <v>-1.0193181818181525</v>
      </c>
      <c r="J658" s="116">
        <f t="shared" si="31"/>
        <v>0.64568181818184756</v>
      </c>
      <c r="K658" s="116">
        <f t="shared" si="32"/>
        <v>0.64568181818184756</v>
      </c>
      <c r="L658" s="116">
        <f>L657-'Raw result'!A657-'Raw result'!B657</f>
        <v>4.253540669856779</v>
      </c>
    </row>
    <row r="659" spans="1:12" x14ac:dyDescent="0.3">
      <c r="A659">
        <f>data!A659</f>
        <v>658</v>
      </c>
      <c r="B659" s="24">
        <f>data!B659</f>
        <v>43462</v>
      </c>
      <c r="C659">
        <f>data!C659</f>
        <v>10</v>
      </c>
      <c r="D659" t="str">
        <f>data!D659</f>
        <v>раб</v>
      </c>
      <c r="E659">
        <f>data!E659</f>
        <v>0</v>
      </c>
      <c r="F659">
        <f>IF(Расчет!H664=1,1,0)</f>
        <v>1</v>
      </c>
      <c r="G659" t="str">
        <f t="shared" si="30"/>
        <v>2018-12-28 10:00</v>
      </c>
      <c r="H659" s="116">
        <f>data!H659</f>
        <v>1.9079999999999999</v>
      </c>
      <c r="I659" s="116">
        <f>-'Raw result'!A658-config!$D$14*'Raw result'!B658</f>
        <v>-1.2623181818181526</v>
      </c>
      <c r="J659" s="116">
        <f t="shared" si="31"/>
        <v>0.64568181818184733</v>
      </c>
      <c r="K659" s="116">
        <f t="shared" si="32"/>
        <v>0.64568181818184733</v>
      </c>
      <c r="L659" s="116">
        <f>L658-'Raw result'!A658-'Raw result'!B658</f>
        <v>2.9247846889955658</v>
      </c>
    </row>
    <row r="660" spans="1:12" x14ac:dyDescent="0.3">
      <c r="A660">
        <f>data!A660</f>
        <v>659</v>
      </c>
      <c r="B660" s="24">
        <f>data!B660</f>
        <v>43462</v>
      </c>
      <c r="C660">
        <f>data!C660</f>
        <v>11</v>
      </c>
      <c r="D660" t="str">
        <f>data!D660</f>
        <v>раб</v>
      </c>
      <c r="E660">
        <f>data!E660</f>
        <v>0</v>
      </c>
      <c r="F660">
        <f>IF(Расчет!H665=1,1,0)</f>
        <v>1</v>
      </c>
      <c r="G660" t="str">
        <f t="shared" si="30"/>
        <v>2018-12-28 11:00</v>
      </c>
      <c r="H660" s="116">
        <f>data!H660</f>
        <v>1.976</v>
      </c>
      <c r="I660" s="116">
        <f>-'Raw result'!A659-config!$D$14*'Raw result'!B659</f>
        <v>-1.3303181818181524</v>
      </c>
      <c r="J660" s="116">
        <f t="shared" si="31"/>
        <v>0.64568181818184756</v>
      </c>
      <c r="K660" s="116">
        <f t="shared" si="32"/>
        <v>0.64568181818184756</v>
      </c>
      <c r="L660" s="116">
        <f>L659-'Raw result'!A659-'Raw result'!B659</f>
        <v>1.5244497607659315</v>
      </c>
    </row>
    <row r="661" spans="1:12" x14ac:dyDescent="0.3">
      <c r="A661">
        <f>data!A661</f>
        <v>660</v>
      </c>
      <c r="B661" s="24">
        <f>data!B661</f>
        <v>43462</v>
      </c>
      <c r="C661">
        <f>data!C661</f>
        <v>12</v>
      </c>
      <c r="D661" t="str">
        <f>data!D661</f>
        <v>раб</v>
      </c>
      <c r="E661">
        <f>data!E661</f>
        <v>0</v>
      </c>
      <c r="F661">
        <f>IF(Расчет!H666=1,1,0)</f>
        <v>1</v>
      </c>
      <c r="G661" t="str">
        <f t="shared" si="30"/>
        <v>2018-12-28 12:00</v>
      </c>
      <c r="H661" s="116">
        <f>data!H661</f>
        <v>1.968</v>
      </c>
      <c r="I661" s="116">
        <f>-'Raw result'!A660-config!$D$14*'Raw result'!B660</f>
        <v>-1.3223181818181526</v>
      </c>
      <c r="J661" s="116">
        <f t="shared" si="31"/>
        <v>0.64568181818184733</v>
      </c>
      <c r="K661" s="116">
        <f t="shared" si="32"/>
        <v>0.64568181818184733</v>
      </c>
      <c r="L661" s="116">
        <f>L660-'Raw result'!A660-'Raw result'!B660</f>
        <v>0.13253588516787596</v>
      </c>
    </row>
    <row r="662" spans="1:12" x14ac:dyDescent="0.3">
      <c r="A662">
        <f>data!A662</f>
        <v>661</v>
      </c>
      <c r="B662" s="24">
        <f>data!B662</f>
        <v>43462</v>
      </c>
      <c r="C662">
        <f>data!C662</f>
        <v>13</v>
      </c>
      <c r="D662" t="str">
        <f>data!D662</f>
        <v>раб</v>
      </c>
      <c r="E662">
        <f>data!E662</f>
        <v>0</v>
      </c>
      <c r="F662">
        <f>IF(Расчет!H667=1,1,0)</f>
        <v>0</v>
      </c>
      <c r="G662" t="str">
        <f t="shared" si="30"/>
        <v>2018-12-28 13:00</v>
      </c>
      <c r="H662" s="116">
        <f>data!H662</f>
        <v>1.9059999999999999</v>
      </c>
      <c r="I662" s="116">
        <f>-'Raw result'!A661-config!$D$14*'Raw result'!B661</f>
        <v>2.4999999999999996</v>
      </c>
      <c r="J662" s="116">
        <f t="shared" si="31"/>
        <v>4.4059999999999997</v>
      </c>
      <c r="K662" s="116" t="str">
        <f t="shared" si="32"/>
        <v/>
      </c>
      <c r="L662" s="116">
        <f>L661-'Raw result'!A661-'Raw result'!B661</f>
        <v>2.6325358851678757</v>
      </c>
    </row>
    <row r="663" spans="1:12" x14ac:dyDescent="0.3">
      <c r="A663">
        <f>data!A663</f>
        <v>662</v>
      </c>
      <c r="B663" s="24">
        <f>data!B663</f>
        <v>43462</v>
      </c>
      <c r="C663">
        <f>data!C663</f>
        <v>14</v>
      </c>
      <c r="D663" t="str">
        <f>data!D663</f>
        <v>раб</v>
      </c>
      <c r="E663">
        <f>data!E663</f>
        <v>0</v>
      </c>
      <c r="F663">
        <f>IF(Расчет!H668=1,1,0)</f>
        <v>0</v>
      </c>
      <c r="G663" t="str">
        <f t="shared" si="30"/>
        <v>2018-12-28 14:00</v>
      </c>
      <c r="H663" s="116">
        <f>data!H663</f>
        <v>1.831</v>
      </c>
      <c r="I663" s="116">
        <f>-'Raw result'!A662-config!$D$14*'Raw result'!B662</f>
        <v>2.5</v>
      </c>
      <c r="J663" s="116">
        <f t="shared" si="31"/>
        <v>4.3309999999999995</v>
      </c>
      <c r="K663" s="116" t="str">
        <f t="shared" si="32"/>
        <v/>
      </c>
      <c r="L663" s="116">
        <f>L662-'Raw result'!A662-'Raw result'!B662</f>
        <v>5.1325358851678757</v>
      </c>
    </row>
    <row r="664" spans="1:12" x14ac:dyDescent="0.3">
      <c r="A664">
        <f>data!A664</f>
        <v>663</v>
      </c>
      <c r="B664" s="24">
        <f>data!B664</f>
        <v>43462</v>
      </c>
      <c r="C664">
        <f>data!C664</f>
        <v>15</v>
      </c>
      <c r="D664" t="str">
        <f>data!D664</f>
        <v>раб</v>
      </c>
      <c r="E664">
        <f>data!E664</f>
        <v>0</v>
      </c>
      <c r="F664">
        <f>IF(Расчет!H669=1,1,0)</f>
        <v>1</v>
      </c>
      <c r="G664" t="str">
        <f t="shared" si="30"/>
        <v>2018-12-28 15:00</v>
      </c>
      <c r="H664" s="116">
        <f>data!H664</f>
        <v>1.8089999999999999</v>
      </c>
      <c r="I664" s="116">
        <f>-'Raw result'!A663-config!$D$14*'Raw result'!B663</f>
        <v>-1.1633181818181526</v>
      </c>
      <c r="J664" s="116">
        <f t="shared" si="31"/>
        <v>0.64568181818184733</v>
      </c>
      <c r="K664" s="116">
        <f t="shared" si="32"/>
        <v>0.64568181818184733</v>
      </c>
      <c r="L664" s="116">
        <f>L663-'Raw result'!A663-'Raw result'!B663</f>
        <v>3.9079904306224522</v>
      </c>
    </row>
    <row r="665" spans="1:12" x14ac:dyDescent="0.3">
      <c r="A665">
        <f>data!A665</f>
        <v>664</v>
      </c>
      <c r="B665" s="24">
        <f>data!B665</f>
        <v>43462</v>
      </c>
      <c r="C665">
        <f>data!C665</f>
        <v>16</v>
      </c>
      <c r="D665" t="str">
        <f>data!D665</f>
        <v>раб</v>
      </c>
      <c r="E665">
        <f>data!E665</f>
        <v>0</v>
      </c>
      <c r="F665">
        <f>IF(Расчет!H670=1,1,0)</f>
        <v>1</v>
      </c>
      <c r="G665" t="str">
        <f t="shared" si="30"/>
        <v>2018-12-28 16:00</v>
      </c>
      <c r="H665" s="116">
        <f>data!H665</f>
        <v>1.5149999999999999</v>
      </c>
      <c r="I665" s="116">
        <f>-'Raw result'!A664-config!$D$14*'Raw result'!B664</f>
        <v>-0.86931818181815268</v>
      </c>
      <c r="J665" s="116">
        <f t="shared" si="31"/>
        <v>0.64568181818184722</v>
      </c>
      <c r="K665" s="116">
        <f t="shared" si="32"/>
        <v>0.64568181818184722</v>
      </c>
      <c r="L665" s="116">
        <f>L664-'Raw result'!A664-'Raw result'!B664</f>
        <v>2.9929186602875548</v>
      </c>
    </row>
    <row r="666" spans="1:12" x14ac:dyDescent="0.3">
      <c r="A666">
        <f>data!A666</f>
        <v>665</v>
      </c>
      <c r="B666" s="24">
        <f>data!B666</f>
        <v>43462</v>
      </c>
      <c r="C666">
        <f>data!C666</f>
        <v>17</v>
      </c>
      <c r="D666" t="str">
        <f>data!D666</f>
        <v>раб</v>
      </c>
      <c r="E666">
        <f>data!E666</f>
        <v>0</v>
      </c>
      <c r="F666">
        <f>IF(Расчет!H671=1,1,0)</f>
        <v>1</v>
      </c>
      <c r="G666" t="str">
        <f t="shared" si="30"/>
        <v>2018-12-28 17:00</v>
      </c>
      <c r="H666" s="116">
        <f>data!H666</f>
        <v>1.238</v>
      </c>
      <c r="I666" s="116">
        <f>-'Raw result'!A665-config!$D$14*'Raw result'!B665</f>
        <v>-0.59231818181815277</v>
      </c>
      <c r="J666" s="116">
        <f t="shared" si="31"/>
        <v>0.64568181818184722</v>
      </c>
      <c r="K666" s="116">
        <f t="shared" si="32"/>
        <v>0.64568181818184722</v>
      </c>
      <c r="L666" s="116">
        <f>L665-'Raw result'!A665-'Raw result'!B665</f>
        <v>2.3694258373210784</v>
      </c>
    </row>
    <row r="667" spans="1:12" x14ac:dyDescent="0.3">
      <c r="A667">
        <f>data!A667</f>
        <v>666</v>
      </c>
      <c r="B667" s="24">
        <f>data!B667</f>
        <v>43462</v>
      </c>
      <c r="C667">
        <f>data!C667</f>
        <v>18</v>
      </c>
      <c r="D667" t="str">
        <f>data!D667</f>
        <v>раб</v>
      </c>
      <c r="E667">
        <f>data!E667</f>
        <v>1</v>
      </c>
      <c r="F667">
        <f>IF(Расчет!H672=1,1,0)</f>
        <v>1</v>
      </c>
      <c r="G667" t="str">
        <f t="shared" si="30"/>
        <v>2018-12-28 18:00</v>
      </c>
      <c r="H667" s="116">
        <f>data!H667</f>
        <v>1.0940000000000001</v>
      </c>
      <c r="I667" s="116">
        <f>-'Raw result'!A666-config!$D$14*'Raw result'!B666</f>
        <v>-1.0939999999999999</v>
      </c>
      <c r="J667" s="116">
        <f t="shared" si="31"/>
        <v>0</v>
      </c>
      <c r="K667" s="116">
        <f t="shared" si="32"/>
        <v>0</v>
      </c>
      <c r="L667" s="116">
        <f>L666-'Raw result'!A666-'Raw result'!B666</f>
        <v>1.2178468899526573</v>
      </c>
    </row>
    <row r="668" spans="1:12" x14ac:dyDescent="0.3">
      <c r="A668">
        <f>data!A668</f>
        <v>667</v>
      </c>
      <c r="B668" s="24">
        <f>data!B668</f>
        <v>43462</v>
      </c>
      <c r="C668">
        <f>data!C668</f>
        <v>19</v>
      </c>
      <c r="D668" t="str">
        <f>data!D668</f>
        <v>раб</v>
      </c>
      <c r="E668">
        <f>data!E668</f>
        <v>0</v>
      </c>
      <c r="F668">
        <f>IF(Расчет!H673=1,1,0)</f>
        <v>1</v>
      </c>
      <c r="G668" t="str">
        <f t="shared" si="30"/>
        <v>2018-12-28 19:00</v>
      </c>
      <c r="H668" s="116">
        <f>data!H668</f>
        <v>1.0509999999999999</v>
      </c>
      <c r="I668" s="116">
        <f>-'Raw result'!A667-config!$D$14*'Raw result'!B667</f>
        <v>-0.40531818181815266</v>
      </c>
      <c r="J668" s="116">
        <f t="shared" si="31"/>
        <v>0.64568181818184733</v>
      </c>
      <c r="K668" s="116">
        <f t="shared" si="32"/>
        <v>0.64568181818184733</v>
      </c>
      <c r="L668" s="116">
        <f>L667-'Raw result'!A667-'Raw result'!B667</f>
        <v>0.7911961722493388</v>
      </c>
    </row>
    <row r="669" spans="1:12" x14ac:dyDescent="0.3">
      <c r="A669">
        <f>data!A669</f>
        <v>668</v>
      </c>
      <c r="B669" s="24">
        <f>data!B669</f>
        <v>43462</v>
      </c>
      <c r="C669">
        <f>data!C669</f>
        <v>20</v>
      </c>
      <c r="D669" t="str">
        <f>data!D669</f>
        <v>раб</v>
      </c>
      <c r="E669">
        <f>data!E669</f>
        <v>0</v>
      </c>
      <c r="F669">
        <f>IF(Расчет!H674=1,1,0)</f>
        <v>1</v>
      </c>
      <c r="G669" t="str">
        <f t="shared" si="30"/>
        <v>2018-12-28 20:00</v>
      </c>
      <c r="H669" s="116">
        <f>data!H669</f>
        <v>1.03</v>
      </c>
      <c r="I669" s="116">
        <f>-'Raw result'!A668-config!$D$14*'Raw result'!B668</f>
        <v>-0.38431818181815286</v>
      </c>
      <c r="J669" s="116">
        <f t="shared" si="31"/>
        <v>0.64568181818184711</v>
      </c>
      <c r="K669" s="116">
        <f t="shared" si="32"/>
        <v>0.64568181818184711</v>
      </c>
      <c r="L669" s="116">
        <f>L668-'Raw result'!A668-'Raw result'!B668</f>
        <v>0.38665071770391474</v>
      </c>
    </row>
    <row r="670" spans="1:12" x14ac:dyDescent="0.3">
      <c r="A670">
        <f>data!A670</f>
        <v>669</v>
      </c>
      <c r="B670" s="24">
        <f>data!B670</f>
        <v>43462</v>
      </c>
      <c r="C670">
        <f>data!C670</f>
        <v>21</v>
      </c>
      <c r="D670" t="str">
        <f>data!D670</f>
        <v>раб</v>
      </c>
      <c r="E670">
        <f>data!E670</f>
        <v>0</v>
      </c>
      <c r="F670">
        <f>IF(Расчет!H675=1,1,0)</f>
        <v>1</v>
      </c>
      <c r="G670" t="str">
        <f t="shared" si="30"/>
        <v>2018-12-28 21:00</v>
      </c>
      <c r="H670" s="116">
        <f>data!H670</f>
        <v>1.0129999999999999</v>
      </c>
      <c r="I670" s="116">
        <f>-'Raw result'!A669-config!$D$14*'Raw result'!B669</f>
        <v>-0.36731818181815279</v>
      </c>
      <c r="J670" s="116">
        <f t="shared" si="31"/>
        <v>0.64568181818184711</v>
      </c>
      <c r="K670" s="116">
        <f t="shared" si="32"/>
        <v>0.64568181818184711</v>
      </c>
      <c r="L670" s="116">
        <f>L669-'Raw result'!A669-'Raw result'!B669</f>
        <v>5.9596771961878403E-13</v>
      </c>
    </row>
    <row r="671" spans="1:12" x14ac:dyDescent="0.3">
      <c r="A671">
        <f>data!A671</f>
        <v>670</v>
      </c>
      <c r="B671" s="24">
        <f>data!B671</f>
        <v>43462</v>
      </c>
      <c r="C671">
        <f>data!C671</f>
        <v>22</v>
      </c>
      <c r="D671" t="str">
        <f>data!D671</f>
        <v>раб</v>
      </c>
      <c r="E671">
        <f>data!E671</f>
        <v>0</v>
      </c>
      <c r="F671">
        <f>IF(Расчет!H676=1,1,0)</f>
        <v>0</v>
      </c>
      <c r="G671" t="str">
        <f t="shared" si="30"/>
        <v>2018-12-28 22:00</v>
      </c>
      <c r="H671" s="116">
        <f>data!H671</f>
        <v>1.0069999999999999</v>
      </c>
      <c r="I671" s="116">
        <f>-'Raw result'!A670-config!$D$14*'Raw result'!B670</f>
        <v>0</v>
      </c>
      <c r="J671" s="116">
        <f t="shared" si="31"/>
        <v>1.0069999999999999</v>
      </c>
      <c r="K671" s="116" t="str">
        <f t="shared" si="32"/>
        <v/>
      </c>
      <c r="L671" s="116">
        <f>L670-'Raw result'!A670-'Raw result'!B670</f>
        <v>5.9596771961878403E-13</v>
      </c>
    </row>
    <row r="672" spans="1:12" x14ac:dyDescent="0.3">
      <c r="A672">
        <f>data!A672</f>
        <v>671</v>
      </c>
      <c r="B672" s="24">
        <f>data!B672</f>
        <v>43462</v>
      </c>
      <c r="C672">
        <f>data!C672</f>
        <v>23</v>
      </c>
      <c r="D672" t="str">
        <f>data!D672</f>
        <v>раб</v>
      </c>
      <c r="E672">
        <f>data!E672</f>
        <v>0</v>
      </c>
      <c r="F672">
        <f>IF(Расчет!H677=1,1,0)</f>
        <v>0</v>
      </c>
      <c r="G672" t="str">
        <f t="shared" si="30"/>
        <v>2018-12-28 23:00</v>
      </c>
      <c r="H672" s="116">
        <f>data!H672</f>
        <v>0.997</v>
      </c>
      <c r="I672" s="116">
        <f>-'Raw result'!A671-config!$D$14*'Raw result'!B671</f>
        <v>0</v>
      </c>
      <c r="J672" s="116">
        <f t="shared" si="31"/>
        <v>0.997</v>
      </c>
      <c r="K672" s="116" t="str">
        <f t="shared" si="32"/>
        <v/>
      </c>
      <c r="L672" s="116">
        <f>L671-'Raw result'!A671-'Raw result'!B671</f>
        <v>5.9596771961878403E-13</v>
      </c>
    </row>
    <row r="673" spans="1:12" x14ac:dyDescent="0.3">
      <c r="A673">
        <f>data!A673</f>
        <v>672</v>
      </c>
      <c r="B673" s="24">
        <f>data!B673</f>
        <v>43462</v>
      </c>
      <c r="C673">
        <f>data!C673</f>
        <v>24</v>
      </c>
      <c r="D673" t="str">
        <f>data!D673</f>
        <v>раб</v>
      </c>
      <c r="E673">
        <f>data!E673</f>
        <v>0</v>
      </c>
      <c r="F673">
        <f>IF(Расчет!H678=1,1,0)</f>
        <v>0</v>
      </c>
      <c r="G673" t="str">
        <f t="shared" si="30"/>
        <v>2018-12-28 24:00</v>
      </c>
      <c r="H673" s="116">
        <f>data!H673</f>
        <v>1.0049999999999999</v>
      </c>
      <c r="I673" s="116">
        <f>-'Raw result'!A672-config!$D$14*'Raw result'!B672</f>
        <v>0</v>
      </c>
      <c r="J673" s="116">
        <f t="shared" si="31"/>
        <v>1.0049999999999999</v>
      </c>
      <c r="K673" s="116" t="str">
        <f t="shared" si="32"/>
        <v/>
      </c>
      <c r="L673" s="116">
        <f>L672-'Raw result'!A672-'Raw result'!B672</f>
        <v>5.9596771961878403E-13</v>
      </c>
    </row>
    <row r="674" spans="1:12" x14ac:dyDescent="0.3">
      <c r="A674">
        <f>data!A674</f>
        <v>673</v>
      </c>
      <c r="B674" s="24">
        <f>data!B674</f>
        <v>43463</v>
      </c>
      <c r="C674">
        <f>data!C674</f>
        <v>1</v>
      </c>
      <c r="D674" t="str">
        <f>data!D674</f>
        <v>раб</v>
      </c>
      <c r="E674">
        <f>data!E674</f>
        <v>0</v>
      </c>
      <c r="F674">
        <f>IF(Расчет!H679=1,1,0)</f>
        <v>0</v>
      </c>
      <c r="G674" t="str">
        <f t="shared" si="30"/>
        <v>2018-12-29 1:00</v>
      </c>
      <c r="H674" s="116">
        <f>data!H674</f>
        <v>1.008</v>
      </c>
      <c r="I674" s="116">
        <f>-'Raw result'!A673-config!$D$14*'Raw result'!B673</f>
        <v>0</v>
      </c>
      <c r="J674" s="116">
        <f t="shared" si="31"/>
        <v>1.008</v>
      </c>
      <c r="K674" s="116" t="str">
        <f t="shared" si="32"/>
        <v/>
      </c>
      <c r="L674" s="116">
        <f>L673-'Raw result'!A673-'Raw result'!B673</f>
        <v>5.9596771961878403E-13</v>
      </c>
    </row>
    <row r="675" spans="1:12" x14ac:dyDescent="0.3">
      <c r="A675">
        <f>data!A675</f>
        <v>674</v>
      </c>
      <c r="B675" s="24">
        <f>data!B675</f>
        <v>43463</v>
      </c>
      <c r="C675">
        <f>data!C675</f>
        <v>2</v>
      </c>
      <c r="D675" t="str">
        <f>data!D675</f>
        <v>раб</v>
      </c>
      <c r="E675">
        <f>data!E675</f>
        <v>0</v>
      </c>
      <c r="F675">
        <f>IF(Расчет!H680=1,1,0)</f>
        <v>0</v>
      </c>
      <c r="G675" t="str">
        <f t="shared" si="30"/>
        <v>2018-12-29 2:00</v>
      </c>
      <c r="H675" s="116">
        <f>data!H675</f>
        <v>1.0129999999999999</v>
      </c>
      <c r="I675" s="116">
        <f>-'Raw result'!A674-config!$D$14*'Raw result'!B674</f>
        <v>0</v>
      </c>
      <c r="J675" s="116">
        <f t="shared" si="31"/>
        <v>1.0129999999999999</v>
      </c>
      <c r="K675" s="116" t="str">
        <f t="shared" si="32"/>
        <v/>
      </c>
      <c r="L675" s="116">
        <f>L674-'Raw result'!A674-'Raw result'!B674</f>
        <v>5.9596771961878403E-13</v>
      </c>
    </row>
    <row r="676" spans="1:12" x14ac:dyDescent="0.3">
      <c r="A676">
        <f>data!A676</f>
        <v>675</v>
      </c>
      <c r="B676" s="24">
        <f>data!B676</f>
        <v>43463</v>
      </c>
      <c r="C676">
        <f>data!C676</f>
        <v>3</v>
      </c>
      <c r="D676" t="str">
        <f>data!D676</f>
        <v>раб</v>
      </c>
      <c r="E676">
        <f>data!E676</f>
        <v>0</v>
      </c>
      <c r="F676">
        <f>IF(Расчет!H681=1,1,0)</f>
        <v>0</v>
      </c>
      <c r="G676" t="str">
        <f t="shared" si="30"/>
        <v>2018-12-29 3:00</v>
      </c>
      <c r="H676" s="116">
        <f>data!H676</f>
        <v>1.0169999999999999</v>
      </c>
      <c r="I676" s="116">
        <f>-'Raw result'!A675-config!$D$14*'Raw result'!B675</f>
        <v>2.5</v>
      </c>
      <c r="J676" s="116">
        <f t="shared" si="31"/>
        <v>3.5169999999999999</v>
      </c>
      <c r="K676" s="116" t="str">
        <f t="shared" si="32"/>
        <v/>
      </c>
      <c r="L676" s="116">
        <f>L675-'Raw result'!A675-'Raw result'!B675</f>
        <v>2.500000000000596</v>
      </c>
    </row>
    <row r="677" spans="1:12" x14ac:dyDescent="0.3">
      <c r="A677">
        <f>data!A677</f>
        <v>676</v>
      </c>
      <c r="B677" s="24">
        <f>data!B677</f>
        <v>43463</v>
      </c>
      <c r="C677">
        <f>data!C677</f>
        <v>4</v>
      </c>
      <c r="D677" t="str">
        <f>data!D677</f>
        <v>раб</v>
      </c>
      <c r="E677">
        <f>data!E677</f>
        <v>0</v>
      </c>
      <c r="F677">
        <f>IF(Расчет!H682=1,1,0)</f>
        <v>0</v>
      </c>
      <c r="G677" t="str">
        <f t="shared" si="30"/>
        <v>2018-12-29 4:00</v>
      </c>
      <c r="H677" s="116">
        <f>data!H677</f>
        <v>1.018</v>
      </c>
      <c r="I677" s="116">
        <f>-'Raw result'!A676-config!$D$14*'Raw result'!B676</f>
        <v>2.5</v>
      </c>
      <c r="J677" s="116">
        <f t="shared" si="31"/>
        <v>3.5179999999999998</v>
      </c>
      <c r="K677" s="116" t="str">
        <f t="shared" si="32"/>
        <v/>
      </c>
      <c r="L677" s="116">
        <f>L676-'Raw result'!A676-'Raw result'!B676</f>
        <v>5.000000000000596</v>
      </c>
    </row>
    <row r="678" spans="1:12" x14ac:dyDescent="0.3">
      <c r="A678">
        <f>data!A678</f>
        <v>677</v>
      </c>
      <c r="B678" s="24">
        <f>data!B678</f>
        <v>43463</v>
      </c>
      <c r="C678">
        <f>data!C678</f>
        <v>5</v>
      </c>
      <c r="D678" t="str">
        <f>data!D678</f>
        <v>раб</v>
      </c>
      <c r="E678">
        <f>data!E678</f>
        <v>0</v>
      </c>
      <c r="F678">
        <f>IF(Расчет!H683=1,1,0)</f>
        <v>0</v>
      </c>
      <c r="G678" t="str">
        <f t="shared" si="30"/>
        <v>2018-12-29 5:00</v>
      </c>
      <c r="H678" s="116">
        <f>data!H678</f>
        <v>1.02</v>
      </c>
      <c r="I678" s="116">
        <f>-'Raw result'!A677-config!$D$14*'Raw result'!B677</f>
        <v>0.92999999999939553</v>
      </c>
      <c r="J678" s="116">
        <f t="shared" si="31"/>
        <v>1.9499999999993956</v>
      </c>
      <c r="K678" s="116" t="str">
        <f t="shared" si="32"/>
        <v/>
      </c>
      <c r="L678" s="116">
        <f>L677-'Raw result'!A677-'Raw result'!B677</f>
        <v>5.9299999999999917</v>
      </c>
    </row>
    <row r="679" spans="1:12" x14ac:dyDescent="0.3">
      <c r="A679">
        <f>data!A679</f>
        <v>678</v>
      </c>
      <c r="B679" s="24">
        <f>data!B679</f>
        <v>43463</v>
      </c>
      <c r="C679">
        <f>data!C679</f>
        <v>6</v>
      </c>
      <c r="D679" t="str">
        <f>data!D679</f>
        <v>раб</v>
      </c>
      <c r="E679">
        <f>data!E679</f>
        <v>0</v>
      </c>
      <c r="F679">
        <f>IF(Расчет!H684=1,1,0)</f>
        <v>0</v>
      </c>
      <c r="G679" t="str">
        <f t="shared" si="30"/>
        <v>2018-12-29 6:00</v>
      </c>
      <c r="H679" s="116">
        <f>data!H679</f>
        <v>1.024</v>
      </c>
      <c r="I679" s="116">
        <f>-'Raw result'!A678-config!$D$14*'Raw result'!B678</f>
        <v>0</v>
      </c>
      <c r="J679" s="116">
        <f t="shared" si="31"/>
        <v>1.024</v>
      </c>
      <c r="K679" s="116" t="str">
        <f t="shared" si="32"/>
        <v/>
      </c>
      <c r="L679" s="116">
        <f>L678-'Raw result'!A678-'Raw result'!B678</f>
        <v>5.9299999999999917</v>
      </c>
    </row>
    <row r="680" spans="1:12" x14ac:dyDescent="0.3">
      <c r="A680">
        <f>data!A680</f>
        <v>679</v>
      </c>
      <c r="B680" s="24">
        <f>data!B680</f>
        <v>43463</v>
      </c>
      <c r="C680">
        <f>data!C680</f>
        <v>7</v>
      </c>
      <c r="D680" t="str">
        <f>data!D680</f>
        <v>раб</v>
      </c>
      <c r="E680">
        <f>data!E680</f>
        <v>0</v>
      </c>
      <c r="F680">
        <f>IF(Расчет!H685=1,1,0)</f>
        <v>0</v>
      </c>
      <c r="G680" t="str">
        <f t="shared" si="30"/>
        <v>2018-12-29 7:00</v>
      </c>
      <c r="H680" s="116">
        <f>data!H680</f>
        <v>1.06</v>
      </c>
      <c r="I680" s="116">
        <f>-'Raw result'!A679-config!$D$14*'Raw result'!B679</f>
        <v>0</v>
      </c>
      <c r="J680" s="116">
        <f t="shared" si="31"/>
        <v>1.06</v>
      </c>
      <c r="K680" s="116" t="str">
        <f t="shared" si="32"/>
        <v/>
      </c>
      <c r="L680" s="116">
        <f>L679-'Raw result'!A679-'Raw result'!B679</f>
        <v>5.9299999999999917</v>
      </c>
    </row>
    <row r="681" spans="1:12" x14ac:dyDescent="0.3">
      <c r="A681">
        <f>data!A681</f>
        <v>680</v>
      </c>
      <c r="B681" s="24">
        <f>data!B681</f>
        <v>43463</v>
      </c>
      <c r="C681">
        <f>data!C681</f>
        <v>8</v>
      </c>
      <c r="D681" t="str">
        <f>data!D681</f>
        <v>раб</v>
      </c>
      <c r="E681">
        <f>data!E681</f>
        <v>0</v>
      </c>
      <c r="F681">
        <f>IF(Расчет!H686=1,1,0)</f>
        <v>1</v>
      </c>
      <c r="G681" t="str">
        <f t="shared" si="30"/>
        <v>2018-12-29 8:00</v>
      </c>
      <c r="H681" s="116">
        <f>data!H681</f>
        <v>1.1879999999999999</v>
      </c>
      <c r="I681" s="116">
        <f>-'Raw result'!A680-config!$D$14*'Raw result'!B680</f>
        <v>-0.87368181818178881</v>
      </c>
      <c r="J681" s="116">
        <f t="shared" si="31"/>
        <v>0.31431818181821114</v>
      </c>
      <c r="K681" s="116">
        <f t="shared" si="32"/>
        <v>0.31431818181821114</v>
      </c>
      <c r="L681" s="116">
        <f>L680-'Raw result'!A680-'Raw result'!B680</f>
        <v>5.0103349282296872</v>
      </c>
    </row>
    <row r="682" spans="1:12" x14ac:dyDescent="0.3">
      <c r="A682">
        <f>data!A682</f>
        <v>681</v>
      </c>
      <c r="B682" s="24">
        <f>data!B682</f>
        <v>43463</v>
      </c>
      <c r="C682">
        <f>data!C682</f>
        <v>9</v>
      </c>
      <c r="D682" t="str">
        <f>data!D682</f>
        <v>раб</v>
      </c>
      <c r="E682">
        <f>data!E682</f>
        <v>0</v>
      </c>
      <c r="F682">
        <f>IF(Расчет!H687=1,1,0)</f>
        <v>1</v>
      </c>
      <c r="G682" t="str">
        <f t="shared" si="30"/>
        <v>2018-12-29 9:00</v>
      </c>
      <c r="H682" s="116">
        <f>data!H682</f>
        <v>1.466</v>
      </c>
      <c r="I682" s="116">
        <f>-'Raw result'!A681-config!$D$14*'Raw result'!B681</f>
        <v>-1.1516818181817887</v>
      </c>
      <c r="J682" s="116">
        <f t="shared" si="31"/>
        <v>0.31431818181821125</v>
      </c>
      <c r="K682" s="116">
        <f t="shared" si="32"/>
        <v>0.31431818181821125</v>
      </c>
      <c r="L682" s="116">
        <f>L681-'Raw result'!A681-'Raw result'!B681</f>
        <v>3.7980382775120147</v>
      </c>
    </row>
    <row r="683" spans="1:12" x14ac:dyDescent="0.3">
      <c r="A683">
        <f>data!A683</f>
        <v>682</v>
      </c>
      <c r="B683" s="24">
        <f>data!B683</f>
        <v>43463</v>
      </c>
      <c r="C683">
        <f>data!C683</f>
        <v>10</v>
      </c>
      <c r="D683" t="str">
        <f>data!D683</f>
        <v>раб</v>
      </c>
      <c r="E683">
        <f>data!E683</f>
        <v>0</v>
      </c>
      <c r="F683">
        <f>IF(Расчет!H688=1,1,0)</f>
        <v>1</v>
      </c>
      <c r="G683" t="str">
        <f t="shared" si="30"/>
        <v>2018-12-29 10:00</v>
      </c>
      <c r="H683" s="116">
        <f>data!H683</f>
        <v>1.5189999999999999</v>
      </c>
      <c r="I683" s="116">
        <f>-'Raw result'!A682-config!$D$14*'Raw result'!B682</f>
        <v>-1.2046818181817887</v>
      </c>
      <c r="J683" s="116">
        <f t="shared" si="31"/>
        <v>0.31431818181821125</v>
      </c>
      <c r="K683" s="116">
        <f t="shared" si="32"/>
        <v>0.31431818181821125</v>
      </c>
      <c r="L683" s="116">
        <f>L682-'Raw result'!A682-'Raw result'!B682</f>
        <v>2.5299521531101319</v>
      </c>
    </row>
    <row r="684" spans="1:12" x14ac:dyDescent="0.3">
      <c r="A684">
        <f>data!A684</f>
        <v>683</v>
      </c>
      <c r="B684" s="24">
        <f>data!B684</f>
        <v>43463</v>
      </c>
      <c r="C684">
        <f>data!C684</f>
        <v>11</v>
      </c>
      <c r="D684" t="str">
        <f>data!D684</f>
        <v>раб</v>
      </c>
      <c r="E684">
        <f>data!E684</f>
        <v>0</v>
      </c>
      <c r="F684">
        <f>IF(Расчет!H689=1,1,0)</f>
        <v>1</v>
      </c>
      <c r="G684" t="str">
        <f t="shared" si="30"/>
        <v>2018-12-29 11:00</v>
      </c>
      <c r="H684" s="116">
        <f>data!H684</f>
        <v>1.4850000000000001</v>
      </c>
      <c r="I684" s="116">
        <f>-'Raw result'!A683-config!$D$14*'Raw result'!B683</f>
        <v>-1.1706818181817888</v>
      </c>
      <c r="J684" s="116">
        <f t="shared" si="31"/>
        <v>0.31431818181821125</v>
      </c>
      <c r="K684" s="116">
        <f t="shared" si="32"/>
        <v>0.31431818181821125</v>
      </c>
      <c r="L684" s="116">
        <f>L683-'Raw result'!A683-'Raw result'!B683</f>
        <v>1.2976555023924594</v>
      </c>
    </row>
    <row r="685" spans="1:12" x14ac:dyDescent="0.3">
      <c r="A685">
        <f>data!A685</f>
        <v>684</v>
      </c>
      <c r="B685" s="24">
        <f>data!B685</f>
        <v>43463</v>
      </c>
      <c r="C685">
        <f>data!C685</f>
        <v>12</v>
      </c>
      <c r="D685" t="str">
        <f>data!D685</f>
        <v>раб</v>
      </c>
      <c r="E685">
        <f>data!E685</f>
        <v>0</v>
      </c>
      <c r="F685">
        <f>IF(Расчет!H690=1,1,0)</f>
        <v>1</v>
      </c>
      <c r="G685" t="str">
        <f t="shared" si="30"/>
        <v>2018-12-29 12:00</v>
      </c>
      <c r="H685" s="116">
        <f>data!H685</f>
        <v>1.204</v>
      </c>
      <c r="I685" s="116">
        <f>-'Raw result'!A684-config!$D$14*'Raw result'!B684</f>
        <v>-0.88968181818178871</v>
      </c>
      <c r="J685" s="116">
        <f t="shared" si="31"/>
        <v>0.31431818181821125</v>
      </c>
      <c r="K685" s="116">
        <f t="shared" si="32"/>
        <v>0.31431818181821125</v>
      </c>
      <c r="L685" s="116">
        <f>L684-'Raw result'!A684-'Raw result'!B684</f>
        <v>0.36114832535899755</v>
      </c>
    </row>
    <row r="686" spans="1:12" x14ac:dyDescent="0.3">
      <c r="A686">
        <f>data!A686</f>
        <v>685</v>
      </c>
      <c r="B686" s="24">
        <f>data!B686</f>
        <v>43463</v>
      </c>
      <c r="C686">
        <f>data!C686</f>
        <v>13</v>
      </c>
      <c r="D686" t="str">
        <f>data!D686</f>
        <v>раб</v>
      </c>
      <c r="E686">
        <f>data!E686</f>
        <v>0</v>
      </c>
      <c r="F686">
        <f>IF(Расчет!H691=1,1,0)</f>
        <v>0</v>
      </c>
      <c r="G686" t="str">
        <f t="shared" si="30"/>
        <v>2018-12-29 13:00</v>
      </c>
      <c r="H686" s="116">
        <f>data!H686</f>
        <v>1.1040000000000001</v>
      </c>
      <c r="I686" s="116">
        <f>-'Raw result'!A685-config!$D$14*'Raw result'!B685</f>
        <v>2.5</v>
      </c>
      <c r="J686" s="116">
        <f t="shared" si="31"/>
        <v>3.6040000000000001</v>
      </c>
      <c r="K686" s="116" t="str">
        <f t="shared" si="32"/>
        <v/>
      </c>
      <c r="L686" s="116">
        <f>L685-'Raw result'!A685-'Raw result'!B685</f>
        <v>2.8611483253589975</v>
      </c>
    </row>
    <row r="687" spans="1:12" x14ac:dyDescent="0.3">
      <c r="A687">
        <f>data!A687</f>
        <v>686</v>
      </c>
      <c r="B687" s="24">
        <f>data!B687</f>
        <v>43463</v>
      </c>
      <c r="C687">
        <f>data!C687</f>
        <v>14</v>
      </c>
      <c r="D687" t="str">
        <f>data!D687</f>
        <v>раб</v>
      </c>
      <c r="E687">
        <f>data!E687</f>
        <v>0</v>
      </c>
      <c r="F687">
        <f>IF(Расчет!H692=1,1,0)</f>
        <v>0</v>
      </c>
      <c r="G687" t="str">
        <f t="shared" si="30"/>
        <v>2018-12-29 14:00</v>
      </c>
      <c r="H687" s="116">
        <f>data!H687</f>
        <v>1.05</v>
      </c>
      <c r="I687" s="116">
        <f>-'Raw result'!A686-config!$D$14*'Raw result'!B686</f>
        <v>2.5</v>
      </c>
      <c r="J687" s="116">
        <f t="shared" si="31"/>
        <v>3.55</v>
      </c>
      <c r="K687" s="116" t="str">
        <f t="shared" si="32"/>
        <v/>
      </c>
      <c r="L687" s="116">
        <f>L686-'Raw result'!A686-'Raw result'!B686</f>
        <v>5.3611483253589975</v>
      </c>
    </row>
    <row r="688" spans="1:12" x14ac:dyDescent="0.3">
      <c r="A688">
        <f>data!A688</f>
        <v>687</v>
      </c>
      <c r="B688" s="24">
        <f>data!B688</f>
        <v>43463</v>
      </c>
      <c r="C688">
        <f>data!C688</f>
        <v>15</v>
      </c>
      <c r="D688" t="str">
        <f>data!D688</f>
        <v>раб</v>
      </c>
      <c r="E688">
        <f>data!E688</f>
        <v>0</v>
      </c>
      <c r="F688">
        <f>IF(Расчет!H693=1,1,0)</f>
        <v>1</v>
      </c>
      <c r="G688" t="str">
        <f t="shared" si="30"/>
        <v>2018-12-29 15:00</v>
      </c>
      <c r="H688" s="116">
        <f>data!H688</f>
        <v>1.014</v>
      </c>
      <c r="I688" s="116">
        <f>-'Raw result'!A687-config!$D$14*'Raw result'!B687</f>
        <v>-0.69968181818178876</v>
      </c>
      <c r="J688" s="116">
        <f t="shared" si="31"/>
        <v>0.31431818181821125</v>
      </c>
      <c r="K688" s="116">
        <f t="shared" si="32"/>
        <v>0.31431818181821125</v>
      </c>
      <c r="L688" s="116">
        <f>L687-'Raw result'!A687-'Raw result'!B687</f>
        <v>4.6246411483255354</v>
      </c>
    </row>
    <row r="689" spans="1:12" x14ac:dyDescent="0.3">
      <c r="A689">
        <f>data!A689</f>
        <v>688</v>
      </c>
      <c r="B689" s="24">
        <f>data!B689</f>
        <v>43463</v>
      </c>
      <c r="C689">
        <f>data!C689</f>
        <v>16</v>
      </c>
      <c r="D689" t="str">
        <f>data!D689</f>
        <v>раб</v>
      </c>
      <c r="E689">
        <f>data!E689</f>
        <v>0</v>
      </c>
      <c r="F689">
        <f>IF(Расчет!H694=1,1,0)</f>
        <v>1</v>
      </c>
      <c r="G689" t="str">
        <f t="shared" si="30"/>
        <v>2018-12-29 16:00</v>
      </c>
      <c r="H689" s="116">
        <f>data!H689</f>
        <v>0.99099999999999999</v>
      </c>
      <c r="I689" s="116">
        <f>-'Raw result'!A688-config!$D$14*'Raw result'!B688</f>
        <v>-0.67668181818178874</v>
      </c>
      <c r="J689" s="116">
        <f t="shared" si="31"/>
        <v>0.31431818181821125</v>
      </c>
      <c r="K689" s="116">
        <f t="shared" si="32"/>
        <v>0.31431818181821125</v>
      </c>
      <c r="L689" s="116">
        <f>L688-'Raw result'!A688-'Raw result'!B688</f>
        <v>3.912344497607863</v>
      </c>
    </row>
    <row r="690" spans="1:12" x14ac:dyDescent="0.3">
      <c r="A690">
        <f>data!A690</f>
        <v>689</v>
      </c>
      <c r="B690" s="24">
        <f>data!B690</f>
        <v>43463</v>
      </c>
      <c r="C690">
        <f>data!C690</f>
        <v>17</v>
      </c>
      <c r="D690" t="str">
        <f>data!D690</f>
        <v>раб</v>
      </c>
      <c r="E690">
        <f>data!E690</f>
        <v>0</v>
      </c>
      <c r="F690">
        <f>IF(Расчет!H695=1,1,0)</f>
        <v>1</v>
      </c>
      <c r="G690" t="str">
        <f t="shared" si="30"/>
        <v>2018-12-29 17:00</v>
      </c>
      <c r="H690" s="116">
        <f>data!H690</f>
        <v>0.98699999999999999</v>
      </c>
      <c r="I690" s="116">
        <f>-'Raw result'!A689-config!$D$14*'Raw result'!B689</f>
        <v>-0.67268181818178863</v>
      </c>
      <c r="J690" s="116">
        <f t="shared" si="31"/>
        <v>0.31431818181821136</v>
      </c>
      <c r="K690" s="116">
        <f t="shared" si="32"/>
        <v>0.31431818181821136</v>
      </c>
      <c r="L690" s="116">
        <f>L689-'Raw result'!A689-'Raw result'!B689</f>
        <v>3.2042583732059802</v>
      </c>
    </row>
    <row r="691" spans="1:12" x14ac:dyDescent="0.3">
      <c r="A691">
        <f>data!A691</f>
        <v>690</v>
      </c>
      <c r="B691" s="24">
        <f>data!B691</f>
        <v>43463</v>
      </c>
      <c r="C691">
        <f>data!C691</f>
        <v>18</v>
      </c>
      <c r="D691" t="str">
        <f>data!D691</f>
        <v>раб</v>
      </c>
      <c r="E691">
        <f>data!E691</f>
        <v>1</v>
      </c>
      <c r="F691">
        <f>IF(Расчет!H696=1,1,0)</f>
        <v>1</v>
      </c>
      <c r="G691" t="str">
        <f t="shared" si="30"/>
        <v>2018-12-29 18:00</v>
      </c>
      <c r="H691" s="116">
        <f>data!H691</f>
        <v>1.0049999999999999</v>
      </c>
      <c r="I691" s="116">
        <f>-'Raw result'!A690-config!$D$14*'Raw result'!B690</f>
        <v>-1.0049999999999999</v>
      </c>
      <c r="J691" s="116">
        <f t="shared" si="31"/>
        <v>0</v>
      </c>
      <c r="K691" s="116">
        <f t="shared" si="32"/>
        <v>0</v>
      </c>
      <c r="L691" s="116">
        <f>L690-'Raw result'!A690-'Raw result'!B690</f>
        <v>2.1463636363638749</v>
      </c>
    </row>
    <row r="692" spans="1:12" x14ac:dyDescent="0.3">
      <c r="A692">
        <f>data!A692</f>
        <v>691</v>
      </c>
      <c r="B692" s="24">
        <f>data!B692</f>
        <v>43463</v>
      </c>
      <c r="C692">
        <f>data!C692</f>
        <v>19</v>
      </c>
      <c r="D692" t="str">
        <f>data!D692</f>
        <v>раб</v>
      </c>
      <c r="E692">
        <f>data!E692</f>
        <v>0</v>
      </c>
      <c r="F692">
        <f>IF(Расчет!H697=1,1,0)</f>
        <v>1</v>
      </c>
      <c r="G692" t="str">
        <f t="shared" si="30"/>
        <v>2018-12-29 19:00</v>
      </c>
      <c r="H692" s="116">
        <f>data!H692</f>
        <v>1.002</v>
      </c>
      <c r="I692" s="116">
        <f>-'Raw result'!A691-config!$D$14*'Raw result'!B691</f>
        <v>-0.68768181818178886</v>
      </c>
      <c r="J692" s="116">
        <f t="shared" si="31"/>
        <v>0.31431818181821114</v>
      </c>
      <c r="K692" s="116">
        <f t="shared" si="32"/>
        <v>0.31431818181821114</v>
      </c>
      <c r="L692" s="116">
        <f>L691-'Raw result'!A691-'Raw result'!B691</f>
        <v>1.4224880382777814</v>
      </c>
    </row>
    <row r="693" spans="1:12" x14ac:dyDescent="0.3">
      <c r="A693">
        <f>data!A693</f>
        <v>692</v>
      </c>
      <c r="B693" s="24">
        <f>data!B693</f>
        <v>43463</v>
      </c>
      <c r="C693">
        <f>data!C693</f>
        <v>20</v>
      </c>
      <c r="D693" t="str">
        <f>data!D693</f>
        <v>раб</v>
      </c>
      <c r="E693">
        <f>data!E693</f>
        <v>0</v>
      </c>
      <c r="F693">
        <f>IF(Расчет!H698=1,1,0)</f>
        <v>1</v>
      </c>
      <c r="G693" t="str">
        <f t="shared" si="30"/>
        <v>2018-12-29 20:00</v>
      </c>
      <c r="H693" s="116">
        <f>data!H693</f>
        <v>0.99099999999999999</v>
      </c>
      <c r="I693" s="116">
        <f>-'Raw result'!A692-config!$D$14*'Raw result'!B692</f>
        <v>-0.67668181818178874</v>
      </c>
      <c r="J693" s="116">
        <f t="shared" si="31"/>
        <v>0.31431818181821125</v>
      </c>
      <c r="K693" s="116">
        <f t="shared" si="32"/>
        <v>0.31431818181821125</v>
      </c>
      <c r="L693" s="116">
        <f>L692-'Raw result'!A692-'Raw result'!B692</f>
        <v>0.71019138756010902</v>
      </c>
    </row>
    <row r="694" spans="1:12" x14ac:dyDescent="0.3">
      <c r="A694">
        <f>data!A694</f>
        <v>693</v>
      </c>
      <c r="B694" s="24">
        <f>data!B694</f>
        <v>43463</v>
      </c>
      <c r="C694">
        <f>data!C694</f>
        <v>21</v>
      </c>
      <c r="D694" t="str">
        <f>data!D694</f>
        <v>раб</v>
      </c>
      <c r="E694">
        <f>data!E694</f>
        <v>0</v>
      </c>
      <c r="F694">
        <f>IF(Расчет!H699=1,1,0)</f>
        <v>1</v>
      </c>
      <c r="G694" t="str">
        <f t="shared" si="30"/>
        <v>2018-12-29 21:00</v>
      </c>
      <c r="H694" s="116">
        <f>data!H694</f>
        <v>0.98899999999999999</v>
      </c>
      <c r="I694" s="116">
        <f>-'Raw result'!A693-config!$D$14*'Raw result'!B693</f>
        <v>-0.67468181818178885</v>
      </c>
      <c r="J694" s="116">
        <f t="shared" si="31"/>
        <v>0.31431818181821114</v>
      </c>
      <c r="K694" s="116">
        <f t="shared" si="32"/>
        <v>0.31431818181821114</v>
      </c>
      <c r="L694" s="116">
        <f>L693-'Raw result'!A693-'Raw result'!B693</f>
        <v>3.3129055054814671E-13</v>
      </c>
    </row>
    <row r="695" spans="1:12" x14ac:dyDescent="0.3">
      <c r="A695">
        <f>data!A695</f>
        <v>694</v>
      </c>
      <c r="B695" s="24">
        <f>data!B695</f>
        <v>43463</v>
      </c>
      <c r="C695">
        <f>data!C695</f>
        <v>22</v>
      </c>
      <c r="D695" t="str">
        <f>data!D695</f>
        <v>раб</v>
      </c>
      <c r="E695">
        <f>data!E695</f>
        <v>0</v>
      </c>
      <c r="F695">
        <f>IF(Расчет!H700=1,1,0)</f>
        <v>0</v>
      </c>
      <c r="G695" t="str">
        <f t="shared" si="30"/>
        <v>2018-12-29 22:00</v>
      </c>
      <c r="H695" s="116">
        <f>data!H695</f>
        <v>0.995</v>
      </c>
      <c r="I695" s="116">
        <f>-'Raw result'!A694-config!$D$14*'Raw result'!B694</f>
        <v>0</v>
      </c>
      <c r="J695" s="116">
        <f t="shared" si="31"/>
        <v>0.995</v>
      </c>
      <c r="K695" s="116" t="str">
        <f t="shared" si="32"/>
        <v/>
      </c>
      <c r="L695" s="116">
        <f>L694-'Raw result'!A694-'Raw result'!B694</f>
        <v>3.3129055054814671E-13</v>
      </c>
    </row>
    <row r="696" spans="1:12" x14ac:dyDescent="0.3">
      <c r="A696">
        <f>data!A696</f>
        <v>695</v>
      </c>
      <c r="B696" s="24">
        <f>data!B696</f>
        <v>43463</v>
      </c>
      <c r="C696">
        <f>data!C696</f>
        <v>23</v>
      </c>
      <c r="D696" t="str">
        <f>data!D696</f>
        <v>раб</v>
      </c>
      <c r="E696">
        <f>data!E696</f>
        <v>0</v>
      </c>
      <c r="F696">
        <f>IF(Расчет!H701=1,1,0)</f>
        <v>0</v>
      </c>
      <c r="G696" t="str">
        <f t="shared" si="30"/>
        <v>2018-12-29 23:00</v>
      </c>
      <c r="H696" s="116">
        <f>data!H696</f>
        <v>0.99299999999999999</v>
      </c>
      <c r="I696" s="116">
        <f>-'Raw result'!A695-config!$D$14*'Raw result'!B695</f>
        <v>0</v>
      </c>
      <c r="J696" s="116">
        <f t="shared" si="31"/>
        <v>0.99299999999999999</v>
      </c>
      <c r="K696" s="116" t="str">
        <f t="shared" si="32"/>
        <v/>
      </c>
      <c r="L696" s="116">
        <f>L695-'Raw result'!A695-'Raw result'!B695</f>
        <v>3.3129055054814671E-13</v>
      </c>
    </row>
    <row r="697" spans="1:12" x14ac:dyDescent="0.3">
      <c r="A697">
        <f>data!A697</f>
        <v>696</v>
      </c>
      <c r="B697" s="24">
        <f>data!B697</f>
        <v>43463</v>
      </c>
      <c r="C697">
        <f>data!C697</f>
        <v>24</v>
      </c>
      <c r="D697" t="str">
        <f>data!D697</f>
        <v>раб</v>
      </c>
      <c r="E697">
        <f>data!E697</f>
        <v>0</v>
      </c>
      <c r="F697">
        <f>IF(Расчет!H702=1,1,0)</f>
        <v>0</v>
      </c>
      <c r="G697" t="str">
        <f t="shared" si="30"/>
        <v>2018-12-29 24:00</v>
      </c>
      <c r="H697" s="116">
        <f>data!H697</f>
        <v>0.99</v>
      </c>
      <c r="I697" s="116">
        <f>-'Raw result'!A696-config!$D$14*'Raw result'!B696</f>
        <v>0</v>
      </c>
      <c r="J697" s="116">
        <f t="shared" si="31"/>
        <v>0.99</v>
      </c>
      <c r="K697" s="116" t="str">
        <f t="shared" si="32"/>
        <v/>
      </c>
      <c r="L697" s="116">
        <f>L696-'Raw result'!A696-'Raw result'!B696</f>
        <v>3.3129055054814671E-13</v>
      </c>
    </row>
    <row r="698" spans="1:12" x14ac:dyDescent="0.3">
      <c r="A698">
        <f>data!A698</f>
        <v>697</v>
      </c>
      <c r="B698" s="24">
        <f>data!B698</f>
        <v>43464</v>
      </c>
      <c r="C698">
        <f>data!C698</f>
        <v>1</v>
      </c>
      <c r="D698" t="str">
        <f>data!D698</f>
        <v>вых</v>
      </c>
      <c r="E698">
        <f>data!E698</f>
        <v>0</v>
      </c>
      <c r="F698">
        <f>IF(Расчет!H703=1,1,0)</f>
        <v>0</v>
      </c>
      <c r="G698" t="str">
        <f t="shared" si="30"/>
        <v>2018-12-30 1:00</v>
      </c>
      <c r="H698" s="116">
        <f>data!H698</f>
        <v>0.98299999999999998</v>
      </c>
      <c r="I698" s="116">
        <f>-'Raw result'!A697-config!$D$14*'Raw result'!B697</f>
        <v>0</v>
      </c>
      <c r="J698" s="116">
        <f t="shared" si="31"/>
        <v>0.98299999999999998</v>
      </c>
      <c r="K698" s="116" t="str">
        <f t="shared" si="32"/>
        <v/>
      </c>
      <c r="L698" s="116">
        <f>L697-'Raw result'!A697-'Raw result'!B697</f>
        <v>3.3129055054814671E-13</v>
      </c>
    </row>
    <row r="699" spans="1:12" x14ac:dyDescent="0.3">
      <c r="A699">
        <f>data!A699</f>
        <v>698</v>
      </c>
      <c r="B699" s="24">
        <f>data!B699</f>
        <v>43464</v>
      </c>
      <c r="C699">
        <f>data!C699</f>
        <v>2</v>
      </c>
      <c r="D699" t="str">
        <f>data!D699</f>
        <v>вых</v>
      </c>
      <c r="E699">
        <f>data!E699</f>
        <v>0</v>
      </c>
      <c r="F699">
        <f>IF(Расчет!H704=1,1,0)</f>
        <v>0</v>
      </c>
      <c r="G699" t="str">
        <f t="shared" si="30"/>
        <v>2018-12-30 2:00</v>
      </c>
      <c r="H699" s="116">
        <f>data!H699</f>
        <v>0.98499999999999999</v>
      </c>
      <c r="I699" s="116">
        <f>-'Raw result'!A698-config!$D$14*'Raw result'!B698</f>
        <v>0</v>
      </c>
      <c r="J699" s="116">
        <f t="shared" si="31"/>
        <v>0.98499999999999999</v>
      </c>
      <c r="K699" s="116" t="str">
        <f t="shared" si="32"/>
        <v/>
      </c>
      <c r="L699" s="116">
        <f>L698-'Raw result'!A698-'Raw result'!B698</f>
        <v>3.3129055054814671E-13</v>
      </c>
    </row>
    <row r="700" spans="1:12" x14ac:dyDescent="0.3">
      <c r="A700">
        <f>data!A700</f>
        <v>699</v>
      </c>
      <c r="B700" s="24">
        <f>data!B700</f>
        <v>43464</v>
      </c>
      <c r="C700">
        <f>data!C700</f>
        <v>3</v>
      </c>
      <c r="D700" t="str">
        <f>data!D700</f>
        <v>вых</v>
      </c>
      <c r="E700">
        <f>data!E700</f>
        <v>0</v>
      </c>
      <c r="F700">
        <f>IF(Расчет!H705=1,1,0)</f>
        <v>0</v>
      </c>
      <c r="G700" t="str">
        <f t="shared" si="30"/>
        <v>2018-12-30 3:00</v>
      </c>
      <c r="H700" s="116">
        <f>data!H700</f>
        <v>0.98699999999999999</v>
      </c>
      <c r="I700" s="116">
        <f>-'Raw result'!A699-config!$D$14*'Raw result'!B699</f>
        <v>0.92999999999990302</v>
      </c>
      <c r="J700" s="116">
        <f t="shared" si="31"/>
        <v>1.916999999999903</v>
      </c>
      <c r="K700" s="116" t="str">
        <f t="shared" si="32"/>
        <v/>
      </c>
      <c r="L700" s="116">
        <f>L699-'Raw result'!A699-'Raw result'!B699</f>
        <v>0.93000000000023431</v>
      </c>
    </row>
    <row r="701" spans="1:12" x14ac:dyDescent="0.3">
      <c r="A701">
        <f>data!A701</f>
        <v>700</v>
      </c>
      <c r="B701" s="24">
        <f>data!B701</f>
        <v>43464</v>
      </c>
      <c r="C701">
        <f>data!C701</f>
        <v>4</v>
      </c>
      <c r="D701" t="str">
        <f>data!D701</f>
        <v>вых</v>
      </c>
      <c r="E701">
        <f>data!E701</f>
        <v>0</v>
      </c>
      <c r="F701">
        <f>IF(Расчет!H706=1,1,0)</f>
        <v>0</v>
      </c>
      <c r="G701" t="str">
        <f t="shared" si="30"/>
        <v>2018-12-30 4:00</v>
      </c>
      <c r="H701" s="116">
        <f>data!H701</f>
        <v>0.98599999999999999</v>
      </c>
      <c r="I701" s="116">
        <f>-'Raw result'!A700-config!$D$14*'Raw result'!B700</f>
        <v>2.5</v>
      </c>
      <c r="J701" s="116">
        <f t="shared" si="31"/>
        <v>3.4859999999999998</v>
      </c>
      <c r="K701" s="116" t="str">
        <f t="shared" si="32"/>
        <v/>
      </c>
      <c r="L701" s="116">
        <f>L700-'Raw result'!A700-'Raw result'!B700</f>
        <v>3.4300000000002342</v>
      </c>
    </row>
    <row r="702" spans="1:12" x14ac:dyDescent="0.3">
      <c r="A702">
        <f>data!A702</f>
        <v>701</v>
      </c>
      <c r="B702" s="24">
        <f>data!B702</f>
        <v>43464</v>
      </c>
      <c r="C702">
        <f>data!C702</f>
        <v>5</v>
      </c>
      <c r="D702" t="str">
        <f>data!D702</f>
        <v>вых</v>
      </c>
      <c r="E702">
        <f>data!E702</f>
        <v>0</v>
      </c>
      <c r="F702">
        <f>IF(Расчет!H707=1,1,0)</f>
        <v>0</v>
      </c>
      <c r="G702" t="str">
        <f t="shared" si="30"/>
        <v>2018-12-30 5:00</v>
      </c>
      <c r="H702" s="116">
        <f>data!H702</f>
        <v>0.98399999999999999</v>
      </c>
      <c r="I702" s="116">
        <f>-'Raw result'!A701-config!$D$14*'Raw result'!B701</f>
        <v>2.5</v>
      </c>
      <c r="J702" s="116">
        <f t="shared" si="31"/>
        <v>3.484</v>
      </c>
      <c r="K702" s="116" t="str">
        <f t="shared" si="32"/>
        <v/>
      </c>
      <c r="L702" s="116">
        <f>L701-'Raw result'!A701-'Raw result'!B701</f>
        <v>5.9300000000002342</v>
      </c>
    </row>
    <row r="703" spans="1:12" x14ac:dyDescent="0.3">
      <c r="A703">
        <f>data!A703</f>
        <v>702</v>
      </c>
      <c r="B703" s="24">
        <f>data!B703</f>
        <v>43464</v>
      </c>
      <c r="C703">
        <f>data!C703</f>
        <v>6</v>
      </c>
      <c r="D703" t="str">
        <f>data!D703</f>
        <v>вых</v>
      </c>
      <c r="E703">
        <f>data!E703</f>
        <v>0</v>
      </c>
      <c r="F703">
        <f>IF(Расчет!H708=1,1,0)</f>
        <v>0</v>
      </c>
      <c r="G703" t="str">
        <f t="shared" si="30"/>
        <v>2018-12-30 6:00</v>
      </c>
      <c r="H703" s="116">
        <f>data!H703</f>
        <v>0.98</v>
      </c>
      <c r="I703" s="116">
        <f>-'Raw result'!A702-config!$D$14*'Raw result'!B702</f>
        <v>0</v>
      </c>
      <c r="J703" s="116">
        <f t="shared" si="31"/>
        <v>0.98</v>
      </c>
      <c r="K703" s="116" t="str">
        <f t="shared" si="32"/>
        <v/>
      </c>
      <c r="L703" s="116">
        <f>L702-'Raw result'!A702-'Raw result'!B702</f>
        <v>5.9300000000002342</v>
      </c>
    </row>
    <row r="704" spans="1:12" x14ac:dyDescent="0.3">
      <c r="A704">
        <f>data!A704</f>
        <v>703</v>
      </c>
      <c r="B704" s="24">
        <f>data!B704</f>
        <v>43464</v>
      </c>
      <c r="C704">
        <f>data!C704</f>
        <v>7</v>
      </c>
      <c r="D704" t="str">
        <f>data!D704</f>
        <v>вых</v>
      </c>
      <c r="E704">
        <f>data!E704</f>
        <v>0</v>
      </c>
      <c r="F704">
        <f>IF(Расчет!H709=1,1,0)</f>
        <v>0</v>
      </c>
      <c r="G704" t="str">
        <f t="shared" si="30"/>
        <v>2018-12-30 7:00</v>
      </c>
      <c r="H704" s="116">
        <f>data!H704</f>
        <v>0.99</v>
      </c>
      <c r="I704" s="116">
        <f>-'Raw result'!A703-config!$D$14*'Raw result'!B703</f>
        <v>0</v>
      </c>
      <c r="J704" s="116">
        <f t="shared" si="31"/>
        <v>0.99</v>
      </c>
      <c r="K704" s="116" t="str">
        <f t="shared" si="32"/>
        <v/>
      </c>
      <c r="L704" s="116">
        <f>L703-'Raw result'!A703-'Raw result'!B703</f>
        <v>5.9300000000002342</v>
      </c>
    </row>
    <row r="705" spans="1:12" x14ac:dyDescent="0.3">
      <c r="A705">
        <f>data!A705</f>
        <v>704</v>
      </c>
      <c r="B705" s="24">
        <f>data!B705</f>
        <v>43464</v>
      </c>
      <c r="C705">
        <f>data!C705</f>
        <v>8</v>
      </c>
      <c r="D705" t="str">
        <f>data!D705</f>
        <v>вых</v>
      </c>
      <c r="E705">
        <f>data!E705</f>
        <v>0</v>
      </c>
      <c r="F705">
        <f>IF(Расчет!H710=1,1,0)</f>
        <v>0</v>
      </c>
      <c r="G705" t="str">
        <f t="shared" si="30"/>
        <v>2018-12-30 8:00</v>
      </c>
      <c r="H705" s="116">
        <f>data!H705</f>
        <v>0.98399999999999999</v>
      </c>
      <c r="I705" s="116">
        <f>-'Raw result'!A704-config!$D$14*'Raw result'!B704</f>
        <v>0</v>
      </c>
      <c r="J705" s="116">
        <f t="shared" si="31"/>
        <v>0.98399999999999999</v>
      </c>
      <c r="K705" s="116" t="str">
        <f t="shared" si="32"/>
        <v/>
      </c>
      <c r="L705" s="116">
        <f>L704-'Raw result'!A704-'Raw result'!B704</f>
        <v>5.9300000000002342</v>
      </c>
    </row>
    <row r="706" spans="1:12" x14ac:dyDescent="0.3">
      <c r="A706">
        <f>data!A706</f>
        <v>705</v>
      </c>
      <c r="B706" s="24">
        <f>data!B706</f>
        <v>43464</v>
      </c>
      <c r="C706">
        <f>data!C706</f>
        <v>9</v>
      </c>
      <c r="D706" t="str">
        <f>data!D706</f>
        <v>вых</v>
      </c>
      <c r="E706">
        <f>data!E706</f>
        <v>0</v>
      </c>
      <c r="F706">
        <f>IF(Расчет!H711=1,1,0)</f>
        <v>0</v>
      </c>
      <c r="G706" t="str">
        <f t="shared" ref="G706:G745" si="33">YEAR(B706)&amp;"-"&amp;MONTH(B706)&amp;"-"&amp;DAY(B706)&amp;" "&amp;C706&amp;":00"</f>
        <v>2018-12-30 9:00</v>
      </c>
      <c r="H706" s="116">
        <f>data!H706</f>
        <v>0.98099999999999998</v>
      </c>
      <c r="I706" s="116">
        <f>-'Raw result'!A705-config!$D$14*'Raw result'!B705</f>
        <v>0</v>
      </c>
      <c r="J706" s="116">
        <f t="shared" si="31"/>
        <v>0.98099999999999998</v>
      </c>
      <c r="K706" s="116" t="str">
        <f t="shared" si="32"/>
        <v/>
      </c>
      <c r="L706" s="116">
        <f>L705-'Raw result'!A705-'Raw result'!B705</f>
        <v>5.9300000000002342</v>
      </c>
    </row>
    <row r="707" spans="1:12" x14ac:dyDescent="0.3">
      <c r="A707">
        <f>data!A707</f>
        <v>706</v>
      </c>
      <c r="B707" s="24">
        <f>data!B707</f>
        <v>43464</v>
      </c>
      <c r="C707">
        <f>data!C707</f>
        <v>10</v>
      </c>
      <c r="D707" t="str">
        <f>data!D707</f>
        <v>вых</v>
      </c>
      <c r="E707">
        <f>data!E707</f>
        <v>0</v>
      </c>
      <c r="F707">
        <f>IF(Расчет!H712=1,1,0)</f>
        <v>0</v>
      </c>
      <c r="G707" t="str">
        <f t="shared" si="33"/>
        <v>2018-12-30 10:00</v>
      </c>
      <c r="H707" s="116">
        <f>data!H707</f>
        <v>0.97299999999999998</v>
      </c>
      <c r="I707" s="116">
        <f>-'Raw result'!A706-config!$D$14*'Raw result'!B706</f>
        <v>0</v>
      </c>
      <c r="J707" s="116">
        <f t="shared" ref="J707:J745" si="34">H707+I707</f>
        <v>0.97299999999999998</v>
      </c>
      <c r="K707" s="116" t="str">
        <f t="shared" ref="K707:K745" si="35">IF(F707&gt;0,F707*J707,"")</f>
        <v/>
      </c>
      <c r="L707" s="116">
        <f>L706-'Raw result'!A706-'Raw result'!B706</f>
        <v>5.9300000000002342</v>
      </c>
    </row>
    <row r="708" spans="1:12" x14ac:dyDescent="0.3">
      <c r="A708">
        <f>data!A708</f>
        <v>707</v>
      </c>
      <c r="B708" s="24">
        <f>data!B708</f>
        <v>43464</v>
      </c>
      <c r="C708">
        <f>data!C708</f>
        <v>11</v>
      </c>
      <c r="D708" t="str">
        <f>data!D708</f>
        <v>вых</v>
      </c>
      <c r="E708">
        <f>data!E708</f>
        <v>0</v>
      </c>
      <c r="F708">
        <f>IF(Расчет!H713=1,1,0)</f>
        <v>0</v>
      </c>
      <c r="G708" t="str">
        <f t="shared" si="33"/>
        <v>2018-12-30 11:00</v>
      </c>
      <c r="H708" s="116">
        <f>data!H708</f>
        <v>0.96799999999999997</v>
      </c>
      <c r="I708" s="116">
        <f>-'Raw result'!A707-config!$D$14*'Raw result'!B707</f>
        <v>0</v>
      </c>
      <c r="J708" s="116">
        <f t="shared" si="34"/>
        <v>0.96799999999999997</v>
      </c>
      <c r="K708" s="116" t="str">
        <f t="shared" si="35"/>
        <v/>
      </c>
      <c r="L708" s="116">
        <f>L707-'Raw result'!A707-'Raw result'!B707</f>
        <v>5.9300000000002342</v>
      </c>
    </row>
    <row r="709" spans="1:12" x14ac:dyDescent="0.3">
      <c r="A709">
        <f>data!A709</f>
        <v>708</v>
      </c>
      <c r="B709" s="24">
        <f>data!B709</f>
        <v>43464</v>
      </c>
      <c r="C709">
        <f>data!C709</f>
        <v>12</v>
      </c>
      <c r="D709" t="str">
        <f>data!D709</f>
        <v>вых</v>
      </c>
      <c r="E709">
        <f>data!E709</f>
        <v>0</v>
      </c>
      <c r="F709">
        <f>IF(Расчет!H714=1,1,0)</f>
        <v>0</v>
      </c>
      <c r="G709" t="str">
        <f t="shared" si="33"/>
        <v>2018-12-30 12:00</v>
      </c>
      <c r="H709" s="116">
        <f>data!H709</f>
        <v>0.96499999999999997</v>
      </c>
      <c r="I709" s="116">
        <f>-'Raw result'!A708-config!$D$14*'Raw result'!B708</f>
        <v>0</v>
      </c>
      <c r="J709" s="116">
        <f t="shared" si="34"/>
        <v>0.96499999999999997</v>
      </c>
      <c r="K709" s="116" t="str">
        <f t="shared" si="35"/>
        <v/>
      </c>
      <c r="L709" s="116">
        <f>L708-'Raw result'!A708-'Raw result'!B708</f>
        <v>5.9300000000002342</v>
      </c>
    </row>
    <row r="710" spans="1:12" x14ac:dyDescent="0.3">
      <c r="A710">
        <f>data!A710</f>
        <v>709</v>
      </c>
      <c r="B710" s="24">
        <f>data!B710</f>
        <v>43464</v>
      </c>
      <c r="C710">
        <f>data!C710</f>
        <v>13</v>
      </c>
      <c r="D710" t="str">
        <f>data!D710</f>
        <v>вых</v>
      </c>
      <c r="E710">
        <f>data!E710</f>
        <v>0</v>
      </c>
      <c r="F710">
        <f>IF(Расчет!H715=1,1,0)</f>
        <v>0</v>
      </c>
      <c r="G710" t="str">
        <f t="shared" si="33"/>
        <v>2018-12-30 13:00</v>
      </c>
      <c r="H710" s="116">
        <f>data!H710</f>
        <v>0.96199999999999997</v>
      </c>
      <c r="I710" s="116">
        <f>-'Raw result'!A709-config!$D$14*'Raw result'!B709</f>
        <v>0</v>
      </c>
      <c r="J710" s="116">
        <f t="shared" si="34"/>
        <v>0.96199999999999997</v>
      </c>
      <c r="K710" s="116" t="str">
        <f t="shared" si="35"/>
        <v/>
      </c>
      <c r="L710" s="116">
        <f>L709-'Raw result'!A709-'Raw result'!B709</f>
        <v>5.9300000000002342</v>
      </c>
    </row>
    <row r="711" spans="1:12" x14ac:dyDescent="0.3">
      <c r="A711">
        <f>data!A711</f>
        <v>710</v>
      </c>
      <c r="B711" s="24">
        <f>data!B711</f>
        <v>43464</v>
      </c>
      <c r="C711">
        <f>data!C711</f>
        <v>14</v>
      </c>
      <c r="D711" t="str">
        <f>data!D711</f>
        <v>вых</v>
      </c>
      <c r="E711">
        <f>data!E711</f>
        <v>0</v>
      </c>
      <c r="F711">
        <f>IF(Расчет!H716=1,1,0)</f>
        <v>0</v>
      </c>
      <c r="G711" t="str">
        <f t="shared" si="33"/>
        <v>2018-12-30 14:00</v>
      </c>
      <c r="H711" s="116">
        <f>data!H711</f>
        <v>0.95099999999999996</v>
      </c>
      <c r="I711" s="116">
        <f>-'Raw result'!A710-config!$D$14*'Raw result'!B710</f>
        <v>0</v>
      </c>
      <c r="J711" s="116">
        <f t="shared" si="34"/>
        <v>0.95099999999999996</v>
      </c>
      <c r="K711" s="116" t="str">
        <f t="shared" si="35"/>
        <v/>
      </c>
      <c r="L711" s="116">
        <f>L710-'Raw result'!A710-'Raw result'!B710</f>
        <v>5.9300000000002342</v>
      </c>
    </row>
    <row r="712" spans="1:12" x14ac:dyDescent="0.3">
      <c r="A712">
        <f>data!A712</f>
        <v>711</v>
      </c>
      <c r="B712" s="24">
        <f>data!B712</f>
        <v>43464</v>
      </c>
      <c r="C712">
        <f>data!C712</f>
        <v>15</v>
      </c>
      <c r="D712" t="str">
        <f>data!D712</f>
        <v>вых</v>
      </c>
      <c r="E712">
        <f>data!E712</f>
        <v>0</v>
      </c>
      <c r="F712">
        <f>IF(Расчет!H717=1,1,0)</f>
        <v>0</v>
      </c>
      <c r="G712" t="str">
        <f t="shared" si="33"/>
        <v>2018-12-30 15:00</v>
      </c>
      <c r="H712" s="116">
        <f>data!H712</f>
        <v>0.94799999999999995</v>
      </c>
      <c r="I712" s="116">
        <f>-'Raw result'!A711-config!$D$14*'Raw result'!B711</f>
        <v>0</v>
      </c>
      <c r="J712" s="116">
        <f t="shared" si="34"/>
        <v>0.94799999999999995</v>
      </c>
      <c r="K712" s="116" t="str">
        <f t="shared" si="35"/>
        <v/>
      </c>
      <c r="L712" s="116">
        <f>L711-'Raw result'!A711-'Raw result'!B711</f>
        <v>5.9300000000002342</v>
      </c>
    </row>
    <row r="713" spans="1:12" x14ac:dyDescent="0.3">
      <c r="A713">
        <f>data!A713</f>
        <v>712</v>
      </c>
      <c r="B713" s="24">
        <f>data!B713</f>
        <v>43464</v>
      </c>
      <c r="C713">
        <f>data!C713</f>
        <v>16</v>
      </c>
      <c r="D713" t="str">
        <f>data!D713</f>
        <v>вых</v>
      </c>
      <c r="E713">
        <f>data!E713</f>
        <v>0</v>
      </c>
      <c r="F713">
        <f>IF(Расчет!H718=1,1,0)</f>
        <v>0</v>
      </c>
      <c r="G713" t="str">
        <f t="shared" si="33"/>
        <v>2018-12-30 16:00</v>
      </c>
      <c r="H713" s="116">
        <f>data!H713</f>
        <v>0.94699999999999995</v>
      </c>
      <c r="I713" s="116">
        <f>-'Raw result'!A712-config!$D$14*'Raw result'!B712</f>
        <v>0</v>
      </c>
      <c r="J713" s="116">
        <f t="shared" si="34"/>
        <v>0.94699999999999995</v>
      </c>
      <c r="K713" s="116" t="str">
        <f t="shared" si="35"/>
        <v/>
      </c>
      <c r="L713" s="116">
        <f>L712-'Raw result'!A712-'Raw result'!B712</f>
        <v>5.9300000000002342</v>
      </c>
    </row>
    <row r="714" spans="1:12" x14ac:dyDescent="0.3">
      <c r="A714">
        <f>data!A714</f>
        <v>713</v>
      </c>
      <c r="B714" s="24">
        <f>data!B714</f>
        <v>43464</v>
      </c>
      <c r="C714">
        <f>data!C714</f>
        <v>17</v>
      </c>
      <c r="D714" t="str">
        <f>data!D714</f>
        <v>вых</v>
      </c>
      <c r="E714">
        <f>data!E714</f>
        <v>0</v>
      </c>
      <c r="F714">
        <f>IF(Расчет!H719=1,1,0)</f>
        <v>0</v>
      </c>
      <c r="G714" t="str">
        <f t="shared" si="33"/>
        <v>2018-12-30 17:00</v>
      </c>
      <c r="H714" s="116">
        <f>data!H714</f>
        <v>0.97</v>
      </c>
      <c r="I714" s="116">
        <f>-'Raw result'!A713-config!$D$14*'Raw result'!B713</f>
        <v>-0.97</v>
      </c>
      <c r="J714" s="116">
        <f t="shared" si="34"/>
        <v>0</v>
      </c>
      <c r="K714" s="116" t="str">
        <f t="shared" si="35"/>
        <v/>
      </c>
      <c r="L714" s="116">
        <f>L713-'Raw result'!A713-'Raw result'!B713</f>
        <v>4.9089473684212868</v>
      </c>
    </row>
    <row r="715" spans="1:12" x14ac:dyDescent="0.3">
      <c r="A715">
        <f>data!A715</f>
        <v>714</v>
      </c>
      <c r="B715" s="24">
        <f>data!B715</f>
        <v>43464</v>
      </c>
      <c r="C715">
        <f>data!C715</f>
        <v>18</v>
      </c>
      <c r="D715" t="str">
        <f>data!D715</f>
        <v>вых</v>
      </c>
      <c r="E715">
        <f>data!E715</f>
        <v>0</v>
      </c>
      <c r="F715">
        <f>IF(Расчет!H720=1,1,0)</f>
        <v>0</v>
      </c>
      <c r="G715" t="str">
        <f t="shared" si="33"/>
        <v>2018-12-30 18:00</v>
      </c>
      <c r="H715" s="116">
        <f>data!H715</f>
        <v>0.97199999999999998</v>
      </c>
      <c r="I715" s="116">
        <f>-'Raw result'!A714-config!$D$14*'Raw result'!B714</f>
        <v>-0.97199999999999986</v>
      </c>
      <c r="J715" s="116">
        <f t="shared" si="34"/>
        <v>0</v>
      </c>
      <c r="K715" s="116" t="str">
        <f t="shared" si="35"/>
        <v/>
      </c>
      <c r="L715" s="116">
        <f>L714-'Raw result'!A714-'Raw result'!B714</f>
        <v>3.8857894736844445</v>
      </c>
    </row>
    <row r="716" spans="1:12" x14ac:dyDescent="0.3">
      <c r="A716">
        <f>data!A716</f>
        <v>715</v>
      </c>
      <c r="B716" s="24">
        <f>data!B716</f>
        <v>43464</v>
      </c>
      <c r="C716">
        <f>data!C716</f>
        <v>19</v>
      </c>
      <c r="D716" t="str">
        <f>data!D716</f>
        <v>вых</v>
      </c>
      <c r="E716">
        <f>data!E716</f>
        <v>0</v>
      </c>
      <c r="F716">
        <f>IF(Расчет!H721=1,1,0)</f>
        <v>0</v>
      </c>
      <c r="G716" t="str">
        <f t="shared" si="33"/>
        <v>2018-12-30 19:00</v>
      </c>
      <c r="H716" s="116">
        <f>data!H716</f>
        <v>0.97299999999999998</v>
      </c>
      <c r="I716" s="116">
        <f>-'Raw result'!A715-config!$D$14*'Raw result'!B715</f>
        <v>-0.9730000000000002</v>
      </c>
      <c r="J716" s="116">
        <f t="shared" si="34"/>
        <v>0</v>
      </c>
      <c r="K716" s="116" t="str">
        <f t="shared" si="35"/>
        <v/>
      </c>
      <c r="L716" s="116">
        <f>L715-'Raw result'!A715-'Raw result'!B715</f>
        <v>2.8615789473686548</v>
      </c>
    </row>
    <row r="717" spans="1:12" x14ac:dyDescent="0.3">
      <c r="A717">
        <f>data!A717</f>
        <v>716</v>
      </c>
      <c r="B717" s="24">
        <f>data!B717</f>
        <v>43464</v>
      </c>
      <c r="C717">
        <f>data!C717</f>
        <v>20</v>
      </c>
      <c r="D717" t="str">
        <f>data!D717</f>
        <v>вых</v>
      </c>
      <c r="E717">
        <f>data!E717</f>
        <v>0</v>
      </c>
      <c r="F717">
        <f>IF(Расчет!H722=1,1,0)</f>
        <v>0</v>
      </c>
      <c r="G717" t="str">
        <f t="shared" si="33"/>
        <v>2018-12-30 20:00</v>
      </c>
      <c r="H717" s="116">
        <f>data!H717</f>
        <v>0.97599999999999998</v>
      </c>
      <c r="I717" s="116">
        <f>-'Raw result'!A716-config!$D$14*'Raw result'!B716</f>
        <v>-0.97600000000000009</v>
      </c>
      <c r="J717" s="116">
        <f t="shared" si="34"/>
        <v>0</v>
      </c>
      <c r="K717" s="116" t="str">
        <f t="shared" si="35"/>
        <v/>
      </c>
      <c r="L717" s="116">
        <f>L716-'Raw result'!A716-'Raw result'!B716</f>
        <v>1.8342105263160231</v>
      </c>
    </row>
    <row r="718" spans="1:12" x14ac:dyDescent="0.3">
      <c r="A718">
        <f>data!A718</f>
        <v>717</v>
      </c>
      <c r="B718" s="24">
        <f>data!B718</f>
        <v>43464</v>
      </c>
      <c r="C718">
        <f>data!C718</f>
        <v>21</v>
      </c>
      <c r="D718" t="str">
        <f>data!D718</f>
        <v>вых</v>
      </c>
      <c r="E718">
        <f>data!E718</f>
        <v>0</v>
      </c>
      <c r="F718">
        <f>IF(Расчет!H723=1,1,0)</f>
        <v>0</v>
      </c>
      <c r="G718" t="str">
        <f t="shared" si="33"/>
        <v>2018-12-30 21:00</v>
      </c>
      <c r="H718" s="116">
        <f>data!H718</f>
        <v>0.97299999999999998</v>
      </c>
      <c r="I718" s="116">
        <f>-'Raw result'!A717-config!$D$14*'Raw result'!B717</f>
        <v>-0.97299999999999998</v>
      </c>
      <c r="J718" s="116">
        <f t="shared" si="34"/>
        <v>0</v>
      </c>
      <c r="K718" s="116" t="str">
        <f t="shared" si="35"/>
        <v/>
      </c>
      <c r="L718" s="116">
        <f>L717-'Raw result'!A717-'Raw result'!B717</f>
        <v>0.81000000000023364</v>
      </c>
    </row>
    <row r="719" spans="1:12" x14ac:dyDescent="0.3">
      <c r="A719">
        <f>data!A719</f>
        <v>718</v>
      </c>
      <c r="B719" s="24">
        <f>data!B719</f>
        <v>43464</v>
      </c>
      <c r="C719">
        <f>data!C719</f>
        <v>22</v>
      </c>
      <c r="D719" t="str">
        <f>data!D719</f>
        <v>вых</v>
      </c>
      <c r="E719">
        <f>data!E719</f>
        <v>0</v>
      </c>
      <c r="F719">
        <f>IF(Расчет!H724=1,1,0)</f>
        <v>0</v>
      </c>
      <c r="G719" t="str">
        <f t="shared" si="33"/>
        <v>2018-12-30 22:00</v>
      </c>
      <c r="H719" s="116">
        <f>data!H719</f>
        <v>0.96799999999999997</v>
      </c>
      <c r="I719" s="116">
        <f>-'Raw result'!A718-config!$D$14*'Raw result'!B718</f>
        <v>-0.76950000000044649</v>
      </c>
      <c r="J719" s="116">
        <f t="shared" si="34"/>
        <v>0.19849999999955348</v>
      </c>
      <c r="K719" s="116" t="str">
        <f t="shared" si="35"/>
        <v/>
      </c>
      <c r="L719" s="116">
        <f>L718-'Raw result'!A718-'Raw result'!B718</f>
        <v>-2.3636648194269583E-13</v>
      </c>
    </row>
    <row r="720" spans="1:12" x14ac:dyDescent="0.3">
      <c r="A720">
        <f>data!A720</f>
        <v>719</v>
      </c>
      <c r="B720" s="24">
        <f>data!B720</f>
        <v>43464</v>
      </c>
      <c r="C720">
        <f>data!C720</f>
        <v>23</v>
      </c>
      <c r="D720" t="str">
        <f>data!D720</f>
        <v>вых</v>
      </c>
      <c r="E720">
        <f>data!E720</f>
        <v>0</v>
      </c>
      <c r="F720">
        <f>IF(Расчет!H725=1,1,0)</f>
        <v>0</v>
      </c>
      <c r="G720" t="str">
        <f t="shared" si="33"/>
        <v>2018-12-30 23:00</v>
      </c>
      <c r="H720" s="116">
        <f>data!H720</f>
        <v>0.96799999999999997</v>
      </c>
      <c r="I720" s="116">
        <f>-'Raw result'!A719-config!$D$14*'Raw result'!B719</f>
        <v>0</v>
      </c>
      <c r="J720" s="116">
        <f t="shared" si="34"/>
        <v>0.96799999999999997</v>
      </c>
      <c r="K720" s="116" t="str">
        <f t="shared" si="35"/>
        <v/>
      </c>
      <c r="L720" s="116">
        <f>L719-'Raw result'!A719-'Raw result'!B719</f>
        <v>-2.3636648194269583E-13</v>
      </c>
    </row>
    <row r="721" spans="1:12" x14ac:dyDescent="0.3">
      <c r="A721">
        <f>data!A721</f>
        <v>720</v>
      </c>
      <c r="B721" s="24">
        <f>data!B721</f>
        <v>43464</v>
      </c>
      <c r="C721">
        <f>data!C721</f>
        <v>24</v>
      </c>
      <c r="D721" t="str">
        <f>data!D721</f>
        <v>вых</v>
      </c>
      <c r="E721">
        <f>data!E721</f>
        <v>0</v>
      </c>
      <c r="F721">
        <f>IF(Расчет!H726=1,1,0)</f>
        <v>0</v>
      </c>
      <c r="G721" t="str">
        <f t="shared" si="33"/>
        <v>2018-12-30 24:00</v>
      </c>
      <c r="H721" s="116">
        <f>data!H721</f>
        <v>0.96</v>
      </c>
      <c r="I721" s="116">
        <f>-'Raw result'!A720-config!$D$14*'Raw result'!B720</f>
        <v>0</v>
      </c>
      <c r="J721" s="116">
        <f t="shared" si="34"/>
        <v>0.96</v>
      </c>
      <c r="K721" s="116" t="str">
        <f t="shared" si="35"/>
        <v/>
      </c>
      <c r="L721" s="116">
        <f>L720-'Raw result'!A720-'Raw result'!B720</f>
        <v>-2.3636648194269583E-13</v>
      </c>
    </row>
    <row r="722" spans="1:12" x14ac:dyDescent="0.3">
      <c r="A722">
        <f>data!A722</f>
        <v>721</v>
      </c>
      <c r="B722" s="24">
        <f>data!B722</f>
        <v>43465</v>
      </c>
      <c r="C722">
        <f>data!C722</f>
        <v>1</v>
      </c>
      <c r="D722" t="str">
        <f>data!D722</f>
        <v>вых</v>
      </c>
      <c r="E722">
        <f>data!E722</f>
        <v>0</v>
      </c>
      <c r="F722">
        <f>IF(Расчет!H727=1,1,0)</f>
        <v>0</v>
      </c>
      <c r="G722" t="str">
        <f t="shared" si="33"/>
        <v>2018-12-31 1:00</v>
      </c>
      <c r="H722" s="116">
        <f>data!H722</f>
        <v>0.96599999999999997</v>
      </c>
      <c r="I722" s="116">
        <f>-'Raw result'!A721-config!$D$14*'Raw result'!B721</f>
        <v>0</v>
      </c>
      <c r="J722" s="116">
        <f t="shared" si="34"/>
        <v>0.96599999999999997</v>
      </c>
      <c r="K722" s="116" t="str">
        <f t="shared" si="35"/>
        <v/>
      </c>
      <c r="L722" s="116">
        <f>L721-'Raw result'!A721-'Raw result'!B721</f>
        <v>-2.3636648194269583E-13</v>
      </c>
    </row>
    <row r="723" spans="1:12" x14ac:dyDescent="0.3">
      <c r="A723">
        <f>data!A723</f>
        <v>722</v>
      </c>
      <c r="B723" s="24">
        <f>data!B723</f>
        <v>43465</v>
      </c>
      <c r="C723">
        <f>data!C723</f>
        <v>2</v>
      </c>
      <c r="D723" t="str">
        <f>data!D723</f>
        <v>вых</v>
      </c>
      <c r="E723">
        <f>data!E723</f>
        <v>0</v>
      </c>
      <c r="F723">
        <f>IF(Расчет!H728=1,1,0)</f>
        <v>0</v>
      </c>
      <c r="G723" t="str">
        <f t="shared" si="33"/>
        <v>2018-12-31 2:00</v>
      </c>
      <c r="H723" s="116">
        <f>data!H723</f>
        <v>0.97299999999999998</v>
      </c>
      <c r="I723" s="116">
        <f>-'Raw result'!A722-config!$D$14*'Raw result'!B722</f>
        <v>0</v>
      </c>
      <c r="J723" s="116">
        <f t="shared" si="34"/>
        <v>0.97299999999999998</v>
      </c>
      <c r="K723" s="116" t="str">
        <f t="shared" si="35"/>
        <v/>
      </c>
      <c r="L723" s="116">
        <f>L722-'Raw result'!A722-'Raw result'!B722</f>
        <v>-2.3636648194269583E-13</v>
      </c>
    </row>
    <row r="724" spans="1:12" x14ac:dyDescent="0.3">
      <c r="A724">
        <f>data!A724</f>
        <v>723</v>
      </c>
      <c r="B724" s="24">
        <f>data!B724</f>
        <v>43465</v>
      </c>
      <c r="C724">
        <f>data!C724</f>
        <v>3</v>
      </c>
      <c r="D724" t="str">
        <f>data!D724</f>
        <v>вых</v>
      </c>
      <c r="E724">
        <f>data!E724</f>
        <v>0</v>
      </c>
      <c r="F724">
        <f>IF(Расчет!H729=1,1,0)</f>
        <v>0</v>
      </c>
      <c r="G724" t="str">
        <f t="shared" si="33"/>
        <v>2018-12-31 3:00</v>
      </c>
      <c r="H724" s="116">
        <f>data!H724</f>
        <v>0.97199999999999998</v>
      </c>
      <c r="I724" s="116">
        <f>-'Raw result'!A723-config!$D$14*'Raw result'!B723</f>
        <v>0.9299999999999945</v>
      </c>
      <c r="J724" s="116">
        <f t="shared" si="34"/>
        <v>1.9019999999999944</v>
      </c>
      <c r="K724" s="116" t="str">
        <f t="shared" si="35"/>
        <v/>
      </c>
      <c r="L724" s="116">
        <f>L723-'Raw result'!A723-'Raw result'!B723</f>
        <v>0.92999999999975813</v>
      </c>
    </row>
    <row r="725" spans="1:12" x14ac:dyDescent="0.3">
      <c r="A725">
        <f>data!A725</f>
        <v>724</v>
      </c>
      <c r="B725" s="24">
        <f>data!B725</f>
        <v>43465</v>
      </c>
      <c r="C725">
        <f>data!C725</f>
        <v>4</v>
      </c>
      <c r="D725" t="str">
        <f>data!D725</f>
        <v>вых</v>
      </c>
      <c r="E725">
        <f>data!E725</f>
        <v>0</v>
      </c>
      <c r="F725">
        <f>IF(Расчет!H730=1,1,0)</f>
        <v>0</v>
      </c>
      <c r="G725" t="str">
        <f t="shared" si="33"/>
        <v>2018-12-31 4:00</v>
      </c>
      <c r="H725" s="116">
        <f>data!H725</f>
        <v>0.97299999999999998</v>
      </c>
      <c r="I725" s="116">
        <f>-'Raw result'!A724-config!$D$14*'Raw result'!B724</f>
        <v>2.5</v>
      </c>
      <c r="J725" s="116">
        <f t="shared" si="34"/>
        <v>3.4729999999999999</v>
      </c>
      <c r="K725" s="116" t="str">
        <f t="shared" si="35"/>
        <v/>
      </c>
      <c r="L725" s="116">
        <f>L724-'Raw result'!A724-'Raw result'!B724</f>
        <v>3.4299999999997581</v>
      </c>
    </row>
    <row r="726" spans="1:12" x14ac:dyDescent="0.3">
      <c r="A726">
        <f>data!A726</f>
        <v>725</v>
      </c>
      <c r="B726" s="24">
        <f>data!B726</f>
        <v>43465</v>
      </c>
      <c r="C726">
        <f>data!C726</f>
        <v>5</v>
      </c>
      <c r="D726" t="str">
        <f>data!D726</f>
        <v>вых</v>
      </c>
      <c r="E726">
        <f>data!E726</f>
        <v>0</v>
      </c>
      <c r="F726">
        <f>IF(Расчет!H731=1,1,0)</f>
        <v>0</v>
      </c>
      <c r="G726" t="str">
        <f t="shared" si="33"/>
        <v>2018-12-31 5:00</v>
      </c>
      <c r="H726" s="116">
        <f>data!H726</f>
        <v>0.97299999999999998</v>
      </c>
      <c r="I726" s="116">
        <f>-'Raw result'!A725-config!$D$14*'Raw result'!B725</f>
        <v>2.5</v>
      </c>
      <c r="J726" s="116">
        <f t="shared" si="34"/>
        <v>3.4729999999999999</v>
      </c>
      <c r="K726" s="116" t="str">
        <f t="shared" si="35"/>
        <v/>
      </c>
      <c r="L726" s="116">
        <f>L725-'Raw result'!A725-'Raw result'!B725</f>
        <v>5.9299999999997581</v>
      </c>
    </row>
    <row r="727" spans="1:12" x14ac:dyDescent="0.3">
      <c r="A727">
        <f>data!A727</f>
        <v>726</v>
      </c>
      <c r="B727" s="24">
        <f>data!B727</f>
        <v>43465</v>
      </c>
      <c r="C727">
        <f>data!C727</f>
        <v>6</v>
      </c>
      <c r="D727" t="str">
        <f>data!D727</f>
        <v>вых</v>
      </c>
      <c r="E727">
        <f>data!E727</f>
        <v>0</v>
      </c>
      <c r="F727">
        <f>IF(Расчет!H732=1,1,0)</f>
        <v>0</v>
      </c>
      <c r="G727" t="str">
        <f t="shared" si="33"/>
        <v>2018-12-31 6:00</v>
      </c>
      <c r="H727" s="116">
        <f>data!H727</f>
        <v>0.97299999999999998</v>
      </c>
      <c r="I727" s="116">
        <f>-'Raw result'!A726-config!$D$14*'Raw result'!B726</f>
        <v>0</v>
      </c>
      <c r="J727" s="116">
        <f t="shared" si="34"/>
        <v>0.97299999999999998</v>
      </c>
      <c r="K727" s="116" t="str">
        <f t="shared" si="35"/>
        <v/>
      </c>
      <c r="L727" s="116">
        <f>L726-'Raw result'!A726-'Raw result'!B726</f>
        <v>5.9299999999997581</v>
      </c>
    </row>
    <row r="728" spans="1:12" x14ac:dyDescent="0.3">
      <c r="A728">
        <f>data!A728</f>
        <v>727</v>
      </c>
      <c r="B728" s="24">
        <f>data!B728</f>
        <v>43465</v>
      </c>
      <c r="C728">
        <f>data!C728</f>
        <v>7</v>
      </c>
      <c r="D728" t="str">
        <f>data!D728</f>
        <v>вых</v>
      </c>
      <c r="E728">
        <f>data!E728</f>
        <v>0</v>
      </c>
      <c r="F728">
        <f>IF(Расчет!H733=1,1,0)</f>
        <v>0</v>
      </c>
      <c r="G728" t="str">
        <f t="shared" si="33"/>
        <v>2018-12-31 7:00</v>
      </c>
      <c r="H728" s="116">
        <f>data!H728</f>
        <v>0.97799999999999998</v>
      </c>
      <c r="I728" s="116">
        <f>-'Raw result'!A727-config!$D$14*'Raw result'!B727</f>
        <v>0</v>
      </c>
      <c r="J728" s="116">
        <f t="shared" si="34"/>
        <v>0.97799999999999998</v>
      </c>
      <c r="K728" s="116" t="str">
        <f t="shared" si="35"/>
        <v/>
      </c>
      <c r="L728" s="116">
        <f>L727-'Raw result'!A727-'Raw result'!B727</f>
        <v>5.9299999999997581</v>
      </c>
    </row>
    <row r="729" spans="1:12" x14ac:dyDescent="0.3">
      <c r="A729">
        <f>data!A729</f>
        <v>728</v>
      </c>
      <c r="B729" s="24">
        <f>data!B729</f>
        <v>43465</v>
      </c>
      <c r="C729">
        <f>data!C729</f>
        <v>8</v>
      </c>
      <c r="D729" t="str">
        <f>data!D729</f>
        <v>вых</v>
      </c>
      <c r="E729">
        <f>data!E729</f>
        <v>0</v>
      </c>
      <c r="F729">
        <f>IF(Расчет!H734=1,1,0)</f>
        <v>0</v>
      </c>
      <c r="G729" t="str">
        <f t="shared" si="33"/>
        <v>2018-12-31 8:00</v>
      </c>
      <c r="H729" s="116">
        <f>data!H729</f>
        <v>0.97</v>
      </c>
      <c r="I729" s="116">
        <f>-'Raw result'!A728-config!$D$14*'Raw result'!B728</f>
        <v>0</v>
      </c>
      <c r="J729" s="116">
        <f t="shared" si="34"/>
        <v>0.97</v>
      </c>
      <c r="K729" s="116" t="str">
        <f t="shared" si="35"/>
        <v/>
      </c>
      <c r="L729" s="116">
        <f>L728-'Raw result'!A728-'Raw result'!B728</f>
        <v>5.9299999999997581</v>
      </c>
    </row>
    <row r="730" spans="1:12" x14ac:dyDescent="0.3">
      <c r="A730">
        <f>data!A730</f>
        <v>729</v>
      </c>
      <c r="B730" s="24">
        <f>data!B730</f>
        <v>43465</v>
      </c>
      <c r="C730">
        <f>data!C730</f>
        <v>9</v>
      </c>
      <c r="D730" t="str">
        <f>data!D730</f>
        <v>вых</v>
      </c>
      <c r="E730">
        <f>data!E730</f>
        <v>0</v>
      </c>
      <c r="F730">
        <f>IF(Расчет!H735=1,1,0)</f>
        <v>0</v>
      </c>
      <c r="G730" t="str">
        <f t="shared" si="33"/>
        <v>2018-12-31 9:00</v>
      </c>
      <c r="H730" s="116">
        <f>data!H730</f>
        <v>0.96899999999999997</v>
      </c>
      <c r="I730" s="116">
        <f>-'Raw result'!A729-config!$D$14*'Raw result'!B729</f>
        <v>0</v>
      </c>
      <c r="J730" s="116">
        <f t="shared" si="34"/>
        <v>0.96899999999999997</v>
      </c>
      <c r="K730" s="116" t="str">
        <f t="shared" si="35"/>
        <v/>
      </c>
      <c r="L730" s="116">
        <f>L729-'Raw result'!A729-'Raw result'!B729</f>
        <v>5.9299999999997581</v>
      </c>
    </row>
    <row r="731" spans="1:12" x14ac:dyDescent="0.3">
      <c r="A731">
        <f>data!A731</f>
        <v>730</v>
      </c>
      <c r="B731" s="24">
        <f>data!B731</f>
        <v>43465</v>
      </c>
      <c r="C731">
        <f>data!C731</f>
        <v>10</v>
      </c>
      <c r="D731" t="str">
        <f>data!D731</f>
        <v>вых</v>
      </c>
      <c r="E731">
        <f>data!E731</f>
        <v>0</v>
      </c>
      <c r="F731">
        <f>IF(Расчет!H736=1,1,0)</f>
        <v>0</v>
      </c>
      <c r="G731" t="str">
        <f t="shared" si="33"/>
        <v>2018-12-31 10:00</v>
      </c>
      <c r="H731" s="116">
        <f>data!H731</f>
        <v>0.94599999999999995</v>
      </c>
      <c r="I731" s="116">
        <f>-'Raw result'!A730-config!$D$14*'Raw result'!B730</f>
        <v>0</v>
      </c>
      <c r="J731" s="116">
        <f t="shared" si="34"/>
        <v>0.94599999999999995</v>
      </c>
      <c r="K731" s="116" t="str">
        <f t="shared" si="35"/>
        <v/>
      </c>
      <c r="L731" s="116">
        <f>L730-'Raw result'!A730-'Raw result'!B730</f>
        <v>5.9299999999997581</v>
      </c>
    </row>
    <row r="732" spans="1:12" x14ac:dyDescent="0.3">
      <c r="A732">
        <f>data!A732</f>
        <v>731</v>
      </c>
      <c r="B732" s="24">
        <f>data!B732</f>
        <v>43465</v>
      </c>
      <c r="C732">
        <f>data!C732</f>
        <v>11</v>
      </c>
      <c r="D732" t="str">
        <f>data!D732</f>
        <v>вых</v>
      </c>
      <c r="E732">
        <f>data!E732</f>
        <v>0</v>
      </c>
      <c r="F732">
        <f>IF(Расчет!H737=1,1,0)</f>
        <v>0</v>
      </c>
      <c r="G732" t="str">
        <f t="shared" si="33"/>
        <v>2018-12-31 11:00</v>
      </c>
      <c r="H732" s="116">
        <f>data!H732</f>
        <v>0.94899999999999995</v>
      </c>
      <c r="I732" s="116">
        <f>-'Raw result'!A731-config!$D$14*'Raw result'!B731</f>
        <v>0</v>
      </c>
      <c r="J732" s="116">
        <f t="shared" si="34"/>
        <v>0.94899999999999995</v>
      </c>
      <c r="K732" s="116" t="str">
        <f t="shared" si="35"/>
        <v/>
      </c>
      <c r="L732" s="116">
        <f>L731-'Raw result'!A731-'Raw result'!B731</f>
        <v>5.9299999999997581</v>
      </c>
    </row>
    <row r="733" spans="1:12" x14ac:dyDescent="0.3">
      <c r="A733">
        <f>data!A733</f>
        <v>732</v>
      </c>
      <c r="B733" s="24">
        <f>data!B733</f>
        <v>43465</v>
      </c>
      <c r="C733">
        <f>data!C733</f>
        <v>12</v>
      </c>
      <c r="D733" t="str">
        <f>data!D733</f>
        <v>вых</v>
      </c>
      <c r="E733">
        <f>data!E733</f>
        <v>0</v>
      </c>
      <c r="F733">
        <f>IF(Расчет!H738=1,1,0)</f>
        <v>0</v>
      </c>
      <c r="G733" t="str">
        <f t="shared" si="33"/>
        <v>2018-12-31 12:00</v>
      </c>
      <c r="H733" s="116">
        <f>data!H733</f>
        <v>0.94399999999999995</v>
      </c>
      <c r="I733" s="116">
        <f>-'Raw result'!A732-config!$D$14*'Raw result'!B732</f>
        <v>0</v>
      </c>
      <c r="J733" s="116">
        <f t="shared" si="34"/>
        <v>0.94399999999999995</v>
      </c>
      <c r="K733" s="116" t="str">
        <f t="shared" si="35"/>
        <v/>
      </c>
      <c r="L733" s="116">
        <f>L732-'Raw result'!A732-'Raw result'!B732</f>
        <v>5.9299999999997581</v>
      </c>
    </row>
    <row r="734" spans="1:12" x14ac:dyDescent="0.3">
      <c r="A734">
        <f>data!A734</f>
        <v>733</v>
      </c>
      <c r="B734" s="24">
        <f>data!B734</f>
        <v>43465</v>
      </c>
      <c r="C734">
        <f>data!C734</f>
        <v>13</v>
      </c>
      <c r="D734" t="str">
        <f>data!D734</f>
        <v>вых</v>
      </c>
      <c r="E734">
        <f>data!E734</f>
        <v>0</v>
      </c>
      <c r="F734">
        <f>IF(Расчет!H739=1,1,0)</f>
        <v>0</v>
      </c>
      <c r="G734" t="str">
        <f t="shared" si="33"/>
        <v>2018-12-31 13:00</v>
      </c>
      <c r="H734" s="116">
        <f>data!H734</f>
        <v>0.94599999999999995</v>
      </c>
      <c r="I734" s="116">
        <f>-'Raw result'!A733-config!$D$14*'Raw result'!B733</f>
        <v>0</v>
      </c>
      <c r="J734" s="116">
        <f t="shared" si="34"/>
        <v>0.94599999999999995</v>
      </c>
      <c r="K734" s="116" t="str">
        <f t="shared" si="35"/>
        <v/>
      </c>
      <c r="L734" s="116">
        <f>L733-'Raw result'!A733-'Raw result'!B733</f>
        <v>5.9299999999997581</v>
      </c>
    </row>
    <row r="735" spans="1:12" x14ac:dyDescent="0.3">
      <c r="A735">
        <f>data!A735</f>
        <v>734</v>
      </c>
      <c r="B735" s="24">
        <f>data!B735</f>
        <v>43465</v>
      </c>
      <c r="C735">
        <f>data!C735</f>
        <v>14</v>
      </c>
      <c r="D735" t="str">
        <f>data!D735</f>
        <v>вых</v>
      </c>
      <c r="E735">
        <f>data!E735</f>
        <v>0</v>
      </c>
      <c r="F735">
        <f>IF(Расчет!H740=1,1,0)</f>
        <v>0</v>
      </c>
      <c r="G735" t="str">
        <f t="shared" si="33"/>
        <v>2018-12-31 14:00</v>
      </c>
      <c r="H735" s="116">
        <f>data!H735</f>
        <v>0.94299999999999995</v>
      </c>
      <c r="I735" s="116">
        <f>-'Raw result'!A734-config!$D$14*'Raw result'!B734</f>
        <v>0</v>
      </c>
      <c r="J735" s="116">
        <f t="shared" si="34"/>
        <v>0.94299999999999995</v>
      </c>
      <c r="K735" s="116" t="str">
        <f t="shared" si="35"/>
        <v/>
      </c>
      <c r="L735" s="116">
        <f>L734-'Raw result'!A734-'Raw result'!B734</f>
        <v>5.9299999999997581</v>
      </c>
    </row>
    <row r="736" spans="1:12" x14ac:dyDescent="0.3">
      <c r="A736">
        <f>data!A736</f>
        <v>735</v>
      </c>
      <c r="B736" s="24">
        <f>data!B736</f>
        <v>43465</v>
      </c>
      <c r="C736">
        <f>data!C736</f>
        <v>15</v>
      </c>
      <c r="D736" t="str">
        <f>data!D736</f>
        <v>вых</v>
      </c>
      <c r="E736">
        <f>data!E736</f>
        <v>0</v>
      </c>
      <c r="F736">
        <f>IF(Расчет!H741=1,1,0)</f>
        <v>0</v>
      </c>
      <c r="G736" t="str">
        <f t="shared" si="33"/>
        <v>2018-12-31 15:00</v>
      </c>
      <c r="H736" s="116">
        <f>data!H736</f>
        <v>0.94099999999999995</v>
      </c>
      <c r="I736" s="116">
        <f>-'Raw result'!A735-config!$D$14*'Raw result'!B735</f>
        <v>0</v>
      </c>
      <c r="J736" s="116">
        <f t="shared" si="34"/>
        <v>0.94099999999999995</v>
      </c>
      <c r="K736" s="116" t="str">
        <f t="shared" si="35"/>
        <v/>
      </c>
      <c r="L736" s="116">
        <f>L735-'Raw result'!A735-'Raw result'!B735</f>
        <v>5.9299999999997581</v>
      </c>
    </row>
    <row r="737" spans="1:12" x14ac:dyDescent="0.3">
      <c r="A737">
        <f>data!A737</f>
        <v>736</v>
      </c>
      <c r="B737" s="24">
        <f>data!B737</f>
        <v>43465</v>
      </c>
      <c r="C737">
        <f>data!C737</f>
        <v>16</v>
      </c>
      <c r="D737" t="str">
        <f>data!D737</f>
        <v>вых</v>
      </c>
      <c r="E737">
        <f>data!E737</f>
        <v>0</v>
      </c>
      <c r="F737">
        <f>IF(Расчет!H742=1,1,0)</f>
        <v>0</v>
      </c>
      <c r="G737" t="str">
        <f t="shared" si="33"/>
        <v>2018-12-31 16:00</v>
      </c>
      <c r="H737" s="116">
        <f>data!H737</f>
        <v>0.94599999999999995</v>
      </c>
      <c r="I737" s="116">
        <f>-'Raw result'!A736-config!$D$14*'Raw result'!B736</f>
        <v>0</v>
      </c>
      <c r="J737" s="116">
        <f t="shared" si="34"/>
        <v>0.94599999999999995</v>
      </c>
      <c r="K737" s="116" t="str">
        <f t="shared" si="35"/>
        <v/>
      </c>
      <c r="L737" s="116">
        <f>L736-'Raw result'!A736-'Raw result'!B736</f>
        <v>5.9299999999997581</v>
      </c>
    </row>
    <row r="738" spans="1:12" x14ac:dyDescent="0.3">
      <c r="A738">
        <f>data!A738</f>
        <v>737</v>
      </c>
      <c r="B738" s="24">
        <f>data!B738</f>
        <v>43465</v>
      </c>
      <c r="C738">
        <f>data!C738</f>
        <v>17</v>
      </c>
      <c r="D738" t="str">
        <f>data!D738</f>
        <v>вых</v>
      </c>
      <c r="E738">
        <f>data!E738</f>
        <v>0</v>
      </c>
      <c r="F738">
        <f>IF(Расчет!H743=1,1,0)</f>
        <v>0</v>
      </c>
      <c r="G738" t="str">
        <f t="shared" si="33"/>
        <v>2018-12-31 17:00</v>
      </c>
      <c r="H738" s="116">
        <f>data!H738</f>
        <v>0.95299999999999996</v>
      </c>
      <c r="I738" s="116">
        <f>-'Raw result'!A737-config!$D$14*'Raw result'!B737</f>
        <v>-0.95299999999999985</v>
      </c>
      <c r="J738" s="116">
        <f t="shared" si="34"/>
        <v>0</v>
      </c>
      <c r="K738" s="116" t="str">
        <f t="shared" si="35"/>
        <v/>
      </c>
      <c r="L738" s="116">
        <f>L737-'Raw result'!A737-'Raw result'!B737</f>
        <v>4.9268421052629163</v>
      </c>
    </row>
    <row r="739" spans="1:12" x14ac:dyDescent="0.3">
      <c r="A739">
        <f>data!A739</f>
        <v>738</v>
      </c>
      <c r="B739" s="24">
        <f>data!B739</f>
        <v>43465</v>
      </c>
      <c r="C739">
        <f>data!C739</f>
        <v>18</v>
      </c>
      <c r="D739" t="str">
        <f>data!D739</f>
        <v>вых</v>
      </c>
      <c r="E739">
        <f>data!E739</f>
        <v>0</v>
      </c>
      <c r="F739">
        <f>IF(Расчет!H744=1,1,0)</f>
        <v>0</v>
      </c>
      <c r="G739" t="str">
        <f t="shared" si="33"/>
        <v>2018-12-31 18:00</v>
      </c>
      <c r="H739" s="116">
        <f>data!H739</f>
        <v>0.97199999999999998</v>
      </c>
      <c r="I739" s="116">
        <f>-'Raw result'!A738-config!$D$14*'Raw result'!B738</f>
        <v>-0.97199999999999986</v>
      </c>
      <c r="J739" s="116">
        <f t="shared" si="34"/>
        <v>0</v>
      </c>
      <c r="K739" s="116" t="str">
        <f t="shared" si="35"/>
        <v/>
      </c>
      <c r="L739" s="116">
        <f>L738-'Raw result'!A738-'Raw result'!B738</f>
        <v>3.9036842105260741</v>
      </c>
    </row>
    <row r="740" spans="1:12" x14ac:dyDescent="0.3">
      <c r="A740">
        <f>data!A740</f>
        <v>739</v>
      </c>
      <c r="B740" s="24">
        <f>data!B740</f>
        <v>43465</v>
      </c>
      <c r="C740">
        <f>data!C740</f>
        <v>19</v>
      </c>
      <c r="D740" t="str">
        <f>data!D740</f>
        <v>вых</v>
      </c>
      <c r="E740">
        <f>data!E740</f>
        <v>0</v>
      </c>
      <c r="F740">
        <f>IF(Расчет!H745=1,1,0)</f>
        <v>0</v>
      </c>
      <c r="G740" t="str">
        <f t="shared" si="33"/>
        <v>2018-12-31 19:00</v>
      </c>
      <c r="H740" s="116">
        <f>data!H740</f>
        <v>0.97499999999999998</v>
      </c>
      <c r="I740" s="116">
        <f>-'Raw result'!A739-config!$D$14*'Raw result'!B739</f>
        <v>-0.97499999999999998</v>
      </c>
      <c r="J740" s="116">
        <f t="shared" si="34"/>
        <v>0</v>
      </c>
      <c r="K740" s="116" t="str">
        <f t="shared" si="35"/>
        <v/>
      </c>
      <c r="L740" s="116">
        <f>L739-'Raw result'!A739-'Raw result'!B739</f>
        <v>2.87736842105239</v>
      </c>
    </row>
    <row r="741" spans="1:12" x14ac:dyDescent="0.3">
      <c r="A741">
        <f>data!A741</f>
        <v>740</v>
      </c>
      <c r="B741" s="24">
        <f>data!B741</f>
        <v>43465</v>
      </c>
      <c r="C741">
        <f>data!C741</f>
        <v>20</v>
      </c>
      <c r="D741" t="str">
        <f>data!D741</f>
        <v>вых</v>
      </c>
      <c r="E741">
        <f>data!E741</f>
        <v>0</v>
      </c>
      <c r="F741">
        <f>IF(Расчет!H746=1,1,0)</f>
        <v>0</v>
      </c>
      <c r="G741" t="str">
        <f t="shared" si="33"/>
        <v>2018-12-31 20:00</v>
      </c>
      <c r="H741" s="116">
        <f>data!H741</f>
        <v>0.97199999999999998</v>
      </c>
      <c r="I741" s="116">
        <f>-'Raw result'!A740-config!$D$14*'Raw result'!B740</f>
        <v>-0.97200000000000009</v>
      </c>
      <c r="J741" s="116">
        <f t="shared" si="34"/>
        <v>0</v>
      </c>
      <c r="K741" s="116" t="str">
        <f t="shared" si="35"/>
        <v/>
      </c>
      <c r="L741" s="116">
        <f>L740-'Raw result'!A740-'Raw result'!B740</f>
        <v>1.8542105263155477</v>
      </c>
    </row>
    <row r="742" spans="1:12" x14ac:dyDescent="0.3">
      <c r="A742">
        <f>data!A742</f>
        <v>741</v>
      </c>
      <c r="B742" s="24">
        <f>data!B742</f>
        <v>43465</v>
      </c>
      <c r="C742">
        <f>data!C742</f>
        <v>21</v>
      </c>
      <c r="D742" t="str">
        <f>data!D742</f>
        <v>вых</v>
      </c>
      <c r="E742">
        <f>data!E742</f>
        <v>0</v>
      </c>
      <c r="F742">
        <f>IF(Расчет!H747=1,1,0)</f>
        <v>0</v>
      </c>
      <c r="G742" t="str">
        <f t="shared" si="33"/>
        <v>2018-12-31 21:00</v>
      </c>
      <c r="H742" s="116">
        <f>data!H742</f>
        <v>0.97599999999999998</v>
      </c>
      <c r="I742" s="116">
        <f>-'Raw result'!A741-config!$D$14*'Raw result'!B741</f>
        <v>-0.97599999999999987</v>
      </c>
      <c r="J742" s="116">
        <f t="shared" si="34"/>
        <v>0</v>
      </c>
      <c r="K742" s="116" t="str">
        <f t="shared" si="35"/>
        <v/>
      </c>
      <c r="L742" s="116">
        <f>L741-'Raw result'!A741-'Raw result'!B741</f>
        <v>0.82684210526291624</v>
      </c>
    </row>
    <row r="743" spans="1:12" x14ac:dyDescent="0.3">
      <c r="A743">
        <f>data!A743</f>
        <v>742</v>
      </c>
      <c r="B743" s="24">
        <f>data!B743</f>
        <v>43465</v>
      </c>
      <c r="C743">
        <f>data!C743</f>
        <v>22</v>
      </c>
      <c r="D743" t="str">
        <f>data!D743</f>
        <v>вых</v>
      </c>
      <c r="E743">
        <f>data!E743</f>
        <v>0</v>
      </c>
      <c r="F743">
        <f>IF(Расчет!H748=1,1,0)</f>
        <v>0</v>
      </c>
      <c r="G743" t="str">
        <f t="shared" si="33"/>
        <v>2018-12-31 22:00</v>
      </c>
      <c r="H743" s="116">
        <f>data!H743</f>
        <v>0.97499999999999998</v>
      </c>
      <c r="I743" s="116">
        <f>-'Raw result'!A742-config!$D$14*'Raw result'!B742</f>
        <v>-0.78549999999951514</v>
      </c>
      <c r="J743" s="116">
        <f t="shared" si="34"/>
        <v>0.18950000000048484</v>
      </c>
      <c r="K743" s="116" t="str">
        <f t="shared" si="35"/>
        <v/>
      </c>
      <c r="L743" s="116">
        <f>L742-'Raw result'!A742-'Raw result'!B742</f>
        <v>2.6867397195928788E-13</v>
      </c>
    </row>
    <row r="744" spans="1:12" x14ac:dyDescent="0.3">
      <c r="A744">
        <f>data!A744</f>
        <v>743</v>
      </c>
      <c r="B744" s="24">
        <f>data!B744</f>
        <v>43465</v>
      </c>
      <c r="C744">
        <f>data!C744</f>
        <v>23</v>
      </c>
      <c r="D744" t="str">
        <f>data!D744</f>
        <v>вых</v>
      </c>
      <c r="E744">
        <f>data!E744</f>
        <v>0</v>
      </c>
      <c r="F744">
        <f>IF(Расчет!H749=1,1,0)</f>
        <v>0</v>
      </c>
      <c r="G744" t="str">
        <f t="shared" si="33"/>
        <v>2018-12-31 23:00</v>
      </c>
      <c r="H744" s="116">
        <f>data!H744</f>
        <v>0.97599999999999998</v>
      </c>
      <c r="I744" s="116">
        <f>-'Raw result'!A743-config!$D$14*'Raw result'!B743</f>
        <v>0</v>
      </c>
      <c r="J744" s="116">
        <f t="shared" si="34"/>
        <v>0.97599999999999998</v>
      </c>
      <c r="K744" s="116" t="str">
        <f t="shared" si="35"/>
        <v/>
      </c>
      <c r="L744" s="116">
        <f>L743-'Raw result'!A743-'Raw result'!B743</f>
        <v>2.6867397195928788E-13</v>
      </c>
    </row>
    <row r="745" spans="1:12" x14ac:dyDescent="0.3">
      <c r="A745">
        <f>data!A745</f>
        <v>744</v>
      </c>
      <c r="B745" s="24">
        <f>data!B745</f>
        <v>43465</v>
      </c>
      <c r="C745">
        <f>data!C745</f>
        <v>24</v>
      </c>
      <c r="D745" t="str">
        <f>data!D745</f>
        <v>вых</v>
      </c>
      <c r="E745">
        <f>data!E745</f>
        <v>0</v>
      </c>
      <c r="F745">
        <f>IF(Расчет!H750=1,1,0)</f>
        <v>0</v>
      </c>
      <c r="G745" t="str">
        <f t="shared" si="33"/>
        <v>2018-12-31 24:00</v>
      </c>
      <c r="H745" s="116">
        <f>data!H745</f>
        <v>0.97499999999999998</v>
      </c>
      <c r="I745" s="116">
        <f>-'Raw result'!A744-config!$D$14*'Raw result'!B744</f>
        <v>0</v>
      </c>
      <c r="J745" s="116">
        <f t="shared" si="34"/>
        <v>0.97499999999999998</v>
      </c>
      <c r="K745" s="116" t="str">
        <f t="shared" si="35"/>
        <v/>
      </c>
      <c r="L745" s="116">
        <f>L744-'Raw result'!A744-'Raw result'!B744</f>
        <v>2.6867397195928788E-13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B31"/>
  <sheetViews>
    <sheetView zoomScale="85" zoomScaleNormal="85" workbookViewId="0">
      <selection activeCell="B39" sqref="B39"/>
    </sheetView>
  </sheetViews>
  <sheetFormatPr defaultColWidth="9.109375" defaultRowHeight="12.75" customHeight="1" x14ac:dyDescent="0.25"/>
  <cols>
    <col min="1" max="1" width="59.6640625" style="7" bestFit="1" customWidth="1"/>
    <col min="2" max="2" width="47.33203125" style="7" customWidth="1"/>
    <col min="3" max="3" width="43" style="7" customWidth="1"/>
    <col min="4" max="16384" width="9.109375" style="7"/>
  </cols>
  <sheetData>
    <row r="1" spans="1:2" ht="12.75" customHeight="1" x14ac:dyDescent="0.3">
      <c r="A1" s="4" t="s">
        <v>17</v>
      </c>
      <c r="B1" s="2" t="s">
        <v>13</v>
      </c>
    </row>
    <row r="2" spans="1:2" ht="12.75" customHeight="1" x14ac:dyDescent="0.3">
      <c r="A2" s="4" t="s">
        <v>4</v>
      </c>
      <c r="B2" s="2" t="s">
        <v>14</v>
      </c>
    </row>
    <row r="3" spans="1:2" ht="45" customHeight="1" x14ac:dyDescent="0.25">
      <c r="A3" s="133" t="s">
        <v>12</v>
      </c>
      <c r="B3" s="133"/>
    </row>
    <row r="4" spans="1:2" ht="12.75" customHeight="1" x14ac:dyDescent="0.25">
      <c r="A4" s="11" t="s">
        <v>11</v>
      </c>
      <c r="B4" s="11" t="s">
        <v>3</v>
      </c>
    </row>
    <row r="5" spans="1:2" ht="12.75" customHeight="1" x14ac:dyDescent="0.25">
      <c r="A5" s="11" t="s">
        <v>10</v>
      </c>
      <c r="B5" s="11" t="s">
        <v>9</v>
      </c>
    </row>
    <row r="6" spans="1:2" ht="12.75" customHeight="1" x14ac:dyDescent="0.25">
      <c r="A6" s="11" t="s">
        <v>8</v>
      </c>
      <c r="B6" s="11" t="s">
        <v>7</v>
      </c>
    </row>
    <row r="7" spans="1:2" ht="12.75" customHeight="1" x14ac:dyDescent="0.25">
      <c r="A7" s="11" t="s">
        <v>6</v>
      </c>
      <c r="B7" s="11" t="s">
        <v>2</v>
      </c>
    </row>
    <row r="8" spans="1:2" ht="12.75" customHeight="1" x14ac:dyDescent="0.25">
      <c r="A8" s="11"/>
      <c r="B8" s="11"/>
    </row>
    <row r="9" spans="1:2" ht="12.75" customHeight="1" x14ac:dyDescent="0.25">
      <c r="A9" s="10" t="s">
        <v>0</v>
      </c>
      <c r="B9" s="10" t="s">
        <v>5</v>
      </c>
    </row>
    <row r="10" spans="1:2" ht="12.75" customHeight="1" x14ac:dyDescent="0.3">
      <c r="A10" s="9">
        <v>1</v>
      </c>
      <c r="B10" s="9">
        <v>2</v>
      </c>
    </row>
    <row r="11" spans="1:2" ht="12.75" customHeight="1" x14ac:dyDescent="0.25">
      <c r="A11" s="26">
        <v>43437</v>
      </c>
      <c r="B11" s="8">
        <v>18</v>
      </c>
    </row>
    <row r="12" spans="1:2" ht="12.75" customHeight="1" x14ac:dyDescent="0.25">
      <c r="A12" s="26">
        <v>43438</v>
      </c>
      <c r="B12" s="8">
        <v>18</v>
      </c>
    </row>
    <row r="13" spans="1:2" ht="12.75" customHeight="1" x14ac:dyDescent="0.25">
      <c r="A13" s="26">
        <v>43439</v>
      </c>
      <c r="B13" s="8">
        <v>17</v>
      </c>
    </row>
    <row r="14" spans="1:2" ht="12.75" customHeight="1" x14ac:dyDescent="0.25">
      <c r="A14" s="26">
        <v>43440</v>
      </c>
      <c r="B14" s="8">
        <v>17</v>
      </c>
    </row>
    <row r="15" spans="1:2" ht="12.75" customHeight="1" x14ac:dyDescent="0.25">
      <c r="A15" s="26">
        <v>43441</v>
      </c>
      <c r="B15" s="8">
        <v>17</v>
      </c>
    </row>
    <row r="16" spans="1:2" ht="12.75" customHeight="1" x14ac:dyDescent="0.25">
      <c r="A16" s="26">
        <v>43444</v>
      </c>
      <c r="B16" s="8">
        <v>17</v>
      </c>
    </row>
    <row r="17" spans="1:2" ht="12.75" customHeight="1" x14ac:dyDescent="0.25">
      <c r="A17" s="26">
        <v>43445</v>
      </c>
      <c r="B17" s="8">
        <v>17</v>
      </c>
    </row>
    <row r="18" spans="1:2" ht="12.75" customHeight="1" x14ac:dyDescent="0.25">
      <c r="A18" s="26">
        <v>43446</v>
      </c>
      <c r="B18" s="8">
        <v>17</v>
      </c>
    </row>
    <row r="19" spans="1:2" ht="12.75" customHeight="1" x14ac:dyDescent="0.25">
      <c r="A19" s="26">
        <v>43447</v>
      </c>
      <c r="B19" s="8">
        <v>17</v>
      </c>
    </row>
    <row r="20" spans="1:2" ht="12.75" customHeight="1" x14ac:dyDescent="0.25">
      <c r="A20" s="26">
        <v>43448</v>
      </c>
      <c r="B20" s="8">
        <v>17</v>
      </c>
    </row>
    <row r="21" spans="1:2" ht="12.75" customHeight="1" x14ac:dyDescent="0.25">
      <c r="A21" s="26">
        <v>43451</v>
      </c>
      <c r="B21" s="8">
        <v>18</v>
      </c>
    </row>
    <row r="22" spans="1:2" ht="12.75" customHeight="1" x14ac:dyDescent="0.25">
      <c r="A22" s="26">
        <v>43452</v>
      </c>
      <c r="B22" s="8">
        <v>18</v>
      </c>
    </row>
    <row r="23" spans="1:2" ht="12.75" customHeight="1" x14ac:dyDescent="0.25">
      <c r="A23" s="26">
        <v>43453</v>
      </c>
      <c r="B23" s="8">
        <v>18</v>
      </c>
    </row>
    <row r="24" spans="1:2" ht="12.75" customHeight="1" x14ac:dyDescent="0.25">
      <c r="A24" s="26">
        <v>43454</v>
      </c>
      <c r="B24" s="8">
        <v>18</v>
      </c>
    </row>
    <row r="25" spans="1:2" ht="12.75" customHeight="1" x14ac:dyDescent="0.25">
      <c r="A25" s="26">
        <v>43455</v>
      </c>
      <c r="B25" s="8">
        <v>17</v>
      </c>
    </row>
    <row r="26" spans="1:2" ht="12.75" customHeight="1" x14ac:dyDescent="0.25">
      <c r="A26" s="26">
        <v>43458</v>
      </c>
      <c r="B26" s="8">
        <v>18</v>
      </c>
    </row>
    <row r="27" spans="1:2" ht="12.75" customHeight="1" x14ac:dyDescent="0.25">
      <c r="A27" s="26">
        <v>43459</v>
      </c>
      <c r="B27" s="8">
        <v>17</v>
      </c>
    </row>
    <row r="28" spans="1:2" ht="12.75" customHeight="1" x14ac:dyDescent="0.25">
      <c r="A28" s="26">
        <v>43460</v>
      </c>
      <c r="B28" s="8">
        <v>18</v>
      </c>
    </row>
    <row r="29" spans="1:2" ht="12.75" customHeight="1" x14ac:dyDescent="0.25">
      <c r="A29" s="26">
        <v>43461</v>
      </c>
      <c r="B29" s="8">
        <v>18</v>
      </c>
    </row>
    <row r="30" spans="1:2" ht="12.75" customHeight="1" x14ac:dyDescent="0.25">
      <c r="A30" s="26">
        <v>43462</v>
      </c>
      <c r="B30" s="8">
        <v>18</v>
      </c>
    </row>
    <row r="31" spans="1:2" ht="12.75" customHeight="1" x14ac:dyDescent="0.25">
      <c r="A31" s="26">
        <v>43463</v>
      </c>
      <c r="B31" s="8">
        <v>18</v>
      </c>
    </row>
  </sheetData>
  <mergeCells count="1">
    <mergeCell ref="A3:B3"/>
  </mergeCells>
  <hyperlinks>
    <hyperlink ref="B2" r:id="rId1"/>
    <hyperlink ref="B1" r:id="rId2"/>
  </hyperlinks>
  <pageMargins left="0.75" right="0.75" top="1" bottom="1" header="0.5" footer="0.5"/>
  <pageSetup paperSize="9" orientation="portrait" r:id="rId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29"/>
  <sheetViews>
    <sheetView zoomScale="70" zoomScaleNormal="70" workbookViewId="0">
      <selection activeCell="X28" sqref="X28"/>
    </sheetView>
  </sheetViews>
  <sheetFormatPr defaultRowHeight="14.4" x14ac:dyDescent="0.3"/>
  <cols>
    <col min="2" max="2" width="12.109375" customWidth="1"/>
  </cols>
  <sheetData>
    <row r="1" spans="1:9" x14ac:dyDescent="0.3">
      <c r="A1" s="4" t="s">
        <v>15</v>
      </c>
      <c r="I1" s="2" t="s">
        <v>18</v>
      </c>
    </row>
    <row r="2" spans="1:9" x14ac:dyDescent="0.3">
      <c r="A2" s="4" t="s">
        <v>16</v>
      </c>
      <c r="I2" s="2" t="s">
        <v>20</v>
      </c>
    </row>
    <row r="4" spans="1:9" ht="21" x14ac:dyDescent="0.4">
      <c r="A4" s="20" t="s">
        <v>21</v>
      </c>
    </row>
    <row r="5" spans="1:9" x14ac:dyDescent="0.3">
      <c r="A5" s="12" t="s">
        <v>1</v>
      </c>
      <c r="B5" s="12" t="s">
        <v>19</v>
      </c>
    </row>
    <row r="6" spans="1:9" x14ac:dyDescent="0.3">
      <c r="A6" s="16">
        <v>1</v>
      </c>
      <c r="B6" s="13">
        <v>0</v>
      </c>
    </row>
    <row r="7" spans="1:9" x14ac:dyDescent="0.3">
      <c r="A7" s="17">
        <v>2</v>
      </c>
      <c r="B7" s="14">
        <v>0</v>
      </c>
    </row>
    <row r="8" spans="1:9" x14ac:dyDescent="0.3">
      <c r="A8" s="17">
        <v>3</v>
      </c>
      <c r="B8" s="14">
        <v>0</v>
      </c>
    </row>
    <row r="9" spans="1:9" x14ac:dyDescent="0.3">
      <c r="A9" s="17">
        <v>4</v>
      </c>
      <c r="B9" s="14">
        <v>0</v>
      </c>
    </row>
    <row r="10" spans="1:9" x14ac:dyDescent="0.3">
      <c r="A10" s="17">
        <v>5</v>
      </c>
      <c r="B10" s="14">
        <v>0</v>
      </c>
    </row>
    <row r="11" spans="1:9" x14ac:dyDescent="0.3">
      <c r="A11" s="17">
        <v>6</v>
      </c>
      <c r="B11" s="14">
        <v>0</v>
      </c>
    </row>
    <row r="12" spans="1:9" x14ac:dyDescent="0.3">
      <c r="A12" s="17">
        <v>7</v>
      </c>
      <c r="B12" s="14">
        <v>0</v>
      </c>
    </row>
    <row r="13" spans="1:9" x14ac:dyDescent="0.3">
      <c r="A13" s="19">
        <v>8</v>
      </c>
      <c r="B13" s="19">
        <v>1</v>
      </c>
    </row>
    <row r="14" spans="1:9" x14ac:dyDescent="0.3">
      <c r="A14" s="19">
        <v>9</v>
      </c>
      <c r="B14" s="19">
        <v>1</v>
      </c>
    </row>
    <row r="15" spans="1:9" x14ac:dyDescent="0.3">
      <c r="A15" s="19">
        <v>10</v>
      </c>
      <c r="B15" s="19">
        <v>1</v>
      </c>
    </row>
    <row r="16" spans="1:9" x14ac:dyDescent="0.3">
      <c r="A16" s="19">
        <v>11</v>
      </c>
      <c r="B16" s="19">
        <v>1</v>
      </c>
    </row>
    <row r="17" spans="1:2" x14ac:dyDescent="0.3">
      <c r="A17" s="19">
        <v>12</v>
      </c>
      <c r="B17" s="19">
        <v>1</v>
      </c>
    </row>
    <row r="18" spans="1:2" x14ac:dyDescent="0.3">
      <c r="A18" s="17">
        <v>13</v>
      </c>
      <c r="B18" s="17">
        <v>0</v>
      </c>
    </row>
    <row r="19" spans="1:2" x14ac:dyDescent="0.3">
      <c r="A19" s="17">
        <v>14</v>
      </c>
      <c r="B19" s="17">
        <v>0</v>
      </c>
    </row>
    <row r="20" spans="1:2" x14ac:dyDescent="0.3">
      <c r="A20" s="19">
        <v>15</v>
      </c>
      <c r="B20" s="19">
        <v>1</v>
      </c>
    </row>
    <row r="21" spans="1:2" x14ac:dyDescent="0.3">
      <c r="A21" s="19">
        <v>16</v>
      </c>
      <c r="B21" s="19">
        <v>1</v>
      </c>
    </row>
    <row r="22" spans="1:2" x14ac:dyDescent="0.3">
      <c r="A22" s="19">
        <v>17</v>
      </c>
      <c r="B22" s="19">
        <v>1</v>
      </c>
    </row>
    <row r="23" spans="1:2" x14ac:dyDescent="0.3">
      <c r="A23" s="19">
        <v>18</v>
      </c>
      <c r="B23" s="19">
        <v>1</v>
      </c>
    </row>
    <row r="24" spans="1:2" x14ac:dyDescent="0.3">
      <c r="A24" s="19">
        <v>19</v>
      </c>
      <c r="B24" s="19">
        <v>1</v>
      </c>
    </row>
    <row r="25" spans="1:2" x14ac:dyDescent="0.3">
      <c r="A25" s="19">
        <v>20</v>
      </c>
      <c r="B25" s="19">
        <v>1</v>
      </c>
    </row>
    <row r="26" spans="1:2" x14ac:dyDescent="0.3">
      <c r="A26" s="19">
        <v>21</v>
      </c>
      <c r="B26" s="19">
        <v>1</v>
      </c>
    </row>
    <row r="27" spans="1:2" x14ac:dyDescent="0.3">
      <c r="A27" s="17">
        <v>22</v>
      </c>
      <c r="B27" s="14">
        <v>0</v>
      </c>
    </row>
    <row r="28" spans="1:2" x14ac:dyDescent="0.3">
      <c r="A28" s="17">
        <v>23</v>
      </c>
      <c r="B28" s="14">
        <v>0</v>
      </c>
    </row>
    <row r="29" spans="1:2" x14ac:dyDescent="0.3">
      <c r="A29" s="18">
        <v>24</v>
      </c>
      <c r="B29" s="15">
        <v>0</v>
      </c>
    </row>
  </sheetData>
  <hyperlinks>
    <hyperlink ref="I2" r:id="rId1"/>
    <hyperlink ref="I1" r:id="rId2"/>
  </hyperlink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750"/>
  <sheetViews>
    <sheetView zoomScale="85" zoomScaleNormal="85" workbookViewId="0">
      <pane ySplit="6" topLeftCell="A7" activePane="bottomLeft" state="frozen"/>
      <selection pane="bottomLeft" activeCell="F10" sqref="F10"/>
    </sheetView>
  </sheetViews>
  <sheetFormatPr defaultRowHeight="14.4" x14ac:dyDescent="0.3"/>
  <cols>
    <col min="1" max="1" width="72" customWidth="1"/>
    <col min="2" max="2" width="10" style="21" customWidth="1"/>
    <col min="3" max="3" width="12.5546875" customWidth="1"/>
    <col min="4" max="5" width="18.6640625" style="21" customWidth="1"/>
    <col min="6" max="7" width="17.88671875" customWidth="1"/>
    <col min="8" max="8" width="11.44140625" customWidth="1"/>
    <col min="9" max="10" width="26" customWidth="1"/>
    <col min="11" max="11" width="16.33203125" customWidth="1"/>
    <col min="12" max="12" width="35.5546875" customWidth="1"/>
    <col min="13" max="13" width="16.33203125" customWidth="1"/>
  </cols>
  <sheetData>
    <row r="2" spans="1:10" x14ac:dyDescent="0.3">
      <c r="A2" s="22" t="s">
        <v>22</v>
      </c>
      <c r="B2" s="22" t="s">
        <v>23</v>
      </c>
      <c r="C2" s="22" t="s">
        <v>24</v>
      </c>
    </row>
    <row r="3" spans="1:10" ht="28.8" x14ac:dyDescent="0.3">
      <c r="A3" s="28" t="s">
        <v>28</v>
      </c>
      <c r="B3" s="29" t="s">
        <v>36</v>
      </c>
      <c r="C3" s="30">
        <f>ROUND(AVERAGE(G7:G750),0)</f>
        <v>1367</v>
      </c>
    </row>
    <row r="4" spans="1:10" ht="28.8" x14ac:dyDescent="0.3">
      <c r="A4" s="33" t="s">
        <v>29</v>
      </c>
      <c r="B4" s="34" t="s">
        <v>36</v>
      </c>
      <c r="C4" s="35">
        <f>ROUND(AVERAGE(J7:J750),0)</f>
        <v>2188</v>
      </c>
    </row>
    <row r="5" spans="1:10" ht="90" customHeight="1" x14ac:dyDescent="0.3">
      <c r="A5" s="23"/>
      <c r="B5" s="1"/>
      <c r="C5" s="27"/>
      <c r="F5" s="134" t="s">
        <v>38</v>
      </c>
      <c r="G5" s="134"/>
      <c r="H5" s="135" t="s">
        <v>39</v>
      </c>
      <c r="I5" s="135"/>
      <c r="J5" s="135"/>
    </row>
    <row r="6" spans="1:10" ht="72" x14ac:dyDescent="0.3">
      <c r="A6" s="5" t="s">
        <v>0</v>
      </c>
      <c r="B6" s="6" t="s">
        <v>1</v>
      </c>
      <c r="C6" s="6" t="s">
        <v>25</v>
      </c>
      <c r="D6" s="6" t="s">
        <v>33</v>
      </c>
      <c r="E6" s="6" t="s">
        <v>81</v>
      </c>
      <c r="F6" s="31" t="s">
        <v>26</v>
      </c>
      <c r="G6" s="31" t="s">
        <v>37</v>
      </c>
      <c r="H6" s="36" t="s">
        <v>27</v>
      </c>
      <c r="I6" s="36" t="s">
        <v>35</v>
      </c>
      <c r="J6" s="36" t="s">
        <v>34</v>
      </c>
    </row>
    <row r="7" spans="1:10" x14ac:dyDescent="0.3">
      <c r="A7" s="3">
        <v>43435</v>
      </c>
      <c r="B7">
        <v>1</v>
      </c>
      <c r="C7" s="21" t="str">
        <f>VLOOKUP(A7,Справочник!A$2:B$32,2,FALSE)</f>
        <v>вых</v>
      </c>
      <c r="D7">
        <v>1063</v>
      </c>
      <c r="E7">
        <v>1.0575999999999999</v>
      </c>
      <c r="F7" s="32" t="str">
        <f>IF(C7="вых","",IF(VLOOKUP(A7,'Пиковый час'!$A$11:$B$31,2,FALSE)=Расчет!B7,1,""))</f>
        <v/>
      </c>
      <c r="G7" s="32" t="str">
        <f t="shared" ref="G7:G70" si="0">IF(F7="","",D7)</f>
        <v/>
      </c>
      <c r="H7" s="37" t="str">
        <f>IF(C7="вых","",IF(VLOOKUP(B7,'Плановые пиковые часы'!$A$6:$B$29,2,FALSE)=1,1,""))</f>
        <v/>
      </c>
      <c r="I7" s="37" t="str">
        <f t="shared" ref="I7:I70" si="1">IF(H7="","",D7)</f>
        <v/>
      </c>
      <c r="J7" s="37" t="str">
        <f>IF(C7="вых","",MAX(I7:I30))</f>
        <v/>
      </c>
    </row>
    <row r="8" spans="1:10" x14ac:dyDescent="0.3">
      <c r="A8" s="3">
        <v>43435</v>
      </c>
      <c r="B8">
        <v>2</v>
      </c>
      <c r="C8" s="21" t="str">
        <f>VLOOKUP(A8,Справочник!A$2:B$32,2,FALSE)</f>
        <v>вых</v>
      </c>
      <c r="D8">
        <v>1061</v>
      </c>
      <c r="E8">
        <v>0.97962000000000005</v>
      </c>
      <c r="F8" s="32" t="str">
        <f>IF(C8="вых","",IF(VLOOKUP(A8,'Пиковый час'!$A$11:$B$31,2,FALSE)=Расчет!B8,1,""))</f>
        <v/>
      </c>
      <c r="G8" s="32" t="str">
        <f t="shared" si="0"/>
        <v/>
      </c>
      <c r="H8" s="37" t="str">
        <f>IF(C8="вых","",IF(VLOOKUP(B8,'Плановые пиковые часы'!$A$6:$B$29,2,FALSE)=1,1,""))</f>
        <v/>
      </c>
      <c r="I8" s="37" t="str">
        <f t="shared" si="1"/>
        <v/>
      </c>
      <c r="J8" s="37"/>
    </row>
    <row r="9" spans="1:10" x14ac:dyDescent="0.3">
      <c r="A9" s="3">
        <v>43435</v>
      </c>
      <c r="B9">
        <v>3</v>
      </c>
      <c r="C9" s="21" t="str">
        <f>VLOOKUP(A9,Справочник!A$2:B$32,2,FALSE)</f>
        <v>вых</v>
      </c>
      <c r="D9">
        <v>1061</v>
      </c>
      <c r="E9">
        <v>0.94429999999999992</v>
      </c>
      <c r="F9" s="32" t="str">
        <f>IF(C9="вых","",IF(VLOOKUP(A9,'Пиковый час'!$A$11:$B$31,2,FALSE)=Расчет!B9,1,""))</f>
        <v/>
      </c>
      <c r="G9" s="32" t="str">
        <f t="shared" si="0"/>
        <v/>
      </c>
      <c r="H9" s="37" t="str">
        <f>IF(C9="вых","",IF(VLOOKUP(B9,'Плановые пиковые часы'!$A$6:$B$29,2,FALSE)=1,1,""))</f>
        <v/>
      </c>
      <c r="I9" s="37" t="str">
        <f t="shared" si="1"/>
        <v/>
      </c>
      <c r="J9" s="37"/>
    </row>
    <row r="10" spans="1:10" x14ac:dyDescent="0.3">
      <c r="A10" s="3">
        <v>43435</v>
      </c>
      <c r="B10">
        <v>4</v>
      </c>
      <c r="C10" s="21" t="str">
        <f>VLOOKUP(A10,Справочник!A$2:B$32,2,FALSE)</f>
        <v>вых</v>
      </c>
      <c r="D10">
        <v>1060</v>
      </c>
      <c r="E10">
        <v>0.92166999999999999</v>
      </c>
      <c r="F10" s="32"/>
      <c r="G10" s="32" t="str">
        <f t="shared" si="0"/>
        <v/>
      </c>
      <c r="H10" s="37" t="str">
        <f>IF(C10="вых","",IF(VLOOKUP(B10,'Плановые пиковые часы'!$A$6:$B$29,2,FALSE)=1,1,""))</f>
        <v/>
      </c>
      <c r="I10" s="37" t="str">
        <f t="shared" si="1"/>
        <v/>
      </c>
      <c r="J10" s="37"/>
    </row>
    <row r="11" spans="1:10" x14ac:dyDescent="0.3">
      <c r="A11" s="3">
        <v>43435</v>
      </c>
      <c r="B11">
        <v>5</v>
      </c>
      <c r="C11" s="21" t="str">
        <f>VLOOKUP(A11,Справочник!A$2:B$32,2,FALSE)</f>
        <v>вых</v>
      </c>
      <c r="D11">
        <v>1061</v>
      </c>
      <c r="E11">
        <v>0.94438999999999995</v>
      </c>
      <c r="F11" s="32" t="str">
        <f>IF(C11="вых","",IF(VLOOKUP(A11,'Пиковый час'!$A$11:$B$31,2,FALSE)=Расчет!B11,1,""))</f>
        <v/>
      </c>
      <c r="G11" s="32" t="str">
        <f t="shared" si="0"/>
        <v/>
      </c>
      <c r="H11" s="37" t="str">
        <f>IF(C11="вых","",IF(VLOOKUP(B11,'Плановые пиковые часы'!$A$6:$B$29,2,FALSE)=1,1,""))</f>
        <v/>
      </c>
      <c r="I11" s="37" t="str">
        <f t="shared" si="1"/>
        <v/>
      </c>
      <c r="J11" s="37"/>
    </row>
    <row r="12" spans="1:10" x14ac:dyDescent="0.3">
      <c r="A12" s="3">
        <v>43435</v>
      </c>
      <c r="B12">
        <v>6</v>
      </c>
      <c r="C12" s="21" t="str">
        <f>VLOOKUP(A12,Справочник!A$2:B$32,2,FALSE)</f>
        <v>вых</v>
      </c>
      <c r="D12">
        <v>1063</v>
      </c>
      <c r="E12">
        <v>0.97829999999999995</v>
      </c>
      <c r="F12" s="32" t="str">
        <f>IF(C12="вых","",IF(VLOOKUP(A12,'Пиковый час'!$A$11:$B$31,2,FALSE)=Расчет!B12,1,""))</f>
        <v/>
      </c>
      <c r="G12" s="32" t="str">
        <f t="shared" si="0"/>
        <v/>
      </c>
      <c r="H12" s="37" t="str">
        <f>IF(C12="вых","",IF(VLOOKUP(B12,'Плановые пиковые часы'!$A$6:$B$29,2,FALSE)=1,1,""))</f>
        <v/>
      </c>
      <c r="I12" s="37" t="str">
        <f t="shared" si="1"/>
        <v/>
      </c>
      <c r="J12" s="37"/>
    </row>
    <row r="13" spans="1:10" x14ac:dyDescent="0.3">
      <c r="A13" s="3">
        <v>43435</v>
      </c>
      <c r="B13">
        <v>7</v>
      </c>
      <c r="C13" s="21" t="str">
        <f>VLOOKUP(A13,Справочник!A$2:B$32,2,FALSE)</f>
        <v>вых</v>
      </c>
      <c r="D13">
        <v>1060</v>
      </c>
      <c r="E13">
        <v>0.99630999999999992</v>
      </c>
      <c r="F13" s="32" t="str">
        <f>IF(C13="вых","",IF(VLOOKUP(A13,'Пиковый час'!$A$11:$B$31,2,FALSE)=Расчет!B13,1,""))</f>
        <v/>
      </c>
      <c r="G13" s="32" t="str">
        <f t="shared" si="0"/>
        <v/>
      </c>
      <c r="H13" s="37" t="str">
        <f>IF(C13="вых","",IF(VLOOKUP(B13,'Плановые пиковые часы'!$A$6:$B$29,2,FALSE)=1,1,""))</f>
        <v/>
      </c>
      <c r="I13" s="37" t="str">
        <f t="shared" si="1"/>
        <v/>
      </c>
      <c r="J13" s="37"/>
    </row>
    <row r="14" spans="1:10" x14ac:dyDescent="0.3">
      <c r="A14" s="3">
        <v>43435</v>
      </c>
      <c r="B14">
        <v>8</v>
      </c>
      <c r="C14" s="21" t="str">
        <f>VLOOKUP(A14,Справочник!A$2:B$32,2,FALSE)</f>
        <v>вых</v>
      </c>
      <c r="D14">
        <v>1054</v>
      </c>
      <c r="E14">
        <v>1.10507</v>
      </c>
      <c r="F14" s="32" t="str">
        <f>IF(C14="вых","",IF(VLOOKUP(A14,'Пиковый час'!$A$11:$B$31,2,FALSE)=Расчет!B14,1,""))</f>
        <v/>
      </c>
      <c r="G14" s="32" t="str">
        <f t="shared" si="0"/>
        <v/>
      </c>
      <c r="H14" s="37" t="str">
        <f>IF(C14="вых","",IF(VLOOKUP(B14,'Плановые пиковые часы'!$A$6:$B$29,2,FALSE)=1,1,""))</f>
        <v/>
      </c>
      <c r="I14" s="37" t="str">
        <f t="shared" si="1"/>
        <v/>
      </c>
      <c r="J14" s="37"/>
    </row>
    <row r="15" spans="1:10" x14ac:dyDescent="0.3">
      <c r="A15" s="3">
        <v>43435</v>
      </c>
      <c r="B15">
        <v>9</v>
      </c>
      <c r="C15" s="21" t="str">
        <f>VLOOKUP(A15,Справочник!A$2:B$32,2,FALSE)</f>
        <v>вых</v>
      </c>
      <c r="D15">
        <v>1036</v>
      </c>
      <c r="E15">
        <v>1.4112100000000001</v>
      </c>
      <c r="F15" s="32" t="str">
        <f>IF(C15="вых","",IF(VLOOKUP(A15,'Пиковый час'!$A$11:$B$31,2,FALSE)=Расчет!B15,1,""))</f>
        <v/>
      </c>
      <c r="G15" s="32" t="str">
        <f t="shared" si="0"/>
        <v/>
      </c>
      <c r="H15" s="37" t="str">
        <f>IF(C15="вых","",IF(VLOOKUP(B15,'Плановые пиковые часы'!$A$6:$B$29,2,FALSE)=1,1,""))</f>
        <v/>
      </c>
      <c r="I15" s="37" t="str">
        <f t="shared" si="1"/>
        <v/>
      </c>
      <c r="J15" s="37"/>
    </row>
    <row r="16" spans="1:10" x14ac:dyDescent="0.3">
      <c r="A16" s="3">
        <v>43435</v>
      </c>
      <c r="B16">
        <v>10</v>
      </c>
      <c r="C16" s="21" t="str">
        <f>VLOOKUP(A16,Справочник!A$2:B$32,2,FALSE)</f>
        <v>вых</v>
      </c>
      <c r="D16">
        <v>1029</v>
      </c>
      <c r="E16">
        <v>1.4530999999999998</v>
      </c>
      <c r="F16" s="32" t="str">
        <f>IF(C16="вых","",IF(VLOOKUP(A16,'Пиковый час'!$A$11:$B$31,2,FALSE)=Расчет!B16,1,""))</f>
        <v/>
      </c>
      <c r="G16" s="32" t="str">
        <f t="shared" si="0"/>
        <v/>
      </c>
      <c r="H16" s="37" t="str">
        <f>IF(C16="вых","",IF(VLOOKUP(B16,'Плановые пиковые часы'!$A$6:$B$29,2,FALSE)=1,1,""))</f>
        <v/>
      </c>
      <c r="I16" s="37" t="str">
        <f t="shared" si="1"/>
        <v/>
      </c>
      <c r="J16" s="37"/>
    </row>
    <row r="17" spans="1:10" x14ac:dyDescent="0.3">
      <c r="A17" s="3">
        <v>43435</v>
      </c>
      <c r="B17">
        <v>11</v>
      </c>
      <c r="C17" s="21" t="str">
        <f>VLOOKUP(A17,Справочник!A$2:B$32,2,FALSE)</f>
        <v>вых</v>
      </c>
      <c r="D17">
        <v>1022.9999999999999</v>
      </c>
      <c r="E17">
        <v>1.4905599999999999</v>
      </c>
      <c r="F17" s="32" t="str">
        <f>IF(C17="вых","",IF(VLOOKUP(A17,'Пиковый час'!$A$11:$B$31,2,FALSE)=Расчет!B17,1,""))</f>
        <v/>
      </c>
      <c r="G17" s="32" t="str">
        <f t="shared" si="0"/>
        <v/>
      </c>
      <c r="H17" s="37" t="str">
        <f>IF(C17="вых","",IF(VLOOKUP(B17,'Плановые пиковые часы'!$A$6:$B$29,2,FALSE)=1,1,""))</f>
        <v/>
      </c>
      <c r="I17" s="37" t="str">
        <f t="shared" si="1"/>
        <v/>
      </c>
      <c r="J17" s="37"/>
    </row>
    <row r="18" spans="1:10" x14ac:dyDescent="0.3">
      <c r="A18" s="3">
        <v>43435</v>
      </c>
      <c r="B18">
        <v>12</v>
      </c>
      <c r="C18" s="21" t="str">
        <f>VLOOKUP(A18,Справочник!A$2:B$32,2,FALSE)</f>
        <v>вых</v>
      </c>
      <c r="D18">
        <v>1022.9999999999999</v>
      </c>
      <c r="E18">
        <v>1.4995000000000001</v>
      </c>
      <c r="F18" s="32" t="str">
        <f>IF(C18="вых","",IF(VLOOKUP(A18,'Пиковый час'!$A$11:$B$31,2,FALSE)=Расчет!B18,1,""))</f>
        <v/>
      </c>
      <c r="G18" s="32" t="str">
        <f t="shared" si="0"/>
        <v/>
      </c>
      <c r="H18" s="37" t="str">
        <f>IF(C18="вых","",IF(VLOOKUP(B18,'Плановые пиковые часы'!$A$6:$B$29,2,FALSE)=1,1,""))</f>
        <v/>
      </c>
      <c r="I18" s="37" t="str">
        <f t="shared" si="1"/>
        <v/>
      </c>
      <c r="J18" s="37"/>
    </row>
    <row r="19" spans="1:10" x14ac:dyDescent="0.3">
      <c r="A19" s="3">
        <v>43435</v>
      </c>
      <c r="B19">
        <v>13</v>
      </c>
      <c r="C19" s="21" t="str">
        <f>VLOOKUP(A19,Справочник!A$2:B$32,2,FALSE)</f>
        <v>вых</v>
      </c>
      <c r="D19">
        <v>1020</v>
      </c>
      <c r="E19">
        <v>1.49325</v>
      </c>
      <c r="F19" s="32" t="str">
        <f>IF(C19="вых","",IF(VLOOKUP(A19,'Пиковый час'!$A$11:$B$31,2,FALSE)=Расчет!B19,1,""))</f>
        <v/>
      </c>
      <c r="G19" s="32" t="str">
        <f t="shared" si="0"/>
        <v/>
      </c>
      <c r="H19" s="37" t="str">
        <f>IF(C19="вых","",IF(VLOOKUP(B19,'Плановые пиковые часы'!$A$6:$B$29,2,FALSE)=1,1,""))</f>
        <v/>
      </c>
      <c r="I19" s="37" t="str">
        <f t="shared" si="1"/>
        <v/>
      </c>
      <c r="J19" s="37"/>
    </row>
    <row r="20" spans="1:10" x14ac:dyDescent="0.3">
      <c r="A20" s="3">
        <v>43435</v>
      </c>
      <c r="B20">
        <v>14</v>
      </c>
      <c r="C20" s="21" t="str">
        <f>VLOOKUP(A20,Справочник!A$2:B$32,2,FALSE)</f>
        <v>вых</v>
      </c>
      <c r="D20">
        <v>1024</v>
      </c>
      <c r="E20">
        <v>1.49238</v>
      </c>
      <c r="F20" s="32" t="str">
        <f>IF(C20="вых","",IF(VLOOKUP(A20,'Пиковый час'!$A$11:$B$31,2,FALSE)=Расчет!B20,1,""))</f>
        <v/>
      </c>
      <c r="G20" s="32" t="str">
        <f t="shared" si="0"/>
        <v/>
      </c>
      <c r="H20" s="37" t="str">
        <f>IF(C20="вых","",IF(VLOOKUP(B20,'Плановые пиковые часы'!$A$6:$B$29,2,FALSE)=1,1,""))</f>
        <v/>
      </c>
      <c r="I20" s="37" t="str">
        <f t="shared" si="1"/>
        <v/>
      </c>
      <c r="J20" s="37"/>
    </row>
    <row r="21" spans="1:10" x14ac:dyDescent="0.3">
      <c r="A21" s="3">
        <v>43435</v>
      </c>
      <c r="B21">
        <v>15</v>
      </c>
      <c r="C21" s="21" t="str">
        <f>VLOOKUP(A21,Справочник!A$2:B$32,2,FALSE)</f>
        <v>вых</v>
      </c>
      <c r="D21">
        <v>1025</v>
      </c>
      <c r="E21">
        <v>1.4842200000000001</v>
      </c>
      <c r="F21" s="32" t="str">
        <f>IF(C21="вых","",IF(VLOOKUP(A21,'Пиковый час'!$A$11:$B$31,2,FALSE)=Расчет!B21,1,""))</f>
        <v/>
      </c>
      <c r="G21" s="32" t="str">
        <f t="shared" si="0"/>
        <v/>
      </c>
      <c r="H21" s="37" t="str">
        <f>IF(C21="вых","",IF(VLOOKUP(B21,'Плановые пиковые часы'!$A$6:$B$29,2,FALSE)=1,1,""))</f>
        <v/>
      </c>
      <c r="I21" s="37" t="str">
        <f t="shared" si="1"/>
        <v/>
      </c>
      <c r="J21" s="37"/>
    </row>
    <row r="22" spans="1:10" x14ac:dyDescent="0.3">
      <c r="A22" s="3">
        <v>43435</v>
      </c>
      <c r="B22">
        <v>16</v>
      </c>
      <c r="C22" s="21" t="str">
        <f>VLOOKUP(A22,Справочник!A$2:B$32,2,FALSE)</f>
        <v>вых</v>
      </c>
      <c r="D22">
        <v>1036</v>
      </c>
      <c r="E22">
        <v>1.45574</v>
      </c>
      <c r="F22" s="32" t="str">
        <f>IF(C22="вых","",IF(VLOOKUP(A22,'Пиковый час'!$A$11:$B$31,2,FALSE)=Расчет!B22,1,""))</f>
        <v/>
      </c>
      <c r="G22" s="32" t="str">
        <f t="shared" si="0"/>
        <v/>
      </c>
      <c r="H22" s="37" t="str">
        <f>IF(C22="вых","",IF(VLOOKUP(B22,'Плановые пиковые часы'!$A$6:$B$29,2,FALSE)=1,1,""))</f>
        <v/>
      </c>
      <c r="I22" s="37" t="str">
        <f t="shared" si="1"/>
        <v/>
      </c>
      <c r="J22" s="37"/>
    </row>
    <row r="23" spans="1:10" x14ac:dyDescent="0.3">
      <c r="A23" s="3">
        <v>43435</v>
      </c>
      <c r="B23">
        <v>17</v>
      </c>
      <c r="C23" s="21" t="str">
        <f>VLOOKUP(A23,Справочник!A$2:B$32,2,FALSE)</f>
        <v>вых</v>
      </c>
      <c r="D23">
        <v>1032</v>
      </c>
      <c r="E23">
        <v>1.4782599999999999</v>
      </c>
      <c r="F23" s="32" t="str">
        <f>IF(C23="вых","",IF(VLOOKUP(A23,'Пиковый час'!$A$11:$B$31,2,FALSE)=Расчет!B23,1,""))</f>
        <v/>
      </c>
      <c r="G23" s="32" t="str">
        <f t="shared" si="0"/>
        <v/>
      </c>
      <c r="H23" s="37" t="str">
        <f>IF(C23="вых","",IF(VLOOKUP(B23,'Плановые пиковые часы'!$A$6:$B$29,2,FALSE)=1,1,""))</f>
        <v/>
      </c>
      <c r="I23" s="37" t="str">
        <f t="shared" si="1"/>
        <v/>
      </c>
      <c r="J23" s="37"/>
    </row>
    <row r="24" spans="1:10" x14ac:dyDescent="0.3">
      <c r="A24" s="3">
        <v>43435</v>
      </c>
      <c r="B24">
        <v>18</v>
      </c>
      <c r="C24" s="21" t="str">
        <f>VLOOKUP(A24,Справочник!A$2:B$32,2,FALSE)</f>
        <v>вых</v>
      </c>
      <c r="D24">
        <v>1040</v>
      </c>
      <c r="E24">
        <v>1.50031</v>
      </c>
      <c r="F24" s="32" t="str">
        <f>IF(C24="вых","",IF(VLOOKUP(A24,'Пиковый час'!$A$11:$B$31,2,FALSE)=Расчет!B24,1,""))</f>
        <v/>
      </c>
      <c r="G24" s="32" t="str">
        <f t="shared" si="0"/>
        <v/>
      </c>
      <c r="H24" s="37" t="str">
        <f>IF(C24="вых","",IF(VLOOKUP(B24,'Плановые пиковые часы'!$A$6:$B$29,2,FALSE)=1,1,""))</f>
        <v/>
      </c>
      <c r="I24" s="37" t="str">
        <f t="shared" si="1"/>
        <v/>
      </c>
      <c r="J24" s="37"/>
    </row>
    <row r="25" spans="1:10" x14ac:dyDescent="0.3">
      <c r="A25" s="3">
        <v>43435</v>
      </c>
      <c r="B25">
        <v>19</v>
      </c>
      <c r="C25" s="21" t="str">
        <f>VLOOKUP(A25,Справочник!A$2:B$32,2,FALSE)</f>
        <v>вых</v>
      </c>
      <c r="D25">
        <v>1059</v>
      </c>
      <c r="E25">
        <v>1.48278</v>
      </c>
      <c r="F25" s="32" t="str">
        <f>IF(C25="вых","",IF(VLOOKUP(A25,'Пиковый час'!$A$11:$B$31,2,FALSE)=Расчет!B25,1,""))</f>
        <v/>
      </c>
      <c r="G25" s="32" t="str">
        <f t="shared" si="0"/>
        <v/>
      </c>
      <c r="H25" s="37" t="str">
        <f>IF(C25="вых","",IF(VLOOKUP(B25,'Плановые пиковые часы'!$A$6:$B$29,2,FALSE)=1,1,""))</f>
        <v/>
      </c>
      <c r="I25" s="37" t="str">
        <f t="shared" si="1"/>
        <v/>
      </c>
      <c r="J25" s="37"/>
    </row>
    <row r="26" spans="1:10" x14ac:dyDescent="0.3">
      <c r="A26" s="3">
        <v>43435</v>
      </c>
      <c r="B26">
        <v>20</v>
      </c>
      <c r="C26" s="21" t="str">
        <f>VLOOKUP(A26,Справочник!A$2:B$32,2,FALSE)</f>
        <v>вых</v>
      </c>
      <c r="D26">
        <v>1059</v>
      </c>
      <c r="E26">
        <v>1.4683299999999999</v>
      </c>
      <c r="F26" s="32" t="str">
        <f>IF(C26="вых","",IF(VLOOKUP(A26,'Пиковый час'!$A$11:$B$31,2,FALSE)=Расчет!B26,1,""))</f>
        <v/>
      </c>
      <c r="G26" s="32" t="str">
        <f t="shared" si="0"/>
        <v/>
      </c>
      <c r="H26" s="37" t="str">
        <f>IF(C26="вых","",IF(VLOOKUP(B26,'Плановые пиковые часы'!$A$6:$B$29,2,FALSE)=1,1,""))</f>
        <v/>
      </c>
      <c r="I26" s="37" t="str">
        <f t="shared" si="1"/>
        <v/>
      </c>
      <c r="J26" s="37"/>
    </row>
    <row r="27" spans="1:10" x14ac:dyDescent="0.3">
      <c r="A27" s="3">
        <v>43435</v>
      </c>
      <c r="B27">
        <v>21</v>
      </c>
      <c r="C27" s="21" t="str">
        <f>VLOOKUP(A27,Справочник!A$2:B$32,2,FALSE)</f>
        <v>вых</v>
      </c>
      <c r="D27">
        <v>1052</v>
      </c>
      <c r="E27">
        <v>1.4602899999999999</v>
      </c>
      <c r="F27" s="32" t="str">
        <f>IF(C27="вых","",IF(VLOOKUP(A27,'Пиковый час'!$A$11:$B$31,2,FALSE)=Расчет!B27,1,""))</f>
        <v/>
      </c>
      <c r="G27" s="32" t="str">
        <f t="shared" si="0"/>
        <v/>
      </c>
      <c r="H27" s="37" t="str">
        <f>IF(C27="вых","",IF(VLOOKUP(B27,'Плановые пиковые часы'!$A$6:$B$29,2,FALSE)=1,1,""))</f>
        <v/>
      </c>
      <c r="I27" s="37" t="str">
        <f t="shared" si="1"/>
        <v/>
      </c>
      <c r="J27" s="37"/>
    </row>
    <row r="28" spans="1:10" x14ac:dyDescent="0.3">
      <c r="A28" s="3">
        <v>43435</v>
      </c>
      <c r="B28">
        <v>22</v>
      </c>
      <c r="C28" s="21" t="str">
        <f>VLOOKUP(A28,Справочник!A$2:B$32,2,FALSE)</f>
        <v>вых</v>
      </c>
      <c r="D28">
        <v>1045</v>
      </c>
      <c r="E28">
        <v>1.3563699999999999</v>
      </c>
      <c r="F28" s="32" t="str">
        <f>IF(C28="вых","",IF(VLOOKUP(A28,'Пиковый час'!$A$11:$B$31,2,FALSE)=Расчет!B28,1,""))</f>
        <v/>
      </c>
      <c r="G28" s="32" t="str">
        <f t="shared" si="0"/>
        <v/>
      </c>
      <c r="H28" s="37" t="str">
        <f>IF(C28="вых","",IF(VLOOKUP(B28,'Плановые пиковые часы'!$A$6:$B$29,2,FALSE)=1,1,""))</f>
        <v/>
      </c>
      <c r="I28" s="37" t="str">
        <f t="shared" si="1"/>
        <v/>
      </c>
      <c r="J28" s="37"/>
    </row>
    <row r="29" spans="1:10" x14ac:dyDescent="0.3">
      <c r="A29" s="3">
        <v>43435</v>
      </c>
      <c r="B29">
        <v>23</v>
      </c>
      <c r="C29" s="21" t="str">
        <f>VLOOKUP(A29,Справочник!A$2:B$32,2,FALSE)</f>
        <v>вых</v>
      </c>
      <c r="D29">
        <v>1029</v>
      </c>
      <c r="E29">
        <v>1.1353199999999999</v>
      </c>
      <c r="F29" s="32" t="str">
        <f>IF(C29="вых","",IF(VLOOKUP(A29,'Пиковый час'!$A$11:$B$31,2,FALSE)=Расчет!B29,1,""))</f>
        <v/>
      </c>
      <c r="G29" s="32" t="str">
        <f t="shared" si="0"/>
        <v/>
      </c>
      <c r="H29" s="37" t="str">
        <f>IF(C29="вых","",IF(VLOOKUP(B29,'Плановые пиковые часы'!$A$6:$B$29,2,FALSE)=1,1,""))</f>
        <v/>
      </c>
      <c r="I29" s="37" t="str">
        <f t="shared" si="1"/>
        <v/>
      </c>
      <c r="J29" s="37"/>
    </row>
    <row r="30" spans="1:10" x14ac:dyDescent="0.3">
      <c r="A30" s="3">
        <v>43435</v>
      </c>
      <c r="B30">
        <v>24</v>
      </c>
      <c r="C30" s="21" t="str">
        <f>VLOOKUP(A30,Справочник!A$2:B$32,2,FALSE)</f>
        <v>вых</v>
      </c>
      <c r="D30">
        <v>1031</v>
      </c>
      <c r="E30">
        <v>0.99988999999999995</v>
      </c>
      <c r="F30" s="32" t="str">
        <f>IF(C30="вых","",IF(VLOOKUP(A30,'Пиковый час'!$A$11:$B$31,2,FALSE)=Расчет!B30,1,""))</f>
        <v/>
      </c>
      <c r="G30" s="32" t="str">
        <f t="shared" si="0"/>
        <v/>
      </c>
      <c r="H30" s="37" t="str">
        <f>IF(C30="вых","",IF(VLOOKUP(B30,'Плановые пиковые часы'!$A$6:$B$29,2,FALSE)=1,1,""))</f>
        <v/>
      </c>
      <c r="I30" s="37" t="str">
        <f t="shared" si="1"/>
        <v/>
      </c>
      <c r="J30" s="37"/>
    </row>
    <row r="31" spans="1:10" x14ac:dyDescent="0.3">
      <c r="A31" s="3">
        <v>43436</v>
      </c>
      <c r="B31">
        <v>1</v>
      </c>
      <c r="C31" s="21" t="str">
        <f>VLOOKUP(A31,Справочник!A$2:B$32,2,FALSE)</f>
        <v>вых</v>
      </c>
      <c r="D31">
        <v>1032</v>
      </c>
      <c r="E31">
        <v>0.99048000000000003</v>
      </c>
      <c r="F31" s="32" t="str">
        <f>IF(C31="вых","",IF(VLOOKUP(A31,'Пиковый час'!$A$11:$B$31,2,FALSE)=Расчет!B31,1,""))</f>
        <v/>
      </c>
      <c r="G31" s="32" t="str">
        <f t="shared" si="0"/>
        <v/>
      </c>
      <c r="H31" s="37" t="str">
        <f>IF(C31="вых","",IF(VLOOKUP(B31,'Плановые пиковые часы'!$A$6:$B$29,2,FALSE)=1,1,""))</f>
        <v/>
      </c>
      <c r="I31" s="37" t="str">
        <f t="shared" si="1"/>
        <v/>
      </c>
      <c r="J31" s="37" t="str">
        <f>IF(C31="вых","",MAX(I31:I54))</f>
        <v/>
      </c>
    </row>
    <row r="32" spans="1:10" x14ac:dyDescent="0.3">
      <c r="A32" s="3">
        <v>43436</v>
      </c>
      <c r="B32">
        <v>2</v>
      </c>
      <c r="C32" s="21" t="str">
        <f>VLOOKUP(A32,Справочник!A$2:B$32,2,FALSE)</f>
        <v>вых</v>
      </c>
      <c r="D32">
        <v>1031</v>
      </c>
      <c r="E32">
        <v>0.92271999999999998</v>
      </c>
      <c r="F32" s="32" t="str">
        <f>IF(C32="вых","",IF(VLOOKUP(A32,'Пиковый час'!$A$11:$B$31,2,FALSE)=Расчет!B32,1,""))</f>
        <v/>
      </c>
      <c r="G32" s="32" t="str">
        <f t="shared" si="0"/>
        <v/>
      </c>
      <c r="H32" s="37" t="str">
        <f>IF(C32="вых","",IF(VLOOKUP(B32,'Плановые пиковые часы'!$A$6:$B$29,2,FALSE)=1,1,""))</f>
        <v/>
      </c>
      <c r="I32" s="37" t="str">
        <f t="shared" si="1"/>
        <v/>
      </c>
      <c r="J32" s="37"/>
    </row>
    <row r="33" spans="1:10" x14ac:dyDescent="0.3">
      <c r="A33" s="3">
        <v>43436</v>
      </c>
      <c r="B33">
        <v>3</v>
      </c>
      <c r="C33" s="21" t="str">
        <f>VLOOKUP(A33,Справочник!A$2:B$32,2,FALSE)</f>
        <v>вых</v>
      </c>
      <c r="D33">
        <v>1032</v>
      </c>
      <c r="E33">
        <v>0.86044000000000009</v>
      </c>
      <c r="F33" s="32" t="str">
        <f>IF(C33="вых","",IF(VLOOKUP(A33,'Пиковый час'!$A$11:$B$31,2,FALSE)=Расчет!B33,1,""))</f>
        <v/>
      </c>
      <c r="G33" s="32" t="str">
        <f t="shared" si="0"/>
        <v/>
      </c>
      <c r="H33" s="37" t="str">
        <f>IF(C33="вых","",IF(VLOOKUP(B33,'Плановые пиковые часы'!$A$6:$B$29,2,FALSE)=1,1,""))</f>
        <v/>
      </c>
      <c r="I33" s="37" t="str">
        <f t="shared" si="1"/>
        <v/>
      </c>
      <c r="J33" s="37"/>
    </row>
    <row r="34" spans="1:10" x14ac:dyDescent="0.3">
      <c r="A34" s="3">
        <v>43436</v>
      </c>
      <c r="B34">
        <v>4</v>
      </c>
      <c r="C34" s="21" t="str">
        <f>VLOOKUP(A34,Справочник!A$2:B$32,2,FALSE)</f>
        <v>вых</v>
      </c>
      <c r="D34">
        <v>1032</v>
      </c>
      <c r="E34">
        <v>0.83099999999999996</v>
      </c>
      <c r="F34" s="32" t="str">
        <f>IF(C34="вых","",IF(VLOOKUP(A34,'Пиковый час'!$A$11:$B$31,2,FALSE)=Расчет!B34,1,""))</f>
        <v/>
      </c>
      <c r="G34" s="32" t="str">
        <f t="shared" si="0"/>
        <v/>
      </c>
      <c r="H34" s="37" t="str">
        <f>IF(C34="вых","",IF(VLOOKUP(B34,'Плановые пиковые часы'!$A$6:$B$29,2,FALSE)=1,1,""))</f>
        <v/>
      </c>
      <c r="I34" s="37" t="str">
        <f t="shared" si="1"/>
        <v/>
      </c>
      <c r="J34" s="37"/>
    </row>
    <row r="35" spans="1:10" x14ac:dyDescent="0.3">
      <c r="A35" s="3">
        <v>43436</v>
      </c>
      <c r="B35">
        <v>5</v>
      </c>
      <c r="C35" s="21" t="str">
        <f>VLOOKUP(A35,Справочник!A$2:B$32,2,FALSE)</f>
        <v>вых</v>
      </c>
      <c r="D35">
        <v>1031</v>
      </c>
      <c r="E35">
        <v>0.83857000000000004</v>
      </c>
      <c r="F35" s="32" t="str">
        <f>IF(C35="вых","",IF(VLOOKUP(A35,'Пиковый час'!$A$11:$B$31,2,FALSE)=Расчет!B35,1,""))</f>
        <v/>
      </c>
      <c r="G35" s="32" t="str">
        <f t="shared" si="0"/>
        <v/>
      </c>
      <c r="H35" s="37" t="str">
        <f>IF(C35="вых","",IF(VLOOKUP(B35,'Плановые пиковые часы'!$A$6:$B$29,2,FALSE)=1,1,""))</f>
        <v/>
      </c>
      <c r="I35" s="37" t="str">
        <f t="shared" si="1"/>
        <v/>
      </c>
      <c r="J35" s="37"/>
    </row>
    <row r="36" spans="1:10" x14ac:dyDescent="0.3">
      <c r="A36" s="3">
        <v>43436</v>
      </c>
      <c r="B36">
        <v>6</v>
      </c>
      <c r="C36" s="21" t="str">
        <f>VLOOKUP(A36,Справочник!A$2:B$32,2,FALSE)</f>
        <v>вых</v>
      </c>
      <c r="D36">
        <v>1030</v>
      </c>
      <c r="E36">
        <v>0.90051999999999999</v>
      </c>
      <c r="F36" s="32" t="str">
        <f>IF(C36="вых","",IF(VLOOKUP(A36,'Пиковый час'!$A$11:$B$31,2,FALSE)=Расчет!B36,1,""))</f>
        <v/>
      </c>
      <c r="G36" s="32" t="str">
        <f t="shared" si="0"/>
        <v/>
      </c>
      <c r="H36" s="37" t="str">
        <f>IF(C36="вых","",IF(VLOOKUP(B36,'Плановые пиковые часы'!$A$6:$B$29,2,FALSE)=1,1,""))</f>
        <v/>
      </c>
      <c r="I36" s="37" t="str">
        <f t="shared" si="1"/>
        <v/>
      </c>
      <c r="J36" s="37"/>
    </row>
    <row r="37" spans="1:10" x14ac:dyDescent="0.3">
      <c r="A37" s="3">
        <v>43436</v>
      </c>
      <c r="B37">
        <v>7</v>
      </c>
      <c r="C37" s="21" t="str">
        <f>VLOOKUP(A37,Справочник!A$2:B$32,2,FALSE)</f>
        <v>вых</v>
      </c>
      <c r="D37">
        <v>1033</v>
      </c>
      <c r="E37">
        <v>0.92652999999999996</v>
      </c>
      <c r="F37" s="32" t="str">
        <f>IF(C37="вых","",IF(VLOOKUP(A37,'Пиковый час'!$A$11:$B$31,2,FALSE)=Расчет!B37,1,""))</f>
        <v/>
      </c>
      <c r="G37" s="32" t="str">
        <f t="shared" si="0"/>
        <v/>
      </c>
      <c r="H37" s="37" t="str">
        <f>IF(C37="вых","",IF(VLOOKUP(B37,'Плановые пиковые часы'!$A$6:$B$29,2,FALSE)=1,1,""))</f>
        <v/>
      </c>
      <c r="I37" s="37" t="str">
        <f t="shared" si="1"/>
        <v/>
      </c>
      <c r="J37" s="37"/>
    </row>
    <row r="38" spans="1:10" x14ac:dyDescent="0.3">
      <c r="A38" s="3">
        <v>43436</v>
      </c>
      <c r="B38">
        <v>8</v>
      </c>
      <c r="C38" s="21" t="str">
        <f>VLOOKUP(A38,Справочник!A$2:B$32,2,FALSE)</f>
        <v>вых</v>
      </c>
      <c r="D38">
        <v>1040</v>
      </c>
      <c r="E38">
        <v>0.95929999999999993</v>
      </c>
      <c r="F38" s="32" t="str">
        <f>IF(C38="вых","",IF(VLOOKUP(A38,'Пиковый час'!$A$11:$B$31,2,FALSE)=Расчет!B38,1,""))</f>
        <v/>
      </c>
      <c r="G38" s="32" t="str">
        <f t="shared" si="0"/>
        <v/>
      </c>
      <c r="H38" s="37" t="str">
        <f>IF(C38="вых","",IF(VLOOKUP(B38,'Плановые пиковые часы'!$A$6:$B$29,2,FALSE)=1,1,""))</f>
        <v/>
      </c>
      <c r="I38" s="37" t="str">
        <f t="shared" si="1"/>
        <v/>
      </c>
      <c r="J38" s="37"/>
    </row>
    <row r="39" spans="1:10" x14ac:dyDescent="0.3">
      <c r="A39" s="3">
        <v>43436</v>
      </c>
      <c r="B39">
        <v>9</v>
      </c>
      <c r="C39" s="21" t="str">
        <f>VLOOKUP(A39,Справочник!A$2:B$32,2,FALSE)</f>
        <v>вых</v>
      </c>
      <c r="D39">
        <v>1022.9999999999999</v>
      </c>
      <c r="E39">
        <v>1.02356</v>
      </c>
      <c r="F39" s="32" t="str">
        <f>IF(C39="вых","",IF(VLOOKUP(A39,'Пиковый час'!$A$11:$B$31,2,FALSE)=Расчет!B39,1,""))</f>
        <v/>
      </c>
      <c r="G39" s="32" t="str">
        <f t="shared" si="0"/>
        <v/>
      </c>
      <c r="H39" s="37" t="str">
        <f>IF(C39="вых","",IF(VLOOKUP(B39,'Плановые пиковые часы'!$A$6:$B$29,2,FALSE)=1,1,""))</f>
        <v/>
      </c>
      <c r="I39" s="37" t="str">
        <f t="shared" si="1"/>
        <v/>
      </c>
      <c r="J39" s="37"/>
    </row>
    <row r="40" spans="1:10" x14ac:dyDescent="0.3">
      <c r="A40" s="3">
        <v>43436</v>
      </c>
      <c r="B40">
        <v>10</v>
      </c>
      <c r="C40" s="21" t="str">
        <f>VLOOKUP(A40,Справочник!A$2:B$32,2,FALSE)</f>
        <v>вых</v>
      </c>
      <c r="D40">
        <v>1012</v>
      </c>
      <c r="E40">
        <v>1.15283</v>
      </c>
      <c r="F40" s="32" t="str">
        <f>IF(C40="вых","",IF(VLOOKUP(A40,'Пиковый час'!$A$11:$B$31,2,FALSE)=Расчет!B40,1,""))</f>
        <v/>
      </c>
      <c r="G40" s="32" t="str">
        <f t="shared" si="0"/>
        <v/>
      </c>
      <c r="H40" s="37" t="str">
        <f>IF(C40="вых","",IF(VLOOKUP(B40,'Плановые пиковые часы'!$A$6:$B$29,2,FALSE)=1,1,""))</f>
        <v/>
      </c>
      <c r="I40" s="37" t="str">
        <f t="shared" si="1"/>
        <v/>
      </c>
      <c r="J40" s="37"/>
    </row>
    <row r="41" spans="1:10" x14ac:dyDescent="0.3">
      <c r="A41" s="3">
        <v>43436</v>
      </c>
      <c r="B41">
        <v>11</v>
      </c>
      <c r="C41" s="21" t="str">
        <f>VLOOKUP(A41,Справочник!A$2:B$32,2,FALSE)</f>
        <v>вых</v>
      </c>
      <c r="D41">
        <v>1022</v>
      </c>
      <c r="E41">
        <v>1.26678</v>
      </c>
      <c r="F41" s="32" t="str">
        <f>IF(C41="вых","",IF(VLOOKUP(A41,'Пиковый час'!$A$11:$B$31,2,FALSE)=Расчет!B41,1,""))</f>
        <v/>
      </c>
      <c r="G41" s="32" t="str">
        <f t="shared" si="0"/>
        <v/>
      </c>
      <c r="H41" s="37" t="str">
        <f>IF(C41="вых","",IF(VLOOKUP(B41,'Плановые пиковые часы'!$A$6:$B$29,2,FALSE)=1,1,""))</f>
        <v/>
      </c>
      <c r="I41" s="37" t="str">
        <f t="shared" si="1"/>
        <v/>
      </c>
      <c r="J41" s="37"/>
    </row>
    <row r="42" spans="1:10" x14ac:dyDescent="0.3">
      <c r="A42" s="3">
        <v>43436</v>
      </c>
      <c r="B42">
        <v>12</v>
      </c>
      <c r="C42" s="21" t="str">
        <f>VLOOKUP(A42,Справочник!A$2:B$32,2,FALSE)</f>
        <v>вых</v>
      </c>
      <c r="D42">
        <v>1030</v>
      </c>
      <c r="E42">
        <v>1.28586</v>
      </c>
      <c r="F42" s="32" t="str">
        <f>IF(C42="вых","",IF(VLOOKUP(A42,'Пиковый час'!$A$11:$B$31,2,FALSE)=Расчет!B42,1,""))</f>
        <v/>
      </c>
      <c r="G42" s="32" t="str">
        <f t="shared" si="0"/>
        <v/>
      </c>
      <c r="H42" s="37" t="str">
        <f>IF(C42="вых","",IF(VLOOKUP(B42,'Плановые пиковые часы'!$A$6:$B$29,2,FALSE)=1,1,""))</f>
        <v/>
      </c>
      <c r="I42" s="37" t="str">
        <f t="shared" si="1"/>
        <v/>
      </c>
      <c r="J42" s="37"/>
    </row>
    <row r="43" spans="1:10" x14ac:dyDescent="0.3">
      <c r="A43" s="3">
        <v>43436</v>
      </c>
      <c r="B43">
        <v>13</v>
      </c>
      <c r="C43" s="21" t="str">
        <f>VLOOKUP(A43,Справочник!A$2:B$32,2,FALSE)</f>
        <v>вых</v>
      </c>
      <c r="D43">
        <v>1020.9999999999999</v>
      </c>
      <c r="E43">
        <v>1.2844800000000001</v>
      </c>
      <c r="F43" s="32" t="str">
        <f>IF(C43="вых","",IF(VLOOKUP(A43,'Пиковый час'!$A$11:$B$31,2,FALSE)=Расчет!B43,1,""))</f>
        <v/>
      </c>
      <c r="G43" s="32" t="str">
        <f t="shared" si="0"/>
        <v/>
      </c>
      <c r="H43" s="37" t="str">
        <f>IF(C43="вых","",IF(VLOOKUP(B43,'Плановые пиковые часы'!$A$6:$B$29,2,FALSE)=1,1,""))</f>
        <v/>
      </c>
      <c r="I43" s="37" t="str">
        <f t="shared" si="1"/>
        <v/>
      </c>
      <c r="J43" s="37"/>
    </row>
    <row r="44" spans="1:10" x14ac:dyDescent="0.3">
      <c r="A44" s="3">
        <v>43436</v>
      </c>
      <c r="B44">
        <v>14</v>
      </c>
      <c r="C44" s="21" t="str">
        <f>VLOOKUP(A44,Справочник!A$2:B$32,2,FALSE)</f>
        <v>вых</v>
      </c>
      <c r="D44">
        <v>1026</v>
      </c>
      <c r="E44">
        <v>1.28274</v>
      </c>
      <c r="F44" s="32" t="str">
        <f>IF(C44="вых","",IF(VLOOKUP(A44,'Пиковый час'!$A$11:$B$31,2,FALSE)=Расчет!B44,1,""))</f>
        <v/>
      </c>
      <c r="G44" s="32" t="str">
        <f t="shared" si="0"/>
        <v/>
      </c>
      <c r="H44" s="37" t="str">
        <f>IF(C44="вых","",IF(VLOOKUP(B44,'Плановые пиковые часы'!$A$6:$B$29,2,FALSE)=1,1,""))</f>
        <v/>
      </c>
      <c r="I44" s="37" t="str">
        <f t="shared" si="1"/>
        <v/>
      </c>
      <c r="J44" s="37"/>
    </row>
    <row r="45" spans="1:10" x14ac:dyDescent="0.3">
      <c r="A45" s="3">
        <v>43436</v>
      </c>
      <c r="B45">
        <v>15</v>
      </c>
      <c r="C45" s="21" t="str">
        <f>VLOOKUP(A45,Справочник!A$2:B$32,2,FALSE)</f>
        <v>вых</v>
      </c>
      <c r="D45">
        <v>1022</v>
      </c>
      <c r="E45">
        <v>1.2855099999999999</v>
      </c>
      <c r="F45" s="32" t="str">
        <f>IF(C45="вых","",IF(VLOOKUP(A45,'Пиковый час'!$A$11:$B$31,2,FALSE)=Расчет!B45,1,""))</f>
        <v/>
      </c>
      <c r="G45" s="32" t="str">
        <f t="shared" si="0"/>
        <v/>
      </c>
      <c r="H45" s="37" t="str">
        <f>IF(C45="вых","",IF(VLOOKUP(B45,'Плановые пиковые часы'!$A$6:$B$29,2,FALSE)=1,1,""))</f>
        <v/>
      </c>
      <c r="I45" s="37" t="str">
        <f t="shared" si="1"/>
        <v/>
      </c>
      <c r="J45" s="37"/>
    </row>
    <row r="46" spans="1:10" x14ac:dyDescent="0.3">
      <c r="A46" s="3">
        <v>43436</v>
      </c>
      <c r="B46">
        <v>16</v>
      </c>
      <c r="C46" s="21" t="str">
        <f>VLOOKUP(A46,Справочник!A$2:B$32,2,FALSE)</f>
        <v>вых</v>
      </c>
      <c r="D46">
        <v>1025</v>
      </c>
      <c r="E46">
        <v>1.2614799999999999</v>
      </c>
      <c r="F46" s="32" t="str">
        <f>IF(C46="вых","",IF(VLOOKUP(A46,'Пиковый час'!$A$11:$B$31,2,FALSE)=Расчет!B46,1,""))</f>
        <v/>
      </c>
      <c r="G46" s="32" t="str">
        <f t="shared" si="0"/>
        <v/>
      </c>
      <c r="H46" s="37" t="str">
        <f>IF(C46="вых","",IF(VLOOKUP(B46,'Плановые пиковые часы'!$A$6:$B$29,2,FALSE)=1,1,""))</f>
        <v/>
      </c>
      <c r="I46" s="37" t="str">
        <f t="shared" si="1"/>
        <v/>
      </c>
      <c r="J46" s="37"/>
    </row>
    <row r="47" spans="1:10" x14ac:dyDescent="0.3">
      <c r="A47" s="3">
        <v>43436</v>
      </c>
      <c r="B47">
        <v>17</v>
      </c>
      <c r="C47" s="21" t="str">
        <f>VLOOKUP(A47,Справочник!A$2:B$32,2,FALSE)</f>
        <v>вых</v>
      </c>
      <c r="D47">
        <v>1027</v>
      </c>
      <c r="E47">
        <v>1.36175</v>
      </c>
      <c r="F47" s="32" t="str">
        <f>IF(C47="вых","",IF(VLOOKUP(A47,'Пиковый час'!$A$11:$B$31,2,FALSE)=Расчет!B47,1,""))</f>
        <v/>
      </c>
      <c r="G47" s="32" t="str">
        <f t="shared" si="0"/>
        <v/>
      </c>
      <c r="H47" s="37" t="str">
        <f>IF(C47="вых","",IF(VLOOKUP(B47,'Плановые пиковые часы'!$A$6:$B$29,2,FALSE)=1,1,""))</f>
        <v/>
      </c>
      <c r="I47" s="37" t="str">
        <f t="shared" si="1"/>
        <v/>
      </c>
      <c r="J47" s="37"/>
    </row>
    <row r="48" spans="1:10" x14ac:dyDescent="0.3">
      <c r="A48" s="3">
        <v>43436</v>
      </c>
      <c r="B48">
        <v>18</v>
      </c>
      <c r="C48" s="21" t="str">
        <f>VLOOKUP(A48,Справочник!A$2:B$32,2,FALSE)</f>
        <v>вых</v>
      </c>
      <c r="D48">
        <v>1043</v>
      </c>
      <c r="E48">
        <v>1.38052</v>
      </c>
      <c r="F48" s="32" t="str">
        <f>IF(C48="вых","",IF(VLOOKUP(A48,'Пиковый час'!$A$11:$B$31,2,FALSE)=Расчет!B48,1,""))</f>
        <v/>
      </c>
      <c r="G48" s="32" t="str">
        <f t="shared" si="0"/>
        <v/>
      </c>
      <c r="H48" s="37" t="str">
        <f>IF(C48="вых","",IF(VLOOKUP(B48,'Плановые пиковые часы'!$A$6:$B$29,2,FALSE)=1,1,""))</f>
        <v/>
      </c>
      <c r="I48" s="37" t="str">
        <f t="shared" si="1"/>
        <v/>
      </c>
      <c r="J48" s="37"/>
    </row>
    <row r="49" spans="1:10" x14ac:dyDescent="0.3">
      <c r="A49" s="3">
        <v>43436</v>
      </c>
      <c r="B49">
        <v>19</v>
      </c>
      <c r="C49" s="21" t="str">
        <f>VLOOKUP(A49,Справочник!A$2:B$32,2,FALSE)</f>
        <v>вых</v>
      </c>
      <c r="D49">
        <v>1045</v>
      </c>
      <c r="E49">
        <v>1.3630100000000001</v>
      </c>
      <c r="F49" s="32" t="str">
        <f>IF(C49="вых","",IF(VLOOKUP(A49,'Пиковый час'!$A$11:$B$31,2,FALSE)=Расчет!B49,1,""))</f>
        <v/>
      </c>
      <c r="G49" s="32" t="str">
        <f t="shared" si="0"/>
        <v/>
      </c>
      <c r="H49" s="37" t="str">
        <f>IF(C49="вых","",IF(VLOOKUP(B49,'Плановые пиковые часы'!$A$6:$B$29,2,FALSE)=1,1,""))</f>
        <v/>
      </c>
      <c r="I49" s="37" t="str">
        <f t="shared" si="1"/>
        <v/>
      </c>
      <c r="J49" s="37"/>
    </row>
    <row r="50" spans="1:10" x14ac:dyDescent="0.3">
      <c r="A50" s="3">
        <v>43436</v>
      </c>
      <c r="B50">
        <v>20</v>
      </c>
      <c r="C50" s="21" t="str">
        <f>VLOOKUP(A50,Справочник!A$2:B$32,2,FALSE)</f>
        <v>вых</v>
      </c>
      <c r="D50">
        <v>1042</v>
      </c>
      <c r="E50">
        <v>1.3294999999999999</v>
      </c>
      <c r="F50" s="32" t="str">
        <f>IF(C50="вых","",IF(VLOOKUP(A50,'Пиковый час'!$A$11:$B$31,2,FALSE)=Расчет!B50,1,""))</f>
        <v/>
      </c>
      <c r="G50" s="32" t="str">
        <f t="shared" si="0"/>
        <v/>
      </c>
      <c r="H50" s="37" t="str">
        <f>IF(C50="вых","",IF(VLOOKUP(B50,'Плановые пиковые часы'!$A$6:$B$29,2,FALSE)=1,1,""))</f>
        <v/>
      </c>
      <c r="I50" s="37" t="str">
        <f t="shared" si="1"/>
        <v/>
      </c>
      <c r="J50" s="37"/>
    </row>
    <row r="51" spans="1:10" x14ac:dyDescent="0.3">
      <c r="A51" s="3">
        <v>43436</v>
      </c>
      <c r="B51">
        <v>21</v>
      </c>
      <c r="C51" s="21" t="str">
        <f>VLOOKUP(A51,Справочник!A$2:B$32,2,FALSE)</f>
        <v>вых</v>
      </c>
      <c r="D51">
        <v>1047</v>
      </c>
      <c r="E51">
        <v>1.32646</v>
      </c>
      <c r="F51" s="32" t="str">
        <f>IF(C51="вых","",IF(VLOOKUP(A51,'Пиковый час'!$A$11:$B$31,2,FALSE)=Расчет!B51,1,""))</f>
        <v/>
      </c>
      <c r="G51" s="32" t="str">
        <f t="shared" si="0"/>
        <v/>
      </c>
      <c r="H51" s="37" t="str">
        <f>IF(C51="вых","",IF(VLOOKUP(B51,'Плановые пиковые часы'!$A$6:$B$29,2,FALSE)=1,1,""))</f>
        <v/>
      </c>
      <c r="I51" s="37" t="str">
        <f t="shared" si="1"/>
        <v/>
      </c>
      <c r="J51" s="37"/>
    </row>
    <row r="52" spans="1:10" x14ac:dyDescent="0.3">
      <c r="A52" s="3">
        <v>43436</v>
      </c>
      <c r="B52">
        <v>22</v>
      </c>
      <c r="C52" s="21" t="str">
        <f>VLOOKUP(A52,Справочник!A$2:B$32,2,FALSE)</f>
        <v>вых</v>
      </c>
      <c r="D52">
        <v>1045</v>
      </c>
      <c r="E52">
        <v>1.2794300000000001</v>
      </c>
      <c r="F52" s="32" t="str">
        <f>IF(C52="вых","",IF(VLOOKUP(A52,'Пиковый час'!$A$11:$B$31,2,FALSE)=Расчет!B52,1,""))</f>
        <v/>
      </c>
      <c r="G52" s="32" t="str">
        <f t="shared" si="0"/>
        <v/>
      </c>
      <c r="H52" s="37" t="str">
        <f>IF(C52="вых","",IF(VLOOKUP(B52,'Плановые пиковые часы'!$A$6:$B$29,2,FALSE)=1,1,""))</f>
        <v/>
      </c>
      <c r="I52" s="37" t="str">
        <f t="shared" si="1"/>
        <v/>
      </c>
      <c r="J52" s="37"/>
    </row>
    <row r="53" spans="1:10" x14ac:dyDescent="0.3">
      <c r="A53" s="3">
        <v>43436</v>
      </c>
      <c r="B53">
        <v>23</v>
      </c>
      <c r="C53" s="21" t="str">
        <f>VLOOKUP(A53,Справочник!A$2:B$32,2,FALSE)</f>
        <v>вых</v>
      </c>
      <c r="D53">
        <v>1043</v>
      </c>
      <c r="E53">
        <v>1.0964400000000001</v>
      </c>
      <c r="F53" s="32" t="str">
        <f>IF(C53="вых","",IF(VLOOKUP(A53,'Пиковый час'!$A$11:$B$31,2,FALSE)=Расчет!B53,1,""))</f>
        <v/>
      </c>
      <c r="G53" s="32" t="str">
        <f t="shared" si="0"/>
        <v/>
      </c>
      <c r="H53" s="37" t="str">
        <f>IF(C53="вых","",IF(VLOOKUP(B53,'Плановые пиковые часы'!$A$6:$B$29,2,FALSE)=1,1,""))</f>
        <v/>
      </c>
      <c r="I53" s="37" t="str">
        <f t="shared" si="1"/>
        <v/>
      </c>
      <c r="J53" s="37"/>
    </row>
    <row r="54" spans="1:10" x14ac:dyDescent="0.3">
      <c r="A54" s="3">
        <v>43436</v>
      </c>
      <c r="B54">
        <v>24</v>
      </c>
      <c r="C54" s="21" t="str">
        <f>VLOOKUP(A54,Справочник!A$2:B$32,2,FALSE)</f>
        <v>вых</v>
      </c>
      <c r="D54">
        <v>1042</v>
      </c>
      <c r="E54">
        <v>1.01352</v>
      </c>
      <c r="F54" s="32" t="str">
        <f>IF(C54="вых","",IF(VLOOKUP(A54,'Пиковый час'!$A$11:$B$31,2,FALSE)=Расчет!B54,1,""))</f>
        <v/>
      </c>
      <c r="G54" s="32" t="str">
        <f t="shared" si="0"/>
        <v/>
      </c>
      <c r="H54" s="37" t="str">
        <f>IF(C54="вых","",IF(VLOOKUP(B54,'Плановые пиковые часы'!$A$6:$B$29,2,FALSE)=1,1,""))</f>
        <v/>
      </c>
      <c r="I54" s="37" t="str">
        <f t="shared" si="1"/>
        <v/>
      </c>
      <c r="J54" s="37"/>
    </row>
    <row r="55" spans="1:10" x14ac:dyDescent="0.3">
      <c r="A55" s="3">
        <v>43437</v>
      </c>
      <c r="B55">
        <v>1</v>
      </c>
      <c r="C55" s="21" t="str">
        <f>VLOOKUP(A55,Справочник!A$2:B$32,2,FALSE)</f>
        <v>раб</v>
      </c>
      <c r="D55">
        <v>1037</v>
      </c>
      <c r="E55">
        <v>0.94728000000000001</v>
      </c>
      <c r="F55" s="32" t="str">
        <f>IF(C55="вых","",IF(VLOOKUP(A55,'Пиковый час'!$A$11:$B$31,2,FALSE)=Расчет!B55,1,""))</f>
        <v/>
      </c>
      <c r="G55" s="32" t="str">
        <f t="shared" si="0"/>
        <v/>
      </c>
      <c r="H55" s="37" t="str">
        <f>IF(C55="вых","",IF(VLOOKUP(B55,'Плановые пиковые часы'!$A$6:$B$29,2,FALSE)=1,1,""))</f>
        <v/>
      </c>
      <c r="I55" s="37" t="str">
        <f t="shared" si="1"/>
        <v/>
      </c>
      <c r="J55" s="37">
        <f>IF(C55="вых","",MAX(I55:I78))</f>
        <v>2243</v>
      </c>
    </row>
    <row r="56" spans="1:10" x14ac:dyDescent="0.3">
      <c r="A56" s="3">
        <v>43437</v>
      </c>
      <c r="B56">
        <v>2</v>
      </c>
      <c r="C56" s="21" t="str">
        <f>VLOOKUP(A56,Справочник!A$2:B$32,2,FALSE)</f>
        <v>раб</v>
      </c>
      <c r="D56">
        <v>1036</v>
      </c>
      <c r="E56">
        <v>0.86973999999999996</v>
      </c>
      <c r="F56" s="32" t="str">
        <f>IF(C56="вых","",IF(VLOOKUP(A56,'Пиковый час'!$A$11:$B$31,2,FALSE)=Расчет!B56,1,""))</f>
        <v/>
      </c>
      <c r="G56" s="32" t="str">
        <f t="shared" si="0"/>
        <v/>
      </c>
      <c r="H56" s="37" t="str">
        <f>IF(C56="вых","",IF(VLOOKUP(B56,'Плановые пиковые часы'!$A$6:$B$29,2,FALSE)=1,1,""))</f>
        <v/>
      </c>
      <c r="I56" s="37" t="str">
        <f t="shared" si="1"/>
        <v/>
      </c>
      <c r="J56" s="37"/>
    </row>
    <row r="57" spans="1:10" x14ac:dyDescent="0.3">
      <c r="A57" s="3">
        <v>43437</v>
      </c>
      <c r="B57">
        <v>3</v>
      </c>
      <c r="C57" s="21" t="str">
        <f>VLOOKUP(A57,Справочник!A$2:B$32,2,FALSE)</f>
        <v>раб</v>
      </c>
      <c r="D57">
        <v>1035</v>
      </c>
      <c r="E57">
        <v>0.78595000000000004</v>
      </c>
      <c r="F57" s="32" t="str">
        <f>IF(C57="вых","",IF(VLOOKUP(A57,'Пиковый час'!$A$11:$B$31,2,FALSE)=Расчет!B57,1,""))</f>
        <v/>
      </c>
      <c r="G57" s="32" t="str">
        <f t="shared" si="0"/>
        <v/>
      </c>
      <c r="H57" s="37" t="str">
        <f>IF(C57="вых","",IF(VLOOKUP(B57,'Плановые пиковые часы'!$A$6:$B$29,2,FALSE)=1,1,""))</f>
        <v/>
      </c>
      <c r="I57" s="37" t="str">
        <f t="shared" si="1"/>
        <v/>
      </c>
      <c r="J57" s="37"/>
    </row>
    <row r="58" spans="1:10" x14ac:dyDescent="0.3">
      <c r="A58" s="3">
        <v>43437</v>
      </c>
      <c r="B58">
        <v>4</v>
      </c>
      <c r="C58" s="21" t="str">
        <f>VLOOKUP(A58,Справочник!A$2:B$32,2,FALSE)</f>
        <v>раб</v>
      </c>
      <c r="D58">
        <v>1035</v>
      </c>
      <c r="E58">
        <v>0.77876000000000001</v>
      </c>
      <c r="F58" s="32" t="str">
        <f>IF(C58="вых","",IF(VLOOKUP(A58,'Пиковый час'!$A$11:$B$31,2,FALSE)=Расчет!B58,1,""))</f>
        <v/>
      </c>
      <c r="G58" s="32" t="str">
        <f t="shared" si="0"/>
        <v/>
      </c>
      <c r="H58" s="37" t="str">
        <f>IF(C58="вых","",IF(VLOOKUP(B58,'Плановые пиковые часы'!$A$6:$B$29,2,FALSE)=1,1,""))</f>
        <v/>
      </c>
      <c r="I58" s="37" t="str">
        <f t="shared" si="1"/>
        <v/>
      </c>
      <c r="J58" s="37"/>
    </row>
    <row r="59" spans="1:10" x14ac:dyDescent="0.3">
      <c r="A59" s="3">
        <v>43437</v>
      </c>
      <c r="B59">
        <v>5</v>
      </c>
      <c r="C59" s="21" t="str">
        <f>VLOOKUP(A59,Справочник!A$2:B$32,2,FALSE)</f>
        <v>раб</v>
      </c>
      <c r="D59">
        <v>1037</v>
      </c>
      <c r="E59">
        <v>0.86869000000000007</v>
      </c>
      <c r="F59" s="32" t="str">
        <f>IF(C59="вых","",IF(VLOOKUP(A59,'Пиковый час'!$A$11:$B$31,2,FALSE)=Расчет!B59,1,""))</f>
        <v/>
      </c>
      <c r="G59" s="32" t="str">
        <f t="shared" si="0"/>
        <v/>
      </c>
      <c r="H59" s="37" t="str">
        <f>IF(C59="вых","",IF(VLOOKUP(B59,'Плановые пиковые часы'!$A$6:$B$29,2,FALSE)=1,1,""))</f>
        <v/>
      </c>
      <c r="I59" s="37" t="str">
        <f t="shared" si="1"/>
        <v/>
      </c>
      <c r="J59" s="37"/>
    </row>
    <row r="60" spans="1:10" x14ac:dyDescent="0.3">
      <c r="A60" s="3">
        <v>43437</v>
      </c>
      <c r="B60">
        <v>6</v>
      </c>
      <c r="C60" s="21" t="str">
        <f>VLOOKUP(A60,Справочник!A$2:B$32,2,FALSE)</f>
        <v>раб</v>
      </c>
      <c r="D60">
        <v>1044</v>
      </c>
      <c r="E60">
        <v>0.98074000000000006</v>
      </c>
      <c r="F60" s="32" t="str">
        <f>IF(C60="вых","",IF(VLOOKUP(A60,'Пиковый час'!$A$11:$B$31,2,FALSE)=Расчет!B60,1,""))</f>
        <v/>
      </c>
      <c r="G60" s="32" t="str">
        <f t="shared" si="0"/>
        <v/>
      </c>
      <c r="H60" s="37" t="str">
        <f>IF(C60="вых","",IF(VLOOKUP(B60,'Плановые пиковые часы'!$A$6:$B$29,2,FALSE)=1,1,""))</f>
        <v/>
      </c>
      <c r="I60" s="37" t="str">
        <f t="shared" si="1"/>
        <v/>
      </c>
      <c r="J60" s="37"/>
    </row>
    <row r="61" spans="1:10" x14ac:dyDescent="0.3">
      <c r="A61" s="3">
        <v>43437</v>
      </c>
      <c r="B61">
        <v>7</v>
      </c>
      <c r="C61" s="21" t="str">
        <f>VLOOKUP(A61,Справочник!A$2:B$32,2,FALSE)</f>
        <v>раб</v>
      </c>
      <c r="D61">
        <v>1089</v>
      </c>
      <c r="E61">
        <v>1.04453</v>
      </c>
      <c r="F61" s="32" t="str">
        <f>IF(C61="вых","",IF(VLOOKUP(A61,'Пиковый час'!$A$11:$B$31,2,FALSE)=Расчет!B61,1,""))</f>
        <v/>
      </c>
      <c r="G61" s="32" t="str">
        <f t="shared" si="0"/>
        <v/>
      </c>
      <c r="H61" s="37" t="str">
        <f>IF(C61="вых","",IF(VLOOKUP(B61,'Плановые пиковые часы'!$A$6:$B$29,2,FALSE)=1,1,""))</f>
        <v/>
      </c>
      <c r="I61" s="37" t="str">
        <f t="shared" si="1"/>
        <v/>
      </c>
      <c r="J61" s="37"/>
    </row>
    <row r="62" spans="1:10" x14ac:dyDescent="0.3">
      <c r="A62" s="3">
        <v>43437</v>
      </c>
      <c r="B62">
        <v>8</v>
      </c>
      <c r="C62" s="21" t="str">
        <f>VLOOKUP(A62,Справочник!A$2:B$32,2,FALSE)</f>
        <v>раб</v>
      </c>
      <c r="D62">
        <v>1226</v>
      </c>
      <c r="E62">
        <v>1.20678</v>
      </c>
      <c r="F62" s="32" t="str">
        <f>IF(C62="вых","",IF(VLOOKUP(A62,'Пиковый час'!$A$11:$B$31,2,FALSE)=Расчет!B62,1,""))</f>
        <v/>
      </c>
      <c r="G62" s="32" t="str">
        <f t="shared" si="0"/>
        <v/>
      </c>
      <c r="H62" s="37">
        <f>IF(C62="вых","",IF(VLOOKUP(B62,'Плановые пиковые часы'!$A$6:$B$29,2,FALSE)=1,1,""))</f>
        <v>1</v>
      </c>
      <c r="I62" s="37">
        <f t="shared" si="1"/>
        <v>1226</v>
      </c>
      <c r="J62" s="37"/>
    </row>
    <row r="63" spans="1:10" x14ac:dyDescent="0.3">
      <c r="A63" s="3">
        <v>43437</v>
      </c>
      <c r="B63">
        <v>9</v>
      </c>
      <c r="C63" s="21" t="str">
        <f>VLOOKUP(A63,Справочник!A$2:B$32,2,FALSE)</f>
        <v>раб</v>
      </c>
      <c r="D63">
        <v>1754</v>
      </c>
      <c r="E63">
        <v>1.4401900000000001</v>
      </c>
      <c r="F63" s="32" t="str">
        <f>IF(C63="вых","",IF(VLOOKUP(A63,'Пиковый час'!$A$11:$B$31,2,FALSE)=Расчет!B63,1,""))</f>
        <v/>
      </c>
      <c r="G63" s="32" t="str">
        <f t="shared" si="0"/>
        <v/>
      </c>
      <c r="H63" s="37">
        <f>IF(C63="вых","",IF(VLOOKUP(B63,'Плановые пиковые часы'!$A$6:$B$29,2,FALSE)=1,1,""))</f>
        <v>1</v>
      </c>
      <c r="I63" s="37">
        <f t="shared" si="1"/>
        <v>1754</v>
      </c>
      <c r="J63" s="37"/>
    </row>
    <row r="64" spans="1:10" x14ac:dyDescent="0.3">
      <c r="A64" s="3">
        <v>43437</v>
      </c>
      <c r="B64">
        <v>10</v>
      </c>
      <c r="C64" s="21" t="str">
        <f>VLOOKUP(A64,Справочник!A$2:B$32,2,FALSE)</f>
        <v>раб</v>
      </c>
      <c r="D64">
        <v>2084</v>
      </c>
      <c r="E64">
        <v>1.4801199999999999</v>
      </c>
      <c r="F64" s="32" t="str">
        <f>IF(C64="вых","",IF(VLOOKUP(A64,'Пиковый час'!$A$11:$B$31,2,FALSE)=Расчет!B64,1,""))</f>
        <v/>
      </c>
      <c r="G64" s="32" t="str">
        <f t="shared" si="0"/>
        <v/>
      </c>
      <c r="H64" s="37">
        <f>IF(C64="вых","",IF(VLOOKUP(B64,'Плановые пиковые часы'!$A$6:$B$29,2,FALSE)=1,1,""))</f>
        <v>1</v>
      </c>
      <c r="I64" s="37">
        <f t="shared" si="1"/>
        <v>2084</v>
      </c>
      <c r="J64" s="37"/>
    </row>
    <row r="65" spans="1:10" x14ac:dyDescent="0.3">
      <c r="A65" s="3">
        <v>43437</v>
      </c>
      <c r="B65">
        <v>11</v>
      </c>
      <c r="C65" s="21" t="str">
        <f>VLOOKUP(A65,Справочник!A$2:B$32,2,FALSE)</f>
        <v>раб</v>
      </c>
      <c r="D65">
        <v>2237</v>
      </c>
      <c r="E65">
        <v>1.50597</v>
      </c>
      <c r="F65" s="32" t="str">
        <f>IF(C65="вых","",IF(VLOOKUP(A65,'Пиковый час'!$A$11:$B$31,2,FALSE)=Расчет!B65,1,""))</f>
        <v/>
      </c>
      <c r="G65" s="32" t="str">
        <f t="shared" si="0"/>
        <v/>
      </c>
      <c r="H65" s="37">
        <f>IF(C65="вых","",IF(VLOOKUP(B65,'Плановые пиковые часы'!$A$6:$B$29,2,FALSE)=1,1,""))</f>
        <v>1</v>
      </c>
      <c r="I65" s="37">
        <f t="shared" si="1"/>
        <v>2237</v>
      </c>
      <c r="J65" s="37"/>
    </row>
    <row r="66" spans="1:10" x14ac:dyDescent="0.3">
      <c r="A66" s="3">
        <v>43437</v>
      </c>
      <c r="B66">
        <v>12</v>
      </c>
      <c r="C66" s="21" t="str">
        <f>VLOOKUP(A66,Справочник!A$2:B$32,2,FALSE)</f>
        <v>раб</v>
      </c>
      <c r="D66">
        <v>2243</v>
      </c>
      <c r="E66">
        <v>1.5176800000000001</v>
      </c>
      <c r="F66" s="32" t="str">
        <f>IF(C66="вых","",IF(VLOOKUP(A66,'Пиковый час'!$A$11:$B$31,2,FALSE)=Расчет!B66,1,""))</f>
        <v/>
      </c>
      <c r="G66" s="32" t="str">
        <f t="shared" si="0"/>
        <v/>
      </c>
      <c r="H66" s="37">
        <f>IF(C66="вых","",IF(VLOOKUP(B66,'Плановые пиковые часы'!$A$6:$B$29,2,FALSE)=1,1,""))</f>
        <v>1</v>
      </c>
      <c r="I66" s="37">
        <f t="shared" si="1"/>
        <v>2243</v>
      </c>
      <c r="J66" s="37"/>
    </row>
    <row r="67" spans="1:10" x14ac:dyDescent="0.3">
      <c r="A67" s="3">
        <v>43437</v>
      </c>
      <c r="B67">
        <v>13</v>
      </c>
      <c r="C67" s="21" t="str">
        <f>VLOOKUP(A67,Справочник!A$2:B$32,2,FALSE)</f>
        <v>раб</v>
      </c>
      <c r="D67">
        <v>2205</v>
      </c>
      <c r="E67">
        <v>1.51579</v>
      </c>
      <c r="F67" s="32" t="str">
        <f>IF(C67="вых","",IF(VLOOKUP(A67,'Пиковый час'!$A$11:$B$31,2,FALSE)=Расчет!B67,1,""))</f>
        <v/>
      </c>
      <c r="G67" s="32" t="str">
        <f t="shared" si="0"/>
        <v/>
      </c>
      <c r="H67" s="37" t="str">
        <f>IF(C67="вых","",IF(VLOOKUP(B67,'Плановые пиковые часы'!$A$6:$B$29,2,FALSE)=1,1,""))</f>
        <v/>
      </c>
      <c r="I67" s="37" t="str">
        <f t="shared" si="1"/>
        <v/>
      </c>
      <c r="J67" s="37"/>
    </row>
    <row r="68" spans="1:10" x14ac:dyDescent="0.3">
      <c r="A68" s="3">
        <v>43437</v>
      </c>
      <c r="B68">
        <v>14</v>
      </c>
      <c r="C68" s="21" t="str">
        <f>VLOOKUP(A68,Справочник!A$2:B$32,2,FALSE)</f>
        <v>раб</v>
      </c>
      <c r="D68">
        <v>2184</v>
      </c>
      <c r="E68">
        <v>1.5178800000000001</v>
      </c>
      <c r="F68" s="32" t="str">
        <f>IF(C68="вых","",IF(VLOOKUP(A68,'Пиковый час'!$A$11:$B$31,2,FALSE)=Расчет!B68,1,""))</f>
        <v/>
      </c>
      <c r="G68" s="32" t="str">
        <f t="shared" si="0"/>
        <v/>
      </c>
      <c r="H68" s="37" t="str">
        <f>IF(C68="вых","",IF(VLOOKUP(B68,'Плановые пиковые часы'!$A$6:$B$29,2,FALSE)=1,1,""))</f>
        <v/>
      </c>
      <c r="I68" s="37" t="str">
        <f t="shared" si="1"/>
        <v/>
      </c>
      <c r="J68" s="37"/>
    </row>
    <row r="69" spans="1:10" x14ac:dyDescent="0.3">
      <c r="A69" s="3">
        <v>43437</v>
      </c>
      <c r="B69">
        <v>15</v>
      </c>
      <c r="C69" s="21" t="str">
        <f>VLOOKUP(A69,Справочник!A$2:B$32,2,FALSE)</f>
        <v>раб</v>
      </c>
      <c r="D69">
        <v>2149</v>
      </c>
      <c r="E69">
        <v>1.49715</v>
      </c>
      <c r="F69" s="32" t="str">
        <f>IF(C69="вых","",IF(VLOOKUP(A69,'Пиковый час'!$A$11:$B$31,2,FALSE)=Расчет!B69,1,""))</f>
        <v/>
      </c>
      <c r="G69" s="32" t="str">
        <f t="shared" si="0"/>
        <v/>
      </c>
      <c r="H69" s="37">
        <f>IF(C69="вых","",IF(VLOOKUP(B69,'Плановые пиковые часы'!$A$6:$B$29,2,FALSE)=1,1,""))</f>
        <v>1</v>
      </c>
      <c r="I69" s="37">
        <f t="shared" si="1"/>
        <v>2149</v>
      </c>
      <c r="J69" s="37"/>
    </row>
    <row r="70" spans="1:10" x14ac:dyDescent="0.3">
      <c r="A70" s="3">
        <v>43437</v>
      </c>
      <c r="B70">
        <v>16</v>
      </c>
      <c r="C70" s="21" t="str">
        <f>VLOOKUP(A70,Справочник!A$2:B$32,2,FALSE)</f>
        <v>раб</v>
      </c>
      <c r="D70">
        <v>2037</v>
      </c>
      <c r="E70">
        <v>1.4858099999999999</v>
      </c>
      <c r="F70" s="32" t="str">
        <f>IF(C70="вых","",IF(VLOOKUP(A70,'Пиковый час'!$A$11:$B$31,2,FALSE)=Расчет!B70,1,""))</f>
        <v/>
      </c>
      <c r="G70" s="32" t="str">
        <f t="shared" si="0"/>
        <v/>
      </c>
      <c r="H70" s="37">
        <f>IF(C70="вых","",IF(VLOOKUP(B70,'Плановые пиковые часы'!$A$6:$B$29,2,FALSE)=1,1,""))</f>
        <v>1</v>
      </c>
      <c r="I70" s="37">
        <f t="shared" si="1"/>
        <v>2037</v>
      </c>
      <c r="J70" s="37"/>
    </row>
    <row r="71" spans="1:10" x14ac:dyDescent="0.3">
      <c r="A71" s="3">
        <v>43437</v>
      </c>
      <c r="B71">
        <v>17</v>
      </c>
      <c r="C71" s="21" t="str">
        <f>VLOOKUP(A71,Справочник!A$2:B$32,2,FALSE)</f>
        <v>раб</v>
      </c>
      <c r="D71">
        <v>1586</v>
      </c>
      <c r="E71">
        <v>1.4875999999999998</v>
      </c>
      <c r="F71" s="32" t="str">
        <f>IF(C71="вых","",IF(VLOOKUP(A71,'Пиковый час'!$A$11:$B$31,2,FALSE)=Расчет!B71,1,""))</f>
        <v/>
      </c>
      <c r="G71" s="32" t="str">
        <f t="shared" ref="G71:G134" si="2">IF(F71="","",D71)</f>
        <v/>
      </c>
      <c r="H71" s="37">
        <f>IF(C71="вых","",IF(VLOOKUP(B71,'Плановые пиковые часы'!$A$6:$B$29,2,FALSE)=1,1,""))</f>
        <v>1</v>
      </c>
      <c r="I71" s="37">
        <f t="shared" ref="I71:I134" si="3">IF(H71="","",D71)</f>
        <v>1586</v>
      </c>
      <c r="J71" s="37"/>
    </row>
    <row r="72" spans="1:10" x14ac:dyDescent="0.3">
      <c r="A72" s="3">
        <v>43437</v>
      </c>
      <c r="B72">
        <v>18</v>
      </c>
      <c r="C72" s="21" t="str">
        <f>VLOOKUP(A72,Справочник!A$2:B$32,2,FALSE)</f>
        <v>раб</v>
      </c>
      <c r="D72">
        <v>1253</v>
      </c>
      <c r="E72">
        <v>1.5063900000000001</v>
      </c>
      <c r="F72" s="32">
        <f>IF(C72="вых","",IF(VLOOKUP(A72,'Пиковый час'!$A$11:$B$31,2,FALSE)=Расчет!B72,1,""))</f>
        <v>1</v>
      </c>
      <c r="G72" s="32">
        <f t="shared" si="2"/>
        <v>1253</v>
      </c>
      <c r="H72" s="37">
        <f>IF(C72="вых","",IF(VLOOKUP(B72,'Плановые пиковые часы'!$A$6:$B$29,2,FALSE)=1,1,""))</f>
        <v>1</v>
      </c>
      <c r="I72" s="37">
        <f t="shared" si="3"/>
        <v>1253</v>
      </c>
      <c r="J72" s="37"/>
    </row>
    <row r="73" spans="1:10" x14ac:dyDescent="0.3">
      <c r="A73" s="3">
        <v>43437</v>
      </c>
      <c r="B73">
        <v>19</v>
      </c>
      <c r="C73" s="21" t="str">
        <f>VLOOKUP(A73,Справочник!A$2:B$32,2,FALSE)</f>
        <v>раб</v>
      </c>
      <c r="D73">
        <v>1141</v>
      </c>
      <c r="E73">
        <v>1.50345</v>
      </c>
      <c r="F73" s="32" t="str">
        <f>IF(C73="вых","",IF(VLOOKUP(A73,'Пиковый час'!$A$11:$B$31,2,FALSE)=Расчет!B73,1,""))</f>
        <v/>
      </c>
      <c r="G73" s="32" t="str">
        <f t="shared" si="2"/>
        <v/>
      </c>
      <c r="H73" s="37">
        <f>IF(C73="вых","",IF(VLOOKUP(B73,'Плановые пиковые часы'!$A$6:$B$29,2,FALSE)=1,1,""))</f>
        <v>1</v>
      </c>
      <c r="I73" s="37">
        <f t="shared" si="3"/>
        <v>1141</v>
      </c>
      <c r="J73" s="37"/>
    </row>
    <row r="74" spans="1:10" x14ac:dyDescent="0.3">
      <c r="A74" s="3">
        <v>43437</v>
      </c>
      <c r="B74">
        <v>20</v>
      </c>
      <c r="C74" s="21" t="str">
        <f>VLOOKUP(A74,Справочник!A$2:B$32,2,FALSE)</f>
        <v>раб</v>
      </c>
      <c r="D74">
        <v>1081</v>
      </c>
      <c r="E74">
        <v>1.5172600000000001</v>
      </c>
      <c r="F74" s="32" t="str">
        <f>IF(C74="вых","",IF(VLOOKUP(A74,'Пиковый час'!$A$11:$B$31,2,FALSE)=Расчет!B74,1,""))</f>
        <v/>
      </c>
      <c r="G74" s="32" t="str">
        <f t="shared" si="2"/>
        <v/>
      </c>
      <c r="H74" s="37">
        <f>IF(C74="вых","",IF(VLOOKUP(B74,'Плановые пиковые часы'!$A$6:$B$29,2,FALSE)=1,1,""))</f>
        <v>1</v>
      </c>
      <c r="I74" s="37">
        <f t="shared" si="3"/>
        <v>1081</v>
      </c>
      <c r="J74" s="37"/>
    </row>
    <row r="75" spans="1:10" x14ac:dyDescent="0.3">
      <c r="A75" s="3">
        <v>43437</v>
      </c>
      <c r="B75">
        <v>21</v>
      </c>
      <c r="C75" s="21" t="str">
        <f>VLOOKUP(A75,Справочник!A$2:B$32,2,FALSE)</f>
        <v>раб</v>
      </c>
      <c r="D75">
        <v>1056</v>
      </c>
      <c r="E75">
        <v>1.4919800000000001</v>
      </c>
      <c r="F75" s="32" t="str">
        <f>IF(C75="вых","",IF(VLOOKUP(A75,'Пиковый час'!$A$11:$B$31,2,FALSE)=Расчет!B75,1,""))</f>
        <v/>
      </c>
      <c r="G75" s="32" t="str">
        <f t="shared" si="2"/>
        <v/>
      </c>
      <c r="H75" s="37">
        <f>IF(C75="вых","",IF(VLOOKUP(B75,'Плановые пиковые часы'!$A$6:$B$29,2,FALSE)=1,1,""))</f>
        <v>1</v>
      </c>
      <c r="I75" s="37">
        <f t="shared" si="3"/>
        <v>1056</v>
      </c>
      <c r="J75" s="37"/>
    </row>
    <row r="76" spans="1:10" x14ac:dyDescent="0.3">
      <c r="A76" s="3">
        <v>43437</v>
      </c>
      <c r="B76">
        <v>22</v>
      </c>
      <c r="C76" s="21" t="str">
        <f>VLOOKUP(A76,Справочник!A$2:B$32,2,FALSE)</f>
        <v>раб</v>
      </c>
      <c r="D76">
        <v>1052</v>
      </c>
      <c r="E76">
        <v>1.3759100000000002</v>
      </c>
      <c r="F76" s="32" t="str">
        <f>IF(C76="вых","",IF(VLOOKUP(A76,'Пиковый час'!$A$11:$B$31,2,FALSE)=Расчет!B76,1,""))</f>
        <v/>
      </c>
      <c r="G76" s="32" t="str">
        <f t="shared" si="2"/>
        <v/>
      </c>
      <c r="H76" s="37" t="str">
        <f>IF(C76="вых","",IF(VLOOKUP(B76,'Плановые пиковые часы'!$A$6:$B$29,2,FALSE)=1,1,""))</f>
        <v/>
      </c>
      <c r="I76" s="37" t="str">
        <f t="shared" si="3"/>
        <v/>
      </c>
      <c r="J76" s="37"/>
    </row>
    <row r="77" spans="1:10" x14ac:dyDescent="0.3">
      <c r="A77" s="3">
        <v>43437</v>
      </c>
      <c r="B77">
        <v>23</v>
      </c>
      <c r="C77" s="21" t="str">
        <f>VLOOKUP(A77,Справочник!A$2:B$32,2,FALSE)</f>
        <v>раб</v>
      </c>
      <c r="D77">
        <v>1053</v>
      </c>
      <c r="E77">
        <v>1.28952</v>
      </c>
      <c r="F77" s="32" t="str">
        <f>IF(C77="вых","",IF(VLOOKUP(A77,'Пиковый час'!$A$11:$B$31,2,FALSE)=Расчет!B77,1,""))</f>
        <v/>
      </c>
      <c r="G77" s="32" t="str">
        <f t="shared" si="2"/>
        <v/>
      </c>
      <c r="H77" s="37" t="str">
        <f>IF(C77="вых","",IF(VLOOKUP(B77,'Плановые пиковые часы'!$A$6:$B$29,2,FALSE)=1,1,""))</f>
        <v/>
      </c>
      <c r="I77" s="37" t="str">
        <f t="shared" si="3"/>
        <v/>
      </c>
      <c r="J77" s="37"/>
    </row>
    <row r="78" spans="1:10" x14ac:dyDescent="0.3">
      <c r="A78" s="3">
        <v>43437</v>
      </c>
      <c r="B78">
        <v>24</v>
      </c>
      <c r="C78" s="21" t="str">
        <f>VLOOKUP(A78,Справочник!A$2:B$32,2,FALSE)</f>
        <v>раб</v>
      </c>
      <c r="D78">
        <v>1052</v>
      </c>
      <c r="E78">
        <v>1.01779</v>
      </c>
      <c r="F78" s="32" t="str">
        <f>IF(C78="вых","",IF(VLOOKUP(A78,'Пиковый час'!$A$11:$B$31,2,FALSE)=Расчет!B78,1,""))</f>
        <v/>
      </c>
      <c r="G78" s="32" t="str">
        <f t="shared" si="2"/>
        <v/>
      </c>
      <c r="H78" s="37" t="str">
        <f>IF(C78="вых","",IF(VLOOKUP(B78,'Плановые пиковые часы'!$A$6:$B$29,2,FALSE)=1,1,""))</f>
        <v/>
      </c>
      <c r="I78" s="37" t="str">
        <f t="shared" si="3"/>
        <v/>
      </c>
      <c r="J78" s="37"/>
    </row>
    <row r="79" spans="1:10" x14ac:dyDescent="0.3">
      <c r="A79" s="3">
        <v>43438</v>
      </c>
      <c r="B79">
        <v>1</v>
      </c>
      <c r="C79" s="21" t="str">
        <f>VLOOKUP(A79,Справочник!A$2:B$32,2,FALSE)</f>
        <v>раб</v>
      </c>
      <c r="D79">
        <v>1044</v>
      </c>
      <c r="E79">
        <v>0.94916</v>
      </c>
      <c r="F79" s="32" t="str">
        <f>IF(C79="вых","",IF(VLOOKUP(A79,'Пиковый час'!$A$11:$B$31,2,FALSE)=Расчет!B79,1,""))</f>
        <v/>
      </c>
      <c r="G79" s="32" t="str">
        <f t="shared" si="2"/>
        <v/>
      </c>
      <c r="H79" s="37" t="str">
        <f>IF(C79="вых","",IF(VLOOKUP(B79,'Плановые пиковые часы'!$A$6:$B$29,2,FALSE)=1,1,""))</f>
        <v/>
      </c>
      <c r="I79" s="37" t="str">
        <f t="shared" si="3"/>
        <v/>
      </c>
      <c r="J79" s="37">
        <f>IF(C79="вых","",MAX(I79:I102))</f>
        <v>2272</v>
      </c>
    </row>
    <row r="80" spans="1:10" x14ac:dyDescent="0.3">
      <c r="A80" s="3">
        <v>43438</v>
      </c>
      <c r="B80">
        <v>2</v>
      </c>
      <c r="C80" s="21" t="str">
        <f>VLOOKUP(A80,Справочник!A$2:B$32,2,FALSE)</f>
        <v>раб</v>
      </c>
      <c r="D80">
        <v>1041</v>
      </c>
      <c r="E80">
        <v>0.88111000000000006</v>
      </c>
      <c r="F80" s="32" t="str">
        <f>IF(C80="вых","",IF(VLOOKUP(A80,'Пиковый час'!$A$11:$B$31,2,FALSE)=Расчет!B80,1,""))</f>
        <v/>
      </c>
      <c r="G80" s="32" t="str">
        <f t="shared" si="2"/>
        <v/>
      </c>
      <c r="H80" s="37" t="str">
        <f>IF(C80="вых","",IF(VLOOKUP(B80,'Плановые пиковые часы'!$A$6:$B$29,2,FALSE)=1,1,""))</f>
        <v/>
      </c>
      <c r="I80" s="37" t="str">
        <f t="shared" si="3"/>
        <v/>
      </c>
      <c r="J80" s="37"/>
    </row>
    <row r="81" spans="1:10" x14ac:dyDescent="0.3">
      <c r="A81" s="3">
        <v>43438</v>
      </c>
      <c r="B81">
        <v>3</v>
      </c>
      <c r="C81" s="21" t="str">
        <f>VLOOKUP(A81,Справочник!A$2:B$32,2,FALSE)</f>
        <v>раб</v>
      </c>
      <c r="D81">
        <v>1034</v>
      </c>
      <c r="E81">
        <v>0.83183000000000007</v>
      </c>
      <c r="F81" s="32" t="str">
        <f>IF(C81="вых","",IF(VLOOKUP(A81,'Пиковый час'!$A$11:$B$31,2,FALSE)=Расчет!B81,1,""))</f>
        <v/>
      </c>
      <c r="G81" s="32" t="str">
        <f t="shared" si="2"/>
        <v/>
      </c>
      <c r="H81" s="37" t="str">
        <f>IF(C81="вых","",IF(VLOOKUP(B81,'Плановые пиковые часы'!$A$6:$B$29,2,FALSE)=1,1,""))</f>
        <v/>
      </c>
      <c r="I81" s="37" t="str">
        <f t="shared" si="3"/>
        <v/>
      </c>
      <c r="J81" s="37"/>
    </row>
    <row r="82" spans="1:10" x14ac:dyDescent="0.3">
      <c r="A82" s="3">
        <v>43438</v>
      </c>
      <c r="B82">
        <v>4</v>
      </c>
      <c r="C82" s="21" t="str">
        <f>VLOOKUP(A82,Справочник!A$2:B$32,2,FALSE)</f>
        <v>раб</v>
      </c>
      <c r="D82">
        <v>1032</v>
      </c>
      <c r="E82">
        <v>0.80949000000000004</v>
      </c>
      <c r="F82" s="32" t="str">
        <f>IF(C82="вых","",IF(VLOOKUP(A82,'Пиковый час'!$A$11:$B$31,2,FALSE)=Расчет!B82,1,""))</f>
        <v/>
      </c>
      <c r="G82" s="32" t="str">
        <f t="shared" si="2"/>
        <v/>
      </c>
      <c r="H82" s="37" t="str">
        <f>IF(C82="вых","",IF(VLOOKUP(B82,'Плановые пиковые часы'!$A$6:$B$29,2,FALSE)=1,1,""))</f>
        <v/>
      </c>
      <c r="I82" s="37" t="str">
        <f t="shared" si="3"/>
        <v/>
      </c>
      <c r="J82" s="37"/>
    </row>
    <row r="83" spans="1:10" x14ac:dyDescent="0.3">
      <c r="A83" s="3">
        <v>43438</v>
      </c>
      <c r="B83">
        <v>5</v>
      </c>
      <c r="C83" s="21" t="str">
        <f>VLOOKUP(A83,Справочник!A$2:B$32,2,FALSE)</f>
        <v>раб</v>
      </c>
      <c r="D83">
        <v>1031</v>
      </c>
      <c r="E83">
        <v>0.89279999999999993</v>
      </c>
      <c r="F83" s="32" t="str">
        <f>IF(C83="вых","",IF(VLOOKUP(A83,'Пиковый час'!$A$11:$B$31,2,FALSE)=Расчет!B83,1,""))</f>
        <v/>
      </c>
      <c r="G83" s="32" t="str">
        <f t="shared" si="2"/>
        <v/>
      </c>
      <c r="H83" s="37" t="str">
        <f>IF(C83="вых","",IF(VLOOKUP(B83,'Плановые пиковые часы'!$A$6:$B$29,2,FALSE)=1,1,""))</f>
        <v/>
      </c>
      <c r="I83" s="37" t="str">
        <f t="shared" si="3"/>
        <v/>
      </c>
      <c r="J83" s="37"/>
    </row>
    <row r="84" spans="1:10" x14ac:dyDescent="0.3">
      <c r="A84" s="3">
        <v>43438</v>
      </c>
      <c r="B84">
        <v>6</v>
      </c>
      <c r="C84" s="21" t="str">
        <f>VLOOKUP(A84,Справочник!A$2:B$32,2,FALSE)</f>
        <v>раб</v>
      </c>
      <c r="D84">
        <v>1037</v>
      </c>
      <c r="E84">
        <v>0.99021999999999999</v>
      </c>
      <c r="F84" s="32" t="str">
        <f>IF(C84="вых","",IF(VLOOKUP(A84,'Пиковый час'!$A$11:$B$31,2,FALSE)=Расчет!B84,1,""))</f>
        <v/>
      </c>
      <c r="G84" s="32" t="str">
        <f t="shared" si="2"/>
        <v/>
      </c>
      <c r="H84" s="37" t="str">
        <f>IF(C84="вых","",IF(VLOOKUP(B84,'Плановые пиковые часы'!$A$6:$B$29,2,FALSE)=1,1,""))</f>
        <v/>
      </c>
      <c r="I84" s="37" t="str">
        <f t="shared" si="3"/>
        <v/>
      </c>
      <c r="J84" s="37"/>
    </row>
    <row r="85" spans="1:10" x14ac:dyDescent="0.3">
      <c r="A85" s="3">
        <v>43438</v>
      </c>
      <c r="B85">
        <v>7</v>
      </c>
      <c r="C85" s="21" t="str">
        <f>VLOOKUP(A85,Справочник!A$2:B$32,2,FALSE)</f>
        <v>раб</v>
      </c>
      <c r="D85">
        <v>1099</v>
      </c>
      <c r="E85">
        <v>1.0727800000000001</v>
      </c>
      <c r="F85" s="32" t="str">
        <f>IF(C85="вых","",IF(VLOOKUP(A85,'Пиковый час'!$A$11:$B$31,2,FALSE)=Расчет!B85,1,""))</f>
        <v/>
      </c>
      <c r="G85" s="32" t="str">
        <f t="shared" si="2"/>
        <v/>
      </c>
      <c r="H85" s="37" t="str">
        <f>IF(C85="вых","",IF(VLOOKUP(B85,'Плановые пиковые часы'!$A$6:$B$29,2,FALSE)=1,1,""))</f>
        <v/>
      </c>
      <c r="I85" s="37" t="str">
        <f t="shared" si="3"/>
        <v/>
      </c>
      <c r="J85" s="37"/>
    </row>
    <row r="86" spans="1:10" x14ac:dyDescent="0.3">
      <c r="A86" s="3">
        <v>43438</v>
      </c>
      <c r="B86">
        <v>8</v>
      </c>
      <c r="C86" s="21" t="str">
        <f>VLOOKUP(A86,Справочник!A$2:B$32,2,FALSE)</f>
        <v>раб</v>
      </c>
      <c r="D86">
        <v>1358</v>
      </c>
      <c r="E86">
        <v>1.3341400000000001</v>
      </c>
      <c r="F86" s="32" t="str">
        <f>IF(C86="вых","",IF(VLOOKUP(A86,'Пиковый час'!$A$11:$B$31,2,FALSE)=Расчет!B86,1,""))</f>
        <v/>
      </c>
      <c r="G86" s="32" t="str">
        <f t="shared" si="2"/>
        <v/>
      </c>
      <c r="H86" s="37">
        <f>IF(C86="вых","",IF(VLOOKUP(B86,'Плановые пиковые часы'!$A$6:$B$29,2,FALSE)=1,1,""))</f>
        <v>1</v>
      </c>
      <c r="I86" s="37">
        <f t="shared" si="3"/>
        <v>1358</v>
      </c>
      <c r="J86" s="37"/>
    </row>
    <row r="87" spans="1:10" x14ac:dyDescent="0.3">
      <c r="A87" s="3">
        <v>43438</v>
      </c>
      <c r="B87">
        <v>9</v>
      </c>
      <c r="C87" s="21" t="str">
        <f>VLOOKUP(A87,Справочник!A$2:B$32,2,FALSE)</f>
        <v>раб</v>
      </c>
      <c r="D87">
        <v>1836</v>
      </c>
      <c r="E87">
        <v>1.4581900000000001</v>
      </c>
      <c r="F87" s="32" t="str">
        <f>IF(C87="вых","",IF(VLOOKUP(A87,'Пиковый час'!$A$11:$B$31,2,FALSE)=Расчет!B87,1,""))</f>
        <v/>
      </c>
      <c r="G87" s="32" t="str">
        <f t="shared" si="2"/>
        <v/>
      </c>
      <c r="H87" s="37">
        <f>IF(C87="вых","",IF(VLOOKUP(B87,'Плановые пиковые часы'!$A$6:$B$29,2,FALSE)=1,1,""))</f>
        <v>1</v>
      </c>
      <c r="I87" s="37">
        <f t="shared" si="3"/>
        <v>1836</v>
      </c>
      <c r="J87" s="37"/>
    </row>
    <row r="88" spans="1:10" x14ac:dyDescent="0.3">
      <c r="A88" s="3">
        <v>43438</v>
      </c>
      <c r="B88">
        <v>10</v>
      </c>
      <c r="C88" s="21" t="str">
        <f>VLOOKUP(A88,Справочник!A$2:B$32,2,FALSE)</f>
        <v>раб</v>
      </c>
      <c r="D88">
        <v>2130</v>
      </c>
      <c r="E88">
        <v>1.4865299999999999</v>
      </c>
      <c r="F88" s="32" t="str">
        <f>IF(C88="вых","",IF(VLOOKUP(A88,'Пиковый час'!$A$11:$B$31,2,FALSE)=Расчет!B88,1,""))</f>
        <v/>
      </c>
      <c r="G88" s="32" t="str">
        <f t="shared" si="2"/>
        <v/>
      </c>
      <c r="H88" s="37">
        <f>IF(C88="вых","",IF(VLOOKUP(B88,'Плановые пиковые часы'!$A$6:$B$29,2,FALSE)=1,1,""))</f>
        <v>1</v>
      </c>
      <c r="I88" s="37">
        <f t="shared" si="3"/>
        <v>2130</v>
      </c>
      <c r="J88" s="37"/>
    </row>
    <row r="89" spans="1:10" x14ac:dyDescent="0.3">
      <c r="A89" s="3">
        <v>43438</v>
      </c>
      <c r="B89">
        <v>11</v>
      </c>
      <c r="C89" s="21" t="str">
        <f>VLOOKUP(A89,Справочник!A$2:B$32,2,FALSE)</f>
        <v>раб</v>
      </c>
      <c r="D89">
        <v>2272</v>
      </c>
      <c r="E89">
        <v>1.5123499999999999</v>
      </c>
      <c r="F89" s="32" t="str">
        <f>IF(C89="вых","",IF(VLOOKUP(A89,'Пиковый час'!$A$11:$B$31,2,FALSE)=Расчет!B89,1,""))</f>
        <v/>
      </c>
      <c r="G89" s="32" t="str">
        <f t="shared" si="2"/>
        <v/>
      </c>
      <c r="H89" s="37">
        <f>IF(C89="вых","",IF(VLOOKUP(B89,'Плановые пиковые часы'!$A$6:$B$29,2,FALSE)=1,1,""))</f>
        <v>1</v>
      </c>
      <c r="I89" s="37">
        <f t="shared" si="3"/>
        <v>2272</v>
      </c>
      <c r="J89" s="37"/>
    </row>
    <row r="90" spans="1:10" x14ac:dyDescent="0.3">
      <c r="A90" s="3">
        <v>43438</v>
      </c>
      <c r="B90">
        <v>12</v>
      </c>
      <c r="C90" s="21" t="str">
        <f>VLOOKUP(A90,Справочник!A$2:B$32,2,FALSE)</f>
        <v>раб</v>
      </c>
      <c r="D90">
        <v>2243</v>
      </c>
      <c r="E90">
        <v>1.5241400000000001</v>
      </c>
      <c r="F90" s="32" t="str">
        <f>IF(C90="вых","",IF(VLOOKUP(A90,'Пиковый час'!$A$11:$B$31,2,FALSE)=Расчет!B90,1,""))</f>
        <v/>
      </c>
      <c r="G90" s="32" t="str">
        <f t="shared" si="2"/>
        <v/>
      </c>
      <c r="H90" s="37">
        <f>IF(C90="вых","",IF(VLOOKUP(B90,'Плановые пиковые часы'!$A$6:$B$29,2,FALSE)=1,1,""))</f>
        <v>1</v>
      </c>
      <c r="I90" s="37">
        <f t="shared" si="3"/>
        <v>2243</v>
      </c>
      <c r="J90" s="37"/>
    </row>
    <row r="91" spans="1:10" x14ac:dyDescent="0.3">
      <c r="A91" s="3">
        <v>43438</v>
      </c>
      <c r="B91">
        <v>13</v>
      </c>
      <c r="C91" s="21" t="str">
        <f>VLOOKUP(A91,Справочник!A$2:B$32,2,FALSE)</f>
        <v>раб</v>
      </c>
      <c r="D91">
        <v>2180</v>
      </c>
      <c r="E91">
        <v>1.5248599999999999</v>
      </c>
      <c r="F91" s="32" t="str">
        <f>IF(C91="вых","",IF(VLOOKUP(A91,'Пиковый час'!$A$11:$B$31,2,FALSE)=Расчет!B91,1,""))</f>
        <v/>
      </c>
      <c r="G91" s="32" t="str">
        <f t="shared" si="2"/>
        <v/>
      </c>
      <c r="H91" s="37" t="str">
        <f>IF(C91="вых","",IF(VLOOKUP(B91,'Плановые пиковые часы'!$A$6:$B$29,2,FALSE)=1,1,""))</f>
        <v/>
      </c>
      <c r="I91" s="37" t="str">
        <f t="shared" si="3"/>
        <v/>
      </c>
      <c r="J91" s="37"/>
    </row>
    <row r="92" spans="1:10" x14ac:dyDescent="0.3">
      <c r="A92" s="3">
        <v>43438</v>
      </c>
      <c r="B92">
        <v>14</v>
      </c>
      <c r="C92" s="21" t="str">
        <f>VLOOKUP(A92,Справочник!A$2:B$32,2,FALSE)</f>
        <v>раб</v>
      </c>
      <c r="D92">
        <v>2187</v>
      </c>
      <c r="E92">
        <v>1.5255799999999999</v>
      </c>
      <c r="F92" s="32" t="str">
        <f>IF(C92="вых","",IF(VLOOKUP(A92,'Пиковый час'!$A$11:$B$31,2,FALSE)=Расчет!B92,1,""))</f>
        <v/>
      </c>
      <c r="G92" s="32" t="str">
        <f t="shared" si="2"/>
        <v/>
      </c>
      <c r="H92" s="37" t="str">
        <f>IF(C92="вых","",IF(VLOOKUP(B92,'Плановые пиковые часы'!$A$6:$B$29,2,FALSE)=1,1,""))</f>
        <v/>
      </c>
      <c r="I92" s="37" t="str">
        <f t="shared" si="3"/>
        <v/>
      </c>
      <c r="J92" s="37"/>
    </row>
    <row r="93" spans="1:10" x14ac:dyDescent="0.3">
      <c r="A93" s="3">
        <v>43438</v>
      </c>
      <c r="B93">
        <v>15</v>
      </c>
      <c r="C93" s="21" t="str">
        <f>VLOOKUP(A93,Справочник!A$2:B$32,2,FALSE)</f>
        <v>раб</v>
      </c>
      <c r="D93">
        <v>2095</v>
      </c>
      <c r="E93">
        <v>1.5119</v>
      </c>
      <c r="F93" s="32" t="str">
        <f>IF(C93="вых","",IF(VLOOKUP(A93,'Пиковый час'!$A$11:$B$31,2,FALSE)=Расчет!B93,1,""))</f>
        <v/>
      </c>
      <c r="G93" s="32" t="str">
        <f t="shared" si="2"/>
        <v/>
      </c>
      <c r="H93" s="37">
        <f>IF(C93="вых","",IF(VLOOKUP(B93,'Плановые пиковые часы'!$A$6:$B$29,2,FALSE)=1,1,""))</f>
        <v>1</v>
      </c>
      <c r="I93" s="37">
        <f t="shared" si="3"/>
        <v>2095</v>
      </c>
      <c r="J93" s="37"/>
    </row>
    <row r="94" spans="1:10" x14ac:dyDescent="0.3">
      <c r="A94" s="3">
        <v>43438</v>
      </c>
      <c r="B94">
        <v>16</v>
      </c>
      <c r="C94" s="21" t="str">
        <f>VLOOKUP(A94,Справочник!A$2:B$32,2,FALSE)</f>
        <v>раб</v>
      </c>
      <c r="D94">
        <v>1972</v>
      </c>
      <c r="E94">
        <v>1.4985299999999999</v>
      </c>
      <c r="F94" s="32" t="str">
        <f>IF(C94="вых","",IF(VLOOKUP(A94,'Пиковый час'!$A$11:$B$31,2,FALSE)=Расчет!B94,1,""))</f>
        <v/>
      </c>
      <c r="G94" s="32" t="str">
        <f t="shared" si="2"/>
        <v/>
      </c>
      <c r="H94" s="37">
        <f>IF(C94="вых","",IF(VLOOKUP(B94,'Плановые пиковые часы'!$A$6:$B$29,2,FALSE)=1,1,""))</f>
        <v>1</v>
      </c>
      <c r="I94" s="37">
        <f t="shared" si="3"/>
        <v>1972</v>
      </c>
      <c r="J94" s="37"/>
    </row>
    <row r="95" spans="1:10" x14ac:dyDescent="0.3">
      <c r="A95" s="3">
        <v>43438</v>
      </c>
      <c r="B95">
        <v>17</v>
      </c>
      <c r="C95" s="21" t="str">
        <f>VLOOKUP(A95,Справочник!A$2:B$32,2,FALSE)</f>
        <v>раб</v>
      </c>
      <c r="D95">
        <v>1601</v>
      </c>
      <c r="E95">
        <v>1.4905599999999999</v>
      </c>
      <c r="F95" s="32" t="str">
        <f>IF(C95="вых","",IF(VLOOKUP(A95,'Пиковый час'!$A$11:$B$31,2,FALSE)=Расчет!B95,1,""))</f>
        <v/>
      </c>
      <c r="G95" s="32" t="str">
        <f t="shared" si="2"/>
        <v/>
      </c>
      <c r="H95" s="37">
        <f>IF(C95="вых","",IF(VLOOKUP(B95,'Плановые пиковые часы'!$A$6:$B$29,2,FALSE)=1,1,""))</f>
        <v>1</v>
      </c>
      <c r="I95" s="37">
        <f t="shared" si="3"/>
        <v>1601</v>
      </c>
      <c r="J95" s="37"/>
    </row>
    <row r="96" spans="1:10" x14ac:dyDescent="0.3">
      <c r="A96" s="3">
        <v>43438</v>
      </c>
      <c r="B96">
        <v>18</v>
      </c>
      <c r="C96" s="21" t="str">
        <f>VLOOKUP(A96,Справочник!A$2:B$32,2,FALSE)</f>
        <v>раб</v>
      </c>
      <c r="D96">
        <v>1266</v>
      </c>
      <c r="E96">
        <v>1.5230599999999999</v>
      </c>
      <c r="F96" s="32">
        <f>IF(C96="вых","",IF(VLOOKUP(A96,'Пиковый час'!$A$11:$B$31,2,FALSE)=Расчет!B96,1,""))</f>
        <v>1</v>
      </c>
      <c r="G96" s="32">
        <f t="shared" si="2"/>
        <v>1266</v>
      </c>
      <c r="H96" s="37">
        <f>IF(C96="вых","",IF(VLOOKUP(B96,'Плановые пиковые часы'!$A$6:$B$29,2,FALSE)=1,1,""))</f>
        <v>1</v>
      </c>
      <c r="I96" s="37">
        <f t="shared" si="3"/>
        <v>1266</v>
      </c>
      <c r="J96" s="37"/>
    </row>
    <row r="97" spans="1:10" x14ac:dyDescent="0.3">
      <c r="A97" s="3">
        <v>43438</v>
      </c>
      <c r="B97">
        <v>19</v>
      </c>
      <c r="C97" s="21" t="str">
        <f>VLOOKUP(A97,Справочник!A$2:B$32,2,FALSE)</f>
        <v>раб</v>
      </c>
      <c r="D97">
        <v>1142</v>
      </c>
      <c r="E97">
        <v>1.5343599999999999</v>
      </c>
      <c r="F97" s="32" t="str">
        <f>IF(C97="вых","",IF(VLOOKUP(A97,'Пиковый час'!$A$11:$B$31,2,FALSE)=Расчет!B97,1,""))</f>
        <v/>
      </c>
      <c r="G97" s="32" t="str">
        <f t="shared" si="2"/>
        <v/>
      </c>
      <c r="H97" s="37">
        <f>IF(C97="вых","",IF(VLOOKUP(B97,'Плановые пиковые часы'!$A$6:$B$29,2,FALSE)=1,1,""))</f>
        <v>1</v>
      </c>
      <c r="I97" s="37">
        <f t="shared" si="3"/>
        <v>1142</v>
      </c>
      <c r="J97" s="37"/>
    </row>
    <row r="98" spans="1:10" x14ac:dyDescent="0.3">
      <c r="A98" s="3">
        <v>43438</v>
      </c>
      <c r="B98">
        <v>20</v>
      </c>
      <c r="C98" s="21" t="str">
        <f>VLOOKUP(A98,Справочник!A$2:B$32,2,FALSE)</f>
        <v>раб</v>
      </c>
      <c r="D98">
        <v>1071</v>
      </c>
      <c r="E98">
        <v>1.52356</v>
      </c>
      <c r="F98" s="32" t="str">
        <f>IF(C98="вых","",IF(VLOOKUP(A98,'Пиковый час'!$A$11:$B$31,2,FALSE)=Расчет!B98,1,""))</f>
        <v/>
      </c>
      <c r="G98" s="32" t="str">
        <f t="shared" si="2"/>
        <v/>
      </c>
      <c r="H98" s="37">
        <f>IF(C98="вых","",IF(VLOOKUP(B98,'Плановые пиковые часы'!$A$6:$B$29,2,FALSE)=1,1,""))</f>
        <v>1</v>
      </c>
      <c r="I98" s="37">
        <f t="shared" si="3"/>
        <v>1071</v>
      </c>
      <c r="J98" s="37"/>
    </row>
    <row r="99" spans="1:10" x14ac:dyDescent="0.3">
      <c r="A99" s="3">
        <v>43438</v>
      </c>
      <c r="B99">
        <v>21</v>
      </c>
      <c r="C99" s="21" t="str">
        <f>VLOOKUP(A99,Справочник!A$2:B$32,2,FALSE)</f>
        <v>раб</v>
      </c>
      <c r="D99">
        <v>1050</v>
      </c>
      <c r="E99">
        <v>1.4961</v>
      </c>
      <c r="F99" s="32" t="str">
        <f>IF(C99="вых","",IF(VLOOKUP(A99,'Пиковый час'!$A$11:$B$31,2,FALSE)=Расчет!B99,1,""))</f>
        <v/>
      </c>
      <c r="G99" s="32" t="str">
        <f t="shared" si="2"/>
        <v/>
      </c>
      <c r="H99" s="37">
        <f>IF(C99="вых","",IF(VLOOKUP(B99,'Плановые пиковые часы'!$A$6:$B$29,2,FALSE)=1,1,""))</f>
        <v>1</v>
      </c>
      <c r="I99" s="37">
        <f t="shared" si="3"/>
        <v>1050</v>
      </c>
      <c r="J99" s="37"/>
    </row>
    <row r="100" spans="1:10" x14ac:dyDescent="0.3">
      <c r="A100" s="3">
        <v>43438</v>
      </c>
      <c r="B100">
        <v>22</v>
      </c>
      <c r="C100" s="21" t="str">
        <f>VLOOKUP(A100,Справочник!A$2:B$32,2,FALSE)</f>
        <v>раб</v>
      </c>
      <c r="D100">
        <v>1041</v>
      </c>
      <c r="E100">
        <v>1.47617</v>
      </c>
      <c r="F100" s="32" t="str">
        <f>IF(C100="вых","",IF(VLOOKUP(A100,'Пиковый час'!$A$11:$B$31,2,FALSE)=Расчет!B100,1,""))</f>
        <v/>
      </c>
      <c r="G100" s="32" t="str">
        <f t="shared" si="2"/>
        <v/>
      </c>
      <c r="H100" s="37" t="str">
        <f>IF(C100="вых","",IF(VLOOKUP(B100,'Плановые пиковые часы'!$A$6:$B$29,2,FALSE)=1,1,""))</f>
        <v/>
      </c>
      <c r="I100" s="37" t="str">
        <f t="shared" si="3"/>
        <v/>
      </c>
      <c r="J100" s="37"/>
    </row>
    <row r="101" spans="1:10" x14ac:dyDescent="0.3">
      <c r="A101" s="3">
        <v>43438</v>
      </c>
      <c r="B101">
        <v>23</v>
      </c>
      <c r="C101" s="21" t="str">
        <f>VLOOKUP(A101,Справочник!A$2:B$32,2,FALSE)</f>
        <v>раб</v>
      </c>
      <c r="D101">
        <v>1036</v>
      </c>
      <c r="E101">
        <v>1.39571</v>
      </c>
      <c r="F101" s="32" t="str">
        <f>IF(C101="вых","",IF(VLOOKUP(A101,'Пиковый час'!$A$11:$B$31,2,FALSE)=Расчет!B101,1,""))</f>
        <v/>
      </c>
      <c r="G101" s="32" t="str">
        <f t="shared" si="2"/>
        <v/>
      </c>
      <c r="H101" s="37" t="str">
        <f>IF(C101="вых","",IF(VLOOKUP(B101,'Плановые пиковые часы'!$A$6:$B$29,2,FALSE)=1,1,""))</f>
        <v/>
      </c>
      <c r="I101" s="37" t="str">
        <f t="shared" si="3"/>
        <v/>
      </c>
      <c r="J101" s="37"/>
    </row>
    <row r="102" spans="1:10" x14ac:dyDescent="0.3">
      <c r="A102" s="3">
        <v>43438</v>
      </c>
      <c r="B102">
        <v>24</v>
      </c>
      <c r="C102" s="21" t="str">
        <f>VLOOKUP(A102,Справочник!A$2:B$32,2,FALSE)</f>
        <v>раб</v>
      </c>
      <c r="D102">
        <v>1035</v>
      </c>
      <c r="E102">
        <v>1.0754600000000001</v>
      </c>
      <c r="F102" s="32" t="str">
        <f>IF(C102="вых","",IF(VLOOKUP(A102,'Пиковый час'!$A$11:$B$31,2,FALSE)=Расчет!B102,1,""))</f>
        <v/>
      </c>
      <c r="G102" s="32" t="str">
        <f t="shared" si="2"/>
        <v/>
      </c>
      <c r="H102" s="37" t="str">
        <f>IF(C102="вых","",IF(VLOOKUP(B102,'Плановые пиковые часы'!$A$6:$B$29,2,FALSE)=1,1,""))</f>
        <v/>
      </c>
      <c r="I102" s="37" t="str">
        <f t="shared" si="3"/>
        <v/>
      </c>
      <c r="J102" s="37"/>
    </row>
    <row r="103" spans="1:10" x14ac:dyDescent="0.3">
      <c r="A103" s="3">
        <v>43439</v>
      </c>
      <c r="B103">
        <v>1</v>
      </c>
      <c r="C103" s="21" t="str">
        <f>VLOOKUP(A103,Справочник!A$2:B$32,2,FALSE)</f>
        <v>раб</v>
      </c>
      <c r="D103">
        <v>1033</v>
      </c>
      <c r="E103">
        <v>0.99439999999999995</v>
      </c>
      <c r="F103" s="32" t="str">
        <f>IF(C103="вых","",IF(VLOOKUP(A103,'Пиковый час'!$A$11:$B$31,2,FALSE)=Расчет!B103,1,""))</f>
        <v/>
      </c>
      <c r="G103" s="32" t="str">
        <f t="shared" si="2"/>
        <v/>
      </c>
      <c r="H103" s="37" t="str">
        <f>IF(C103="вых","",IF(VLOOKUP(B103,'Плановые пиковые часы'!$A$6:$B$29,2,FALSE)=1,1,""))</f>
        <v/>
      </c>
      <c r="I103" s="37" t="str">
        <f t="shared" si="3"/>
        <v/>
      </c>
      <c r="J103" s="37">
        <f>IF(C103="вых","",MAX(I103:I126))</f>
        <v>2158</v>
      </c>
    </row>
    <row r="104" spans="1:10" x14ac:dyDescent="0.3">
      <c r="A104" s="3">
        <v>43439</v>
      </c>
      <c r="B104">
        <v>2</v>
      </c>
      <c r="C104" s="21" t="str">
        <f>VLOOKUP(A104,Справочник!A$2:B$32,2,FALSE)</f>
        <v>раб</v>
      </c>
      <c r="D104">
        <v>1036</v>
      </c>
      <c r="E104">
        <v>0.93915999999999999</v>
      </c>
      <c r="F104" s="32" t="str">
        <f>IF(C104="вых","",IF(VLOOKUP(A104,'Пиковый час'!$A$11:$B$31,2,FALSE)=Расчет!B104,1,""))</f>
        <v/>
      </c>
      <c r="G104" s="32" t="str">
        <f t="shared" si="2"/>
        <v/>
      </c>
      <c r="H104" s="37" t="str">
        <f>IF(C104="вых","",IF(VLOOKUP(B104,'Плановые пиковые часы'!$A$6:$B$29,2,FALSE)=1,1,""))</f>
        <v/>
      </c>
      <c r="I104" s="37" t="str">
        <f t="shared" si="3"/>
        <v/>
      </c>
      <c r="J104" s="37"/>
    </row>
    <row r="105" spans="1:10" x14ac:dyDescent="0.3">
      <c r="A105" s="3">
        <v>43439</v>
      </c>
      <c r="B105">
        <v>3</v>
      </c>
      <c r="C105" s="21" t="str">
        <f>VLOOKUP(A105,Справочник!A$2:B$32,2,FALSE)</f>
        <v>раб</v>
      </c>
      <c r="D105">
        <v>1035</v>
      </c>
      <c r="E105">
        <v>0.89149999999999996</v>
      </c>
      <c r="F105" s="32" t="str">
        <f>IF(C105="вых","",IF(VLOOKUP(A105,'Пиковый час'!$A$11:$B$31,2,FALSE)=Расчет!B105,1,""))</f>
        <v/>
      </c>
      <c r="G105" s="32" t="str">
        <f t="shared" si="2"/>
        <v/>
      </c>
      <c r="H105" s="37" t="str">
        <f>IF(C105="вых","",IF(VLOOKUP(B105,'Плановые пиковые часы'!$A$6:$B$29,2,FALSE)=1,1,""))</f>
        <v/>
      </c>
      <c r="I105" s="37" t="str">
        <f t="shared" si="3"/>
        <v/>
      </c>
      <c r="J105" s="37"/>
    </row>
    <row r="106" spans="1:10" x14ac:dyDescent="0.3">
      <c r="A106" s="3">
        <v>43439</v>
      </c>
      <c r="B106">
        <v>4</v>
      </c>
      <c r="C106" s="21" t="str">
        <f>VLOOKUP(A106,Справочник!A$2:B$32,2,FALSE)</f>
        <v>раб</v>
      </c>
      <c r="D106">
        <v>1034</v>
      </c>
      <c r="E106">
        <v>0.88982000000000006</v>
      </c>
      <c r="F106" s="32" t="str">
        <f>IF(C106="вых","",IF(VLOOKUP(A106,'Пиковый час'!$A$11:$B$31,2,FALSE)=Расчет!B106,1,""))</f>
        <v/>
      </c>
      <c r="G106" s="32" t="str">
        <f t="shared" si="2"/>
        <v/>
      </c>
      <c r="H106" s="37" t="str">
        <f>IF(C106="вых","",IF(VLOOKUP(B106,'Плановые пиковые часы'!$A$6:$B$29,2,FALSE)=1,1,""))</f>
        <v/>
      </c>
      <c r="I106" s="37" t="str">
        <f t="shared" si="3"/>
        <v/>
      </c>
      <c r="J106" s="37"/>
    </row>
    <row r="107" spans="1:10" x14ac:dyDescent="0.3">
      <c r="A107" s="3">
        <v>43439</v>
      </c>
      <c r="B107">
        <v>5</v>
      </c>
      <c r="C107" s="21" t="str">
        <f>VLOOKUP(A107,Справочник!A$2:B$32,2,FALSE)</f>
        <v>раб</v>
      </c>
      <c r="D107">
        <v>1034</v>
      </c>
      <c r="E107">
        <v>0.93330999999999997</v>
      </c>
      <c r="F107" s="32" t="str">
        <f>IF(C107="вых","",IF(VLOOKUP(A107,'Пиковый час'!$A$11:$B$31,2,FALSE)=Расчет!B107,1,""))</f>
        <v/>
      </c>
      <c r="G107" s="32" t="str">
        <f t="shared" si="2"/>
        <v/>
      </c>
      <c r="H107" s="37" t="str">
        <f>IF(C107="вых","",IF(VLOOKUP(B107,'Плановые пиковые часы'!$A$6:$B$29,2,FALSE)=1,1,""))</f>
        <v/>
      </c>
      <c r="I107" s="37" t="str">
        <f t="shared" si="3"/>
        <v/>
      </c>
      <c r="J107" s="37"/>
    </row>
    <row r="108" spans="1:10" x14ac:dyDescent="0.3">
      <c r="A108" s="3">
        <v>43439</v>
      </c>
      <c r="B108">
        <v>6</v>
      </c>
      <c r="C108" s="21" t="str">
        <f>VLOOKUP(A108,Справочник!A$2:B$32,2,FALSE)</f>
        <v>раб</v>
      </c>
      <c r="D108">
        <v>1038</v>
      </c>
      <c r="E108">
        <v>1.01492</v>
      </c>
      <c r="F108" s="32" t="str">
        <f>IF(C108="вых","",IF(VLOOKUP(A108,'Пиковый час'!$A$11:$B$31,2,FALSE)=Расчет!B108,1,""))</f>
        <v/>
      </c>
      <c r="G108" s="32" t="str">
        <f t="shared" si="2"/>
        <v/>
      </c>
      <c r="H108" s="37" t="str">
        <f>IF(C108="вых","",IF(VLOOKUP(B108,'Плановые пиковые часы'!$A$6:$B$29,2,FALSE)=1,1,""))</f>
        <v/>
      </c>
      <c r="I108" s="37" t="str">
        <f t="shared" si="3"/>
        <v/>
      </c>
      <c r="J108" s="37"/>
    </row>
    <row r="109" spans="1:10" x14ac:dyDescent="0.3">
      <c r="A109" s="3">
        <v>43439</v>
      </c>
      <c r="B109">
        <v>7</v>
      </c>
      <c r="C109" s="21" t="str">
        <f>VLOOKUP(A109,Справочник!A$2:B$32,2,FALSE)</f>
        <v>раб</v>
      </c>
      <c r="D109">
        <v>1096</v>
      </c>
      <c r="E109">
        <v>1.12693</v>
      </c>
      <c r="F109" s="32" t="str">
        <f>IF(C109="вых","",IF(VLOOKUP(A109,'Пиковый час'!$A$11:$B$31,2,FALSE)=Расчет!B109,1,""))</f>
        <v/>
      </c>
      <c r="G109" s="32" t="str">
        <f t="shared" si="2"/>
        <v/>
      </c>
      <c r="H109" s="37" t="str">
        <f>IF(C109="вых","",IF(VLOOKUP(B109,'Плановые пиковые часы'!$A$6:$B$29,2,FALSE)=1,1,""))</f>
        <v/>
      </c>
      <c r="I109" s="37" t="str">
        <f t="shared" si="3"/>
        <v/>
      </c>
      <c r="J109" s="37"/>
    </row>
    <row r="110" spans="1:10" x14ac:dyDescent="0.3">
      <c r="A110" s="3">
        <v>43439</v>
      </c>
      <c r="B110">
        <v>8</v>
      </c>
      <c r="C110" s="21" t="str">
        <f>VLOOKUP(A110,Справочник!A$2:B$32,2,FALSE)</f>
        <v>раб</v>
      </c>
      <c r="D110">
        <v>1243</v>
      </c>
      <c r="E110">
        <v>1.3992</v>
      </c>
      <c r="F110" s="32" t="str">
        <f>IF(C110="вых","",IF(VLOOKUP(A110,'Пиковый час'!$A$11:$B$31,2,FALSE)=Расчет!B110,1,""))</f>
        <v/>
      </c>
      <c r="G110" s="32" t="str">
        <f t="shared" si="2"/>
        <v/>
      </c>
      <c r="H110" s="37">
        <f>IF(C110="вых","",IF(VLOOKUP(B110,'Плановые пиковые часы'!$A$6:$B$29,2,FALSE)=1,1,""))</f>
        <v>1</v>
      </c>
      <c r="I110" s="37">
        <f t="shared" si="3"/>
        <v>1243</v>
      </c>
      <c r="J110" s="37"/>
    </row>
    <row r="111" spans="1:10" x14ac:dyDescent="0.3">
      <c r="A111" s="3">
        <v>43439</v>
      </c>
      <c r="B111">
        <v>9</v>
      </c>
      <c r="C111" s="21" t="str">
        <f>VLOOKUP(A111,Справочник!A$2:B$32,2,FALSE)</f>
        <v>раб</v>
      </c>
      <c r="D111">
        <v>1708</v>
      </c>
      <c r="E111">
        <v>1.49169</v>
      </c>
      <c r="F111" s="32" t="str">
        <f>IF(C111="вых","",IF(VLOOKUP(A111,'Пиковый час'!$A$11:$B$31,2,FALSE)=Расчет!B111,1,""))</f>
        <v/>
      </c>
      <c r="G111" s="32" t="str">
        <f t="shared" si="2"/>
        <v/>
      </c>
      <c r="H111" s="37">
        <f>IF(C111="вых","",IF(VLOOKUP(B111,'Плановые пиковые часы'!$A$6:$B$29,2,FALSE)=1,1,""))</f>
        <v>1</v>
      </c>
      <c r="I111" s="37">
        <f t="shared" si="3"/>
        <v>1708</v>
      </c>
      <c r="J111" s="37"/>
    </row>
    <row r="112" spans="1:10" x14ac:dyDescent="0.3">
      <c r="A112" s="3">
        <v>43439</v>
      </c>
      <c r="B112">
        <v>10</v>
      </c>
      <c r="C112" s="21" t="str">
        <f>VLOOKUP(A112,Справочник!A$2:B$32,2,FALSE)</f>
        <v>раб</v>
      </c>
      <c r="D112">
        <v>1990</v>
      </c>
      <c r="E112">
        <v>1.5504</v>
      </c>
      <c r="F112" s="32" t="str">
        <f>IF(C112="вых","",IF(VLOOKUP(A112,'Пиковый час'!$A$11:$B$31,2,FALSE)=Расчет!B112,1,""))</f>
        <v/>
      </c>
      <c r="G112" s="32" t="str">
        <f t="shared" si="2"/>
        <v/>
      </c>
      <c r="H112" s="37">
        <f>IF(C112="вых","",IF(VLOOKUP(B112,'Плановые пиковые часы'!$A$6:$B$29,2,FALSE)=1,1,""))</f>
        <v>1</v>
      </c>
      <c r="I112" s="37">
        <f t="shared" si="3"/>
        <v>1990</v>
      </c>
      <c r="J112" s="37"/>
    </row>
    <row r="113" spans="1:10" x14ac:dyDescent="0.3">
      <c r="A113" s="3">
        <v>43439</v>
      </c>
      <c r="B113">
        <v>11</v>
      </c>
      <c r="C113" s="21" t="str">
        <f>VLOOKUP(A113,Справочник!A$2:B$32,2,FALSE)</f>
        <v>раб</v>
      </c>
      <c r="D113">
        <v>2137</v>
      </c>
      <c r="E113">
        <v>1.5676600000000001</v>
      </c>
      <c r="F113" s="32" t="str">
        <f>IF(C113="вых","",IF(VLOOKUP(A113,'Пиковый час'!$A$11:$B$31,2,FALSE)=Расчет!B113,1,""))</f>
        <v/>
      </c>
      <c r="G113" s="32" t="str">
        <f t="shared" si="2"/>
        <v/>
      </c>
      <c r="H113" s="37">
        <f>IF(C113="вых","",IF(VLOOKUP(B113,'Плановые пиковые часы'!$A$6:$B$29,2,FALSE)=1,1,""))</f>
        <v>1</v>
      </c>
      <c r="I113" s="37">
        <f t="shared" si="3"/>
        <v>2137</v>
      </c>
      <c r="J113" s="37"/>
    </row>
    <row r="114" spans="1:10" x14ac:dyDescent="0.3">
      <c r="A114" s="3">
        <v>43439</v>
      </c>
      <c r="B114">
        <v>12</v>
      </c>
      <c r="C114" s="21" t="str">
        <f>VLOOKUP(A114,Справочник!A$2:B$32,2,FALSE)</f>
        <v>раб</v>
      </c>
      <c r="D114">
        <v>2158</v>
      </c>
      <c r="E114">
        <v>1.5872899999999999</v>
      </c>
      <c r="F114" s="32" t="str">
        <f>IF(C114="вых","",IF(VLOOKUP(A114,'Пиковый час'!$A$11:$B$31,2,FALSE)=Расчет!B114,1,""))</f>
        <v/>
      </c>
      <c r="G114" s="32" t="str">
        <f t="shared" si="2"/>
        <v/>
      </c>
      <c r="H114" s="37">
        <f>IF(C114="вых","",IF(VLOOKUP(B114,'Плановые пиковые часы'!$A$6:$B$29,2,FALSE)=1,1,""))</f>
        <v>1</v>
      </c>
      <c r="I114" s="37">
        <f t="shared" si="3"/>
        <v>2158</v>
      </c>
      <c r="J114" s="37"/>
    </row>
    <row r="115" spans="1:10" x14ac:dyDescent="0.3">
      <c r="A115" s="3">
        <v>43439</v>
      </c>
      <c r="B115">
        <v>13</v>
      </c>
      <c r="C115" s="21" t="str">
        <f>VLOOKUP(A115,Справочник!A$2:B$32,2,FALSE)</f>
        <v>раб</v>
      </c>
      <c r="D115">
        <v>2112</v>
      </c>
      <c r="E115">
        <v>1.59809</v>
      </c>
      <c r="F115" s="32" t="str">
        <f>IF(C115="вых","",IF(VLOOKUP(A115,'Пиковый час'!$A$11:$B$31,2,FALSE)=Расчет!B115,1,""))</f>
        <v/>
      </c>
      <c r="G115" s="32" t="str">
        <f t="shared" si="2"/>
        <v/>
      </c>
      <c r="H115" s="37" t="str">
        <f>IF(C115="вых","",IF(VLOOKUP(B115,'Плановые пиковые часы'!$A$6:$B$29,2,FALSE)=1,1,""))</f>
        <v/>
      </c>
      <c r="I115" s="37" t="str">
        <f t="shared" si="3"/>
        <v/>
      </c>
      <c r="J115" s="37"/>
    </row>
    <row r="116" spans="1:10" x14ac:dyDescent="0.3">
      <c r="A116" s="3">
        <v>43439</v>
      </c>
      <c r="B116">
        <v>14</v>
      </c>
      <c r="C116" s="21" t="str">
        <f>VLOOKUP(A116,Справочник!A$2:B$32,2,FALSE)</f>
        <v>раб</v>
      </c>
      <c r="D116">
        <v>2101</v>
      </c>
      <c r="E116">
        <v>1.6344799999999999</v>
      </c>
      <c r="F116" s="32" t="str">
        <f>IF(C116="вых","",IF(VLOOKUP(A116,'Пиковый час'!$A$11:$B$31,2,FALSE)=Расчет!B116,1,""))</f>
        <v/>
      </c>
      <c r="G116" s="32" t="str">
        <f t="shared" si="2"/>
        <v/>
      </c>
      <c r="H116" s="37" t="str">
        <f>IF(C116="вых","",IF(VLOOKUP(B116,'Плановые пиковые часы'!$A$6:$B$29,2,FALSE)=1,1,""))</f>
        <v/>
      </c>
      <c r="I116" s="37" t="str">
        <f t="shared" si="3"/>
        <v/>
      </c>
      <c r="J116" s="37"/>
    </row>
    <row r="117" spans="1:10" x14ac:dyDescent="0.3">
      <c r="A117" s="3">
        <v>43439</v>
      </c>
      <c r="B117">
        <v>15</v>
      </c>
      <c r="C117" s="21" t="str">
        <f>VLOOKUP(A117,Справочник!A$2:B$32,2,FALSE)</f>
        <v>раб</v>
      </c>
      <c r="D117">
        <v>2092</v>
      </c>
      <c r="E117">
        <v>1.57589</v>
      </c>
      <c r="F117" s="32" t="str">
        <f>IF(C117="вых","",IF(VLOOKUP(A117,'Пиковый час'!$A$11:$B$31,2,FALSE)=Расчет!B117,1,""))</f>
        <v/>
      </c>
      <c r="G117" s="32" t="str">
        <f t="shared" si="2"/>
        <v/>
      </c>
      <c r="H117" s="37">
        <f>IF(C117="вых","",IF(VLOOKUP(B117,'Плановые пиковые часы'!$A$6:$B$29,2,FALSE)=1,1,""))</f>
        <v>1</v>
      </c>
      <c r="I117" s="37">
        <f t="shared" si="3"/>
        <v>2092</v>
      </c>
      <c r="J117" s="37"/>
    </row>
    <row r="118" spans="1:10" x14ac:dyDescent="0.3">
      <c r="A118" s="3">
        <v>43439</v>
      </c>
      <c r="B118">
        <v>16</v>
      </c>
      <c r="C118" s="21" t="str">
        <f>VLOOKUP(A118,Справочник!A$2:B$32,2,FALSE)</f>
        <v>раб</v>
      </c>
      <c r="D118">
        <v>1944</v>
      </c>
      <c r="E118">
        <v>1.5587200000000001</v>
      </c>
      <c r="F118" s="32" t="str">
        <f>IF(C118="вых","",IF(VLOOKUP(A118,'Пиковый час'!$A$11:$B$31,2,FALSE)=Расчет!B118,1,""))</f>
        <v/>
      </c>
      <c r="G118" s="32" t="str">
        <f t="shared" si="2"/>
        <v/>
      </c>
      <c r="H118" s="37">
        <f>IF(C118="вых","",IF(VLOOKUP(B118,'Плановые пиковые часы'!$A$6:$B$29,2,FALSE)=1,1,""))</f>
        <v>1</v>
      </c>
      <c r="I118" s="37">
        <f t="shared" si="3"/>
        <v>1944</v>
      </c>
      <c r="J118" s="37"/>
    </row>
    <row r="119" spans="1:10" x14ac:dyDescent="0.3">
      <c r="A119" s="3">
        <v>43439</v>
      </c>
      <c r="B119">
        <v>17</v>
      </c>
      <c r="C119" s="21" t="str">
        <f>VLOOKUP(A119,Справочник!A$2:B$32,2,FALSE)</f>
        <v>раб</v>
      </c>
      <c r="D119">
        <v>1560</v>
      </c>
      <c r="E119">
        <v>1.5475399999999999</v>
      </c>
      <c r="F119" s="32">
        <f>IF(C119="вых","",IF(VLOOKUP(A119,'Пиковый час'!$A$11:$B$31,2,FALSE)=Расчет!B119,1,""))</f>
        <v>1</v>
      </c>
      <c r="G119" s="32">
        <f t="shared" si="2"/>
        <v>1560</v>
      </c>
      <c r="H119" s="37">
        <f>IF(C119="вых","",IF(VLOOKUP(B119,'Плановые пиковые часы'!$A$6:$B$29,2,FALSE)=1,1,""))</f>
        <v>1</v>
      </c>
      <c r="I119" s="37">
        <f t="shared" si="3"/>
        <v>1560</v>
      </c>
      <c r="J119" s="37"/>
    </row>
    <row r="120" spans="1:10" x14ac:dyDescent="0.3">
      <c r="A120" s="3">
        <v>43439</v>
      </c>
      <c r="B120">
        <v>18</v>
      </c>
      <c r="C120" s="21" t="str">
        <f>VLOOKUP(A120,Справочник!A$2:B$32,2,FALSE)</f>
        <v>раб</v>
      </c>
      <c r="D120">
        <v>1263</v>
      </c>
      <c r="E120">
        <v>1.5780699999999999</v>
      </c>
      <c r="F120" s="32" t="str">
        <f>IF(C120="вых","",IF(VLOOKUP(A120,'Пиковый час'!$A$11:$B$31,2,FALSE)=Расчет!B120,1,""))</f>
        <v/>
      </c>
      <c r="G120" s="32" t="str">
        <f t="shared" si="2"/>
        <v/>
      </c>
      <c r="H120" s="37">
        <f>IF(C120="вых","",IF(VLOOKUP(B120,'Плановые пиковые часы'!$A$6:$B$29,2,FALSE)=1,1,""))</f>
        <v>1</v>
      </c>
      <c r="I120" s="37">
        <f t="shared" si="3"/>
        <v>1263</v>
      </c>
      <c r="J120" s="37"/>
    </row>
    <row r="121" spans="1:10" x14ac:dyDescent="0.3">
      <c r="A121" s="3">
        <v>43439</v>
      </c>
      <c r="B121">
        <v>19</v>
      </c>
      <c r="C121" s="21" t="str">
        <f>VLOOKUP(A121,Справочник!A$2:B$32,2,FALSE)</f>
        <v>раб</v>
      </c>
      <c r="D121">
        <v>1143</v>
      </c>
      <c r="E121">
        <v>1.5743099999999999</v>
      </c>
      <c r="F121" s="32" t="str">
        <f>IF(C121="вых","",IF(VLOOKUP(A121,'Пиковый час'!$A$11:$B$31,2,FALSE)=Расчет!B121,1,""))</f>
        <v/>
      </c>
      <c r="G121" s="32" t="str">
        <f t="shared" si="2"/>
        <v/>
      </c>
      <c r="H121" s="37">
        <f>IF(C121="вых","",IF(VLOOKUP(B121,'Плановые пиковые часы'!$A$6:$B$29,2,FALSE)=1,1,""))</f>
        <v>1</v>
      </c>
      <c r="I121" s="37">
        <f t="shared" si="3"/>
        <v>1143</v>
      </c>
      <c r="J121" s="37"/>
    </row>
    <row r="122" spans="1:10" x14ac:dyDescent="0.3">
      <c r="A122" s="3">
        <v>43439</v>
      </c>
      <c r="B122">
        <v>20</v>
      </c>
      <c r="C122" s="21" t="str">
        <f>VLOOKUP(A122,Справочник!A$2:B$32,2,FALSE)</f>
        <v>раб</v>
      </c>
      <c r="D122">
        <v>1087</v>
      </c>
      <c r="E122">
        <v>1.5711600000000001</v>
      </c>
      <c r="F122" s="32" t="str">
        <f>IF(C122="вых","",IF(VLOOKUP(A122,'Пиковый час'!$A$11:$B$31,2,FALSE)=Расчет!B122,1,""))</f>
        <v/>
      </c>
      <c r="G122" s="32" t="str">
        <f t="shared" si="2"/>
        <v/>
      </c>
      <c r="H122" s="37">
        <f>IF(C122="вых","",IF(VLOOKUP(B122,'Плановые пиковые часы'!$A$6:$B$29,2,FALSE)=1,1,""))</f>
        <v>1</v>
      </c>
      <c r="I122" s="37">
        <f t="shared" si="3"/>
        <v>1087</v>
      </c>
      <c r="J122" s="37"/>
    </row>
    <row r="123" spans="1:10" x14ac:dyDescent="0.3">
      <c r="A123" s="3">
        <v>43439</v>
      </c>
      <c r="B123">
        <v>21</v>
      </c>
      <c r="C123" s="21" t="str">
        <f>VLOOKUP(A123,Справочник!A$2:B$32,2,FALSE)</f>
        <v>раб</v>
      </c>
      <c r="D123">
        <v>1057</v>
      </c>
      <c r="E123">
        <v>1.53054</v>
      </c>
      <c r="F123" s="32" t="str">
        <f>IF(C123="вых","",IF(VLOOKUP(A123,'Пиковый час'!$A$11:$B$31,2,FALSE)=Расчет!B123,1,""))</f>
        <v/>
      </c>
      <c r="G123" s="32" t="str">
        <f t="shared" si="2"/>
        <v/>
      </c>
      <c r="H123" s="37">
        <f>IF(C123="вых","",IF(VLOOKUP(B123,'Плановые пиковые часы'!$A$6:$B$29,2,FALSE)=1,1,""))</f>
        <v>1</v>
      </c>
      <c r="I123" s="37">
        <f t="shared" si="3"/>
        <v>1057</v>
      </c>
      <c r="J123" s="37"/>
    </row>
    <row r="124" spans="1:10" x14ac:dyDescent="0.3">
      <c r="A124" s="3">
        <v>43439</v>
      </c>
      <c r="B124">
        <v>22</v>
      </c>
      <c r="C124" s="21" t="str">
        <f>VLOOKUP(A124,Справочник!A$2:B$32,2,FALSE)</f>
        <v>раб</v>
      </c>
      <c r="D124">
        <v>1055</v>
      </c>
      <c r="E124">
        <v>1.45556</v>
      </c>
      <c r="F124" s="32" t="str">
        <f>IF(C124="вых","",IF(VLOOKUP(A124,'Пиковый час'!$A$11:$B$31,2,FALSE)=Расчет!B124,1,""))</f>
        <v/>
      </c>
      <c r="G124" s="32" t="str">
        <f t="shared" si="2"/>
        <v/>
      </c>
      <c r="H124" s="37" t="str">
        <f>IF(C124="вых","",IF(VLOOKUP(B124,'Плановые пиковые часы'!$A$6:$B$29,2,FALSE)=1,1,""))</f>
        <v/>
      </c>
      <c r="I124" s="37" t="str">
        <f t="shared" si="3"/>
        <v/>
      </c>
      <c r="J124" s="37"/>
    </row>
    <row r="125" spans="1:10" x14ac:dyDescent="0.3">
      <c r="A125" s="3">
        <v>43439</v>
      </c>
      <c r="B125">
        <v>23</v>
      </c>
      <c r="C125" s="21" t="str">
        <f>VLOOKUP(A125,Справочник!A$2:B$32,2,FALSE)</f>
        <v>раб</v>
      </c>
      <c r="D125">
        <v>1050</v>
      </c>
      <c r="E125">
        <v>1.1904300000000001</v>
      </c>
      <c r="F125" s="32" t="str">
        <f>IF(C125="вых","",IF(VLOOKUP(A125,'Пиковый час'!$A$11:$B$31,2,FALSE)=Расчет!B125,1,""))</f>
        <v/>
      </c>
      <c r="G125" s="32" t="str">
        <f t="shared" si="2"/>
        <v/>
      </c>
      <c r="H125" s="37" t="str">
        <f>IF(C125="вых","",IF(VLOOKUP(B125,'Плановые пиковые часы'!$A$6:$B$29,2,FALSE)=1,1,""))</f>
        <v/>
      </c>
      <c r="I125" s="37" t="str">
        <f t="shared" si="3"/>
        <v/>
      </c>
      <c r="J125" s="37"/>
    </row>
    <row r="126" spans="1:10" x14ac:dyDescent="0.3">
      <c r="A126" s="3">
        <v>43439</v>
      </c>
      <c r="B126">
        <v>24</v>
      </c>
      <c r="C126" s="21" t="str">
        <f>VLOOKUP(A126,Справочник!A$2:B$32,2,FALSE)</f>
        <v>раб</v>
      </c>
      <c r="D126">
        <v>1045</v>
      </c>
      <c r="E126">
        <v>1.07504</v>
      </c>
      <c r="F126" s="32" t="str">
        <f>IF(C126="вых","",IF(VLOOKUP(A126,'Пиковый час'!$A$11:$B$31,2,FALSE)=Расчет!B126,1,""))</f>
        <v/>
      </c>
      <c r="G126" s="32" t="str">
        <f t="shared" si="2"/>
        <v/>
      </c>
      <c r="H126" s="37" t="str">
        <f>IF(C126="вых","",IF(VLOOKUP(B126,'Плановые пиковые часы'!$A$6:$B$29,2,FALSE)=1,1,""))</f>
        <v/>
      </c>
      <c r="I126" s="37" t="str">
        <f t="shared" si="3"/>
        <v/>
      </c>
      <c r="J126" s="37"/>
    </row>
    <row r="127" spans="1:10" x14ac:dyDescent="0.3">
      <c r="A127" s="3">
        <v>43440</v>
      </c>
      <c r="B127">
        <v>1</v>
      </c>
      <c r="C127" s="21" t="str">
        <f>VLOOKUP(A127,Справочник!A$2:B$32,2,FALSE)</f>
        <v>раб</v>
      </c>
      <c r="D127">
        <v>1046</v>
      </c>
      <c r="E127">
        <v>0.99163999999999997</v>
      </c>
      <c r="F127" s="32" t="str">
        <f>IF(C127="вых","",IF(VLOOKUP(A127,'Пиковый час'!$A$11:$B$31,2,FALSE)=Расчет!B127,1,""))</f>
        <v/>
      </c>
      <c r="G127" s="32" t="str">
        <f t="shared" si="2"/>
        <v/>
      </c>
      <c r="H127" s="37" t="str">
        <f>IF(C127="вых","",IF(VLOOKUP(B127,'Плановые пиковые часы'!$A$6:$B$29,2,FALSE)=1,1,""))</f>
        <v/>
      </c>
      <c r="I127" s="37" t="str">
        <f t="shared" si="3"/>
        <v/>
      </c>
      <c r="J127" s="37">
        <f>IF(C127="вых","",MAX(I127:I150))</f>
        <v>2243</v>
      </c>
    </row>
    <row r="128" spans="1:10" x14ac:dyDescent="0.3">
      <c r="A128" s="3">
        <v>43440</v>
      </c>
      <c r="B128">
        <v>2</v>
      </c>
      <c r="C128" s="21" t="str">
        <f>VLOOKUP(A128,Справочник!A$2:B$32,2,FALSE)</f>
        <v>раб</v>
      </c>
      <c r="D128">
        <v>1044</v>
      </c>
      <c r="E128">
        <v>0.91632000000000002</v>
      </c>
      <c r="F128" s="32" t="str">
        <f>IF(C128="вых","",IF(VLOOKUP(A128,'Пиковый час'!$A$11:$B$31,2,FALSE)=Расчет!B128,1,""))</f>
        <v/>
      </c>
      <c r="G128" s="32" t="str">
        <f t="shared" si="2"/>
        <v/>
      </c>
      <c r="H128" s="37" t="str">
        <f>IF(C128="вых","",IF(VLOOKUP(B128,'Плановые пиковые часы'!$A$6:$B$29,2,FALSE)=1,1,""))</f>
        <v/>
      </c>
      <c r="I128" s="37" t="str">
        <f t="shared" si="3"/>
        <v/>
      </c>
      <c r="J128" s="37"/>
    </row>
    <row r="129" spans="1:10" x14ac:dyDescent="0.3">
      <c r="A129" s="3">
        <v>43440</v>
      </c>
      <c r="B129">
        <v>3</v>
      </c>
      <c r="C129" s="21" t="str">
        <f>VLOOKUP(A129,Справочник!A$2:B$32,2,FALSE)</f>
        <v>раб</v>
      </c>
      <c r="D129">
        <v>1040</v>
      </c>
      <c r="E129">
        <v>0.88288999999999995</v>
      </c>
      <c r="F129" s="32" t="str">
        <f>IF(C129="вых","",IF(VLOOKUP(A129,'Пиковый час'!$A$11:$B$31,2,FALSE)=Расчет!B129,1,""))</f>
        <v/>
      </c>
      <c r="G129" s="32" t="str">
        <f t="shared" si="2"/>
        <v/>
      </c>
      <c r="H129" s="37" t="str">
        <f>IF(C129="вых","",IF(VLOOKUP(B129,'Плановые пиковые часы'!$A$6:$B$29,2,FALSE)=1,1,""))</f>
        <v/>
      </c>
      <c r="I129" s="37" t="str">
        <f t="shared" si="3"/>
        <v/>
      </c>
      <c r="J129" s="37"/>
    </row>
    <row r="130" spans="1:10" x14ac:dyDescent="0.3">
      <c r="A130" s="3">
        <v>43440</v>
      </c>
      <c r="B130">
        <v>4</v>
      </c>
      <c r="C130" s="21" t="str">
        <f>VLOOKUP(A130,Справочник!A$2:B$32,2,FALSE)</f>
        <v>раб</v>
      </c>
      <c r="D130">
        <v>1037</v>
      </c>
      <c r="E130">
        <v>0.88873999999999997</v>
      </c>
      <c r="F130" s="32" t="str">
        <f>IF(C130="вых","",IF(VLOOKUP(A130,'Пиковый час'!$A$11:$B$31,2,FALSE)=Расчет!B130,1,""))</f>
        <v/>
      </c>
      <c r="G130" s="32" t="str">
        <f t="shared" si="2"/>
        <v/>
      </c>
      <c r="H130" s="37" t="str">
        <f>IF(C130="вых","",IF(VLOOKUP(B130,'Плановые пиковые часы'!$A$6:$B$29,2,FALSE)=1,1,""))</f>
        <v/>
      </c>
      <c r="I130" s="37" t="str">
        <f t="shared" si="3"/>
        <v/>
      </c>
      <c r="J130" s="37"/>
    </row>
    <row r="131" spans="1:10" x14ac:dyDescent="0.3">
      <c r="A131" s="3">
        <v>43440</v>
      </c>
      <c r="B131">
        <v>5</v>
      </c>
      <c r="C131" s="21" t="str">
        <f>VLOOKUP(A131,Справочник!A$2:B$32,2,FALSE)</f>
        <v>раб</v>
      </c>
      <c r="D131">
        <v>1039</v>
      </c>
      <c r="E131">
        <v>0.92128999999999994</v>
      </c>
      <c r="F131" s="32" t="str">
        <f>IF(C131="вых","",IF(VLOOKUP(A131,'Пиковый час'!$A$11:$B$31,2,FALSE)=Расчет!B131,1,""))</f>
        <v/>
      </c>
      <c r="G131" s="32" t="str">
        <f t="shared" si="2"/>
        <v/>
      </c>
      <c r="H131" s="37" t="str">
        <f>IF(C131="вых","",IF(VLOOKUP(B131,'Плановые пиковые часы'!$A$6:$B$29,2,FALSE)=1,1,""))</f>
        <v/>
      </c>
      <c r="I131" s="37" t="str">
        <f t="shared" si="3"/>
        <v/>
      </c>
      <c r="J131" s="37"/>
    </row>
    <row r="132" spans="1:10" x14ac:dyDescent="0.3">
      <c r="A132" s="3">
        <v>43440</v>
      </c>
      <c r="B132">
        <v>6</v>
      </c>
      <c r="C132" s="21" t="str">
        <f>VLOOKUP(A132,Справочник!A$2:B$32,2,FALSE)</f>
        <v>раб</v>
      </c>
      <c r="D132">
        <v>1040</v>
      </c>
      <c r="E132">
        <v>0.99550000000000005</v>
      </c>
      <c r="F132" s="32" t="str">
        <f>IF(C132="вых","",IF(VLOOKUP(A132,'Пиковый час'!$A$11:$B$31,2,FALSE)=Расчет!B132,1,""))</f>
        <v/>
      </c>
      <c r="G132" s="32" t="str">
        <f t="shared" si="2"/>
        <v/>
      </c>
      <c r="H132" s="37" t="str">
        <f>IF(C132="вых","",IF(VLOOKUP(B132,'Плановые пиковые часы'!$A$6:$B$29,2,FALSE)=1,1,""))</f>
        <v/>
      </c>
      <c r="I132" s="37" t="str">
        <f t="shared" si="3"/>
        <v/>
      </c>
      <c r="J132" s="37"/>
    </row>
    <row r="133" spans="1:10" x14ac:dyDescent="0.3">
      <c r="A133" s="3">
        <v>43440</v>
      </c>
      <c r="B133">
        <v>7</v>
      </c>
      <c r="C133" s="21" t="str">
        <f>VLOOKUP(A133,Справочник!A$2:B$32,2,FALSE)</f>
        <v>раб</v>
      </c>
      <c r="D133">
        <v>1104</v>
      </c>
      <c r="E133">
        <v>1.1401600000000001</v>
      </c>
      <c r="F133" s="32" t="str">
        <f>IF(C133="вых","",IF(VLOOKUP(A133,'Пиковый час'!$A$11:$B$31,2,FALSE)=Расчет!B133,1,""))</f>
        <v/>
      </c>
      <c r="G133" s="32" t="str">
        <f t="shared" si="2"/>
        <v/>
      </c>
      <c r="H133" s="37" t="str">
        <f>IF(C133="вых","",IF(VLOOKUP(B133,'Плановые пиковые часы'!$A$6:$B$29,2,FALSE)=1,1,""))</f>
        <v/>
      </c>
      <c r="I133" s="37" t="str">
        <f t="shared" si="3"/>
        <v/>
      </c>
      <c r="J133" s="37"/>
    </row>
    <row r="134" spans="1:10" x14ac:dyDescent="0.3">
      <c r="A134" s="3">
        <v>43440</v>
      </c>
      <c r="B134">
        <v>8</v>
      </c>
      <c r="C134" s="21" t="str">
        <f>VLOOKUP(A134,Справочник!A$2:B$32,2,FALSE)</f>
        <v>раб</v>
      </c>
      <c r="D134">
        <v>1224</v>
      </c>
      <c r="E134">
        <v>1.40235</v>
      </c>
      <c r="F134" s="32" t="str">
        <f>IF(C134="вых","",IF(VLOOKUP(A134,'Пиковый час'!$A$11:$B$31,2,FALSE)=Расчет!B134,1,""))</f>
        <v/>
      </c>
      <c r="G134" s="32" t="str">
        <f t="shared" si="2"/>
        <v/>
      </c>
      <c r="H134" s="37">
        <f>IF(C134="вых","",IF(VLOOKUP(B134,'Плановые пиковые часы'!$A$6:$B$29,2,FALSE)=1,1,""))</f>
        <v>1</v>
      </c>
      <c r="I134" s="37">
        <f t="shared" si="3"/>
        <v>1224</v>
      </c>
      <c r="J134" s="37"/>
    </row>
    <row r="135" spans="1:10" x14ac:dyDescent="0.3">
      <c r="A135" s="3">
        <v>43440</v>
      </c>
      <c r="B135">
        <v>9</v>
      </c>
      <c r="C135" s="21" t="str">
        <f>VLOOKUP(A135,Справочник!A$2:B$32,2,FALSE)</f>
        <v>раб</v>
      </c>
      <c r="D135">
        <v>1759</v>
      </c>
      <c r="E135">
        <v>1.44861</v>
      </c>
      <c r="F135" s="32" t="str">
        <f>IF(C135="вых","",IF(VLOOKUP(A135,'Пиковый час'!$A$11:$B$31,2,FALSE)=Расчет!B135,1,""))</f>
        <v/>
      </c>
      <c r="G135" s="32" t="str">
        <f t="shared" ref="G135:G198" si="4">IF(F135="","",D135)</f>
        <v/>
      </c>
      <c r="H135" s="37">
        <f>IF(C135="вых","",IF(VLOOKUP(B135,'Плановые пиковые часы'!$A$6:$B$29,2,FALSE)=1,1,""))</f>
        <v>1</v>
      </c>
      <c r="I135" s="37">
        <f t="shared" ref="I135:I198" si="5">IF(H135="","",D135)</f>
        <v>1759</v>
      </c>
      <c r="J135" s="37"/>
    </row>
    <row r="136" spans="1:10" x14ac:dyDescent="0.3">
      <c r="A136" s="3">
        <v>43440</v>
      </c>
      <c r="B136">
        <v>10</v>
      </c>
      <c r="C136" s="21" t="str">
        <f>VLOOKUP(A136,Справочник!A$2:B$32,2,FALSE)</f>
        <v>раб</v>
      </c>
      <c r="D136">
        <v>2017</v>
      </c>
      <c r="E136">
        <v>1.4795699999999998</v>
      </c>
      <c r="F136" s="32" t="str">
        <f>IF(C136="вых","",IF(VLOOKUP(A136,'Пиковый час'!$A$11:$B$31,2,FALSE)=Расчет!B136,1,""))</f>
        <v/>
      </c>
      <c r="G136" s="32" t="str">
        <f t="shared" si="4"/>
        <v/>
      </c>
      <c r="H136" s="37">
        <f>IF(C136="вых","",IF(VLOOKUP(B136,'Плановые пиковые часы'!$A$6:$B$29,2,FALSE)=1,1,""))</f>
        <v>1</v>
      </c>
      <c r="I136" s="37">
        <f t="shared" si="5"/>
        <v>2017</v>
      </c>
      <c r="J136" s="37"/>
    </row>
    <row r="137" spans="1:10" x14ac:dyDescent="0.3">
      <c r="A137" s="3">
        <v>43440</v>
      </c>
      <c r="B137">
        <v>11</v>
      </c>
      <c r="C137" s="21" t="str">
        <f>VLOOKUP(A137,Справочник!A$2:B$32,2,FALSE)</f>
        <v>раб</v>
      </c>
      <c r="D137">
        <v>2195</v>
      </c>
      <c r="E137">
        <v>1.4975399999999999</v>
      </c>
      <c r="F137" s="32" t="str">
        <f>IF(C137="вых","",IF(VLOOKUP(A137,'Пиковый час'!$A$11:$B$31,2,FALSE)=Расчет!B137,1,""))</f>
        <v/>
      </c>
      <c r="G137" s="32" t="str">
        <f t="shared" si="4"/>
        <v/>
      </c>
      <c r="H137" s="37">
        <f>IF(C137="вых","",IF(VLOOKUP(B137,'Плановые пиковые часы'!$A$6:$B$29,2,FALSE)=1,1,""))</f>
        <v>1</v>
      </c>
      <c r="I137" s="37">
        <f t="shared" si="5"/>
        <v>2195</v>
      </c>
      <c r="J137" s="37"/>
    </row>
    <row r="138" spans="1:10" x14ac:dyDescent="0.3">
      <c r="A138" s="3">
        <v>43440</v>
      </c>
      <c r="B138">
        <v>12</v>
      </c>
      <c r="C138" s="21" t="str">
        <f>VLOOKUP(A138,Справочник!A$2:B$32,2,FALSE)</f>
        <v>раб</v>
      </c>
      <c r="D138">
        <v>2243</v>
      </c>
      <c r="E138">
        <v>1.50102</v>
      </c>
      <c r="F138" s="32" t="str">
        <f>IF(C138="вых","",IF(VLOOKUP(A138,'Пиковый час'!$A$11:$B$31,2,FALSE)=Расчет!B138,1,""))</f>
        <v/>
      </c>
      <c r="G138" s="32" t="str">
        <f t="shared" si="4"/>
        <v/>
      </c>
      <c r="H138" s="37">
        <f>IF(C138="вых","",IF(VLOOKUP(B138,'Плановые пиковые часы'!$A$6:$B$29,2,FALSE)=1,1,""))</f>
        <v>1</v>
      </c>
      <c r="I138" s="37">
        <f t="shared" si="5"/>
        <v>2243</v>
      </c>
      <c r="J138" s="37"/>
    </row>
    <row r="139" spans="1:10" x14ac:dyDescent="0.3">
      <c r="A139" s="3">
        <v>43440</v>
      </c>
      <c r="B139">
        <v>13</v>
      </c>
      <c r="C139" s="21" t="str">
        <f>VLOOKUP(A139,Справочник!A$2:B$32,2,FALSE)</f>
        <v>раб</v>
      </c>
      <c r="D139">
        <v>2118</v>
      </c>
      <c r="E139">
        <v>1.5033299999999998</v>
      </c>
      <c r="F139" s="32" t="str">
        <f>IF(C139="вых","",IF(VLOOKUP(A139,'Пиковый час'!$A$11:$B$31,2,FALSE)=Расчет!B139,1,""))</f>
        <v/>
      </c>
      <c r="G139" s="32" t="str">
        <f t="shared" si="4"/>
        <v/>
      </c>
      <c r="H139" s="37" t="str">
        <f>IF(C139="вых","",IF(VLOOKUP(B139,'Плановые пиковые часы'!$A$6:$B$29,2,FALSE)=1,1,""))</f>
        <v/>
      </c>
      <c r="I139" s="37" t="str">
        <f t="shared" si="5"/>
        <v/>
      </c>
      <c r="J139" s="37"/>
    </row>
    <row r="140" spans="1:10" x14ac:dyDescent="0.3">
      <c r="A140" s="3">
        <v>43440</v>
      </c>
      <c r="B140">
        <v>14</v>
      </c>
      <c r="C140" s="21" t="str">
        <f>VLOOKUP(A140,Справочник!A$2:B$32,2,FALSE)</f>
        <v>раб</v>
      </c>
      <c r="D140">
        <v>2095</v>
      </c>
      <c r="E140">
        <v>1.5098099999999999</v>
      </c>
      <c r="F140" s="32" t="str">
        <f>IF(C140="вых","",IF(VLOOKUP(A140,'Пиковый час'!$A$11:$B$31,2,FALSE)=Расчет!B140,1,""))</f>
        <v/>
      </c>
      <c r="G140" s="32" t="str">
        <f t="shared" si="4"/>
        <v/>
      </c>
      <c r="H140" s="37" t="str">
        <f>IF(C140="вых","",IF(VLOOKUP(B140,'Плановые пиковые часы'!$A$6:$B$29,2,FALSE)=1,1,""))</f>
        <v/>
      </c>
      <c r="I140" s="37" t="str">
        <f t="shared" si="5"/>
        <v/>
      </c>
      <c r="J140" s="37"/>
    </row>
    <row r="141" spans="1:10" x14ac:dyDescent="0.3">
      <c r="A141" s="3">
        <v>43440</v>
      </c>
      <c r="B141">
        <v>15</v>
      </c>
      <c r="C141" s="21" t="str">
        <f>VLOOKUP(A141,Справочник!A$2:B$32,2,FALSE)</f>
        <v>раб</v>
      </c>
      <c r="D141">
        <v>2058</v>
      </c>
      <c r="E141">
        <v>1.49566</v>
      </c>
      <c r="F141" s="32" t="str">
        <f>IF(C141="вых","",IF(VLOOKUP(A141,'Пиковый час'!$A$11:$B$31,2,FALSE)=Расчет!B141,1,""))</f>
        <v/>
      </c>
      <c r="G141" s="32" t="str">
        <f t="shared" si="4"/>
        <v/>
      </c>
      <c r="H141" s="37">
        <f>IF(C141="вых","",IF(VLOOKUP(B141,'Плановые пиковые часы'!$A$6:$B$29,2,FALSE)=1,1,""))</f>
        <v>1</v>
      </c>
      <c r="I141" s="37">
        <f t="shared" si="5"/>
        <v>2058</v>
      </c>
      <c r="J141" s="37"/>
    </row>
    <row r="142" spans="1:10" x14ac:dyDescent="0.3">
      <c r="A142" s="3">
        <v>43440</v>
      </c>
      <c r="B142">
        <v>16</v>
      </c>
      <c r="C142" s="21" t="str">
        <f>VLOOKUP(A142,Справочник!A$2:B$32,2,FALSE)</f>
        <v>раб</v>
      </c>
      <c r="D142">
        <v>1916</v>
      </c>
      <c r="E142">
        <v>1.4921900000000001</v>
      </c>
      <c r="F142" s="32" t="str">
        <f>IF(C142="вых","",IF(VLOOKUP(A142,'Пиковый час'!$A$11:$B$31,2,FALSE)=Расчет!B142,1,""))</f>
        <v/>
      </c>
      <c r="G142" s="32" t="str">
        <f t="shared" si="4"/>
        <v/>
      </c>
      <c r="H142" s="37">
        <f>IF(C142="вых","",IF(VLOOKUP(B142,'Плановые пиковые часы'!$A$6:$B$29,2,FALSE)=1,1,""))</f>
        <v>1</v>
      </c>
      <c r="I142" s="37">
        <f t="shared" si="5"/>
        <v>1916</v>
      </c>
      <c r="J142" s="37"/>
    </row>
    <row r="143" spans="1:10" x14ac:dyDescent="0.3">
      <c r="A143" s="3">
        <v>43440</v>
      </c>
      <c r="B143">
        <v>17</v>
      </c>
      <c r="C143" s="21" t="str">
        <f>VLOOKUP(A143,Справочник!A$2:B$32,2,FALSE)</f>
        <v>раб</v>
      </c>
      <c r="D143">
        <v>1525</v>
      </c>
      <c r="E143">
        <v>1.4926600000000001</v>
      </c>
      <c r="F143" s="32">
        <f>IF(C143="вых","",IF(VLOOKUP(A143,'Пиковый час'!$A$11:$B$31,2,FALSE)=Расчет!B143,1,""))</f>
        <v>1</v>
      </c>
      <c r="G143" s="32">
        <f t="shared" si="4"/>
        <v>1525</v>
      </c>
      <c r="H143" s="37">
        <f>IF(C143="вых","",IF(VLOOKUP(B143,'Плановые пиковые часы'!$A$6:$B$29,2,FALSE)=1,1,""))</f>
        <v>1</v>
      </c>
      <c r="I143" s="37">
        <f t="shared" si="5"/>
        <v>1525</v>
      </c>
      <c r="J143" s="37"/>
    </row>
    <row r="144" spans="1:10" x14ac:dyDescent="0.3">
      <c r="A144" s="3">
        <v>43440</v>
      </c>
      <c r="B144">
        <v>18</v>
      </c>
      <c r="C144" s="21" t="str">
        <f>VLOOKUP(A144,Справочник!A$2:B$32,2,FALSE)</f>
        <v>раб</v>
      </c>
      <c r="D144">
        <v>1258</v>
      </c>
      <c r="E144">
        <v>1.49146</v>
      </c>
      <c r="F144" s="32" t="str">
        <f>IF(C144="вых","",IF(VLOOKUP(A144,'Пиковый час'!$A$11:$B$31,2,FALSE)=Расчет!B144,1,""))</f>
        <v/>
      </c>
      <c r="G144" s="32" t="str">
        <f t="shared" si="4"/>
        <v/>
      </c>
      <c r="H144" s="37">
        <f>IF(C144="вых","",IF(VLOOKUP(B144,'Плановые пиковые часы'!$A$6:$B$29,2,FALSE)=1,1,""))</f>
        <v>1</v>
      </c>
      <c r="I144" s="37">
        <f t="shared" si="5"/>
        <v>1258</v>
      </c>
      <c r="J144" s="37"/>
    </row>
    <row r="145" spans="1:10" x14ac:dyDescent="0.3">
      <c r="A145" s="3">
        <v>43440</v>
      </c>
      <c r="B145">
        <v>19</v>
      </c>
      <c r="C145" s="21" t="str">
        <f>VLOOKUP(A145,Справочник!A$2:B$32,2,FALSE)</f>
        <v>раб</v>
      </c>
      <c r="D145">
        <v>1159</v>
      </c>
      <c r="E145">
        <v>1.5049399999999999</v>
      </c>
      <c r="F145" s="32" t="str">
        <f>IF(C145="вых","",IF(VLOOKUP(A145,'Пиковый час'!$A$11:$B$31,2,FALSE)=Расчет!B145,1,""))</f>
        <v/>
      </c>
      <c r="G145" s="32" t="str">
        <f t="shared" si="4"/>
        <v/>
      </c>
      <c r="H145" s="37">
        <f>IF(C145="вых","",IF(VLOOKUP(B145,'Плановые пиковые часы'!$A$6:$B$29,2,FALSE)=1,1,""))</f>
        <v>1</v>
      </c>
      <c r="I145" s="37">
        <f t="shared" si="5"/>
        <v>1159</v>
      </c>
      <c r="J145" s="37"/>
    </row>
    <row r="146" spans="1:10" x14ac:dyDescent="0.3">
      <c r="A146" s="3">
        <v>43440</v>
      </c>
      <c r="B146">
        <v>20</v>
      </c>
      <c r="C146" s="21" t="str">
        <f>VLOOKUP(A146,Справочник!A$2:B$32,2,FALSE)</f>
        <v>раб</v>
      </c>
      <c r="D146">
        <v>1099</v>
      </c>
      <c r="E146">
        <v>1.5008299999999999</v>
      </c>
      <c r="F146" s="32" t="str">
        <f>IF(C146="вых","",IF(VLOOKUP(A146,'Пиковый час'!$A$11:$B$31,2,FALSE)=Расчет!B146,1,""))</f>
        <v/>
      </c>
      <c r="G146" s="32" t="str">
        <f t="shared" si="4"/>
        <v/>
      </c>
      <c r="H146" s="37">
        <f>IF(C146="вых","",IF(VLOOKUP(B146,'Плановые пиковые часы'!$A$6:$B$29,2,FALSE)=1,1,""))</f>
        <v>1</v>
      </c>
      <c r="I146" s="37">
        <f t="shared" si="5"/>
        <v>1099</v>
      </c>
      <c r="J146" s="37"/>
    </row>
    <row r="147" spans="1:10" x14ac:dyDescent="0.3">
      <c r="A147" s="3">
        <v>43440</v>
      </c>
      <c r="B147">
        <v>21</v>
      </c>
      <c r="C147" s="21" t="str">
        <f>VLOOKUP(A147,Справочник!A$2:B$32,2,FALSE)</f>
        <v>раб</v>
      </c>
      <c r="D147">
        <v>1061</v>
      </c>
      <c r="E147">
        <v>1.47119</v>
      </c>
      <c r="F147" s="32" t="str">
        <f>IF(C147="вых","",IF(VLOOKUP(A147,'Пиковый час'!$A$11:$B$31,2,FALSE)=Расчет!B147,1,""))</f>
        <v/>
      </c>
      <c r="G147" s="32" t="str">
        <f t="shared" si="4"/>
        <v/>
      </c>
      <c r="H147" s="37">
        <f>IF(C147="вых","",IF(VLOOKUP(B147,'Плановые пиковые часы'!$A$6:$B$29,2,FALSE)=1,1,""))</f>
        <v>1</v>
      </c>
      <c r="I147" s="37">
        <f t="shared" si="5"/>
        <v>1061</v>
      </c>
      <c r="J147" s="37"/>
    </row>
    <row r="148" spans="1:10" x14ac:dyDescent="0.3">
      <c r="A148" s="3">
        <v>43440</v>
      </c>
      <c r="B148">
        <v>22</v>
      </c>
      <c r="C148" s="21" t="str">
        <f>VLOOKUP(A148,Справочник!A$2:B$32,2,FALSE)</f>
        <v>раб</v>
      </c>
      <c r="D148">
        <v>1047</v>
      </c>
      <c r="E148">
        <v>1.4595799999999999</v>
      </c>
      <c r="F148" s="32" t="str">
        <f>IF(C148="вых","",IF(VLOOKUP(A148,'Пиковый час'!$A$11:$B$31,2,FALSE)=Расчет!B148,1,""))</f>
        <v/>
      </c>
      <c r="G148" s="32" t="str">
        <f t="shared" si="4"/>
        <v/>
      </c>
      <c r="H148" s="37" t="str">
        <f>IF(C148="вых","",IF(VLOOKUP(B148,'Плановые пиковые часы'!$A$6:$B$29,2,FALSE)=1,1,""))</f>
        <v/>
      </c>
      <c r="I148" s="37" t="str">
        <f t="shared" si="5"/>
        <v/>
      </c>
      <c r="J148" s="37"/>
    </row>
    <row r="149" spans="1:10" x14ac:dyDescent="0.3">
      <c r="A149" s="3">
        <v>43440</v>
      </c>
      <c r="B149">
        <v>23</v>
      </c>
      <c r="C149" s="21" t="str">
        <f>VLOOKUP(A149,Справочник!A$2:B$32,2,FALSE)</f>
        <v>раб</v>
      </c>
      <c r="D149">
        <v>1039</v>
      </c>
      <c r="E149">
        <v>1.1804000000000001</v>
      </c>
      <c r="F149" s="32" t="str">
        <f>IF(C149="вых","",IF(VLOOKUP(A149,'Пиковый час'!$A$11:$B$31,2,FALSE)=Расчет!B149,1,""))</f>
        <v/>
      </c>
      <c r="G149" s="32" t="str">
        <f t="shared" si="4"/>
        <v/>
      </c>
      <c r="H149" s="37" t="str">
        <f>IF(C149="вых","",IF(VLOOKUP(B149,'Плановые пиковые часы'!$A$6:$B$29,2,FALSE)=1,1,""))</f>
        <v/>
      </c>
      <c r="I149" s="37" t="str">
        <f t="shared" si="5"/>
        <v/>
      </c>
      <c r="J149" s="37"/>
    </row>
    <row r="150" spans="1:10" x14ac:dyDescent="0.3">
      <c r="A150" s="3">
        <v>43440</v>
      </c>
      <c r="B150">
        <v>24</v>
      </c>
      <c r="C150" s="21" t="str">
        <f>VLOOKUP(A150,Справочник!A$2:B$32,2,FALSE)</f>
        <v>раб</v>
      </c>
      <c r="D150">
        <v>1031</v>
      </c>
      <c r="E150">
        <v>1.0610999999999999</v>
      </c>
      <c r="F150" s="32" t="str">
        <f>IF(C150="вых","",IF(VLOOKUP(A150,'Пиковый час'!$A$11:$B$31,2,FALSE)=Расчет!B150,1,""))</f>
        <v/>
      </c>
      <c r="G150" s="32" t="str">
        <f t="shared" si="4"/>
        <v/>
      </c>
      <c r="H150" s="37" t="str">
        <f>IF(C150="вых","",IF(VLOOKUP(B150,'Плановые пиковые часы'!$A$6:$B$29,2,FALSE)=1,1,""))</f>
        <v/>
      </c>
      <c r="I150" s="37" t="str">
        <f t="shared" si="5"/>
        <v/>
      </c>
      <c r="J150" s="37"/>
    </row>
    <row r="151" spans="1:10" x14ac:dyDescent="0.3">
      <c r="A151" s="3">
        <v>43441</v>
      </c>
      <c r="B151">
        <v>1</v>
      </c>
      <c r="C151" s="21" t="str">
        <f>VLOOKUP(A151,Справочник!A$2:B$32,2,FALSE)</f>
        <v>раб</v>
      </c>
      <c r="D151">
        <v>1031</v>
      </c>
      <c r="E151">
        <v>0.98997000000000002</v>
      </c>
      <c r="F151" s="32" t="str">
        <f>IF(C151="вых","",IF(VLOOKUP(A151,'Пиковый час'!$A$11:$B$31,2,FALSE)=Расчет!B151,1,""))</f>
        <v/>
      </c>
      <c r="G151" s="32" t="str">
        <f t="shared" si="4"/>
        <v/>
      </c>
      <c r="H151" s="37" t="str">
        <f>IF(C151="вых","",IF(VLOOKUP(B151,'Плановые пиковые часы'!$A$6:$B$29,2,FALSE)=1,1,""))</f>
        <v/>
      </c>
      <c r="I151" s="37" t="str">
        <f t="shared" si="5"/>
        <v/>
      </c>
      <c r="J151" s="37">
        <f>IF(C151="вых","",MAX(I151:I174))</f>
        <v>2252</v>
      </c>
    </row>
    <row r="152" spans="1:10" x14ac:dyDescent="0.3">
      <c r="A152" s="3">
        <v>43441</v>
      </c>
      <c r="B152">
        <v>2</v>
      </c>
      <c r="C152" s="21" t="str">
        <f>VLOOKUP(A152,Справочник!A$2:B$32,2,FALSE)</f>
        <v>раб</v>
      </c>
      <c r="D152">
        <v>1029</v>
      </c>
      <c r="E152">
        <v>0.92803000000000002</v>
      </c>
      <c r="F152" s="32" t="str">
        <f>IF(C152="вых","",IF(VLOOKUP(A152,'Пиковый час'!$A$11:$B$31,2,FALSE)=Расчет!B152,1,""))</f>
        <v/>
      </c>
      <c r="G152" s="32" t="str">
        <f t="shared" si="4"/>
        <v/>
      </c>
      <c r="H152" s="37" t="str">
        <f>IF(C152="вых","",IF(VLOOKUP(B152,'Плановые пиковые часы'!$A$6:$B$29,2,FALSE)=1,1,""))</f>
        <v/>
      </c>
      <c r="I152" s="37" t="str">
        <f t="shared" si="5"/>
        <v/>
      </c>
      <c r="J152" s="37"/>
    </row>
    <row r="153" spans="1:10" x14ac:dyDescent="0.3">
      <c r="A153" s="3">
        <v>43441</v>
      </c>
      <c r="B153">
        <v>3</v>
      </c>
      <c r="C153" s="21" t="str">
        <f>VLOOKUP(A153,Справочник!A$2:B$32,2,FALSE)</f>
        <v>раб</v>
      </c>
      <c r="D153">
        <v>1031</v>
      </c>
      <c r="E153">
        <v>0.90301999999999993</v>
      </c>
      <c r="F153" s="32" t="str">
        <f>IF(C153="вых","",IF(VLOOKUP(A153,'Пиковый час'!$A$11:$B$31,2,FALSE)=Расчет!B153,1,""))</f>
        <v/>
      </c>
      <c r="G153" s="32" t="str">
        <f t="shared" si="4"/>
        <v/>
      </c>
      <c r="H153" s="37" t="str">
        <f>IF(C153="вых","",IF(VLOOKUP(B153,'Плановые пиковые часы'!$A$6:$B$29,2,FALSE)=1,1,""))</f>
        <v/>
      </c>
      <c r="I153" s="37" t="str">
        <f t="shared" si="5"/>
        <v/>
      </c>
      <c r="J153" s="37"/>
    </row>
    <row r="154" spans="1:10" x14ac:dyDescent="0.3">
      <c r="A154" s="3">
        <v>43441</v>
      </c>
      <c r="B154">
        <v>4</v>
      </c>
      <c r="C154" s="21" t="str">
        <f>VLOOKUP(A154,Справочник!A$2:B$32,2,FALSE)</f>
        <v>раб</v>
      </c>
      <c r="D154">
        <v>1032</v>
      </c>
      <c r="E154">
        <v>0.89988000000000001</v>
      </c>
      <c r="F154" s="32" t="str">
        <f>IF(C154="вых","",IF(VLOOKUP(A154,'Пиковый час'!$A$11:$B$31,2,FALSE)=Расчет!B154,1,""))</f>
        <v/>
      </c>
      <c r="G154" s="32" t="str">
        <f t="shared" si="4"/>
        <v/>
      </c>
      <c r="H154" s="37" t="str">
        <f>IF(C154="вых","",IF(VLOOKUP(B154,'Плановые пиковые часы'!$A$6:$B$29,2,FALSE)=1,1,""))</f>
        <v/>
      </c>
      <c r="I154" s="37" t="str">
        <f t="shared" si="5"/>
        <v/>
      </c>
      <c r="J154" s="37"/>
    </row>
    <row r="155" spans="1:10" x14ac:dyDescent="0.3">
      <c r="A155" s="3">
        <v>43441</v>
      </c>
      <c r="B155">
        <v>5</v>
      </c>
      <c r="C155" s="21" t="str">
        <f>VLOOKUP(A155,Справочник!A$2:B$32,2,FALSE)</f>
        <v>раб</v>
      </c>
      <c r="D155">
        <v>1032</v>
      </c>
      <c r="E155">
        <v>0.92623</v>
      </c>
      <c r="F155" s="32" t="str">
        <f>IF(C155="вых","",IF(VLOOKUP(A155,'Пиковый час'!$A$11:$B$31,2,FALSE)=Расчет!B155,1,""))</f>
        <v/>
      </c>
      <c r="G155" s="32" t="str">
        <f t="shared" si="4"/>
        <v/>
      </c>
      <c r="H155" s="37" t="str">
        <f>IF(C155="вых","",IF(VLOOKUP(B155,'Плановые пиковые часы'!$A$6:$B$29,2,FALSE)=1,1,""))</f>
        <v/>
      </c>
      <c r="I155" s="37" t="str">
        <f t="shared" si="5"/>
        <v/>
      </c>
      <c r="J155" s="37"/>
    </row>
    <row r="156" spans="1:10" x14ac:dyDescent="0.3">
      <c r="A156" s="3">
        <v>43441</v>
      </c>
      <c r="B156">
        <v>6</v>
      </c>
      <c r="C156" s="21" t="str">
        <f>VLOOKUP(A156,Справочник!A$2:B$32,2,FALSE)</f>
        <v>раб</v>
      </c>
      <c r="D156">
        <v>1036</v>
      </c>
      <c r="E156">
        <v>0.98977999999999999</v>
      </c>
      <c r="F156" s="32" t="str">
        <f>IF(C156="вых","",IF(VLOOKUP(A156,'Пиковый час'!$A$11:$B$31,2,FALSE)=Расчет!B156,1,""))</f>
        <v/>
      </c>
      <c r="G156" s="32" t="str">
        <f t="shared" si="4"/>
        <v/>
      </c>
      <c r="H156" s="37" t="str">
        <f>IF(C156="вых","",IF(VLOOKUP(B156,'Плановые пиковые часы'!$A$6:$B$29,2,FALSE)=1,1,""))</f>
        <v/>
      </c>
      <c r="I156" s="37" t="str">
        <f t="shared" si="5"/>
        <v/>
      </c>
      <c r="J156" s="37"/>
    </row>
    <row r="157" spans="1:10" x14ac:dyDescent="0.3">
      <c r="A157" s="3">
        <v>43441</v>
      </c>
      <c r="B157">
        <v>7</v>
      </c>
      <c r="C157" s="21" t="str">
        <f>VLOOKUP(A157,Справочник!A$2:B$32,2,FALSE)</f>
        <v>раб</v>
      </c>
      <c r="D157">
        <v>1080</v>
      </c>
      <c r="E157">
        <v>1.1237600000000001</v>
      </c>
      <c r="F157" s="32" t="str">
        <f>IF(C157="вых","",IF(VLOOKUP(A157,'Пиковый час'!$A$11:$B$31,2,FALSE)=Расчет!B157,1,""))</f>
        <v/>
      </c>
      <c r="G157" s="32" t="str">
        <f t="shared" si="4"/>
        <v/>
      </c>
      <c r="H157" s="37" t="str">
        <f>IF(C157="вых","",IF(VLOOKUP(B157,'Плановые пиковые часы'!$A$6:$B$29,2,FALSE)=1,1,""))</f>
        <v/>
      </c>
      <c r="I157" s="37" t="str">
        <f t="shared" si="5"/>
        <v/>
      </c>
      <c r="J157" s="37"/>
    </row>
    <row r="158" spans="1:10" x14ac:dyDescent="0.3">
      <c r="A158" s="3">
        <v>43441</v>
      </c>
      <c r="B158">
        <v>8</v>
      </c>
      <c r="C158" s="21" t="str">
        <f>VLOOKUP(A158,Справочник!A$2:B$32,2,FALSE)</f>
        <v>раб</v>
      </c>
      <c r="D158">
        <v>1229</v>
      </c>
      <c r="E158">
        <v>1.4191199999999999</v>
      </c>
      <c r="F158" s="32" t="str">
        <f>IF(C158="вых","",IF(VLOOKUP(A158,'Пиковый час'!$A$11:$B$31,2,FALSE)=Расчет!B158,1,""))</f>
        <v/>
      </c>
      <c r="G158" s="32" t="str">
        <f t="shared" si="4"/>
        <v/>
      </c>
      <c r="H158" s="37">
        <f>IF(C158="вых","",IF(VLOOKUP(B158,'Плановые пиковые часы'!$A$6:$B$29,2,FALSE)=1,1,""))</f>
        <v>1</v>
      </c>
      <c r="I158" s="37">
        <f t="shared" si="5"/>
        <v>1229</v>
      </c>
      <c r="J158" s="37"/>
    </row>
    <row r="159" spans="1:10" x14ac:dyDescent="0.3">
      <c r="A159" s="3">
        <v>43441</v>
      </c>
      <c r="B159">
        <v>9</v>
      </c>
      <c r="C159" s="21" t="str">
        <f>VLOOKUP(A159,Справочник!A$2:B$32,2,FALSE)</f>
        <v>раб</v>
      </c>
      <c r="D159">
        <v>1733</v>
      </c>
      <c r="E159">
        <v>1.4832000000000001</v>
      </c>
      <c r="F159" s="32" t="str">
        <f>IF(C159="вых","",IF(VLOOKUP(A159,'Пиковый час'!$A$11:$B$31,2,FALSE)=Расчет!B159,1,""))</f>
        <v/>
      </c>
      <c r="G159" s="32" t="str">
        <f t="shared" si="4"/>
        <v/>
      </c>
      <c r="H159" s="37">
        <f>IF(C159="вых","",IF(VLOOKUP(B159,'Плановые пиковые часы'!$A$6:$B$29,2,FALSE)=1,1,""))</f>
        <v>1</v>
      </c>
      <c r="I159" s="37">
        <f t="shared" si="5"/>
        <v>1733</v>
      </c>
      <c r="J159" s="37"/>
    </row>
    <row r="160" spans="1:10" x14ac:dyDescent="0.3">
      <c r="A160" s="3">
        <v>43441</v>
      </c>
      <c r="B160">
        <v>10</v>
      </c>
      <c r="C160" s="21" t="str">
        <f>VLOOKUP(A160,Справочник!A$2:B$32,2,FALSE)</f>
        <v>раб</v>
      </c>
      <c r="D160">
        <v>1981</v>
      </c>
      <c r="E160">
        <v>1.54203</v>
      </c>
      <c r="F160" s="32" t="str">
        <f>IF(C160="вых","",IF(VLOOKUP(A160,'Пиковый час'!$A$11:$B$31,2,FALSE)=Расчет!B160,1,""))</f>
        <v/>
      </c>
      <c r="G160" s="32" t="str">
        <f t="shared" si="4"/>
        <v/>
      </c>
      <c r="H160" s="37">
        <f>IF(C160="вых","",IF(VLOOKUP(B160,'Плановые пиковые часы'!$A$6:$B$29,2,FALSE)=1,1,""))</f>
        <v>1</v>
      </c>
      <c r="I160" s="37">
        <f t="shared" si="5"/>
        <v>1981</v>
      </c>
      <c r="J160" s="37"/>
    </row>
    <row r="161" spans="1:10" x14ac:dyDescent="0.3">
      <c r="A161" s="3">
        <v>43441</v>
      </c>
      <c r="B161">
        <v>11</v>
      </c>
      <c r="C161" s="21" t="str">
        <f>VLOOKUP(A161,Справочник!A$2:B$32,2,FALSE)</f>
        <v>раб</v>
      </c>
      <c r="D161">
        <v>2154</v>
      </c>
      <c r="E161">
        <v>1.5579100000000001</v>
      </c>
      <c r="F161" s="32" t="str">
        <f>IF(C161="вых","",IF(VLOOKUP(A161,'Пиковый час'!$A$11:$B$31,2,FALSE)=Расчет!B161,1,""))</f>
        <v/>
      </c>
      <c r="G161" s="32" t="str">
        <f t="shared" si="4"/>
        <v/>
      </c>
      <c r="H161" s="37">
        <f>IF(C161="вых","",IF(VLOOKUP(B161,'Плановые пиковые часы'!$A$6:$B$29,2,FALSE)=1,1,""))</f>
        <v>1</v>
      </c>
      <c r="I161" s="37">
        <f t="shared" si="5"/>
        <v>2154</v>
      </c>
      <c r="J161" s="37"/>
    </row>
    <row r="162" spans="1:10" x14ac:dyDescent="0.3">
      <c r="A162" s="3">
        <v>43441</v>
      </c>
      <c r="B162">
        <v>12</v>
      </c>
      <c r="C162" s="21" t="str">
        <f>VLOOKUP(A162,Справочник!A$2:B$32,2,FALSE)</f>
        <v>раб</v>
      </c>
      <c r="D162">
        <v>2252</v>
      </c>
      <c r="E162">
        <v>1.5735699999999999</v>
      </c>
      <c r="F162" s="32" t="str">
        <f>IF(C162="вых","",IF(VLOOKUP(A162,'Пиковый час'!$A$11:$B$31,2,FALSE)=Расчет!B162,1,""))</f>
        <v/>
      </c>
      <c r="G162" s="32" t="str">
        <f t="shared" si="4"/>
        <v/>
      </c>
      <c r="H162" s="37">
        <f>IF(C162="вых","",IF(VLOOKUP(B162,'Плановые пиковые часы'!$A$6:$B$29,2,FALSE)=1,1,""))</f>
        <v>1</v>
      </c>
      <c r="I162" s="37">
        <f t="shared" si="5"/>
        <v>2252</v>
      </c>
      <c r="J162" s="37"/>
    </row>
    <row r="163" spans="1:10" x14ac:dyDescent="0.3">
      <c r="A163" s="3">
        <v>43441</v>
      </c>
      <c r="B163">
        <v>13</v>
      </c>
      <c r="C163" s="21" t="str">
        <f>VLOOKUP(A163,Справочник!A$2:B$32,2,FALSE)</f>
        <v>раб</v>
      </c>
      <c r="D163">
        <v>2102</v>
      </c>
      <c r="E163">
        <v>1.5755699999999999</v>
      </c>
      <c r="F163" s="32" t="str">
        <f>IF(C163="вых","",IF(VLOOKUP(A163,'Пиковый час'!$A$11:$B$31,2,FALSE)=Расчет!B163,1,""))</f>
        <v/>
      </c>
      <c r="G163" s="32" t="str">
        <f t="shared" si="4"/>
        <v/>
      </c>
      <c r="H163" s="37" t="str">
        <f>IF(C163="вых","",IF(VLOOKUP(B163,'Плановые пиковые часы'!$A$6:$B$29,2,FALSE)=1,1,""))</f>
        <v/>
      </c>
      <c r="I163" s="37" t="str">
        <f t="shared" si="5"/>
        <v/>
      </c>
      <c r="J163" s="37"/>
    </row>
    <row r="164" spans="1:10" x14ac:dyDescent="0.3">
      <c r="A164" s="3">
        <v>43441</v>
      </c>
      <c r="B164">
        <v>14</v>
      </c>
      <c r="C164" s="21" t="str">
        <f>VLOOKUP(A164,Справочник!A$2:B$32,2,FALSE)</f>
        <v>раб</v>
      </c>
      <c r="D164">
        <v>2025.9999999999998</v>
      </c>
      <c r="E164">
        <v>1.58802</v>
      </c>
      <c r="F164" s="32" t="str">
        <f>IF(C164="вых","",IF(VLOOKUP(A164,'Пиковый час'!$A$11:$B$31,2,FALSE)=Расчет!B164,1,""))</f>
        <v/>
      </c>
      <c r="G164" s="32" t="str">
        <f t="shared" si="4"/>
        <v/>
      </c>
      <c r="H164" s="37" t="str">
        <f>IF(C164="вых","",IF(VLOOKUP(B164,'Плановые пиковые часы'!$A$6:$B$29,2,FALSE)=1,1,""))</f>
        <v/>
      </c>
      <c r="I164" s="37" t="str">
        <f t="shared" si="5"/>
        <v/>
      </c>
      <c r="J164" s="37"/>
    </row>
    <row r="165" spans="1:10" x14ac:dyDescent="0.3">
      <c r="A165" s="3">
        <v>43441</v>
      </c>
      <c r="B165">
        <v>15</v>
      </c>
      <c r="C165" s="21" t="str">
        <f>VLOOKUP(A165,Справочник!A$2:B$32,2,FALSE)</f>
        <v>раб</v>
      </c>
      <c r="D165">
        <v>1911</v>
      </c>
      <c r="E165">
        <v>1.5589300000000001</v>
      </c>
      <c r="F165" s="32" t="str">
        <f>IF(C165="вых","",IF(VLOOKUP(A165,'Пиковый час'!$A$11:$B$31,2,FALSE)=Расчет!B165,1,""))</f>
        <v/>
      </c>
      <c r="G165" s="32" t="str">
        <f t="shared" si="4"/>
        <v/>
      </c>
      <c r="H165" s="37">
        <f>IF(C165="вых","",IF(VLOOKUP(B165,'Плановые пиковые часы'!$A$6:$B$29,2,FALSE)=1,1,""))</f>
        <v>1</v>
      </c>
      <c r="I165" s="37">
        <f t="shared" si="5"/>
        <v>1911</v>
      </c>
      <c r="J165" s="37"/>
    </row>
    <row r="166" spans="1:10" x14ac:dyDescent="0.3">
      <c r="A166" s="3">
        <v>43441</v>
      </c>
      <c r="B166">
        <v>16</v>
      </c>
      <c r="C166" s="21" t="str">
        <f>VLOOKUP(A166,Справочник!A$2:B$32,2,FALSE)</f>
        <v>раб</v>
      </c>
      <c r="D166">
        <v>1668</v>
      </c>
      <c r="E166">
        <v>1.5477100000000001</v>
      </c>
      <c r="F166" s="32" t="str">
        <f>IF(C166="вых","",IF(VLOOKUP(A166,'Пиковый час'!$A$11:$B$31,2,FALSE)=Расчет!B166,1,""))</f>
        <v/>
      </c>
      <c r="G166" s="32" t="str">
        <f t="shared" si="4"/>
        <v/>
      </c>
      <c r="H166" s="37">
        <f>IF(C166="вых","",IF(VLOOKUP(B166,'Плановые пиковые часы'!$A$6:$B$29,2,FALSE)=1,1,""))</f>
        <v>1</v>
      </c>
      <c r="I166" s="37">
        <f t="shared" si="5"/>
        <v>1668</v>
      </c>
      <c r="J166" s="37"/>
    </row>
    <row r="167" spans="1:10" x14ac:dyDescent="0.3">
      <c r="A167" s="3">
        <v>43441</v>
      </c>
      <c r="B167">
        <v>17</v>
      </c>
      <c r="C167" s="21" t="str">
        <f>VLOOKUP(A167,Справочник!A$2:B$32,2,FALSE)</f>
        <v>раб</v>
      </c>
      <c r="D167">
        <v>1300</v>
      </c>
      <c r="E167">
        <v>1.55646</v>
      </c>
      <c r="F167" s="32">
        <f>IF(C167="вых","",IF(VLOOKUP(A167,'Пиковый час'!$A$11:$B$31,2,FALSE)=Расчет!B167,1,""))</f>
        <v>1</v>
      </c>
      <c r="G167" s="32">
        <f t="shared" si="4"/>
        <v>1300</v>
      </c>
      <c r="H167" s="37">
        <f>IF(C167="вых","",IF(VLOOKUP(B167,'Плановые пиковые часы'!$A$6:$B$29,2,FALSE)=1,1,""))</f>
        <v>1</v>
      </c>
      <c r="I167" s="37">
        <f t="shared" si="5"/>
        <v>1300</v>
      </c>
      <c r="J167" s="37"/>
    </row>
    <row r="168" spans="1:10" x14ac:dyDescent="0.3">
      <c r="A168" s="3">
        <v>43441</v>
      </c>
      <c r="B168">
        <v>18</v>
      </c>
      <c r="C168" s="21" t="str">
        <f>VLOOKUP(A168,Справочник!A$2:B$32,2,FALSE)</f>
        <v>раб</v>
      </c>
      <c r="D168">
        <v>1136</v>
      </c>
      <c r="E168">
        <v>1.5419700000000001</v>
      </c>
      <c r="F168" s="32" t="str">
        <f>IF(C168="вых","",IF(VLOOKUP(A168,'Пиковый час'!$A$11:$B$31,2,FALSE)=Расчет!B168,1,""))</f>
        <v/>
      </c>
      <c r="G168" s="32" t="str">
        <f t="shared" si="4"/>
        <v/>
      </c>
      <c r="H168" s="37">
        <f>IF(C168="вых","",IF(VLOOKUP(B168,'Плановые пиковые часы'!$A$6:$B$29,2,FALSE)=1,1,""))</f>
        <v>1</v>
      </c>
      <c r="I168" s="37">
        <f t="shared" si="5"/>
        <v>1136</v>
      </c>
      <c r="J168" s="37"/>
    </row>
    <row r="169" spans="1:10" x14ac:dyDescent="0.3">
      <c r="A169" s="3">
        <v>43441</v>
      </c>
      <c r="B169">
        <v>19</v>
      </c>
      <c r="C169" s="21" t="str">
        <f>VLOOKUP(A169,Справочник!A$2:B$32,2,FALSE)</f>
        <v>раб</v>
      </c>
      <c r="D169">
        <v>1085</v>
      </c>
      <c r="E169">
        <v>1.53775</v>
      </c>
      <c r="F169" s="32" t="str">
        <f>IF(C169="вых","",IF(VLOOKUP(A169,'Пиковый час'!$A$11:$B$31,2,FALSE)=Расчет!B169,1,""))</f>
        <v/>
      </c>
      <c r="G169" s="32" t="str">
        <f t="shared" si="4"/>
        <v/>
      </c>
      <c r="H169" s="37">
        <f>IF(C169="вых","",IF(VLOOKUP(B169,'Плановые пиковые часы'!$A$6:$B$29,2,FALSE)=1,1,""))</f>
        <v>1</v>
      </c>
      <c r="I169" s="37">
        <f t="shared" si="5"/>
        <v>1085</v>
      </c>
      <c r="J169" s="37"/>
    </row>
    <row r="170" spans="1:10" x14ac:dyDescent="0.3">
      <c r="A170" s="3">
        <v>43441</v>
      </c>
      <c r="B170">
        <v>20</v>
      </c>
      <c r="C170" s="21" t="str">
        <f>VLOOKUP(A170,Справочник!A$2:B$32,2,FALSE)</f>
        <v>раб</v>
      </c>
      <c r="D170">
        <v>1040</v>
      </c>
      <c r="E170">
        <v>1.5359500000000001</v>
      </c>
      <c r="F170" s="32" t="str">
        <f>IF(C170="вых","",IF(VLOOKUP(A170,'Пиковый час'!$A$11:$B$31,2,FALSE)=Расчет!B170,1,""))</f>
        <v/>
      </c>
      <c r="G170" s="32" t="str">
        <f t="shared" si="4"/>
        <v/>
      </c>
      <c r="H170" s="37">
        <f>IF(C170="вых","",IF(VLOOKUP(B170,'Плановые пиковые часы'!$A$6:$B$29,2,FALSE)=1,1,""))</f>
        <v>1</v>
      </c>
      <c r="I170" s="37">
        <f t="shared" si="5"/>
        <v>1040</v>
      </c>
      <c r="J170" s="37"/>
    </row>
    <row r="171" spans="1:10" x14ac:dyDescent="0.3">
      <c r="A171" s="3">
        <v>43441</v>
      </c>
      <c r="B171">
        <v>21</v>
      </c>
      <c r="C171" s="21" t="str">
        <f>VLOOKUP(A171,Справочник!A$2:B$32,2,FALSE)</f>
        <v>раб</v>
      </c>
      <c r="D171">
        <v>1026</v>
      </c>
      <c r="E171">
        <v>1.50024</v>
      </c>
      <c r="F171" s="32" t="str">
        <f>IF(C171="вых","",IF(VLOOKUP(A171,'Пиковый час'!$A$11:$B$31,2,FALSE)=Расчет!B171,1,""))</f>
        <v/>
      </c>
      <c r="G171" s="32" t="str">
        <f t="shared" si="4"/>
        <v/>
      </c>
      <c r="H171" s="37">
        <f>IF(C171="вых","",IF(VLOOKUP(B171,'Плановые пиковые часы'!$A$6:$B$29,2,FALSE)=1,1,""))</f>
        <v>1</v>
      </c>
      <c r="I171" s="37">
        <f t="shared" si="5"/>
        <v>1026</v>
      </c>
      <c r="J171" s="37"/>
    </row>
    <row r="172" spans="1:10" x14ac:dyDescent="0.3">
      <c r="A172" s="3">
        <v>43441</v>
      </c>
      <c r="B172">
        <v>22</v>
      </c>
      <c r="C172" s="21" t="str">
        <f>VLOOKUP(A172,Справочник!A$2:B$32,2,FALSE)</f>
        <v>раб</v>
      </c>
      <c r="D172">
        <v>1018</v>
      </c>
      <c r="E172">
        <v>1.4845899999999999</v>
      </c>
      <c r="F172" s="32" t="str">
        <f>IF(C172="вых","",IF(VLOOKUP(A172,'Пиковый час'!$A$11:$B$31,2,FALSE)=Расчет!B172,1,""))</f>
        <v/>
      </c>
      <c r="G172" s="32" t="str">
        <f t="shared" si="4"/>
        <v/>
      </c>
      <c r="H172" s="37" t="str">
        <f>IF(C172="вых","",IF(VLOOKUP(B172,'Плановые пиковые часы'!$A$6:$B$29,2,FALSE)=1,1,""))</f>
        <v/>
      </c>
      <c r="I172" s="37" t="str">
        <f t="shared" si="5"/>
        <v/>
      </c>
      <c r="J172" s="37"/>
    </row>
    <row r="173" spans="1:10" x14ac:dyDescent="0.3">
      <c r="A173" s="3">
        <v>43441</v>
      </c>
      <c r="B173">
        <v>23</v>
      </c>
      <c r="C173" s="21" t="str">
        <f>VLOOKUP(A173,Справочник!A$2:B$32,2,FALSE)</f>
        <v>раб</v>
      </c>
      <c r="D173">
        <v>1016</v>
      </c>
      <c r="E173">
        <v>1.2705799999999998</v>
      </c>
      <c r="F173" s="32" t="str">
        <f>IF(C173="вых","",IF(VLOOKUP(A173,'Пиковый час'!$A$11:$B$31,2,FALSE)=Расчет!B173,1,""))</f>
        <v/>
      </c>
      <c r="G173" s="32" t="str">
        <f t="shared" si="4"/>
        <v/>
      </c>
      <c r="H173" s="37" t="str">
        <f>IF(C173="вых","",IF(VLOOKUP(B173,'Плановые пиковые часы'!$A$6:$B$29,2,FALSE)=1,1,""))</f>
        <v/>
      </c>
      <c r="I173" s="37" t="str">
        <f t="shared" si="5"/>
        <v/>
      </c>
      <c r="J173" s="37"/>
    </row>
    <row r="174" spans="1:10" x14ac:dyDescent="0.3">
      <c r="A174" s="3">
        <v>43441</v>
      </c>
      <c r="B174">
        <v>24</v>
      </c>
      <c r="C174" s="21" t="str">
        <f>VLOOKUP(A174,Справочник!A$2:B$32,2,FALSE)</f>
        <v>раб</v>
      </c>
      <c r="D174">
        <v>1004.9999999999999</v>
      </c>
      <c r="E174">
        <v>1.1174600000000001</v>
      </c>
      <c r="F174" s="32" t="str">
        <f>IF(C174="вых","",IF(VLOOKUP(A174,'Пиковый час'!$A$11:$B$31,2,FALSE)=Расчет!B174,1,""))</f>
        <v/>
      </c>
      <c r="G174" s="32" t="str">
        <f t="shared" si="4"/>
        <v/>
      </c>
      <c r="H174" s="37" t="str">
        <f>IF(C174="вых","",IF(VLOOKUP(B174,'Плановые пиковые часы'!$A$6:$B$29,2,FALSE)=1,1,""))</f>
        <v/>
      </c>
      <c r="I174" s="37" t="str">
        <f t="shared" si="5"/>
        <v/>
      </c>
      <c r="J174" s="37"/>
    </row>
    <row r="175" spans="1:10" x14ac:dyDescent="0.3">
      <c r="A175" s="3">
        <v>43442</v>
      </c>
      <c r="B175">
        <v>1</v>
      </c>
      <c r="C175" s="21" t="str">
        <f>VLOOKUP(A175,Справочник!A$2:B$32,2,FALSE)</f>
        <v>вых</v>
      </c>
      <c r="D175">
        <v>1006.9999999999999</v>
      </c>
      <c r="E175">
        <v>1.0869800000000001</v>
      </c>
      <c r="F175" s="32" t="str">
        <f>IF(C175="вых","",IF(VLOOKUP(A175,'Пиковый час'!$A$11:$B$31,2,FALSE)=Расчет!B175,1,""))</f>
        <v/>
      </c>
      <c r="G175" s="32" t="str">
        <f t="shared" si="4"/>
        <v/>
      </c>
      <c r="H175" s="37" t="str">
        <f>IF(C175="вых","",IF(VLOOKUP(B175,'Плановые пиковые часы'!$A$6:$B$29,2,FALSE)=1,1,""))</f>
        <v/>
      </c>
      <c r="I175" s="37" t="str">
        <f t="shared" si="5"/>
        <v/>
      </c>
      <c r="J175" s="37" t="str">
        <f>IF(C175="вых","",MAX(I175:I198))</f>
        <v/>
      </c>
    </row>
    <row r="176" spans="1:10" x14ac:dyDescent="0.3">
      <c r="A176" s="3">
        <v>43442</v>
      </c>
      <c r="B176">
        <v>2</v>
      </c>
      <c r="C176" s="21" t="str">
        <f>VLOOKUP(A176,Справочник!A$2:B$32,2,FALSE)</f>
        <v>вых</v>
      </c>
      <c r="D176">
        <v>1008</v>
      </c>
      <c r="E176">
        <v>1.01712</v>
      </c>
      <c r="F176" s="32" t="str">
        <f>IF(C176="вых","",IF(VLOOKUP(A176,'Пиковый час'!$A$11:$B$31,2,FALSE)=Расчет!B176,1,""))</f>
        <v/>
      </c>
      <c r="G176" s="32" t="str">
        <f t="shared" si="4"/>
        <v/>
      </c>
      <c r="H176" s="37" t="str">
        <f>IF(C176="вых","",IF(VLOOKUP(B176,'Плановые пиковые часы'!$A$6:$B$29,2,FALSE)=1,1,""))</f>
        <v/>
      </c>
      <c r="I176" s="37" t="str">
        <f t="shared" si="5"/>
        <v/>
      </c>
      <c r="J176" s="37"/>
    </row>
    <row r="177" spans="1:10" x14ac:dyDescent="0.3">
      <c r="A177" s="3">
        <v>43442</v>
      </c>
      <c r="B177">
        <v>3</v>
      </c>
      <c r="C177" s="21" t="str">
        <f>VLOOKUP(A177,Справочник!A$2:B$32,2,FALSE)</f>
        <v>вых</v>
      </c>
      <c r="D177">
        <v>1010</v>
      </c>
      <c r="E177">
        <v>0.99259000000000008</v>
      </c>
      <c r="F177" s="32" t="str">
        <f>IF(C177="вых","",IF(VLOOKUP(A177,'Пиковый час'!$A$11:$B$31,2,FALSE)=Расчет!B177,1,""))</f>
        <v/>
      </c>
      <c r="G177" s="32" t="str">
        <f t="shared" si="4"/>
        <v/>
      </c>
      <c r="H177" s="37" t="str">
        <f>IF(C177="вых","",IF(VLOOKUP(B177,'Плановые пиковые часы'!$A$6:$B$29,2,FALSE)=1,1,""))</f>
        <v/>
      </c>
      <c r="I177" s="37" t="str">
        <f t="shared" si="5"/>
        <v/>
      </c>
      <c r="J177" s="37"/>
    </row>
    <row r="178" spans="1:10" x14ac:dyDescent="0.3">
      <c r="A178" s="3">
        <v>43442</v>
      </c>
      <c r="B178">
        <v>4</v>
      </c>
      <c r="C178" s="21" t="str">
        <f>VLOOKUP(A178,Справочник!A$2:B$32,2,FALSE)</f>
        <v>вых</v>
      </c>
      <c r="D178">
        <v>1008</v>
      </c>
      <c r="E178">
        <v>0.99195</v>
      </c>
      <c r="F178" s="32" t="str">
        <f>IF(C178="вых","",IF(VLOOKUP(A178,'Пиковый час'!$A$11:$B$31,2,FALSE)=Расчет!B178,1,""))</f>
        <v/>
      </c>
      <c r="G178" s="32" t="str">
        <f t="shared" si="4"/>
        <v/>
      </c>
      <c r="H178" s="37" t="str">
        <f>IF(C178="вых","",IF(VLOOKUP(B178,'Плановые пиковые часы'!$A$6:$B$29,2,FALSE)=1,1,""))</f>
        <v/>
      </c>
      <c r="I178" s="37" t="str">
        <f t="shared" si="5"/>
        <v/>
      </c>
      <c r="J178" s="37"/>
    </row>
    <row r="179" spans="1:10" x14ac:dyDescent="0.3">
      <c r="A179" s="3">
        <v>43442</v>
      </c>
      <c r="B179">
        <v>5</v>
      </c>
      <c r="C179" s="21" t="str">
        <f>VLOOKUP(A179,Справочник!A$2:B$32,2,FALSE)</f>
        <v>вых</v>
      </c>
      <c r="D179">
        <v>1008.9999999999999</v>
      </c>
      <c r="E179">
        <v>1.0066900000000001</v>
      </c>
      <c r="F179" s="32" t="str">
        <f>IF(C179="вых","",IF(VLOOKUP(A179,'Пиковый час'!$A$11:$B$31,2,FALSE)=Расчет!B179,1,""))</f>
        <v/>
      </c>
      <c r="G179" s="32" t="str">
        <f t="shared" si="4"/>
        <v/>
      </c>
      <c r="H179" s="37" t="str">
        <f>IF(C179="вых","",IF(VLOOKUP(B179,'Плановые пиковые часы'!$A$6:$B$29,2,FALSE)=1,1,""))</f>
        <v/>
      </c>
      <c r="I179" s="37" t="str">
        <f t="shared" si="5"/>
        <v/>
      </c>
      <c r="J179" s="37"/>
    </row>
    <row r="180" spans="1:10" x14ac:dyDescent="0.3">
      <c r="A180" s="3">
        <v>43442</v>
      </c>
      <c r="B180">
        <v>6</v>
      </c>
      <c r="C180" s="21" t="str">
        <f>VLOOKUP(A180,Справочник!A$2:B$32,2,FALSE)</f>
        <v>вых</v>
      </c>
      <c r="D180">
        <v>1008</v>
      </c>
      <c r="E180">
        <v>1.05169</v>
      </c>
      <c r="F180" s="32" t="str">
        <f>IF(C180="вых","",IF(VLOOKUP(A180,'Пиковый час'!$A$11:$B$31,2,FALSE)=Расчет!B180,1,""))</f>
        <v/>
      </c>
      <c r="G180" s="32" t="str">
        <f t="shared" si="4"/>
        <v/>
      </c>
      <c r="H180" s="37" t="str">
        <f>IF(C180="вых","",IF(VLOOKUP(B180,'Плановые пиковые часы'!$A$6:$B$29,2,FALSE)=1,1,""))</f>
        <v/>
      </c>
      <c r="I180" s="37" t="str">
        <f t="shared" si="5"/>
        <v/>
      </c>
      <c r="J180" s="37"/>
    </row>
    <row r="181" spans="1:10" x14ac:dyDescent="0.3">
      <c r="A181" s="3">
        <v>43442</v>
      </c>
      <c r="B181">
        <v>7</v>
      </c>
      <c r="C181" s="21" t="str">
        <f>VLOOKUP(A181,Справочник!A$2:B$32,2,FALSE)</f>
        <v>вых</v>
      </c>
      <c r="D181">
        <v>1006</v>
      </c>
      <c r="E181">
        <v>1.08901</v>
      </c>
      <c r="F181" s="32" t="str">
        <f>IF(C181="вых","",IF(VLOOKUP(A181,'Пиковый час'!$A$11:$B$31,2,FALSE)=Расчет!B181,1,""))</f>
        <v/>
      </c>
      <c r="G181" s="32" t="str">
        <f t="shared" si="4"/>
        <v/>
      </c>
      <c r="H181" s="37" t="str">
        <f>IF(C181="вых","",IF(VLOOKUP(B181,'Плановые пиковые часы'!$A$6:$B$29,2,FALSE)=1,1,""))</f>
        <v/>
      </c>
      <c r="I181" s="37" t="str">
        <f t="shared" si="5"/>
        <v/>
      </c>
      <c r="J181" s="37"/>
    </row>
    <row r="182" spans="1:10" x14ac:dyDescent="0.3">
      <c r="A182" s="3">
        <v>43442</v>
      </c>
      <c r="B182">
        <v>8</v>
      </c>
      <c r="C182" s="21" t="str">
        <f>VLOOKUP(A182,Справочник!A$2:B$32,2,FALSE)</f>
        <v>вых</v>
      </c>
      <c r="D182">
        <v>998</v>
      </c>
      <c r="E182">
        <v>1.33609</v>
      </c>
      <c r="F182" s="32" t="str">
        <f>IF(C182="вых","",IF(VLOOKUP(A182,'Пиковый час'!$A$11:$B$31,2,FALSE)=Расчет!B182,1,""))</f>
        <v/>
      </c>
      <c r="G182" s="32" t="str">
        <f t="shared" si="4"/>
        <v/>
      </c>
      <c r="H182" s="37" t="str">
        <f>IF(C182="вых","",IF(VLOOKUP(B182,'Плановые пиковые часы'!$A$6:$B$29,2,FALSE)=1,1,""))</f>
        <v/>
      </c>
      <c r="I182" s="37" t="str">
        <f t="shared" si="5"/>
        <v/>
      </c>
      <c r="J182" s="37"/>
    </row>
    <row r="183" spans="1:10" x14ac:dyDescent="0.3">
      <c r="A183" s="3">
        <v>43442</v>
      </c>
      <c r="B183">
        <v>9</v>
      </c>
      <c r="C183" s="21" t="str">
        <f>VLOOKUP(A183,Справочник!A$2:B$32,2,FALSE)</f>
        <v>вых</v>
      </c>
      <c r="D183">
        <v>1002.9999999999999</v>
      </c>
      <c r="E183">
        <v>1.5124300000000002</v>
      </c>
      <c r="F183" s="32" t="str">
        <f>IF(C183="вых","",IF(VLOOKUP(A183,'Пиковый час'!$A$11:$B$31,2,FALSE)=Расчет!B183,1,""))</f>
        <v/>
      </c>
      <c r="G183" s="32" t="str">
        <f t="shared" si="4"/>
        <v/>
      </c>
      <c r="H183" s="37" t="str">
        <f>IF(C183="вых","",IF(VLOOKUP(B183,'Плановые пиковые часы'!$A$6:$B$29,2,FALSE)=1,1,""))</f>
        <v/>
      </c>
      <c r="I183" s="37" t="str">
        <f t="shared" si="5"/>
        <v/>
      </c>
      <c r="J183" s="37"/>
    </row>
    <row r="184" spans="1:10" x14ac:dyDescent="0.3">
      <c r="A184" s="3">
        <v>43442</v>
      </c>
      <c r="B184">
        <v>10</v>
      </c>
      <c r="C184" s="21" t="str">
        <f>VLOOKUP(A184,Справочник!A$2:B$32,2,FALSE)</f>
        <v>вых</v>
      </c>
      <c r="D184">
        <v>992</v>
      </c>
      <c r="E184">
        <v>1.61385</v>
      </c>
      <c r="F184" s="32" t="str">
        <f>IF(C184="вых","",IF(VLOOKUP(A184,'Пиковый час'!$A$11:$B$31,2,FALSE)=Расчет!B184,1,""))</f>
        <v/>
      </c>
      <c r="G184" s="32" t="str">
        <f t="shared" si="4"/>
        <v/>
      </c>
      <c r="H184" s="37" t="str">
        <f>IF(C184="вых","",IF(VLOOKUP(B184,'Плановые пиковые часы'!$A$6:$B$29,2,FALSE)=1,1,""))</f>
        <v/>
      </c>
      <c r="I184" s="37" t="str">
        <f t="shared" si="5"/>
        <v/>
      </c>
      <c r="J184" s="37"/>
    </row>
    <row r="185" spans="1:10" x14ac:dyDescent="0.3">
      <c r="A185" s="3">
        <v>43442</v>
      </c>
      <c r="B185">
        <v>11</v>
      </c>
      <c r="C185" s="21" t="str">
        <f>VLOOKUP(A185,Справочник!A$2:B$32,2,FALSE)</f>
        <v>вых</v>
      </c>
      <c r="D185">
        <v>988</v>
      </c>
      <c r="E185">
        <v>1.64663</v>
      </c>
      <c r="F185" s="32" t="str">
        <f>IF(C185="вых","",IF(VLOOKUP(A185,'Пиковый час'!$A$11:$B$31,2,FALSE)=Расчет!B185,1,""))</f>
        <v/>
      </c>
      <c r="G185" s="32" t="str">
        <f t="shared" si="4"/>
        <v/>
      </c>
      <c r="H185" s="37" t="str">
        <f>IF(C185="вых","",IF(VLOOKUP(B185,'Плановые пиковые часы'!$A$6:$B$29,2,FALSE)=1,1,""))</f>
        <v/>
      </c>
      <c r="I185" s="37" t="str">
        <f t="shared" si="5"/>
        <v/>
      </c>
      <c r="J185" s="37"/>
    </row>
    <row r="186" spans="1:10" x14ac:dyDescent="0.3">
      <c r="A186" s="3">
        <v>43442</v>
      </c>
      <c r="B186">
        <v>12</v>
      </c>
      <c r="C186" s="21" t="str">
        <f>VLOOKUP(A186,Справочник!A$2:B$32,2,FALSE)</f>
        <v>вых</v>
      </c>
      <c r="D186">
        <v>984</v>
      </c>
      <c r="E186">
        <v>1.65028</v>
      </c>
      <c r="F186" s="32" t="str">
        <f>IF(C186="вых","",IF(VLOOKUP(A186,'Пиковый час'!$A$11:$B$31,2,FALSE)=Расчет!B186,1,""))</f>
        <v/>
      </c>
      <c r="G186" s="32" t="str">
        <f t="shared" si="4"/>
        <v/>
      </c>
      <c r="H186" s="37" t="str">
        <f>IF(C186="вых","",IF(VLOOKUP(B186,'Плановые пиковые часы'!$A$6:$B$29,2,FALSE)=1,1,""))</f>
        <v/>
      </c>
      <c r="I186" s="37" t="str">
        <f t="shared" si="5"/>
        <v/>
      </c>
      <c r="J186" s="37"/>
    </row>
    <row r="187" spans="1:10" x14ac:dyDescent="0.3">
      <c r="A187" s="3">
        <v>43442</v>
      </c>
      <c r="B187">
        <v>13</v>
      </c>
      <c r="C187" s="21" t="str">
        <f>VLOOKUP(A187,Справочник!A$2:B$32,2,FALSE)</f>
        <v>вых</v>
      </c>
      <c r="D187">
        <v>984</v>
      </c>
      <c r="E187">
        <v>1.64852</v>
      </c>
      <c r="F187" s="32" t="str">
        <f>IF(C187="вых","",IF(VLOOKUP(A187,'Пиковый час'!$A$11:$B$31,2,FALSE)=Расчет!B187,1,""))</f>
        <v/>
      </c>
      <c r="G187" s="32" t="str">
        <f t="shared" si="4"/>
        <v/>
      </c>
      <c r="H187" s="37" t="str">
        <f>IF(C187="вых","",IF(VLOOKUP(B187,'Плановые пиковые часы'!$A$6:$B$29,2,FALSE)=1,1,""))</f>
        <v/>
      </c>
      <c r="I187" s="37" t="str">
        <f t="shared" si="5"/>
        <v/>
      </c>
      <c r="J187" s="37"/>
    </row>
    <row r="188" spans="1:10" x14ac:dyDescent="0.3">
      <c r="A188" s="3">
        <v>43442</v>
      </c>
      <c r="B188">
        <v>14</v>
      </c>
      <c r="C188" s="21" t="str">
        <f>VLOOKUP(A188,Справочник!A$2:B$32,2,FALSE)</f>
        <v>вых</v>
      </c>
      <c r="D188">
        <v>982</v>
      </c>
      <c r="E188">
        <v>1.6470199999999999</v>
      </c>
      <c r="F188" s="32" t="str">
        <f>IF(C188="вых","",IF(VLOOKUP(A188,'Пиковый час'!$A$11:$B$31,2,FALSE)=Расчет!B188,1,""))</f>
        <v/>
      </c>
      <c r="G188" s="32" t="str">
        <f t="shared" si="4"/>
        <v/>
      </c>
      <c r="H188" s="37" t="str">
        <f>IF(C188="вых","",IF(VLOOKUP(B188,'Плановые пиковые часы'!$A$6:$B$29,2,FALSE)=1,1,""))</f>
        <v/>
      </c>
      <c r="I188" s="37" t="str">
        <f t="shared" si="5"/>
        <v/>
      </c>
      <c r="J188" s="37"/>
    </row>
    <row r="189" spans="1:10" x14ac:dyDescent="0.3">
      <c r="A189" s="3">
        <v>43442</v>
      </c>
      <c r="B189">
        <v>15</v>
      </c>
      <c r="C189" s="21" t="str">
        <f>VLOOKUP(A189,Справочник!A$2:B$32,2,FALSE)</f>
        <v>вых</v>
      </c>
      <c r="D189">
        <v>980</v>
      </c>
      <c r="E189">
        <v>1.63863</v>
      </c>
      <c r="F189" s="32" t="str">
        <f>IF(C189="вых","",IF(VLOOKUP(A189,'Пиковый час'!$A$11:$B$31,2,FALSE)=Расчет!B189,1,""))</f>
        <v/>
      </c>
      <c r="G189" s="32" t="str">
        <f t="shared" si="4"/>
        <v/>
      </c>
      <c r="H189" s="37" t="str">
        <f>IF(C189="вых","",IF(VLOOKUP(B189,'Плановые пиковые часы'!$A$6:$B$29,2,FALSE)=1,1,""))</f>
        <v/>
      </c>
      <c r="I189" s="37" t="str">
        <f t="shared" si="5"/>
        <v/>
      </c>
      <c r="J189" s="37"/>
    </row>
    <row r="190" spans="1:10" x14ac:dyDescent="0.3">
      <c r="A190" s="3">
        <v>43442</v>
      </c>
      <c r="B190">
        <v>16</v>
      </c>
      <c r="C190" s="21" t="str">
        <f>VLOOKUP(A190,Справочник!A$2:B$32,2,FALSE)</f>
        <v>вых</v>
      </c>
      <c r="D190">
        <v>971</v>
      </c>
      <c r="E190">
        <v>1.61148</v>
      </c>
      <c r="F190" s="32" t="str">
        <f>IF(C190="вых","",IF(VLOOKUP(A190,'Пиковый час'!$A$11:$B$31,2,FALSE)=Расчет!B190,1,""))</f>
        <v/>
      </c>
      <c r="G190" s="32" t="str">
        <f t="shared" si="4"/>
        <v/>
      </c>
      <c r="H190" s="37" t="str">
        <f>IF(C190="вых","",IF(VLOOKUP(B190,'Плановые пиковые часы'!$A$6:$B$29,2,FALSE)=1,1,""))</f>
        <v/>
      </c>
      <c r="I190" s="37" t="str">
        <f t="shared" si="5"/>
        <v/>
      </c>
      <c r="J190" s="37"/>
    </row>
    <row r="191" spans="1:10" x14ac:dyDescent="0.3">
      <c r="A191" s="3">
        <v>43442</v>
      </c>
      <c r="B191">
        <v>17</v>
      </c>
      <c r="C191" s="21" t="str">
        <f>VLOOKUP(A191,Справочник!A$2:B$32,2,FALSE)</f>
        <v>вых</v>
      </c>
      <c r="D191">
        <v>974</v>
      </c>
      <c r="E191">
        <v>1.6476</v>
      </c>
      <c r="F191" s="32" t="str">
        <f>IF(C191="вых","",IF(VLOOKUP(A191,'Пиковый час'!$A$11:$B$31,2,FALSE)=Расчет!B191,1,""))</f>
        <v/>
      </c>
      <c r="G191" s="32" t="str">
        <f t="shared" si="4"/>
        <v/>
      </c>
      <c r="H191" s="37" t="str">
        <f>IF(C191="вых","",IF(VLOOKUP(B191,'Плановые пиковые часы'!$A$6:$B$29,2,FALSE)=1,1,""))</f>
        <v/>
      </c>
      <c r="I191" s="37" t="str">
        <f t="shared" si="5"/>
        <v/>
      </c>
      <c r="J191" s="37"/>
    </row>
    <row r="192" spans="1:10" x14ac:dyDescent="0.3">
      <c r="A192" s="3">
        <v>43442</v>
      </c>
      <c r="B192">
        <v>18</v>
      </c>
      <c r="C192" s="21" t="str">
        <f>VLOOKUP(A192,Справочник!A$2:B$32,2,FALSE)</f>
        <v>вых</v>
      </c>
      <c r="D192">
        <v>990</v>
      </c>
      <c r="E192">
        <v>1.6819200000000001</v>
      </c>
      <c r="F192" s="32" t="str">
        <f>IF(C192="вых","",IF(VLOOKUP(A192,'Пиковый час'!$A$11:$B$31,2,FALSE)=Расчет!B192,1,""))</f>
        <v/>
      </c>
      <c r="G192" s="32" t="str">
        <f t="shared" si="4"/>
        <v/>
      </c>
      <c r="H192" s="37" t="str">
        <f>IF(C192="вых","",IF(VLOOKUP(B192,'Плановые пиковые часы'!$A$6:$B$29,2,FALSE)=1,1,""))</f>
        <v/>
      </c>
      <c r="I192" s="37" t="str">
        <f t="shared" si="5"/>
        <v/>
      </c>
      <c r="J192" s="37"/>
    </row>
    <row r="193" spans="1:10" x14ac:dyDescent="0.3">
      <c r="A193" s="3">
        <v>43442</v>
      </c>
      <c r="B193">
        <v>19</v>
      </c>
      <c r="C193" s="21" t="str">
        <f>VLOOKUP(A193,Справочник!A$2:B$32,2,FALSE)</f>
        <v>вых</v>
      </c>
      <c r="D193">
        <v>988</v>
      </c>
      <c r="E193">
        <v>1.6704700000000001</v>
      </c>
      <c r="F193" s="32" t="str">
        <f>IF(C193="вых","",IF(VLOOKUP(A193,'Пиковый час'!$A$11:$B$31,2,FALSE)=Расчет!B193,1,""))</f>
        <v/>
      </c>
      <c r="G193" s="32" t="str">
        <f t="shared" si="4"/>
        <v/>
      </c>
      <c r="H193" s="37" t="str">
        <f>IF(C193="вых","",IF(VLOOKUP(B193,'Плановые пиковые часы'!$A$6:$B$29,2,FALSE)=1,1,""))</f>
        <v/>
      </c>
      <c r="I193" s="37" t="str">
        <f t="shared" si="5"/>
        <v/>
      </c>
      <c r="J193" s="37"/>
    </row>
    <row r="194" spans="1:10" x14ac:dyDescent="0.3">
      <c r="A194" s="3">
        <v>43442</v>
      </c>
      <c r="B194">
        <v>20</v>
      </c>
      <c r="C194" s="21" t="str">
        <f>VLOOKUP(A194,Справочник!A$2:B$32,2,FALSE)</f>
        <v>вых</v>
      </c>
      <c r="D194">
        <v>993</v>
      </c>
      <c r="E194">
        <v>1.6454600000000001</v>
      </c>
      <c r="F194" s="32" t="str">
        <f>IF(C194="вых","",IF(VLOOKUP(A194,'Пиковый час'!$A$11:$B$31,2,FALSE)=Расчет!B194,1,""))</f>
        <v/>
      </c>
      <c r="G194" s="32" t="str">
        <f t="shared" si="4"/>
        <v/>
      </c>
      <c r="H194" s="37" t="str">
        <f>IF(C194="вых","",IF(VLOOKUP(B194,'Плановые пиковые часы'!$A$6:$B$29,2,FALSE)=1,1,""))</f>
        <v/>
      </c>
      <c r="I194" s="37" t="str">
        <f t="shared" si="5"/>
        <v/>
      </c>
      <c r="J194" s="37"/>
    </row>
    <row r="195" spans="1:10" x14ac:dyDescent="0.3">
      <c r="A195" s="3">
        <v>43442</v>
      </c>
      <c r="B195">
        <v>21</v>
      </c>
      <c r="C195" s="21" t="str">
        <f>VLOOKUP(A195,Справочник!A$2:B$32,2,FALSE)</f>
        <v>вых</v>
      </c>
      <c r="D195">
        <v>993</v>
      </c>
      <c r="E195">
        <v>1.6523599999999998</v>
      </c>
      <c r="F195" s="32" t="str">
        <f>IF(C195="вых","",IF(VLOOKUP(A195,'Пиковый час'!$A$11:$B$31,2,FALSE)=Расчет!B195,1,""))</f>
        <v/>
      </c>
      <c r="G195" s="32" t="str">
        <f t="shared" si="4"/>
        <v/>
      </c>
      <c r="H195" s="37" t="str">
        <f>IF(C195="вых","",IF(VLOOKUP(B195,'Плановые пиковые часы'!$A$6:$B$29,2,FALSE)=1,1,""))</f>
        <v/>
      </c>
      <c r="I195" s="37" t="str">
        <f t="shared" si="5"/>
        <v/>
      </c>
      <c r="J195" s="37"/>
    </row>
    <row r="196" spans="1:10" x14ac:dyDescent="0.3">
      <c r="A196" s="3">
        <v>43442</v>
      </c>
      <c r="B196">
        <v>22</v>
      </c>
      <c r="C196" s="21" t="str">
        <f>VLOOKUP(A196,Справочник!A$2:B$32,2,FALSE)</f>
        <v>вых</v>
      </c>
      <c r="D196">
        <v>989</v>
      </c>
      <c r="E196">
        <v>1.5481800000000001</v>
      </c>
      <c r="F196" s="32" t="str">
        <f>IF(C196="вых","",IF(VLOOKUP(A196,'Пиковый час'!$A$11:$B$31,2,FALSE)=Расчет!B196,1,""))</f>
        <v/>
      </c>
      <c r="G196" s="32" t="str">
        <f t="shared" si="4"/>
        <v/>
      </c>
      <c r="H196" s="37" t="str">
        <f>IF(C196="вых","",IF(VLOOKUP(B196,'Плановые пиковые часы'!$A$6:$B$29,2,FALSE)=1,1,""))</f>
        <v/>
      </c>
      <c r="I196" s="37" t="str">
        <f t="shared" si="5"/>
        <v/>
      </c>
      <c r="J196" s="37"/>
    </row>
    <row r="197" spans="1:10" x14ac:dyDescent="0.3">
      <c r="A197" s="3">
        <v>43442</v>
      </c>
      <c r="B197">
        <v>23</v>
      </c>
      <c r="C197" s="21" t="str">
        <f>VLOOKUP(A197,Справочник!A$2:B$32,2,FALSE)</f>
        <v>вых</v>
      </c>
      <c r="D197">
        <v>990</v>
      </c>
      <c r="E197">
        <v>1.3620300000000001</v>
      </c>
      <c r="F197" s="32" t="str">
        <f>IF(C197="вых","",IF(VLOOKUP(A197,'Пиковый час'!$A$11:$B$31,2,FALSE)=Расчет!B197,1,""))</f>
        <v/>
      </c>
      <c r="G197" s="32" t="str">
        <f t="shared" si="4"/>
        <v/>
      </c>
      <c r="H197" s="37" t="str">
        <f>IF(C197="вых","",IF(VLOOKUP(B197,'Плановые пиковые часы'!$A$6:$B$29,2,FALSE)=1,1,""))</f>
        <v/>
      </c>
      <c r="I197" s="37" t="str">
        <f t="shared" si="5"/>
        <v/>
      </c>
      <c r="J197" s="37"/>
    </row>
    <row r="198" spans="1:10" x14ac:dyDescent="0.3">
      <c r="A198" s="3">
        <v>43442</v>
      </c>
      <c r="B198">
        <v>24</v>
      </c>
      <c r="C198" s="21" t="str">
        <f>VLOOKUP(A198,Справочник!A$2:B$32,2,FALSE)</f>
        <v>вых</v>
      </c>
      <c r="D198">
        <v>991</v>
      </c>
      <c r="E198">
        <v>1.1259000000000001</v>
      </c>
      <c r="F198" s="32" t="str">
        <f>IF(C198="вых","",IF(VLOOKUP(A198,'Пиковый час'!$A$11:$B$31,2,FALSE)=Расчет!B198,1,""))</f>
        <v/>
      </c>
      <c r="G198" s="32" t="str">
        <f t="shared" si="4"/>
        <v/>
      </c>
      <c r="H198" s="37" t="str">
        <f>IF(C198="вых","",IF(VLOOKUP(B198,'Плановые пиковые часы'!$A$6:$B$29,2,FALSE)=1,1,""))</f>
        <v/>
      </c>
      <c r="I198" s="37" t="str">
        <f t="shared" si="5"/>
        <v/>
      </c>
      <c r="J198" s="37"/>
    </row>
    <row r="199" spans="1:10" x14ac:dyDescent="0.3">
      <c r="A199" s="3">
        <v>43443</v>
      </c>
      <c r="B199">
        <v>1</v>
      </c>
      <c r="C199" s="21" t="str">
        <f>VLOOKUP(A199,Справочник!A$2:B$32,2,FALSE)</f>
        <v>вых</v>
      </c>
      <c r="D199">
        <v>990</v>
      </c>
      <c r="E199">
        <v>1.0687800000000001</v>
      </c>
      <c r="F199" s="32" t="str">
        <f>IF(C199="вых","",IF(VLOOKUP(A199,'Пиковый час'!$A$11:$B$31,2,FALSE)=Расчет!B199,1,""))</f>
        <v/>
      </c>
      <c r="G199" s="32" t="str">
        <f t="shared" ref="G199:G262" si="6">IF(F199="","",D199)</f>
        <v/>
      </c>
      <c r="H199" s="37" t="str">
        <f>IF(C199="вых","",IF(VLOOKUP(B199,'Плановые пиковые часы'!$A$6:$B$29,2,FALSE)=1,1,""))</f>
        <v/>
      </c>
      <c r="I199" s="37" t="str">
        <f t="shared" ref="I199:I262" si="7">IF(H199="","",D199)</f>
        <v/>
      </c>
      <c r="J199" s="37" t="str">
        <f>IF(C199="вых","",MAX(I199:I222))</f>
        <v/>
      </c>
    </row>
    <row r="200" spans="1:10" x14ac:dyDescent="0.3">
      <c r="A200" s="3">
        <v>43443</v>
      </c>
      <c r="B200">
        <v>2</v>
      </c>
      <c r="C200" s="21" t="str">
        <f>VLOOKUP(A200,Справочник!A$2:B$32,2,FALSE)</f>
        <v>вых</v>
      </c>
      <c r="D200">
        <v>992</v>
      </c>
      <c r="E200">
        <v>0.99070000000000003</v>
      </c>
      <c r="F200" s="32" t="str">
        <f>IF(C200="вых","",IF(VLOOKUP(A200,'Пиковый час'!$A$11:$B$31,2,FALSE)=Расчет!B200,1,""))</f>
        <v/>
      </c>
      <c r="G200" s="32" t="str">
        <f t="shared" si="6"/>
        <v/>
      </c>
      <c r="H200" s="37" t="str">
        <f>IF(C200="вых","",IF(VLOOKUP(B200,'Плановые пиковые часы'!$A$6:$B$29,2,FALSE)=1,1,""))</f>
        <v/>
      </c>
      <c r="I200" s="37" t="str">
        <f t="shared" si="7"/>
        <v/>
      </c>
      <c r="J200" s="37"/>
    </row>
    <row r="201" spans="1:10" x14ac:dyDescent="0.3">
      <c r="A201" s="3">
        <v>43443</v>
      </c>
      <c r="B201">
        <v>3</v>
      </c>
      <c r="C201" s="21" t="str">
        <f>VLOOKUP(A201,Справочник!A$2:B$32,2,FALSE)</f>
        <v>вых</v>
      </c>
      <c r="D201">
        <v>996</v>
      </c>
      <c r="E201">
        <v>0.99305999999999994</v>
      </c>
      <c r="F201" s="32" t="str">
        <f>IF(C201="вых","",IF(VLOOKUP(A201,'Пиковый час'!$A$11:$B$31,2,FALSE)=Расчет!B201,1,""))</f>
        <v/>
      </c>
      <c r="G201" s="32" t="str">
        <f t="shared" si="6"/>
        <v/>
      </c>
      <c r="H201" s="37" t="str">
        <f>IF(C201="вых","",IF(VLOOKUP(B201,'Плановые пиковые часы'!$A$6:$B$29,2,FALSE)=1,1,""))</f>
        <v/>
      </c>
      <c r="I201" s="37" t="str">
        <f t="shared" si="7"/>
        <v/>
      </c>
      <c r="J201" s="37"/>
    </row>
    <row r="202" spans="1:10" x14ac:dyDescent="0.3">
      <c r="A202" s="3">
        <v>43443</v>
      </c>
      <c r="B202">
        <v>4</v>
      </c>
      <c r="C202" s="21" t="str">
        <f>VLOOKUP(A202,Справочник!A$2:B$32,2,FALSE)</f>
        <v>вых</v>
      </c>
      <c r="D202">
        <v>994</v>
      </c>
      <c r="E202">
        <v>0.98995</v>
      </c>
      <c r="F202" s="32" t="str">
        <f>IF(C202="вых","",IF(VLOOKUP(A202,'Пиковый час'!$A$11:$B$31,2,FALSE)=Расчет!B202,1,""))</f>
        <v/>
      </c>
      <c r="G202" s="32" t="str">
        <f t="shared" si="6"/>
        <v/>
      </c>
      <c r="H202" s="37" t="str">
        <f>IF(C202="вых","",IF(VLOOKUP(B202,'Плановые пиковые часы'!$A$6:$B$29,2,FALSE)=1,1,""))</f>
        <v/>
      </c>
      <c r="I202" s="37" t="str">
        <f t="shared" si="7"/>
        <v/>
      </c>
      <c r="J202" s="37"/>
    </row>
    <row r="203" spans="1:10" x14ac:dyDescent="0.3">
      <c r="A203" s="3">
        <v>43443</v>
      </c>
      <c r="B203">
        <v>5</v>
      </c>
      <c r="C203" s="21" t="str">
        <f>VLOOKUP(A203,Справочник!A$2:B$32,2,FALSE)</f>
        <v>вых</v>
      </c>
      <c r="D203">
        <v>996</v>
      </c>
      <c r="E203">
        <v>0.98926000000000003</v>
      </c>
      <c r="F203" s="32" t="str">
        <f>IF(C203="вых","",IF(VLOOKUP(A203,'Пиковый час'!$A$11:$B$31,2,FALSE)=Расчет!B203,1,""))</f>
        <v/>
      </c>
      <c r="G203" s="32" t="str">
        <f t="shared" si="6"/>
        <v/>
      </c>
      <c r="H203" s="37" t="str">
        <f>IF(C203="вых","",IF(VLOOKUP(B203,'Плановые пиковые часы'!$A$6:$B$29,2,FALSE)=1,1,""))</f>
        <v/>
      </c>
      <c r="I203" s="37" t="str">
        <f t="shared" si="7"/>
        <v/>
      </c>
      <c r="J203" s="37"/>
    </row>
    <row r="204" spans="1:10" x14ac:dyDescent="0.3">
      <c r="A204" s="3">
        <v>43443</v>
      </c>
      <c r="B204">
        <v>6</v>
      </c>
      <c r="C204" s="21" t="str">
        <f>VLOOKUP(A204,Справочник!A$2:B$32,2,FALSE)</f>
        <v>вых</v>
      </c>
      <c r="D204">
        <v>992</v>
      </c>
      <c r="E204">
        <v>1.00556</v>
      </c>
      <c r="F204" s="32" t="str">
        <f>IF(C204="вых","",IF(VLOOKUP(A204,'Пиковый час'!$A$11:$B$31,2,FALSE)=Расчет!B204,1,""))</f>
        <v/>
      </c>
      <c r="G204" s="32" t="str">
        <f t="shared" si="6"/>
        <v/>
      </c>
      <c r="H204" s="37" t="str">
        <f>IF(C204="вых","",IF(VLOOKUP(B204,'Плановые пиковые часы'!$A$6:$B$29,2,FALSE)=1,1,""))</f>
        <v/>
      </c>
      <c r="I204" s="37" t="str">
        <f t="shared" si="7"/>
        <v/>
      </c>
      <c r="J204" s="37"/>
    </row>
    <row r="205" spans="1:10" x14ac:dyDescent="0.3">
      <c r="A205" s="3">
        <v>43443</v>
      </c>
      <c r="B205">
        <v>7</v>
      </c>
      <c r="C205" s="21" t="str">
        <f>VLOOKUP(A205,Справочник!A$2:B$32,2,FALSE)</f>
        <v>вых</v>
      </c>
      <c r="D205">
        <v>993</v>
      </c>
      <c r="E205">
        <v>1.0961099999999999</v>
      </c>
      <c r="F205" s="32" t="str">
        <f>IF(C205="вых","",IF(VLOOKUP(A205,'Пиковый час'!$A$11:$B$31,2,FALSE)=Расчет!B205,1,""))</f>
        <v/>
      </c>
      <c r="G205" s="32" t="str">
        <f t="shared" si="6"/>
        <v/>
      </c>
      <c r="H205" s="37" t="str">
        <f>IF(C205="вых","",IF(VLOOKUP(B205,'Плановые пиковые часы'!$A$6:$B$29,2,FALSE)=1,1,""))</f>
        <v/>
      </c>
      <c r="I205" s="37" t="str">
        <f t="shared" si="7"/>
        <v/>
      </c>
      <c r="J205" s="37"/>
    </row>
    <row r="206" spans="1:10" x14ac:dyDescent="0.3">
      <c r="A206" s="3">
        <v>43443</v>
      </c>
      <c r="B206">
        <v>8</v>
      </c>
      <c r="C206" s="21" t="str">
        <f>VLOOKUP(A206,Справочник!A$2:B$32,2,FALSE)</f>
        <v>вых</v>
      </c>
      <c r="D206">
        <v>996</v>
      </c>
      <c r="E206">
        <v>1.1171600000000002</v>
      </c>
      <c r="F206" s="32" t="str">
        <f>IF(C206="вых","",IF(VLOOKUP(A206,'Пиковый час'!$A$11:$B$31,2,FALSE)=Расчет!B206,1,""))</f>
        <v/>
      </c>
      <c r="G206" s="32" t="str">
        <f t="shared" si="6"/>
        <v/>
      </c>
      <c r="H206" s="37" t="str">
        <f>IF(C206="вых","",IF(VLOOKUP(B206,'Плановые пиковые часы'!$A$6:$B$29,2,FALSE)=1,1,""))</f>
        <v/>
      </c>
      <c r="I206" s="37" t="str">
        <f t="shared" si="7"/>
        <v/>
      </c>
      <c r="J206" s="37"/>
    </row>
    <row r="207" spans="1:10" x14ac:dyDescent="0.3">
      <c r="A207" s="3">
        <v>43443</v>
      </c>
      <c r="B207">
        <v>9</v>
      </c>
      <c r="C207" s="21" t="str">
        <f>VLOOKUP(A207,Справочник!A$2:B$32,2,FALSE)</f>
        <v>вых</v>
      </c>
      <c r="D207">
        <v>990</v>
      </c>
      <c r="E207">
        <v>1.3417600000000001</v>
      </c>
      <c r="F207" s="32" t="str">
        <f>IF(C207="вых","",IF(VLOOKUP(A207,'Пиковый час'!$A$11:$B$31,2,FALSE)=Расчет!B207,1,""))</f>
        <v/>
      </c>
      <c r="G207" s="32" t="str">
        <f t="shared" si="6"/>
        <v/>
      </c>
      <c r="H207" s="37" t="str">
        <f>IF(C207="вых","",IF(VLOOKUP(B207,'Плановые пиковые часы'!$A$6:$B$29,2,FALSE)=1,1,""))</f>
        <v/>
      </c>
      <c r="I207" s="37" t="str">
        <f t="shared" si="7"/>
        <v/>
      </c>
      <c r="J207" s="37"/>
    </row>
    <row r="208" spans="1:10" x14ac:dyDescent="0.3">
      <c r="A208" s="3">
        <v>43443</v>
      </c>
      <c r="B208">
        <v>10</v>
      </c>
      <c r="C208" s="21" t="str">
        <f>VLOOKUP(A208,Справочник!A$2:B$32,2,FALSE)</f>
        <v>вых</v>
      </c>
      <c r="D208">
        <v>982</v>
      </c>
      <c r="E208">
        <v>1.4313800000000001</v>
      </c>
      <c r="F208" s="32" t="str">
        <f>IF(C208="вых","",IF(VLOOKUP(A208,'Пиковый час'!$A$11:$B$31,2,FALSE)=Расчет!B208,1,""))</f>
        <v/>
      </c>
      <c r="G208" s="32" t="str">
        <f t="shared" si="6"/>
        <v/>
      </c>
      <c r="H208" s="37" t="str">
        <f>IF(C208="вых","",IF(VLOOKUP(B208,'Плановые пиковые часы'!$A$6:$B$29,2,FALSE)=1,1,""))</f>
        <v/>
      </c>
      <c r="I208" s="37" t="str">
        <f t="shared" si="7"/>
        <v/>
      </c>
      <c r="J208" s="37"/>
    </row>
    <row r="209" spans="1:10" x14ac:dyDescent="0.3">
      <c r="A209" s="3">
        <v>43443</v>
      </c>
      <c r="B209">
        <v>11</v>
      </c>
      <c r="C209" s="21" t="str">
        <f>VLOOKUP(A209,Справочник!A$2:B$32,2,FALSE)</f>
        <v>вых</v>
      </c>
      <c r="D209">
        <v>988</v>
      </c>
      <c r="E209">
        <v>1.5557999999999998</v>
      </c>
      <c r="F209" s="32" t="str">
        <f>IF(C209="вых","",IF(VLOOKUP(A209,'Пиковый час'!$A$11:$B$31,2,FALSE)=Расчет!B209,1,""))</f>
        <v/>
      </c>
      <c r="G209" s="32" t="str">
        <f t="shared" si="6"/>
        <v/>
      </c>
      <c r="H209" s="37" t="str">
        <f>IF(C209="вых","",IF(VLOOKUP(B209,'Плановые пиковые часы'!$A$6:$B$29,2,FALSE)=1,1,""))</f>
        <v/>
      </c>
      <c r="I209" s="37" t="str">
        <f t="shared" si="7"/>
        <v/>
      </c>
      <c r="J209" s="37"/>
    </row>
    <row r="210" spans="1:10" x14ac:dyDescent="0.3">
      <c r="A210" s="3">
        <v>43443</v>
      </c>
      <c r="B210">
        <v>12</v>
      </c>
      <c r="C210" s="21" t="str">
        <f>VLOOKUP(A210,Справочник!A$2:B$32,2,FALSE)</f>
        <v>вых</v>
      </c>
      <c r="D210">
        <v>991</v>
      </c>
      <c r="E210">
        <v>1.57497</v>
      </c>
      <c r="F210" s="32" t="str">
        <f>IF(C210="вых","",IF(VLOOKUP(A210,'Пиковый час'!$A$11:$B$31,2,FALSE)=Расчет!B210,1,""))</f>
        <v/>
      </c>
      <c r="G210" s="32" t="str">
        <f t="shared" si="6"/>
        <v/>
      </c>
      <c r="H210" s="37" t="str">
        <f>IF(C210="вых","",IF(VLOOKUP(B210,'Плановые пиковые часы'!$A$6:$B$29,2,FALSE)=1,1,""))</f>
        <v/>
      </c>
      <c r="I210" s="37" t="str">
        <f t="shared" si="7"/>
        <v/>
      </c>
      <c r="J210" s="37"/>
    </row>
    <row r="211" spans="1:10" x14ac:dyDescent="0.3">
      <c r="A211" s="3">
        <v>43443</v>
      </c>
      <c r="B211">
        <v>13</v>
      </c>
      <c r="C211" s="21" t="str">
        <f>VLOOKUP(A211,Справочник!A$2:B$32,2,FALSE)</f>
        <v>вых</v>
      </c>
      <c r="D211">
        <v>991</v>
      </c>
      <c r="E211">
        <v>1.5655299999999999</v>
      </c>
      <c r="F211" s="32" t="str">
        <f>IF(C211="вых","",IF(VLOOKUP(A211,'Пиковый час'!$A$11:$B$31,2,FALSE)=Расчет!B211,1,""))</f>
        <v/>
      </c>
      <c r="G211" s="32" t="str">
        <f t="shared" si="6"/>
        <v/>
      </c>
      <c r="H211" s="37" t="str">
        <f>IF(C211="вых","",IF(VLOOKUP(B211,'Плановые пиковые часы'!$A$6:$B$29,2,FALSE)=1,1,""))</f>
        <v/>
      </c>
      <c r="I211" s="37" t="str">
        <f t="shared" si="7"/>
        <v/>
      </c>
      <c r="J211" s="37"/>
    </row>
    <row r="212" spans="1:10" x14ac:dyDescent="0.3">
      <c r="A212" s="3">
        <v>43443</v>
      </c>
      <c r="B212">
        <v>14</v>
      </c>
      <c r="C212" s="21" t="str">
        <f>VLOOKUP(A212,Справочник!A$2:B$32,2,FALSE)</f>
        <v>вых</v>
      </c>
      <c r="D212">
        <v>983</v>
      </c>
      <c r="E212">
        <v>1.5684100000000001</v>
      </c>
      <c r="F212" s="32" t="str">
        <f>IF(C212="вых","",IF(VLOOKUP(A212,'Пиковый час'!$A$11:$B$31,2,FALSE)=Расчет!B212,1,""))</f>
        <v/>
      </c>
      <c r="G212" s="32" t="str">
        <f t="shared" si="6"/>
        <v/>
      </c>
      <c r="H212" s="37" t="str">
        <f>IF(C212="вых","",IF(VLOOKUP(B212,'Плановые пиковые часы'!$A$6:$B$29,2,FALSE)=1,1,""))</f>
        <v/>
      </c>
      <c r="I212" s="37" t="str">
        <f t="shared" si="7"/>
        <v/>
      </c>
      <c r="J212" s="37"/>
    </row>
    <row r="213" spans="1:10" x14ac:dyDescent="0.3">
      <c r="A213" s="3">
        <v>43443</v>
      </c>
      <c r="B213">
        <v>15</v>
      </c>
      <c r="C213" s="21" t="str">
        <f>VLOOKUP(A213,Справочник!A$2:B$32,2,FALSE)</f>
        <v>вых</v>
      </c>
      <c r="D213">
        <v>970</v>
      </c>
      <c r="E213">
        <v>1.5730899999999999</v>
      </c>
      <c r="F213" s="32" t="str">
        <f>IF(C213="вых","",IF(VLOOKUP(A213,'Пиковый час'!$A$11:$B$31,2,FALSE)=Расчет!B213,1,""))</f>
        <v/>
      </c>
      <c r="G213" s="32" t="str">
        <f t="shared" si="6"/>
        <v/>
      </c>
      <c r="H213" s="37" t="str">
        <f>IF(C213="вых","",IF(VLOOKUP(B213,'Плановые пиковые часы'!$A$6:$B$29,2,FALSE)=1,1,""))</f>
        <v/>
      </c>
      <c r="I213" s="37" t="str">
        <f t="shared" si="7"/>
        <v/>
      </c>
      <c r="J213" s="37"/>
    </row>
    <row r="214" spans="1:10" x14ac:dyDescent="0.3">
      <c r="A214" s="3">
        <v>43443</v>
      </c>
      <c r="B214">
        <v>16</v>
      </c>
      <c r="C214" s="21" t="str">
        <f>VLOOKUP(A214,Справочник!A$2:B$32,2,FALSE)</f>
        <v>вых</v>
      </c>
      <c r="D214">
        <v>972</v>
      </c>
      <c r="E214">
        <v>1.5621099999999999</v>
      </c>
      <c r="F214" s="32" t="str">
        <f>IF(C214="вых","",IF(VLOOKUP(A214,'Пиковый час'!$A$11:$B$31,2,FALSE)=Расчет!B214,1,""))</f>
        <v/>
      </c>
      <c r="G214" s="32" t="str">
        <f t="shared" si="6"/>
        <v/>
      </c>
      <c r="H214" s="37" t="str">
        <f>IF(C214="вых","",IF(VLOOKUP(B214,'Плановые пиковые часы'!$A$6:$B$29,2,FALSE)=1,1,""))</f>
        <v/>
      </c>
      <c r="I214" s="37" t="str">
        <f t="shared" si="7"/>
        <v/>
      </c>
      <c r="J214" s="37"/>
    </row>
    <row r="215" spans="1:10" x14ac:dyDescent="0.3">
      <c r="A215" s="3">
        <v>43443</v>
      </c>
      <c r="B215">
        <v>17</v>
      </c>
      <c r="C215" s="21" t="str">
        <f>VLOOKUP(A215,Справочник!A$2:B$32,2,FALSE)</f>
        <v>вых</v>
      </c>
      <c r="D215">
        <v>984</v>
      </c>
      <c r="E215">
        <v>1.6122000000000001</v>
      </c>
      <c r="F215" s="32" t="str">
        <f>IF(C215="вых","",IF(VLOOKUP(A215,'Пиковый час'!$A$11:$B$31,2,FALSE)=Расчет!B215,1,""))</f>
        <v/>
      </c>
      <c r="G215" s="32" t="str">
        <f t="shared" si="6"/>
        <v/>
      </c>
      <c r="H215" s="37" t="str">
        <f>IF(C215="вых","",IF(VLOOKUP(B215,'Плановые пиковые часы'!$A$6:$B$29,2,FALSE)=1,1,""))</f>
        <v/>
      </c>
      <c r="I215" s="37" t="str">
        <f t="shared" si="7"/>
        <v/>
      </c>
      <c r="J215" s="37"/>
    </row>
    <row r="216" spans="1:10" x14ac:dyDescent="0.3">
      <c r="A216" s="3">
        <v>43443</v>
      </c>
      <c r="B216">
        <v>18</v>
      </c>
      <c r="C216" s="21" t="str">
        <f>VLOOKUP(A216,Справочник!A$2:B$32,2,FALSE)</f>
        <v>вых</v>
      </c>
      <c r="D216">
        <v>993</v>
      </c>
      <c r="E216">
        <v>1.6461400000000002</v>
      </c>
      <c r="F216" s="32" t="str">
        <f>IF(C216="вых","",IF(VLOOKUP(A216,'Пиковый час'!$A$11:$B$31,2,FALSE)=Расчет!B216,1,""))</f>
        <v/>
      </c>
      <c r="G216" s="32" t="str">
        <f t="shared" si="6"/>
        <v/>
      </c>
      <c r="H216" s="37" t="str">
        <f>IF(C216="вых","",IF(VLOOKUP(B216,'Плановые пиковые часы'!$A$6:$B$29,2,FALSE)=1,1,""))</f>
        <v/>
      </c>
      <c r="I216" s="37" t="str">
        <f t="shared" si="7"/>
        <v/>
      </c>
      <c r="J216" s="37"/>
    </row>
    <row r="217" spans="1:10" x14ac:dyDescent="0.3">
      <c r="A217" s="3">
        <v>43443</v>
      </c>
      <c r="B217">
        <v>19</v>
      </c>
      <c r="C217" s="21" t="str">
        <f>VLOOKUP(A217,Справочник!A$2:B$32,2,FALSE)</f>
        <v>вых</v>
      </c>
      <c r="D217">
        <v>993</v>
      </c>
      <c r="E217">
        <v>1.6444400000000001</v>
      </c>
      <c r="F217" s="32" t="str">
        <f>IF(C217="вых","",IF(VLOOKUP(A217,'Пиковый час'!$A$11:$B$31,2,FALSE)=Расчет!B217,1,""))</f>
        <v/>
      </c>
      <c r="G217" s="32" t="str">
        <f t="shared" si="6"/>
        <v/>
      </c>
      <c r="H217" s="37" t="str">
        <f>IF(C217="вых","",IF(VLOOKUP(B217,'Плановые пиковые часы'!$A$6:$B$29,2,FALSE)=1,1,""))</f>
        <v/>
      </c>
      <c r="I217" s="37" t="str">
        <f t="shared" si="7"/>
        <v/>
      </c>
      <c r="J217" s="37"/>
    </row>
    <row r="218" spans="1:10" x14ac:dyDescent="0.3">
      <c r="A218" s="3">
        <v>43443</v>
      </c>
      <c r="B218">
        <v>20</v>
      </c>
      <c r="C218" s="21" t="str">
        <f>VLOOKUP(A218,Справочник!A$2:B$32,2,FALSE)</f>
        <v>вых</v>
      </c>
      <c r="D218">
        <v>1002</v>
      </c>
      <c r="E218">
        <v>1.6204000000000001</v>
      </c>
      <c r="F218" s="32" t="str">
        <f>IF(C218="вых","",IF(VLOOKUP(A218,'Пиковый час'!$A$11:$B$31,2,FALSE)=Расчет!B218,1,""))</f>
        <v/>
      </c>
      <c r="G218" s="32" t="str">
        <f t="shared" si="6"/>
        <v/>
      </c>
      <c r="H218" s="37" t="str">
        <f>IF(C218="вых","",IF(VLOOKUP(B218,'Плановые пиковые часы'!$A$6:$B$29,2,FALSE)=1,1,""))</f>
        <v/>
      </c>
      <c r="I218" s="37" t="str">
        <f t="shared" si="7"/>
        <v/>
      </c>
      <c r="J218" s="37"/>
    </row>
    <row r="219" spans="1:10" x14ac:dyDescent="0.3">
      <c r="A219" s="3">
        <v>43443</v>
      </c>
      <c r="B219">
        <v>21</v>
      </c>
      <c r="C219" s="21" t="str">
        <f>VLOOKUP(A219,Справочник!A$2:B$32,2,FALSE)</f>
        <v>вых</v>
      </c>
      <c r="D219">
        <v>994</v>
      </c>
      <c r="E219">
        <v>1.61931</v>
      </c>
      <c r="F219" s="32" t="str">
        <f>IF(C219="вых","",IF(VLOOKUP(A219,'Пиковый час'!$A$11:$B$31,2,FALSE)=Расчет!B219,1,""))</f>
        <v/>
      </c>
      <c r="G219" s="32" t="str">
        <f t="shared" si="6"/>
        <v/>
      </c>
      <c r="H219" s="37" t="str">
        <f>IF(C219="вых","",IF(VLOOKUP(B219,'Плановые пиковые часы'!$A$6:$B$29,2,FALSE)=1,1,""))</f>
        <v/>
      </c>
      <c r="I219" s="37" t="str">
        <f t="shared" si="7"/>
        <v/>
      </c>
      <c r="J219" s="37"/>
    </row>
    <row r="220" spans="1:10" x14ac:dyDescent="0.3">
      <c r="A220" s="3">
        <v>43443</v>
      </c>
      <c r="B220">
        <v>22</v>
      </c>
      <c r="C220" s="21" t="str">
        <f>VLOOKUP(A220,Справочник!A$2:B$32,2,FALSE)</f>
        <v>вых</v>
      </c>
      <c r="D220">
        <v>988</v>
      </c>
      <c r="E220">
        <v>1.56501</v>
      </c>
      <c r="F220" s="32" t="str">
        <f>IF(C220="вых","",IF(VLOOKUP(A220,'Пиковый час'!$A$11:$B$31,2,FALSE)=Расчет!B220,1,""))</f>
        <v/>
      </c>
      <c r="G220" s="32" t="str">
        <f t="shared" si="6"/>
        <v/>
      </c>
      <c r="H220" s="37" t="str">
        <f>IF(C220="вых","",IF(VLOOKUP(B220,'Плановые пиковые часы'!$A$6:$B$29,2,FALSE)=1,1,""))</f>
        <v/>
      </c>
      <c r="I220" s="37" t="str">
        <f t="shared" si="7"/>
        <v/>
      </c>
      <c r="J220" s="37"/>
    </row>
    <row r="221" spans="1:10" x14ac:dyDescent="0.3">
      <c r="A221" s="3">
        <v>43443</v>
      </c>
      <c r="B221">
        <v>23</v>
      </c>
      <c r="C221" s="21" t="str">
        <f>VLOOKUP(A221,Справочник!A$2:B$32,2,FALSE)</f>
        <v>вых</v>
      </c>
      <c r="D221">
        <v>976</v>
      </c>
      <c r="E221">
        <v>1.3723399999999999</v>
      </c>
      <c r="F221" s="32" t="str">
        <f>IF(C221="вых","",IF(VLOOKUP(A221,'Пиковый час'!$A$11:$B$31,2,FALSE)=Расчет!B221,1,""))</f>
        <v/>
      </c>
      <c r="G221" s="32" t="str">
        <f t="shared" si="6"/>
        <v/>
      </c>
      <c r="H221" s="37" t="str">
        <f>IF(C221="вых","",IF(VLOOKUP(B221,'Плановые пиковые часы'!$A$6:$B$29,2,FALSE)=1,1,""))</f>
        <v/>
      </c>
      <c r="I221" s="37" t="str">
        <f t="shared" si="7"/>
        <v/>
      </c>
      <c r="J221" s="37"/>
    </row>
    <row r="222" spans="1:10" x14ac:dyDescent="0.3">
      <c r="A222" s="3">
        <v>43443</v>
      </c>
      <c r="B222">
        <v>24</v>
      </c>
      <c r="C222" s="21" t="str">
        <f>VLOOKUP(A222,Справочник!A$2:B$32,2,FALSE)</f>
        <v>вых</v>
      </c>
      <c r="D222">
        <v>972</v>
      </c>
      <c r="E222">
        <v>1.1254600000000001</v>
      </c>
      <c r="F222" s="32" t="str">
        <f>IF(C222="вых","",IF(VLOOKUP(A222,'Пиковый час'!$A$11:$B$31,2,FALSE)=Расчет!B222,1,""))</f>
        <v/>
      </c>
      <c r="G222" s="32" t="str">
        <f t="shared" si="6"/>
        <v/>
      </c>
      <c r="H222" s="37" t="str">
        <f>IF(C222="вых","",IF(VLOOKUP(B222,'Плановые пиковые часы'!$A$6:$B$29,2,FALSE)=1,1,""))</f>
        <v/>
      </c>
      <c r="I222" s="37" t="str">
        <f t="shared" si="7"/>
        <v/>
      </c>
      <c r="J222" s="37"/>
    </row>
    <row r="223" spans="1:10" x14ac:dyDescent="0.3">
      <c r="A223" s="3">
        <v>43444</v>
      </c>
      <c r="B223">
        <v>1</v>
      </c>
      <c r="C223" s="21" t="str">
        <f>VLOOKUP(A223,Справочник!A$2:B$32,2,FALSE)</f>
        <v>раб</v>
      </c>
      <c r="D223">
        <v>978</v>
      </c>
      <c r="E223">
        <v>1.04223</v>
      </c>
      <c r="F223" s="32" t="str">
        <f>IF(C223="вых","",IF(VLOOKUP(A223,'Пиковый час'!$A$11:$B$31,2,FALSE)=Расчет!B223,1,""))</f>
        <v/>
      </c>
      <c r="G223" s="32" t="str">
        <f t="shared" si="6"/>
        <v/>
      </c>
      <c r="H223" s="37" t="str">
        <f>IF(C223="вых","",IF(VLOOKUP(B223,'Плановые пиковые часы'!$A$6:$B$29,2,FALSE)=1,1,""))</f>
        <v/>
      </c>
      <c r="I223" s="37" t="str">
        <f t="shared" si="7"/>
        <v/>
      </c>
      <c r="J223" s="37">
        <f>IF(C223="вых","",MAX(I223:I246))</f>
        <v>2199</v>
      </c>
    </row>
    <row r="224" spans="1:10" x14ac:dyDescent="0.3">
      <c r="A224" s="3">
        <v>43444</v>
      </c>
      <c r="B224">
        <v>2</v>
      </c>
      <c r="C224" s="21" t="str">
        <f>VLOOKUP(A224,Справочник!A$2:B$32,2,FALSE)</f>
        <v>раб</v>
      </c>
      <c r="D224">
        <v>978</v>
      </c>
      <c r="E224">
        <v>0.99824000000000002</v>
      </c>
      <c r="F224" s="32" t="str">
        <f>IF(C224="вых","",IF(VLOOKUP(A224,'Пиковый час'!$A$11:$B$31,2,FALSE)=Расчет!B224,1,""))</f>
        <v/>
      </c>
      <c r="G224" s="32" t="str">
        <f t="shared" si="6"/>
        <v/>
      </c>
      <c r="H224" s="37" t="str">
        <f>IF(C224="вых","",IF(VLOOKUP(B224,'Плановые пиковые часы'!$A$6:$B$29,2,FALSE)=1,1,""))</f>
        <v/>
      </c>
      <c r="I224" s="37" t="str">
        <f t="shared" si="7"/>
        <v/>
      </c>
      <c r="J224" s="37"/>
    </row>
    <row r="225" spans="1:10" x14ac:dyDescent="0.3">
      <c r="A225" s="3">
        <v>43444</v>
      </c>
      <c r="B225">
        <v>3</v>
      </c>
      <c r="C225" s="21" t="str">
        <f>VLOOKUP(A225,Справочник!A$2:B$32,2,FALSE)</f>
        <v>раб</v>
      </c>
      <c r="D225">
        <v>983</v>
      </c>
      <c r="E225">
        <v>0.98057000000000005</v>
      </c>
      <c r="F225" s="32" t="str">
        <f>IF(C225="вых","",IF(VLOOKUP(A225,'Пиковый час'!$A$11:$B$31,2,FALSE)=Расчет!B225,1,""))</f>
        <v/>
      </c>
      <c r="G225" s="32" t="str">
        <f t="shared" si="6"/>
        <v/>
      </c>
      <c r="H225" s="37" t="str">
        <f>IF(C225="вых","",IF(VLOOKUP(B225,'Плановые пиковые часы'!$A$6:$B$29,2,FALSE)=1,1,""))</f>
        <v/>
      </c>
      <c r="I225" s="37" t="str">
        <f t="shared" si="7"/>
        <v/>
      </c>
      <c r="J225" s="37"/>
    </row>
    <row r="226" spans="1:10" x14ac:dyDescent="0.3">
      <c r="A226" s="3">
        <v>43444</v>
      </c>
      <c r="B226">
        <v>4</v>
      </c>
      <c r="C226" s="21" t="str">
        <f>VLOOKUP(A226,Справочник!A$2:B$32,2,FALSE)</f>
        <v>раб</v>
      </c>
      <c r="D226">
        <v>978</v>
      </c>
      <c r="E226">
        <v>0.97585</v>
      </c>
      <c r="F226" s="32" t="str">
        <f>IF(C226="вых","",IF(VLOOKUP(A226,'Пиковый час'!$A$11:$B$31,2,FALSE)=Расчет!B226,1,""))</f>
        <v/>
      </c>
      <c r="G226" s="32" t="str">
        <f t="shared" si="6"/>
        <v/>
      </c>
      <c r="H226" s="37" t="str">
        <f>IF(C226="вых","",IF(VLOOKUP(B226,'Плановые пиковые часы'!$A$6:$B$29,2,FALSE)=1,1,""))</f>
        <v/>
      </c>
      <c r="I226" s="37" t="str">
        <f t="shared" si="7"/>
        <v/>
      </c>
      <c r="J226" s="37"/>
    </row>
    <row r="227" spans="1:10" x14ac:dyDescent="0.3">
      <c r="A227" s="3">
        <v>43444</v>
      </c>
      <c r="B227">
        <v>5</v>
      </c>
      <c r="C227" s="21" t="str">
        <f>VLOOKUP(A227,Справочник!A$2:B$32,2,FALSE)</f>
        <v>раб</v>
      </c>
      <c r="D227">
        <v>979</v>
      </c>
      <c r="E227">
        <v>1.00431</v>
      </c>
      <c r="F227" s="32" t="str">
        <f>IF(C227="вых","",IF(VLOOKUP(A227,'Пиковый час'!$A$11:$B$31,2,FALSE)=Расчет!B227,1,""))</f>
        <v/>
      </c>
      <c r="G227" s="32" t="str">
        <f t="shared" si="6"/>
        <v/>
      </c>
      <c r="H227" s="37" t="str">
        <f>IF(C227="вых","",IF(VLOOKUP(B227,'Плановые пиковые часы'!$A$6:$B$29,2,FALSE)=1,1,""))</f>
        <v/>
      </c>
      <c r="I227" s="37" t="str">
        <f t="shared" si="7"/>
        <v/>
      </c>
      <c r="J227" s="37"/>
    </row>
    <row r="228" spans="1:10" x14ac:dyDescent="0.3">
      <c r="A228" s="3">
        <v>43444</v>
      </c>
      <c r="B228">
        <v>6</v>
      </c>
      <c r="C228" s="21" t="str">
        <f>VLOOKUP(A228,Справочник!A$2:B$32,2,FALSE)</f>
        <v>раб</v>
      </c>
      <c r="D228">
        <v>980</v>
      </c>
      <c r="E228">
        <v>1.06107</v>
      </c>
      <c r="F228" s="32" t="str">
        <f>IF(C228="вых","",IF(VLOOKUP(A228,'Пиковый час'!$A$11:$B$31,2,FALSE)=Расчет!B228,1,""))</f>
        <v/>
      </c>
      <c r="G228" s="32" t="str">
        <f t="shared" si="6"/>
        <v/>
      </c>
      <c r="H228" s="37" t="str">
        <f>IF(C228="вых","",IF(VLOOKUP(B228,'Плановые пиковые часы'!$A$6:$B$29,2,FALSE)=1,1,""))</f>
        <v/>
      </c>
      <c r="I228" s="37" t="str">
        <f t="shared" si="7"/>
        <v/>
      </c>
      <c r="J228" s="37"/>
    </row>
    <row r="229" spans="1:10" x14ac:dyDescent="0.3">
      <c r="A229" s="3">
        <v>43444</v>
      </c>
      <c r="B229">
        <v>7</v>
      </c>
      <c r="C229" s="21" t="str">
        <f>VLOOKUP(A229,Справочник!A$2:B$32,2,FALSE)</f>
        <v>раб</v>
      </c>
      <c r="D229">
        <v>1010.9999999999999</v>
      </c>
      <c r="E229">
        <v>1.30098</v>
      </c>
      <c r="F229" s="32" t="str">
        <f>IF(C229="вых","",IF(VLOOKUP(A229,'Пиковый час'!$A$11:$B$31,2,FALSE)=Расчет!B229,1,""))</f>
        <v/>
      </c>
      <c r="G229" s="32" t="str">
        <f t="shared" si="6"/>
        <v/>
      </c>
      <c r="H229" s="37" t="str">
        <f>IF(C229="вых","",IF(VLOOKUP(B229,'Плановые пиковые часы'!$A$6:$B$29,2,FALSE)=1,1,""))</f>
        <v/>
      </c>
      <c r="I229" s="37" t="str">
        <f t="shared" si="7"/>
        <v/>
      </c>
      <c r="J229" s="37"/>
    </row>
    <row r="230" spans="1:10" x14ac:dyDescent="0.3">
      <c r="A230" s="3">
        <v>43444</v>
      </c>
      <c r="B230">
        <v>8</v>
      </c>
      <c r="C230" s="21" t="str">
        <f>VLOOKUP(A230,Справочник!A$2:B$32,2,FALSE)</f>
        <v>раб</v>
      </c>
      <c r="D230">
        <v>1152</v>
      </c>
      <c r="E230">
        <v>1.44726</v>
      </c>
      <c r="F230" s="32" t="str">
        <f>IF(C230="вых","",IF(VLOOKUP(A230,'Пиковый час'!$A$11:$B$31,2,FALSE)=Расчет!B230,1,""))</f>
        <v/>
      </c>
      <c r="G230" s="32" t="str">
        <f t="shared" si="6"/>
        <v/>
      </c>
      <c r="H230" s="37">
        <f>IF(C230="вых","",IF(VLOOKUP(B230,'Плановые пиковые часы'!$A$6:$B$29,2,FALSE)=1,1,""))</f>
        <v>1</v>
      </c>
      <c r="I230" s="37">
        <f t="shared" si="7"/>
        <v>1152</v>
      </c>
      <c r="J230" s="37"/>
    </row>
    <row r="231" spans="1:10" x14ac:dyDescent="0.3">
      <c r="A231" s="3">
        <v>43444</v>
      </c>
      <c r="B231">
        <v>9</v>
      </c>
      <c r="C231" s="21" t="str">
        <f>VLOOKUP(A231,Справочник!A$2:B$32,2,FALSE)</f>
        <v>раб</v>
      </c>
      <c r="D231">
        <v>1682</v>
      </c>
      <c r="E231">
        <v>1.51024</v>
      </c>
      <c r="F231" s="32" t="str">
        <f>IF(C231="вых","",IF(VLOOKUP(A231,'Пиковый час'!$A$11:$B$31,2,FALSE)=Расчет!B231,1,""))</f>
        <v/>
      </c>
      <c r="G231" s="32" t="str">
        <f t="shared" si="6"/>
        <v/>
      </c>
      <c r="H231" s="37">
        <f>IF(C231="вых","",IF(VLOOKUP(B231,'Плановые пиковые часы'!$A$6:$B$29,2,FALSE)=1,1,""))</f>
        <v>1</v>
      </c>
      <c r="I231" s="37">
        <f t="shared" si="7"/>
        <v>1682</v>
      </c>
      <c r="J231" s="37"/>
    </row>
    <row r="232" spans="1:10" x14ac:dyDescent="0.3">
      <c r="A232" s="3">
        <v>43444</v>
      </c>
      <c r="B232">
        <v>10</v>
      </c>
      <c r="C232" s="21" t="str">
        <f>VLOOKUP(A232,Справочник!A$2:B$32,2,FALSE)</f>
        <v>раб</v>
      </c>
      <c r="D232">
        <v>2037.9999999999998</v>
      </c>
      <c r="E232">
        <v>1.5417100000000001</v>
      </c>
      <c r="F232" s="32" t="str">
        <f>IF(C232="вых","",IF(VLOOKUP(A232,'Пиковый час'!$A$11:$B$31,2,FALSE)=Расчет!B232,1,""))</f>
        <v/>
      </c>
      <c r="G232" s="32" t="str">
        <f t="shared" si="6"/>
        <v/>
      </c>
      <c r="H232" s="37">
        <f>IF(C232="вых","",IF(VLOOKUP(B232,'Плановые пиковые часы'!$A$6:$B$29,2,FALSE)=1,1,""))</f>
        <v>1</v>
      </c>
      <c r="I232" s="37">
        <f t="shared" si="7"/>
        <v>2037.9999999999998</v>
      </c>
      <c r="J232" s="37"/>
    </row>
    <row r="233" spans="1:10" x14ac:dyDescent="0.3">
      <c r="A233" s="3">
        <v>43444</v>
      </c>
      <c r="B233">
        <v>11</v>
      </c>
      <c r="C233" s="21" t="str">
        <f>VLOOKUP(A233,Справочник!A$2:B$32,2,FALSE)</f>
        <v>раб</v>
      </c>
      <c r="D233">
        <v>2199</v>
      </c>
      <c r="E233">
        <v>1.5618299999999998</v>
      </c>
      <c r="F233" s="32" t="str">
        <f>IF(C233="вых","",IF(VLOOKUP(A233,'Пиковый час'!$A$11:$B$31,2,FALSE)=Расчет!B233,1,""))</f>
        <v/>
      </c>
      <c r="G233" s="32" t="str">
        <f t="shared" si="6"/>
        <v/>
      </c>
      <c r="H233" s="37">
        <f>IF(C233="вых","",IF(VLOOKUP(B233,'Плановые пиковые часы'!$A$6:$B$29,2,FALSE)=1,1,""))</f>
        <v>1</v>
      </c>
      <c r="I233" s="37">
        <f t="shared" si="7"/>
        <v>2199</v>
      </c>
      <c r="J233" s="37"/>
    </row>
    <row r="234" spans="1:10" x14ac:dyDescent="0.3">
      <c r="A234" s="3">
        <v>43444</v>
      </c>
      <c r="B234">
        <v>12</v>
      </c>
      <c r="C234" s="21" t="str">
        <f>VLOOKUP(A234,Справочник!A$2:B$32,2,FALSE)</f>
        <v>раб</v>
      </c>
      <c r="D234">
        <v>2171</v>
      </c>
      <c r="E234">
        <v>1.5683099999999999</v>
      </c>
      <c r="F234" s="32" t="str">
        <f>IF(C234="вых","",IF(VLOOKUP(A234,'Пиковый час'!$A$11:$B$31,2,FALSE)=Расчет!B234,1,""))</f>
        <v/>
      </c>
      <c r="G234" s="32" t="str">
        <f t="shared" si="6"/>
        <v/>
      </c>
      <c r="H234" s="37">
        <f>IF(C234="вых","",IF(VLOOKUP(B234,'Плановые пиковые часы'!$A$6:$B$29,2,FALSE)=1,1,""))</f>
        <v>1</v>
      </c>
      <c r="I234" s="37">
        <f t="shared" si="7"/>
        <v>2171</v>
      </c>
      <c r="J234" s="37"/>
    </row>
    <row r="235" spans="1:10" x14ac:dyDescent="0.3">
      <c r="A235" s="3">
        <v>43444</v>
      </c>
      <c r="B235">
        <v>13</v>
      </c>
      <c r="C235" s="21" t="str">
        <f>VLOOKUP(A235,Справочник!A$2:B$32,2,FALSE)</f>
        <v>раб</v>
      </c>
      <c r="D235">
        <v>2150</v>
      </c>
      <c r="E235">
        <v>1.5823499999999999</v>
      </c>
      <c r="F235" s="32" t="str">
        <f>IF(C235="вых","",IF(VLOOKUP(A235,'Пиковый час'!$A$11:$B$31,2,FALSE)=Расчет!B235,1,""))</f>
        <v/>
      </c>
      <c r="G235" s="32" t="str">
        <f t="shared" si="6"/>
        <v/>
      </c>
      <c r="H235" s="37" t="str">
        <f>IF(C235="вых","",IF(VLOOKUP(B235,'Плановые пиковые часы'!$A$6:$B$29,2,FALSE)=1,1,""))</f>
        <v/>
      </c>
      <c r="I235" s="37" t="str">
        <f t="shared" si="7"/>
        <v/>
      </c>
      <c r="J235" s="37"/>
    </row>
    <row r="236" spans="1:10" x14ac:dyDescent="0.3">
      <c r="A236" s="3">
        <v>43444</v>
      </c>
      <c r="B236">
        <v>14</v>
      </c>
      <c r="C236" s="21" t="str">
        <f>VLOOKUP(A236,Справочник!A$2:B$32,2,FALSE)</f>
        <v>раб</v>
      </c>
      <c r="D236">
        <v>2149</v>
      </c>
      <c r="E236">
        <v>1.5838399999999999</v>
      </c>
      <c r="F236" s="32" t="str">
        <f>IF(C236="вых","",IF(VLOOKUP(A236,'Пиковый час'!$A$11:$B$31,2,FALSE)=Расчет!B236,1,""))</f>
        <v/>
      </c>
      <c r="G236" s="32" t="str">
        <f t="shared" si="6"/>
        <v/>
      </c>
      <c r="H236" s="37" t="str">
        <f>IF(C236="вых","",IF(VLOOKUP(B236,'Плановые пиковые часы'!$A$6:$B$29,2,FALSE)=1,1,""))</f>
        <v/>
      </c>
      <c r="I236" s="37" t="str">
        <f t="shared" si="7"/>
        <v/>
      </c>
      <c r="J236" s="37"/>
    </row>
    <row r="237" spans="1:10" x14ac:dyDescent="0.3">
      <c r="A237" s="3">
        <v>43444</v>
      </c>
      <c r="B237">
        <v>15</v>
      </c>
      <c r="C237" s="21" t="str">
        <f>VLOOKUP(A237,Справочник!A$2:B$32,2,FALSE)</f>
        <v>раб</v>
      </c>
      <c r="D237">
        <v>2117</v>
      </c>
      <c r="E237">
        <v>1.5488499999999998</v>
      </c>
      <c r="F237" s="32" t="str">
        <f>IF(C237="вых","",IF(VLOOKUP(A237,'Пиковый час'!$A$11:$B$31,2,FALSE)=Расчет!B237,1,""))</f>
        <v/>
      </c>
      <c r="G237" s="32" t="str">
        <f t="shared" si="6"/>
        <v/>
      </c>
      <c r="H237" s="37">
        <f>IF(C237="вых","",IF(VLOOKUP(B237,'Плановые пиковые часы'!$A$6:$B$29,2,FALSE)=1,1,""))</f>
        <v>1</v>
      </c>
      <c r="I237" s="37">
        <f t="shared" si="7"/>
        <v>2117</v>
      </c>
      <c r="J237" s="37"/>
    </row>
    <row r="238" spans="1:10" x14ac:dyDescent="0.3">
      <c r="A238" s="3">
        <v>43444</v>
      </c>
      <c r="B238">
        <v>16</v>
      </c>
      <c r="C238" s="21" t="str">
        <f>VLOOKUP(A238,Справочник!A$2:B$32,2,FALSE)</f>
        <v>раб</v>
      </c>
      <c r="D238">
        <v>1954</v>
      </c>
      <c r="E238">
        <v>1.54999</v>
      </c>
      <c r="F238" s="32" t="str">
        <f>IF(C238="вых","",IF(VLOOKUP(A238,'Пиковый час'!$A$11:$B$31,2,FALSE)=Расчет!B238,1,""))</f>
        <v/>
      </c>
      <c r="G238" s="32" t="str">
        <f t="shared" si="6"/>
        <v/>
      </c>
      <c r="H238" s="37">
        <f>IF(C238="вых","",IF(VLOOKUP(B238,'Плановые пиковые часы'!$A$6:$B$29,2,FALSE)=1,1,""))</f>
        <v>1</v>
      </c>
      <c r="I238" s="37">
        <f t="shared" si="7"/>
        <v>1954</v>
      </c>
      <c r="J238" s="37"/>
    </row>
    <row r="239" spans="1:10" x14ac:dyDescent="0.3">
      <c r="A239" s="3">
        <v>43444</v>
      </c>
      <c r="B239">
        <v>17</v>
      </c>
      <c r="C239" s="21" t="str">
        <f>VLOOKUP(A239,Справочник!A$2:B$32,2,FALSE)</f>
        <v>раб</v>
      </c>
      <c r="D239">
        <v>1568</v>
      </c>
      <c r="E239">
        <v>1.5684500000000001</v>
      </c>
      <c r="F239" s="32">
        <f>IF(C239="вых","",IF(VLOOKUP(A239,'Пиковый час'!$A$11:$B$31,2,FALSE)=Расчет!B239,1,""))</f>
        <v>1</v>
      </c>
      <c r="G239" s="32">
        <f t="shared" si="6"/>
        <v>1568</v>
      </c>
      <c r="H239" s="37">
        <f>IF(C239="вых","",IF(VLOOKUP(B239,'Плановые пиковые часы'!$A$6:$B$29,2,FALSE)=1,1,""))</f>
        <v>1</v>
      </c>
      <c r="I239" s="37">
        <f t="shared" si="7"/>
        <v>1568</v>
      </c>
      <c r="J239" s="37"/>
    </row>
    <row r="240" spans="1:10" x14ac:dyDescent="0.3">
      <c r="A240" s="3">
        <v>43444</v>
      </c>
      <c r="B240">
        <v>18</v>
      </c>
      <c r="C240" s="21" t="str">
        <f>VLOOKUP(A240,Справочник!A$2:B$32,2,FALSE)</f>
        <v>раб</v>
      </c>
      <c r="D240">
        <v>1260</v>
      </c>
      <c r="E240">
        <v>1.5660699999999999</v>
      </c>
      <c r="F240" s="32" t="str">
        <f>IF(C240="вых","",IF(VLOOKUP(A240,'Пиковый час'!$A$11:$B$31,2,FALSE)=Расчет!B240,1,""))</f>
        <v/>
      </c>
      <c r="G240" s="32" t="str">
        <f t="shared" si="6"/>
        <v/>
      </c>
      <c r="H240" s="37">
        <f>IF(C240="вых","",IF(VLOOKUP(B240,'Плановые пиковые часы'!$A$6:$B$29,2,FALSE)=1,1,""))</f>
        <v>1</v>
      </c>
      <c r="I240" s="37">
        <f t="shared" si="7"/>
        <v>1260</v>
      </c>
      <c r="J240" s="37"/>
    </row>
    <row r="241" spans="1:10" x14ac:dyDescent="0.3">
      <c r="A241" s="3">
        <v>43444</v>
      </c>
      <c r="B241">
        <v>19</v>
      </c>
      <c r="C241" s="21" t="str">
        <f>VLOOKUP(A241,Справочник!A$2:B$32,2,FALSE)</f>
        <v>раб</v>
      </c>
      <c r="D241">
        <v>1157</v>
      </c>
      <c r="E241">
        <v>1.55721</v>
      </c>
      <c r="F241" s="32" t="str">
        <f>IF(C241="вых","",IF(VLOOKUP(A241,'Пиковый час'!$A$11:$B$31,2,FALSE)=Расчет!B241,1,""))</f>
        <v/>
      </c>
      <c r="G241" s="32" t="str">
        <f t="shared" si="6"/>
        <v/>
      </c>
      <c r="H241" s="37">
        <f>IF(C241="вых","",IF(VLOOKUP(B241,'Плановые пиковые часы'!$A$6:$B$29,2,FALSE)=1,1,""))</f>
        <v>1</v>
      </c>
      <c r="I241" s="37">
        <f t="shared" si="7"/>
        <v>1157</v>
      </c>
      <c r="J241" s="37"/>
    </row>
    <row r="242" spans="1:10" x14ac:dyDescent="0.3">
      <c r="A242" s="3">
        <v>43444</v>
      </c>
      <c r="B242">
        <v>20</v>
      </c>
      <c r="C242" s="21" t="str">
        <f>VLOOKUP(A242,Справочник!A$2:B$32,2,FALSE)</f>
        <v>раб</v>
      </c>
      <c r="D242">
        <v>1101</v>
      </c>
      <c r="E242">
        <v>1.5560399999999999</v>
      </c>
      <c r="F242" s="32" t="str">
        <f>IF(C242="вых","",IF(VLOOKUP(A242,'Пиковый час'!$A$11:$B$31,2,FALSE)=Расчет!B242,1,""))</f>
        <v/>
      </c>
      <c r="G242" s="32" t="str">
        <f t="shared" si="6"/>
        <v/>
      </c>
      <c r="H242" s="37">
        <f>IF(C242="вых","",IF(VLOOKUP(B242,'Плановые пиковые часы'!$A$6:$B$29,2,FALSE)=1,1,""))</f>
        <v>1</v>
      </c>
      <c r="I242" s="37">
        <f t="shared" si="7"/>
        <v>1101</v>
      </c>
      <c r="J242" s="37"/>
    </row>
    <row r="243" spans="1:10" x14ac:dyDescent="0.3">
      <c r="A243" s="3">
        <v>43444</v>
      </c>
      <c r="B243">
        <v>21</v>
      </c>
      <c r="C243" s="21" t="str">
        <f>VLOOKUP(A243,Справочник!A$2:B$32,2,FALSE)</f>
        <v>раб</v>
      </c>
      <c r="D243">
        <v>1063</v>
      </c>
      <c r="E243">
        <v>1.5277700000000001</v>
      </c>
      <c r="F243" s="32" t="str">
        <f>IF(C243="вых","",IF(VLOOKUP(A243,'Пиковый час'!$A$11:$B$31,2,FALSE)=Расчет!B243,1,""))</f>
        <v/>
      </c>
      <c r="G243" s="32" t="str">
        <f t="shared" si="6"/>
        <v/>
      </c>
      <c r="H243" s="37">
        <f>IF(C243="вых","",IF(VLOOKUP(B243,'Плановые пиковые часы'!$A$6:$B$29,2,FALSE)=1,1,""))</f>
        <v>1</v>
      </c>
      <c r="I243" s="37">
        <f t="shared" si="7"/>
        <v>1063</v>
      </c>
      <c r="J243" s="37"/>
    </row>
    <row r="244" spans="1:10" x14ac:dyDescent="0.3">
      <c r="A244" s="3">
        <v>43444</v>
      </c>
      <c r="B244">
        <v>22</v>
      </c>
      <c r="C244" s="21" t="str">
        <f>VLOOKUP(A244,Справочник!A$2:B$32,2,FALSE)</f>
        <v>раб</v>
      </c>
      <c r="D244">
        <v>1053</v>
      </c>
      <c r="E244">
        <v>1.47834</v>
      </c>
      <c r="F244" s="32" t="str">
        <f>IF(C244="вых","",IF(VLOOKUP(A244,'Пиковый час'!$A$11:$B$31,2,FALSE)=Расчет!B244,1,""))</f>
        <v/>
      </c>
      <c r="G244" s="32" t="str">
        <f t="shared" si="6"/>
        <v/>
      </c>
      <c r="H244" s="37" t="str">
        <f>IF(C244="вых","",IF(VLOOKUP(B244,'Плановые пиковые часы'!$A$6:$B$29,2,FALSE)=1,1,""))</f>
        <v/>
      </c>
      <c r="I244" s="37" t="str">
        <f t="shared" si="7"/>
        <v/>
      </c>
      <c r="J244" s="37"/>
    </row>
    <row r="245" spans="1:10" x14ac:dyDescent="0.3">
      <c r="A245" s="3">
        <v>43444</v>
      </c>
      <c r="B245">
        <v>23</v>
      </c>
      <c r="C245" s="21" t="str">
        <f>VLOOKUP(A245,Справочник!A$2:B$32,2,FALSE)</f>
        <v>раб</v>
      </c>
      <c r="D245">
        <v>1051</v>
      </c>
      <c r="E245">
        <v>1.29321</v>
      </c>
      <c r="F245" s="32" t="str">
        <f>IF(C245="вых","",IF(VLOOKUP(A245,'Пиковый час'!$A$11:$B$31,2,FALSE)=Расчет!B245,1,""))</f>
        <v/>
      </c>
      <c r="G245" s="32" t="str">
        <f t="shared" si="6"/>
        <v/>
      </c>
      <c r="H245" s="37" t="str">
        <f>IF(C245="вых","",IF(VLOOKUP(B245,'Плановые пиковые часы'!$A$6:$B$29,2,FALSE)=1,1,""))</f>
        <v/>
      </c>
      <c r="I245" s="37" t="str">
        <f t="shared" si="7"/>
        <v/>
      </c>
      <c r="J245" s="37"/>
    </row>
    <row r="246" spans="1:10" x14ac:dyDescent="0.3">
      <c r="A246" s="3">
        <v>43444</v>
      </c>
      <c r="B246">
        <v>24</v>
      </c>
      <c r="C246" s="21" t="str">
        <f>VLOOKUP(A246,Справочник!A$2:B$32,2,FALSE)</f>
        <v>раб</v>
      </c>
      <c r="D246">
        <v>1054</v>
      </c>
      <c r="E246">
        <v>1.13121</v>
      </c>
      <c r="F246" s="32" t="str">
        <f>IF(C246="вых","",IF(VLOOKUP(A246,'Пиковый час'!$A$11:$B$31,2,FALSE)=Расчет!B246,1,""))</f>
        <v/>
      </c>
      <c r="G246" s="32" t="str">
        <f t="shared" si="6"/>
        <v/>
      </c>
      <c r="H246" s="37" t="str">
        <f>IF(C246="вых","",IF(VLOOKUP(B246,'Плановые пиковые часы'!$A$6:$B$29,2,FALSE)=1,1,""))</f>
        <v/>
      </c>
      <c r="I246" s="37" t="str">
        <f t="shared" si="7"/>
        <v/>
      </c>
      <c r="J246" s="37"/>
    </row>
    <row r="247" spans="1:10" x14ac:dyDescent="0.3">
      <c r="A247" s="3">
        <v>43445</v>
      </c>
      <c r="B247">
        <v>1</v>
      </c>
      <c r="C247" s="21" t="str">
        <f>VLOOKUP(A247,Справочник!A$2:B$32,2,FALSE)</f>
        <v>раб</v>
      </c>
      <c r="D247">
        <v>1046</v>
      </c>
      <c r="E247">
        <v>1.06121</v>
      </c>
      <c r="F247" s="32" t="str">
        <f>IF(C247="вых","",IF(VLOOKUP(A247,'Пиковый час'!$A$11:$B$31,2,FALSE)=Расчет!B247,1,""))</f>
        <v/>
      </c>
      <c r="G247" s="32" t="str">
        <f t="shared" si="6"/>
        <v/>
      </c>
      <c r="H247" s="37" t="str">
        <f>IF(C247="вых","",IF(VLOOKUP(B247,'Плановые пиковые часы'!$A$6:$B$29,2,FALSE)=1,1,""))</f>
        <v/>
      </c>
      <c r="I247" s="37" t="str">
        <f t="shared" si="7"/>
        <v/>
      </c>
      <c r="J247" s="37">
        <f>IF(C247="вых","",MAX(I247:I270))</f>
        <v>2189</v>
      </c>
    </row>
    <row r="248" spans="1:10" x14ac:dyDescent="0.3">
      <c r="A248" s="3">
        <v>43445</v>
      </c>
      <c r="B248">
        <v>2</v>
      </c>
      <c r="C248" s="21" t="str">
        <f>VLOOKUP(A248,Справочник!A$2:B$32,2,FALSE)</f>
        <v>раб</v>
      </c>
      <c r="D248">
        <v>1037</v>
      </c>
      <c r="E248">
        <v>1.00529</v>
      </c>
      <c r="F248" s="32" t="str">
        <f>IF(C248="вых","",IF(VLOOKUP(A248,'Пиковый час'!$A$11:$B$31,2,FALSE)=Расчет!B248,1,""))</f>
        <v/>
      </c>
      <c r="G248" s="32" t="str">
        <f t="shared" si="6"/>
        <v/>
      </c>
      <c r="H248" s="37" t="str">
        <f>IF(C248="вых","",IF(VLOOKUP(B248,'Плановые пиковые часы'!$A$6:$B$29,2,FALSE)=1,1,""))</f>
        <v/>
      </c>
      <c r="I248" s="37" t="str">
        <f t="shared" si="7"/>
        <v/>
      </c>
      <c r="J248" s="37"/>
    </row>
    <row r="249" spans="1:10" x14ac:dyDescent="0.3">
      <c r="A249" s="3">
        <v>43445</v>
      </c>
      <c r="B249">
        <v>3</v>
      </c>
      <c r="C249" s="21" t="str">
        <f>VLOOKUP(A249,Справочник!A$2:B$32,2,FALSE)</f>
        <v>раб</v>
      </c>
      <c r="D249">
        <v>1041</v>
      </c>
      <c r="E249">
        <v>0.99379999999999991</v>
      </c>
      <c r="F249" s="32" t="str">
        <f>IF(C249="вых","",IF(VLOOKUP(A249,'Пиковый час'!$A$11:$B$31,2,FALSE)=Расчет!B249,1,""))</f>
        <v/>
      </c>
      <c r="G249" s="32" t="str">
        <f t="shared" si="6"/>
        <v/>
      </c>
      <c r="H249" s="37" t="str">
        <f>IF(C249="вых","",IF(VLOOKUP(B249,'Плановые пиковые часы'!$A$6:$B$29,2,FALSE)=1,1,""))</f>
        <v/>
      </c>
      <c r="I249" s="37" t="str">
        <f t="shared" si="7"/>
        <v/>
      </c>
      <c r="J249" s="37"/>
    </row>
    <row r="250" spans="1:10" x14ac:dyDescent="0.3">
      <c r="A250" s="3">
        <v>43445</v>
      </c>
      <c r="B250">
        <v>4</v>
      </c>
      <c r="C250" s="21" t="str">
        <f>VLOOKUP(A250,Справочник!A$2:B$32,2,FALSE)</f>
        <v>раб</v>
      </c>
      <c r="D250">
        <v>1040</v>
      </c>
      <c r="E250">
        <v>0.96745000000000003</v>
      </c>
      <c r="F250" s="32" t="str">
        <f>IF(C250="вых","",IF(VLOOKUP(A250,'Пиковый час'!$A$11:$B$31,2,FALSE)=Расчет!B250,1,""))</f>
        <v/>
      </c>
      <c r="G250" s="32" t="str">
        <f t="shared" si="6"/>
        <v/>
      </c>
      <c r="H250" s="37" t="str">
        <f>IF(C250="вых","",IF(VLOOKUP(B250,'Плановые пиковые часы'!$A$6:$B$29,2,FALSE)=1,1,""))</f>
        <v/>
      </c>
      <c r="I250" s="37" t="str">
        <f t="shared" si="7"/>
        <v/>
      </c>
      <c r="J250" s="37"/>
    </row>
    <row r="251" spans="1:10" x14ac:dyDescent="0.3">
      <c r="A251" s="3">
        <v>43445</v>
      </c>
      <c r="B251">
        <v>5</v>
      </c>
      <c r="C251" s="21" t="str">
        <f>VLOOKUP(A251,Справочник!A$2:B$32,2,FALSE)</f>
        <v>раб</v>
      </c>
      <c r="D251">
        <v>1039</v>
      </c>
      <c r="E251">
        <v>1.0036700000000001</v>
      </c>
      <c r="F251" s="32" t="str">
        <f>IF(C251="вых","",IF(VLOOKUP(A251,'Пиковый час'!$A$11:$B$31,2,FALSE)=Расчет!B251,1,""))</f>
        <v/>
      </c>
      <c r="G251" s="32" t="str">
        <f t="shared" si="6"/>
        <v/>
      </c>
      <c r="H251" s="37" t="str">
        <f>IF(C251="вых","",IF(VLOOKUP(B251,'Плановые пиковые часы'!$A$6:$B$29,2,FALSE)=1,1,""))</f>
        <v/>
      </c>
      <c r="I251" s="37" t="str">
        <f t="shared" si="7"/>
        <v/>
      </c>
      <c r="J251" s="37"/>
    </row>
    <row r="252" spans="1:10" x14ac:dyDescent="0.3">
      <c r="A252" s="3">
        <v>43445</v>
      </c>
      <c r="B252">
        <v>6</v>
      </c>
      <c r="C252" s="21" t="str">
        <f>VLOOKUP(A252,Справочник!A$2:B$32,2,FALSE)</f>
        <v>раб</v>
      </c>
      <c r="D252">
        <v>1041</v>
      </c>
      <c r="E252">
        <v>1.0949500000000001</v>
      </c>
      <c r="F252" s="32" t="str">
        <f>IF(C252="вых","",IF(VLOOKUP(A252,'Пиковый час'!$A$11:$B$31,2,FALSE)=Расчет!B252,1,""))</f>
        <v/>
      </c>
      <c r="G252" s="32" t="str">
        <f t="shared" si="6"/>
        <v/>
      </c>
      <c r="H252" s="37" t="str">
        <f>IF(C252="вых","",IF(VLOOKUP(B252,'Плановые пиковые часы'!$A$6:$B$29,2,FALSE)=1,1,""))</f>
        <v/>
      </c>
      <c r="I252" s="37" t="str">
        <f t="shared" si="7"/>
        <v/>
      </c>
      <c r="J252" s="37"/>
    </row>
    <row r="253" spans="1:10" x14ac:dyDescent="0.3">
      <c r="A253" s="3">
        <v>43445</v>
      </c>
      <c r="B253">
        <v>7</v>
      </c>
      <c r="C253" s="21" t="str">
        <f>VLOOKUP(A253,Справочник!A$2:B$32,2,FALSE)</f>
        <v>раб</v>
      </c>
      <c r="D253">
        <v>1093</v>
      </c>
      <c r="E253">
        <v>1.3422499999999999</v>
      </c>
      <c r="F253" s="32" t="str">
        <f>IF(C253="вых","",IF(VLOOKUP(A253,'Пиковый час'!$A$11:$B$31,2,FALSE)=Расчет!B253,1,""))</f>
        <v/>
      </c>
      <c r="G253" s="32" t="str">
        <f t="shared" si="6"/>
        <v/>
      </c>
      <c r="H253" s="37" t="str">
        <f>IF(C253="вых","",IF(VLOOKUP(B253,'Плановые пиковые часы'!$A$6:$B$29,2,FALSE)=1,1,""))</f>
        <v/>
      </c>
      <c r="I253" s="37" t="str">
        <f t="shared" si="7"/>
        <v/>
      </c>
      <c r="J253" s="37"/>
    </row>
    <row r="254" spans="1:10" x14ac:dyDescent="0.3">
      <c r="A254" s="3">
        <v>43445</v>
      </c>
      <c r="B254">
        <v>8</v>
      </c>
      <c r="C254" s="21" t="str">
        <f>VLOOKUP(A254,Справочник!A$2:B$32,2,FALSE)</f>
        <v>раб</v>
      </c>
      <c r="D254">
        <v>1233</v>
      </c>
      <c r="E254">
        <v>1.4846600000000001</v>
      </c>
      <c r="F254" s="32" t="str">
        <f>IF(C254="вых","",IF(VLOOKUP(A254,'Пиковый час'!$A$11:$B$31,2,FALSE)=Расчет!B254,1,""))</f>
        <v/>
      </c>
      <c r="G254" s="32" t="str">
        <f t="shared" si="6"/>
        <v/>
      </c>
      <c r="H254" s="37">
        <f>IF(C254="вых","",IF(VLOOKUP(B254,'Плановые пиковые часы'!$A$6:$B$29,2,FALSE)=1,1,""))</f>
        <v>1</v>
      </c>
      <c r="I254" s="37">
        <f t="shared" si="7"/>
        <v>1233</v>
      </c>
      <c r="J254" s="37"/>
    </row>
    <row r="255" spans="1:10" x14ac:dyDescent="0.3">
      <c r="A255" s="3">
        <v>43445</v>
      </c>
      <c r="B255">
        <v>9</v>
      </c>
      <c r="C255" s="21" t="str">
        <f>VLOOKUP(A255,Справочник!A$2:B$32,2,FALSE)</f>
        <v>раб</v>
      </c>
      <c r="D255">
        <v>1721</v>
      </c>
      <c r="E255">
        <v>1.5568499999999998</v>
      </c>
      <c r="F255" s="32" t="str">
        <f>IF(C255="вых","",IF(VLOOKUP(A255,'Пиковый час'!$A$11:$B$31,2,FALSE)=Расчет!B255,1,""))</f>
        <v/>
      </c>
      <c r="G255" s="32" t="str">
        <f t="shared" si="6"/>
        <v/>
      </c>
      <c r="H255" s="37">
        <f>IF(C255="вых","",IF(VLOOKUP(B255,'Плановые пиковые часы'!$A$6:$B$29,2,FALSE)=1,1,""))</f>
        <v>1</v>
      </c>
      <c r="I255" s="37">
        <f t="shared" si="7"/>
        <v>1721</v>
      </c>
      <c r="J255" s="37"/>
    </row>
    <row r="256" spans="1:10" x14ac:dyDescent="0.3">
      <c r="A256" s="3">
        <v>43445</v>
      </c>
      <c r="B256">
        <v>10</v>
      </c>
      <c r="C256" s="21" t="str">
        <f>VLOOKUP(A256,Справочник!A$2:B$32,2,FALSE)</f>
        <v>раб</v>
      </c>
      <c r="D256">
        <v>1987</v>
      </c>
      <c r="E256">
        <v>1.61069</v>
      </c>
      <c r="F256" s="32" t="str">
        <f>IF(C256="вых","",IF(VLOOKUP(A256,'Пиковый час'!$A$11:$B$31,2,FALSE)=Расчет!B256,1,""))</f>
        <v/>
      </c>
      <c r="G256" s="32" t="str">
        <f t="shared" si="6"/>
        <v/>
      </c>
      <c r="H256" s="37">
        <f>IF(C256="вых","",IF(VLOOKUP(B256,'Плановые пиковые часы'!$A$6:$B$29,2,FALSE)=1,1,""))</f>
        <v>1</v>
      </c>
      <c r="I256" s="37">
        <f t="shared" si="7"/>
        <v>1987</v>
      </c>
      <c r="J256" s="37"/>
    </row>
    <row r="257" spans="1:10" x14ac:dyDescent="0.3">
      <c r="A257" s="3">
        <v>43445</v>
      </c>
      <c r="B257">
        <v>11</v>
      </c>
      <c r="C257" s="21" t="str">
        <f>VLOOKUP(A257,Справочник!A$2:B$32,2,FALSE)</f>
        <v>раб</v>
      </c>
      <c r="D257">
        <v>2167</v>
      </c>
      <c r="E257">
        <v>1.6271900000000001</v>
      </c>
      <c r="F257" s="32" t="str">
        <f>IF(C257="вых","",IF(VLOOKUP(A257,'Пиковый час'!$A$11:$B$31,2,FALSE)=Расчет!B257,1,""))</f>
        <v/>
      </c>
      <c r="G257" s="32" t="str">
        <f t="shared" si="6"/>
        <v/>
      </c>
      <c r="H257" s="37">
        <f>IF(C257="вых","",IF(VLOOKUP(B257,'Плановые пиковые часы'!$A$6:$B$29,2,FALSE)=1,1,""))</f>
        <v>1</v>
      </c>
      <c r="I257" s="37">
        <f t="shared" si="7"/>
        <v>2167</v>
      </c>
      <c r="J257" s="37"/>
    </row>
    <row r="258" spans="1:10" x14ac:dyDescent="0.3">
      <c r="A258" s="3">
        <v>43445</v>
      </c>
      <c r="B258">
        <v>12</v>
      </c>
      <c r="C258" s="21" t="str">
        <f>VLOOKUP(A258,Справочник!A$2:B$32,2,FALSE)</f>
        <v>раб</v>
      </c>
      <c r="D258">
        <v>2189</v>
      </c>
      <c r="E258">
        <v>1.6448399999999999</v>
      </c>
      <c r="F258" s="32" t="str">
        <f>IF(C258="вых","",IF(VLOOKUP(A258,'Пиковый час'!$A$11:$B$31,2,FALSE)=Расчет!B258,1,""))</f>
        <v/>
      </c>
      <c r="G258" s="32" t="str">
        <f t="shared" si="6"/>
        <v/>
      </c>
      <c r="H258" s="37">
        <f>IF(C258="вых","",IF(VLOOKUP(B258,'Плановые пиковые часы'!$A$6:$B$29,2,FALSE)=1,1,""))</f>
        <v>1</v>
      </c>
      <c r="I258" s="37">
        <f t="shared" si="7"/>
        <v>2189</v>
      </c>
      <c r="J258" s="37"/>
    </row>
    <row r="259" spans="1:10" x14ac:dyDescent="0.3">
      <c r="A259" s="3">
        <v>43445</v>
      </c>
      <c r="B259">
        <v>13</v>
      </c>
      <c r="C259" s="21" t="str">
        <f>VLOOKUP(A259,Справочник!A$2:B$32,2,FALSE)</f>
        <v>раб</v>
      </c>
      <c r="D259">
        <v>2140</v>
      </c>
      <c r="E259">
        <v>1.66235</v>
      </c>
      <c r="F259" s="32" t="str">
        <f>IF(C259="вых","",IF(VLOOKUP(A259,'Пиковый час'!$A$11:$B$31,2,FALSE)=Расчет!B259,1,""))</f>
        <v/>
      </c>
      <c r="G259" s="32" t="str">
        <f t="shared" si="6"/>
        <v/>
      </c>
      <c r="H259" s="37" t="str">
        <f>IF(C259="вых","",IF(VLOOKUP(B259,'Плановые пиковые часы'!$A$6:$B$29,2,FALSE)=1,1,""))</f>
        <v/>
      </c>
      <c r="I259" s="37" t="str">
        <f t="shared" si="7"/>
        <v/>
      </c>
      <c r="J259" s="37"/>
    </row>
    <row r="260" spans="1:10" x14ac:dyDescent="0.3">
      <c r="A260" s="3">
        <v>43445</v>
      </c>
      <c r="B260">
        <v>14</v>
      </c>
      <c r="C260" s="21" t="str">
        <f>VLOOKUP(A260,Справочник!A$2:B$32,2,FALSE)</f>
        <v>раб</v>
      </c>
      <c r="D260">
        <v>2131</v>
      </c>
      <c r="E260">
        <v>1.6703699999999999</v>
      </c>
      <c r="F260" s="32" t="str">
        <f>IF(C260="вых","",IF(VLOOKUP(A260,'Пиковый час'!$A$11:$B$31,2,FALSE)=Расчет!B260,1,""))</f>
        <v/>
      </c>
      <c r="G260" s="32" t="str">
        <f t="shared" si="6"/>
        <v/>
      </c>
      <c r="H260" s="37" t="str">
        <f>IF(C260="вых","",IF(VLOOKUP(B260,'Плановые пиковые часы'!$A$6:$B$29,2,FALSE)=1,1,""))</f>
        <v/>
      </c>
      <c r="I260" s="37" t="str">
        <f t="shared" si="7"/>
        <v/>
      </c>
      <c r="J260" s="37"/>
    </row>
    <row r="261" spans="1:10" x14ac:dyDescent="0.3">
      <c r="A261" s="3">
        <v>43445</v>
      </c>
      <c r="B261">
        <v>15</v>
      </c>
      <c r="C261" s="21" t="str">
        <f>VLOOKUP(A261,Справочник!A$2:B$32,2,FALSE)</f>
        <v>раб</v>
      </c>
      <c r="D261">
        <v>2100</v>
      </c>
      <c r="E261">
        <v>1.62252</v>
      </c>
      <c r="F261" s="32" t="str">
        <f>IF(C261="вых","",IF(VLOOKUP(A261,'Пиковый час'!$A$11:$B$31,2,FALSE)=Расчет!B261,1,""))</f>
        <v/>
      </c>
      <c r="G261" s="32" t="str">
        <f t="shared" si="6"/>
        <v/>
      </c>
      <c r="H261" s="37">
        <f>IF(C261="вых","",IF(VLOOKUP(B261,'Плановые пиковые часы'!$A$6:$B$29,2,FALSE)=1,1,""))</f>
        <v>1</v>
      </c>
      <c r="I261" s="37">
        <f t="shared" si="7"/>
        <v>2100</v>
      </c>
      <c r="J261" s="37"/>
    </row>
    <row r="262" spans="1:10" x14ac:dyDescent="0.3">
      <c r="A262" s="3">
        <v>43445</v>
      </c>
      <c r="B262">
        <v>16</v>
      </c>
      <c r="C262" s="21" t="str">
        <f>VLOOKUP(A262,Справочник!A$2:B$32,2,FALSE)</f>
        <v>раб</v>
      </c>
      <c r="D262">
        <v>1947</v>
      </c>
      <c r="E262">
        <v>1.6083699999999999</v>
      </c>
      <c r="F262" s="32" t="str">
        <f>IF(C262="вых","",IF(VLOOKUP(A262,'Пиковый час'!$A$11:$B$31,2,FALSE)=Расчет!B262,1,""))</f>
        <v/>
      </c>
      <c r="G262" s="32" t="str">
        <f t="shared" si="6"/>
        <v/>
      </c>
      <c r="H262" s="37">
        <f>IF(C262="вых","",IF(VLOOKUP(B262,'Плановые пиковые часы'!$A$6:$B$29,2,FALSE)=1,1,""))</f>
        <v>1</v>
      </c>
      <c r="I262" s="37">
        <f t="shared" si="7"/>
        <v>1947</v>
      </c>
      <c r="J262" s="37"/>
    </row>
    <row r="263" spans="1:10" x14ac:dyDescent="0.3">
      <c r="A263" s="3">
        <v>43445</v>
      </c>
      <c r="B263">
        <v>17</v>
      </c>
      <c r="C263" s="21" t="str">
        <f>VLOOKUP(A263,Справочник!A$2:B$32,2,FALSE)</f>
        <v>раб</v>
      </c>
      <c r="D263">
        <v>1566</v>
      </c>
      <c r="E263">
        <v>1.6124000000000001</v>
      </c>
      <c r="F263" s="32">
        <f>IF(C263="вых","",IF(VLOOKUP(A263,'Пиковый час'!$A$11:$B$31,2,FALSE)=Расчет!B263,1,""))</f>
        <v>1</v>
      </c>
      <c r="G263" s="32">
        <f t="shared" ref="G263:G326" si="8">IF(F263="","",D263)</f>
        <v>1566</v>
      </c>
      <c r="H263" s="37">
        <f>IF(C263="вых","",IF(VLOOKUP(B263,'Плановые пиковые часы'!$A$6:$B$29,2,FALSE)=1,1,""))</f>
        <v>1</v>
      </c>
      <c r="I263" s="37">
        <f t="shared" ref="I263:I326" si="9">IF(H263="","",D263)</f>
        <v>1566</v>
      </c>
      <c r="J263" s="37"/>
    </row>
    <row r="264" spans="1:10" x14ac:dyDescent="0.3">
      <c r="A264" s="3">
        <v>43445</v>
      </c>
      <c r="B264">
        <v>18</v>
      </c>
      <c r="C264" s="21" t="str">
        <f>VLOOKUP(A264,Справочник!A$2:B$32,2,FALSE)</f>
        <v>раб</v>
      </c>
      <c r="D264">
        <v>1252</v>
      </c>
      <c r="E264">
        <v>1.6159400000000002</v>
      </c>
      <c r="F264" s="32" t="str">
        <f>IF(C264="вых","",IF(VLOOKUP(A264,'Пиковый час'!$A$11:$B$31,2,FALSE)=Расчет!B264,1,""))</f>
        <v/>
      </c>
      <c r="G264" s="32" t="str">
        <f t="shared" si="8"/>
        <v/>
      </c>
      <c r="H264" s="37">
        <f>IF(C264="вых","",IF(VLOOKUP(B264,'Плановые пиковые часы'!$A$6:$B$29,2,FALSE)=1,1,""))</f>
        <v>1</v>
      </c>
      <c r="I264" s="37">
        <f t="shared" si="9"/>
        <v>1252</v>
      </c>
      <c r="J264" s="37"/>
    </row>
    <row r="265" spans="1:10" x14ac:dyDescent="0.3">
      <c r="A265" s="3">
        <v>43445</v>
      </c>
      <c r="B265">
        <v>19</v>
      </c>
      <c r="C265" s="21" t="str">
        <f>VLOOKUP(A265,Справочник!A$2:B$32,2,FALSE)</f>
        <v>раб</v>
      </c>
      <c r="D265">
        <v>1146</v>
      </c>
      <c r="E265">
        <v>1.62195</v>
      </c>
      <c r="F265" s="32" t="str">
        <f>IF(C265="вых","",IF(VLOOKUP(A265,'Пиковый час'!$A$11:$B$31,2,FALSE)=Расчет!B265,1,""))</f>
        <v/>
      </c>
      <c r="G265" s="32" t="str">
        <f t="shared" si="8"/>
        <v/>
      </c>
      <c r="H265" s="37">
        <f>IF(C265="вых","",IF(VLOOKUP(B265,'Плановые пиковые часы'!$A$6:$B$29,2,FALSE)=1,1,""))</f>
        <v>1</v>
      </c>
      <c r="I265" s="37">
        <f t="shared" si="9"/>
        <v>1146</v>
      </c>
      <c r="J265" s="37"/>
    </row>
    <row r="266" spans="1:10" x14ac:dyDescent="0.3">
      <c r="A266" s="3">
        <v>43445</v>
      </c>
      <c r="B266">
        <v>20</v>
      </c>
      <c r="C266" s="21" t="str">
        <f>VLOOKUP(A266,Справочник!A$2:B$32,2,FALSE)</f>
        <v>раб</v>
      </c>
      <c r="D266">
        <v>1092</v>
      </c>
      <c r="E266">
        <v>1.6227499999999999</v>
      </c>
      <c r="F266" s="32" t="str">
        <f>IF(C266="вых","",IF(VLOOKUP(A266,'Пиковый час'!$A$11:$B$31,2,FALSE)=Расчет!B266,1,""))</f>
        <v/>
      </c>
      <c r="G266" s="32" t="str">
        <f t="shared" si="8"/>
        <v/>
      </c>
      <c r="H266" s="37">
        <f>IF(C266="вых","",IF(VLOOKUP(B266,'Плановые пиковые часы'!$A$6:$B$29,2,FALSE)=1,1,""))</f>
        <v>1</v>
      </c>
      <c r="I266" s="37">
        <f t="shared" si="9"/>
        <v>1092</v>
      </c>
      <c r="J266" s="37"/>
    </row>
    <row r="267" spans="1:10" x14ac:dyDescent="0.3">
      <c r="A267" s="3">
        <v>43445</v>
      </c>
      <c r="B267">
        <v>21</v>
      </c>
      <c r="C267" s="21" t="str">
        <f>VLOOKUP(A267,Справочник!A$2:B$32,2,FALSE)</f>
        <v>раб</v>
      </c>
      <c r="D267">
        <v>1063</v>
      </c>
      <c r="E267">
        <v>1.5804800000000001</v>
      </c>
      <c r="F267" s="32" t="str">
        <f>IF(C267="вых","",IF(VLOOKUP(A267,'Пиковый час'!$A$11:$B$31,2,FALSE)=Расчет!B267,1,""))</f>
        <v/>
      </c>
      <c r="G267" s="32" t="str">
        <f t="shared" si="8"/>
        <v/>
      </c>
      <c r="H267" s="37">
        <f>IF(C267="вых","",IF(VLOOKUP(B267,'Плановые пиковые часы'!$A$6:$B$29,2,FALSE)=1,1,""))</f>
        <v>1</v>
      </c>
      <c r="I267" s="37">
        <f t="shared" si="9"/>
        <v>1063</v>
      </c>
      <c r="J267" s="37"/>
    </row>
    <row r="268" spans="1:10" x14ac:dyDescent="0.3">
      <c r="A268" s="3">
        <v>43445</v>
      </c>
      <c r="B268">
        <v>22</v>
      </c>
      <c r="C268" s="21" t="str">
        <f>VLOOKUP(A268,Справочник!A$2:B$32,2,FALSE)</f>
        <v>раб</v>
      </c>
      <c r="D268">
        <v>1058</v>
      </c>
      <c r="E268">
        <v>1.5290899999999998</v>
      </c>
      <c r="F268" s="32" t="str">
        <f>IF(C268="вых","",IF(VLOOKUP(A268,'Пиковый час'!$A$11:$B$31,2,FALSE)=Расчет!B268,1,""))</f>
        <v/>
      </c>
      <c r="G268" s="32" t="str">
        <f t="shared" si="8"/>
        <v/>
      </c>
      <c r="H268" s="37" t="str">
        <f>IF(C268="вых","",IF(VLOOKUP(B268,'Плановые пиковые часы'!$A$6:$B$29,2,FALSE)=1,1,""))</f>
        <v/>
      </c>
      <c r="I268" s="37" t="str">
        <f t="shared" si="9"/>
        <v/>
      </c>
      <c r="J268" s="37"/>
    </row>
    <row r="269" spans="1:10" x14ac:dyDescent="0.3">
      <c r="A269" s="3">
        <v>43445</v>
      </c>
      <c r="B269">
        <v>23</v>
      </c>
      <c r="C269" s="21" t="str">
        <f>VLOOKUP(A269,Справочник!A$2:B$32,2,FALSE)</f>
        <v>раб</v>
      </c>
      <c r="D269">
        <v>1057</v>
      </c>
      <c r="E269">
        <v>1.31379</v>
      </c>
      <c r="F269" s="32" t="str">
        <f>IF(C269="вых","",IF(VLOOKUP(A269,'Пиковый час'!$A$11:$B$31,2,FALSE)=Расчет!B269,1,""))</f>
        <v/>
      </c>
      <c r="G269" s="32" t="str">
        <f t="shared" si="8"/>
        <v/>
      </c>
      <c r="H269" s="37" t="str">
        <f>IF(C269="вых","",IF(VLOOKUP(B269,'Плановые пиковые часы'!$A$6:$B$29,2,FALSE)=1,1,""))</f>
        <v/>
      </c>
      <c r="I269" s="37" t="str">
        <f t="shared" si="9"/>
        <v/>
      </c>
      <c r="J269" s="37"/>
    </row>
    <row r="270" spans="1:10" x14ac:dyDescent="0.3">
      <c r="A270" s="3">
        <v>43445</v>
      </c>
      <c r="B270">
        <v>24</v>
      </c>
      <c r="C270" s="21" t="str">
        <f>VLOOKUP(A270,Справочник!A$2:B$32,2,FALSE)</f>
        <v>раб</v>
      </c>
      <c r="D270">
        <v>1060</v>
      </c>
      <c r="E270">
        <v>1.1367700000000001</v>
      </c>
      <c r="F270" s="32" t="str">
        <f>IF(C270="вых","",IF(VLOOKUP(A270,'Пиковый час'!$A$11:$B$31,2,FALSE)=Расчет!B270,1,""))</f>
        <v/>
      </c>
      <c r="G270" s="32" t="str">
        <f t="shared" si="8"/>
        <v/>
      </c>
      <c r="H270" s="37" t="str">
        <f>IF(C270="вых","",IF(VLOOKUP(B270,'Плановые пиковые часы'!$A$6:$B$29,2,FALSE)=1,1,""))</f>
        <v/>
      </c>
      <c r="I270" s="37" t="str">
        <f t="shared" si="9"/>
        <v/>
      </c>
      <c r="J270" s="37"/>
    </row>
    <row r="271" spans="1:10" x14ac:dyDescent="0.3">
      <c r="A271" s="3">
        <v>43446</v>
      </c>
      <c r="B271">
        <v>1</v>
      </c>
      <c r="C271" s="21" t="str">
        <f>VLOOKUP(A271,Справочник!A$2:B$32,2,FALSE)</f>
        <v>раб</v>
      </c>
      <c r="D271">
        <v>1056</v>
      </c>
      <c r="E271">
        <v>1.04427</v>
      </c>
      <c r="F271" s="32" t="str">
        <f>IF(C271="вых","",IF(VLOOKUP(A271,'Пиковый час'!$A$11:$B$31,2,FALSE)=Расчет!B271,1,""))</f>
        <v/>
      </c>
      <c r="G271" s="32" t="str">
        <f t="shared" si="8"/>
        <v/>
      </c>
      <c r="H271" s="37" t="str">
        <f>IF(C271="вых","",IF(VLOOKUP(B271,'Плановые пиковые часы'!$A$6:$B$29,2,FALSE)=1,1,""))</f>
        <v/>
      </c>
      <c r="I271" s="37" t="str">
        <f t="shared" si="9"/>
        <v/>
      </c>
      <c r="J271" s="37">
        <f>IF(C271="вых","",MAX(I271:I294))</f>
        <v>2124</v>
      </c>
    </row>
    <row r="272" spans="1:10" x14ac:dyDescent="0.3">
      <c r="A272" s="3">
        <v>43446</v>
      </c>
      <c r="B272">
        <v>2</v>
      </c>
      <c r="C272" s="21" t="str">
        <f>VLOOKUP(A272,Справочник!A$2:B$32,2,FALSE)</f>
        <v>раб</v>
      </c>
      <c r="D272">
        <v>1061</v>
      </c>
      <c r="E272">
        <v>1.0031699999999999</v>
      </c>
      <c r="F272" s="32" t="str">
        <f>IF(C272="вых","",IF(VLOOKUP(A272,'Пиковый час'!$A$11:$B$31,2,FALSE)=Расчет!B272,1,""))</f>
        <v/>
      </c>
      <c r="G272" s="32" t="str">
        <f t="shared" si="8"/>
        <v/>
      </c>
      <c r="H272" s="37" t="str">
        <f>IF(C272="вых","",IF(VLOOKUP(B272,'Плановые пиковые часы'!$A$6:$B$29,2,FALSE)=1,1,""))</f>
        <v/>
      </c>
      <c r="I272" s="37" t="str">
        <f t="shared" si="9"/>
        <v/>
      </c>
      <c r="J272" s="37"/>
    </row>
    <row r="273" spans="1:10" x14ac:dyDescent="0.3">
      <c r="A273" s="3">
        <v>43446</v>
      </c>
      <c r="B273">
        <v>3</v>
      </c>
      <c r="C273" s="21" t="str">
        <f>VLOOKUP(A273,Справочник!A$2:B$32,2,FALSE)</f>
        <v>раб</v>
      </c>
      <c r="D273">
        <v>1063</v>
      </c>
      <c r="E273">
        <v>0.95783000000000007</v>
      </c>
      <c r="F273" s="32" t="str">
        <f>IF(C273="вых","",IF(VLOOKUP(A273,'Пиковый час'!$A$11:$B$31,2,FALSE)=Расчет!B273,1,""))</f>
        <v/>
      </c>
      <c r="G273" s="32" t="str">
        <f t="shared" si="8"/>
        <v/>
      </c>
      <c r="H273" s="37" t="str">
        <f>IF(C273="вых","",IF(VLOOKUP(B273,'Плановые пиковые часы'!$A$6:$B$29,2,FALSE)=1,1,""))</f>
        <v/>
      </c>
      <c r="I273" s="37" t="str">
        <f t="shared" si="9"/>
        <v/>
      </c>
      <c r="J273" s="37"/>
    </row>
    <row r="274" spans="1:10" x14ac:dyDescent="0.3">
      <c r="A274" s="3">
        <v>43446</v>
      </c>
      <c r="B274">
        <v>4</v>
      </c>
      <c r="C274" s="21" t="str">
        <f>VLOOKUP(A274,Справочник!A$2:B$32,2,FALSE)</f>
        <v>раб</v>
      </c>
      <c r="D274">
        <v>1065</v>
      </c>
      <c r="E274">
        <v>0.94222000000000006</v>
      </c>
      <c r="F274" s="32" t="str">
        <f>IF(C274="вых","",IF(VLOOKUP(A274,'Пиковый час'!$A$11:$B$31,2,FALSE)=Расчет!B274,1,""))</f>
        <v/>
      </c>
      <c r="G274" s="32" t="str">
        <f t="shared" si="8"/>
        <v/>
      </c>
      <c r="H274" s="37" t="str">
        <f>IF(C274="вых","",IF(VLOOKUP(B274,'Плановые пиковые часы'!$A$6:$B$29,2,FALSE)=1,1,""))</f>
        <v/>
      </c>
      <c r="I274" s="37" t="str">
        <f t="shared" si="9"/>
        <v/>
      </c>
      <c r="J274" s="37"/>
    </row>
    <row r="275" spans="1:10" x14ac:dyDescent="0.3">
      <c r="A275" s="3">
        <v>43446</v>
      </c>
      <c r="B275">
        <v>5</v>
      </c>
      <c r="C275" s="21" t="str">
        <f>VLOOKUP(A275,Справочник!A$2:B$32,2,FALSE)</f>
        <v>раб</v>
      </c>
      <c r="D275">
        <v>1067</v>
      </c>
      <c r="E275">
        <v>1.0021900000000001</v>
      </c>
      <c r="F275" s="32" t="str">
        <f>IF(C275="вых","",IF(VLOOKUP(A275,'Пиковый час'!$A$11:$B$31,2,FALSE)=Расчет!B275,1,""))</f>
        <v/>
      </c>
      <c r="G275" s="32" t="str">
        <f t="shared" si="8"/>
        <v/>
      </c>
      <c r="H275" s="37" t="str">
        <f>IF(C275="вых","",IF(VLOOKUP(B275,'Плановые пиковые часы'!$A$6:$B$29,2,FALSE)=1,1,""))</f>
        <v/>
      </c>
      <c r="I275" s="37" t="str">
        <f t="shared" si="9"/>
        <v/>
      </c>
      <c r="J275" s="37"/>
    </row>
    <row r="276" spans="1:10" x14ac:dyDescent="0.3">
      <c r="A276" s="3">
        <v>43446</v>
      </c>
      <c r="B276">
        <v>6</v>
      </c>
      <c r="C276" s="21" t="str">
        <f>VLOOKUP(A276,Справочник!A$2:B$32,2,FALSE)</f>
        <v>раб</v>
      </c>
      <c r="D276">
        <v>1066</v>
      </c>
      <c r="E276">
        <v>1.0537799999999999</v>
      </c>
      <c r="F276" s="32" t="str">
        <f>IF(C276="вых","",IF(VLOOKUP(A276,'Пиковый час'!$A$11:$B$31,2,FALSE)=Расчет!B276,1,""))</f>
        <v/>
      </c>
      <c r="G276" s="32" t="str">
        <f t="shared" si="8"/>
        <v/>
      </c>
      <c r="H276" s="37" t="str">
        <f>IF(C276="вых","",IF(VLOOKUP(B276,'Плановые пиковые часы'!$A$6:$B$29,2,FALSE)=1,1,""))</f>
        <v/>
      </c>
      <c r="I276" s="37" t="str">
        <f t="shared" si="9"/>
        <v/>
      </c>
      <c r="J276" s="37"/>
    </row>
    <row r="277" spans="1:10" x14ac:dyDescent="0.3">
      <c r="A277" s="3">
        <v>43446</v>
      </c>
      <c r="B277">
        <v>7</v>
      </c>
      <c r="C277" s="21" t="str">
        <f>VLOOKUP(A277,Справочник!A$2:B$32,2,FALSE)</f>
        <v>раб</v>
      </c>
      <c r="D277">
        <v>1092</v>
      </c>
      <c r="E277">
        <v>1.1437999999999999</v>
      </c>
      <c r="F277" s="32" t="str">
        <f>IF(C277="вых","",IF(VLOOKUP(A277,'Пиковый час'!$A$11:$B$31,2,FALSE)=Расчет!B277,1,""))</f>
        <v/>
      </c>
      <c r="G277" s="32" t="str">
        <f t="shared" si="8"/>
        <v/>
      </c>
      <c r="H277" s="37" t="str">
        <f>IF(C277="вых","",IF(VLOOKUP(B277,'Плановые пиковые часы'!$A$6:$B$29,2,FALSE)=1,1,""))</f>
        <v/>
      </c>
      <c r="I277" s="37" t="str">
        <f t="shared" si="9"/>
        <v/>
      </c>
      <c r="J277" s="37"/>
    </row>
    <row r="278" spans="1:10" x14ac:dyDescent="0.3">
      <c r="A278" s="3">
        <v>43446</v>
      </c>
      <c r="B278">
        <v>8</v>
      </c>
      <c r="C278" s="21" t="str">
        <f>VLOOKUP(A278,Справочник!A$2:B$32,2,FALSE)</f>
        <v>раб</v>
      </c>
      <c r="D278">
        <v>1223</v>
      </c>
      <c r="E278">
        <v>1.42343</v>
      </c>
      <c r="F278" s="32" t="str">
        <f>IF(C278="вых","",IF(VLOOKUP(A278,'Пиковый час'!$A$11:$B$31,2,FALSE)=Расчет!B278,1,""))</f>
        <v/>
      </c>
      <c r="G278" s="32" t="str">
        <f t="shared" si="8"/>
        <v/>
      </c>
      <c r="H278" s="37">
        <f>IF(C278="вых","",IF(VLOOKUP(B278,'Плановые пиковые часы'!$A$6:$B$29,2,FALSE)=1,1,""))</f>
        <v>1</v>
      </c>
      <c r="I278" s="37">
        <f t="shared" si="9"/>
        <v>1223</v>
      </c>
      <c r="J278" s="37"/>
    </row>
    <row r="279" spans="1:10" x14ac:dyDescent="0.3">
      <c r="A279" s="3">
        <v>43446</v>
      </c>
      <c r="B279">
        <v>9</v>
      </c>
      <c r="C279" s="21" t="str">
        <f>VLOOKUP(A279,Справочник!A$2:B$32,2,FALSE)</f>
        <v>раб</v>
      </c>
      <c r="D279">
        <v>1701</v>
      </c>
      <c r="E279">
        <v>1.5242200000000001</v>
      </c>
      <c r="F279" s="32" t="str">
        <f>IF(C279="вых","",IF(VLOOKUP(A279,'Пиковый час'!$A$11:$B$31,2,FALSE)=Расчет!B279,1,""))</f>
        <v/>
      </c>
      <c r="G279" s="32" t="str">
        <f t="shared" si="8"/>
        <v/>
      </c>
      <c r="H279" s="37">
        <f>IF(C279="вых","",IF(VLOOKUP(B279,'Плановые пиковые часы'!$A$6:$B$29,2,FALSE)=1,1,""))</f>
        <v>1</v>
      </c>
      <c r="I279" s="37">
        <f t="shared" si="9"/>
        <v>1701</v>
      </c>
      <c r="J279" s="37"/>
    </row>
    <row r="280" spans="1:10" x14ac:dyDescent="0.3">
      <c r="A280" s="3">
        <v>43446</v>
      </c>
      <c r="B280">
        <v>10</v>
      </c>
      <c r="C280" s="21" t="str">
        <f>VLOOKUP(A280,Справочник!A$2:B$32,2,FALSE)</f>
        <v>раб</v>
      </c>
      <c r="D280">
        <v>1997</v>
      </c>
      <c r="E280">
        <v>1.5615299999999999</v>
      </c>
      <c r="F280" s="32" t="str">
        <f>IF(C280="вых","",IF(VLOOKUP(A280,'Пиковый час'!$A$11:$B$31,2,FALSE)=Расчет!B280,1,""))</f>
        <v/>
      </c>
      <c r="G280" s="32" t="str">
        <f t="shared" si="8"/>
        <v/>
      </c>
      <c r="H280" s="37">
        <f>IF(C280="вых","",IF(VLOOKUP(B280,'Плановые пиковые часы'!$A$6:$B$29,2,FALSE)=1,1,""))</f>
        <v>1</v>
      </c>
      <c r="I280" s="37">
        <f t="shared" si="9"/>
        <v>1997</v>
      </c>
      <c r="J280" s="37"/>
    </row>
    <row r="281" spans="1:10" x14ac:dyDescent="0.3">
      <c r="A281" s="3">
        <v>43446</v>
      </c>
      <c r="B281">
        <v>11</v>
      </c>
      <c r="C281" s="21" t="str">
        <f>VLOOKUP(A281,Справочник!A$2:B$32,2,FALSE)</f>
        <v>раб</v>
      </c>
      <c r="D281">
        <v>2092</v>
      </c>
      <c r="E281">
        <v>1.5849600000000001</v>
      </c>
      <c r="F281" s="32" t="str">
        <f>IF(C281="вых","",IF(VLOOKUP(A281,'Пиковый час'!$A$11:$B$31,2,FALSE)=Расчет!B281,1,""))</f>
        <v/>
      </c>
      <c r="G281" s="32" t="str">
        <f t="shared" si="8"/>
        <v/>
      </c>
      <c r="H281" s="37">
        <f>IF(C281="вых","",IF(VLOOKUP(B281,'Плановые пиковые часы'!$A$6:$B$29,2,FALSE)=1,1,""))</f>
        <v>1</v>
      </c>
      <c r="I281" s="37">
        <f t="shared" si="9"/>
        <v>2092</v>
      </c>
      <c r="J281" s="37"/>
    </row>
    <row r="282" spans="1:10" x14ac:dyDescent="0.3">
      <c r="A282" s="3">
        <v>43446</v>
      </c>
      <c r="B282">
        <v>12</v>
      </c>
      <c r="C282" s="21" t="str">
        <f>VLOOKUP(A282,Справочник!A$2:B$32,2,FALSE)</f>
        <v>раб</v>
      </c>
      <c r="D282">
        <v>2124</v>
      </c>
      <c r="E282">
        <v>1.60107</v>
      </c>
      <c r="F282" s="32" t="str">
        <f>IF(C282="вых","",IF(VLOOKUP(A282,'Пиковый час'!$A$11:$B$31,2,FALSE)=Расчет!B282,1,""))</f>
        <v/>
      </c>
      <c r="G282" s="32" t="str">
        <f t="shared" si="8"/>
        <v/>
      </c>
      <c r="H282" s="37">
        <f>IF(C282="вых","",IF(VLOOKUP(B282,'Плановые пиковые часы'!$A$6:$B$29,2,FALSE)=1,1,""))</f>
        <v>1</v>
      </c>
      <c r="I282" s="37">
        <f t="shared" si="9"/>
        <v>2124</v>
      </c>
      <c r="J282" s="37"/>
    </row>
    <row r="283" spans="1:10" x14ac:dyDescent="0.3">
      <c r="A283" s="3">
        <v>43446</v>
      </c>
      <c r="B283">
        <v>13</v>
      </c>
      <c r="C283" s="21" t="str">
        <f>VLOOKUP(A283,Справочник!A$2:B$32,2,FALSE)</f>
        <v>раб</v>
      </c>
      <c r="D283">
        <v>2109</v>
      </c>
      <c r="E283">
        <v>1.6125099999999999</v>
      </c>
      <c r="F283" s="32" t="str">
        <f>IF(C283="вых","",IF(VLOOKUP(A283,'Пиковый час'!$A$11:$B$31,2,FALSE)=Расчет!B283,1,""))</f>
        <v/>
      </c>
      <c r="G283" s="32" t="str">
        <f t="shared" si="8"/>
        <v/>
      </c>
      <c r="H283" s="37" t="str">
        <f>IF(C283="вых","",IF(VLOOKUP(B283,'Плановые пиковые часы'!$A$6:$B$29,2,FALSE)=1,1,""))</f>
        <v/>
      </c>
      <c r="I283" s="37" t="str">
        <f t="shared" si="9"/>
        <v/>
      </c>
      <c r="J283" s="37"/>
    </row>
    <row r="284" spans="1:10" x14ac:dyDescent="0.3">
      <c r="A284" s="3">
        <v>43446</v>
      </c>
      <c r="B284">
        <v>14</v>
      </c>
      <c r="C284" s="21" t="str">
        <f>VLOOKUP(A284,Справочник!A$2:B$32,2,FALSE)</f>
        <v>раб</v>
      </c>
      <c r="D284">
        <v>2133</v>
      </c>
      <c r="E284">
        <v>1.64018</v>
      </c>
      <c r="F284" s="32" t="str">
        <f>IF(C284="вых","",IF(VLOOKUP(A284,'Пиковый час'!$A$11:$B$31,2,FALSE)=Расчет!B284,1,""))</f>
        <v/>
      </c>
      <c r="G284" s="32" t="str">
        <f t="shared" si="8"/>
        <v/>
      </c>
      <c r="H284" s="37" t="str">
        <f>IF(C284="вых","",IF(VLOOKUP(B284,'Плановые пиковые часы'!$A$6:$B$29,2,FALSE)=1,1,""))</f>
        <v/>
      </c>
      <c r="I284" s="37" t="str">
        <f t="shared" si="9"/>
        <v/>
      </c>
      <c r="J284" s="37"/>
    </row>
    <row r="285" spans="1:10" x14ac:dyDescent="0.3">
      <c r="A285" s="3">
        <v>43446</v>
      </c>
      <c r="B285">
        <v>15</v>
      </c>
      <c r="C285" s="21" t="str">
        <f>VLOOKUP(A285,Справочник!A$2:B$32,2,FALSE)</f>
        <v>раб</v>
      </c>
      <c r="D285">
        <v>2092</v>
      </c>
      <c r="E285">
        <v>1.5915599999999999</v>
      </c>
      <c r="F285" s="32" t="str">
        <f>IF(C285="вых","",IF(VLOOKUP(A285,'Пиковый час'!$A$11:$B$31,2,FALSE)=Расчет!B285,1,""))</f>
        <v/>
      </c>
      <c r="G285" s="32" t="str">
        <f t="shared" si="8"/>
        <v/>
      </c>
      <c r="H285" s="37">
        <f>IF(C285="вых","",IF(VLOOKUP(B285,'Плановые пиковые часы'!$A$6:$B$29,2,FALSE)=1,1,""))</f>
        <v>1</v>
      </c>
      <c r="I285" s="37">
        <f t="shared" si="9"/>
        <v>2092</v>
      </c>
      <c r="J285" s="37"/>
    </row>
    <row r="286" spans="1:10" x14ac:dyDescent="0.3">
      <c r="A286" s="3">
        <v>43446</v>
      </c>
      <c r="B286">
        <v>16</v>
      </c>
      <c r="C286" s="21" t="str">
        <f>VLOOKUP(A286,Справочник!A$2:B$32,2,FALSE)</f>
        <v>раб</v>
      </c>
      <c r="D286">
        <v>1933</v>
      </c>
      <c r="E286">
        <v>1.5791600000000001</v>
      </c>
      <c r="F286" s="32" t="str">
        <f>IF(C286="вых","",IF(VLOOKUP(A286,'Пиковый час'!$A$11:$B$31,2,FALSE)=Расчет!B286,1,""))</f>
        <v/>
      </c>
      <c r="G286" s="32" t="str">
        <f t="shared" si="8"/>
        <v/>
      </c>
      <c r="H286" s="37">
        <f>IF(C286="вых","",IF(VLOOKUP(B286,'Плановые пиковые часы'!$A$6:$B$29,2,FALSE)=1,1,""))</f>
        <v>1</v>
      </c>
      <c r="I286" s="37">
        <f t="shared" si="9"/>
        <v>1933</v>
      </c>
      <c r="J286" s="37"/>
    </row>
    <row r="287" spans="1:10" x14ac:dyDescent="0.3">
      <c r="A287" s="3">
        <v>43446</v>
      </c>
      <c r="B287">
        <v>17</v>
      </c>
      <c r="C287" s="21" t="str">
        <f>VLOOKUP(A287,Справочник!A$2:B$32,2,FALSE)</f>
        <v>раб</v>
      </c>
      <c r="D287">
        <v>1569</v>
      </c>
      <c r="E287">
        <v>1.57744</v>
      </c>
      <c r="F287" s="32">
        <f>IF(C287="вых","",IF(VLOOKUP(A287,'Пиковый час'!$A$11:$B$31,2,FALSE)=Расчет!B287,1,""))</f>
        <v>1</v>
      </c>
      <c r="G287" s="32">
        <f t="shared" si="8"/>
        <v>1569</v>
      </c>
      <c r="H287" s="37">
        <f>IF(C287="вых","",IF(VLOOKUP(B287,'Плановые пиковые часы'!$A$6:$B$29,2,FALSE)=1,1,""))</f>
        <v>1</v>
      </c>
      <c r="I287" s="37">
        <f t="shared" si="9"/>
        <v>1569</v>
      </c>
      <c r="J287" s="37"/>
    </row>
    <row r="288" spans="1:10" x14ac:dyDescent="0.3">
      <c r="A288" s="3">
        <v>43446</v>
      </c>
      <c r="B288">
        <v>18</v>
      </c>
      <c r="C288" s="21" t="str">
        <f>VLOOKUP(A288,Справочник!A$2:B$32,2,FALSE)</f>
        <v>раб</v>
      </c>
      <c r="D288">
        <v>1248</v>
      </c>
      <c r="E288">
        <v>1.5868699999999998</v>
      </c>
      <c r="F288" s="32" t="str">
        <f>IF(C288="вых","",IF(VLOOKUP(A288,'Пиковый час'!$A$11:$B$31,2,FALSE)=Расчет!B288,1,""))</f>
        <v/>
      </c>
      <c r="G288" s="32" t="str">
        <f t="shared" si="8"/>
        <v/>
      </c>
      <c r="H288" s="37">
        <f>IF(C288="вых","",IF(VLOOKUP(B288,'Плановые пиковые часы'!$A$6:$B$29,2,FALSE)=1,1,""))</f>
        <v>1</v>
      </c>
      <c r="I288" s="37">
        <f t="shared" si="9"/>
        <v>1248</v>
      </c>
      <c r="J288" s="37"/>
    </row>
    <row r="289" spans="1:10" x14ac:dyDescent="0.3">
      <c r="A289" s="3">
        <v>43446</v>
      </c>
      <c r="B289">
        <v>19</v>
      </c>
      <c r="C289" s="21" t="str">
        <f>VLOOKUP(A289,Справочник!A$2:B$32,2,FALSE)</f>
        <v>раб</v>
      </c>
      <c r="D289">
        <v>1136</v>
      </c>
      <c r="E289">
        <v>1.58893</v>
      </c>
      <c r="F289" s="32" t="str">
        <f>IF(C289="вых","",IF(VLOOKUP(A289,'Пиковый час'!$A$11:$B$31,2,FALSE)=Расчет!B289,1,""))</f>
        <v/>
      </c>
      <c r="G289" s="32" t="str">
        <f t="shared" si="8"/>
        <v/>
      </c>
      <c r="H289" s="37">
        <f>IF(C289="вых","",IF(VLOOKUP(B289,'Плановые пиковые часы'!$A$6:$B$29,2,FALSE)=1,1,""))</f>
        <v>1</v>
      </c>
      <c r="I289" s="37">
        <f t="shared" si="9"/>
        <v>1136</v>
      </c>
      <c r="J289" s="37"/>
    </row>
    <row r="290" spans="1:10" x14ac:dyDescent="0.3">
      <c r="A290" s="3">
        <v>43446</v>
      </c>
      <c r="B290">
        <v>20</v>
      </c>
      <c r="C290" s="21" t="str">
        <f>VLOOKUP(A290,Справочник!A$2:B$32,2,FALSE)</f>
        <v>раб</v>
      </c>
      <c r="D290">
        <v>1089</v>
      </c>
      <c r="E290">
        <v>1.5969100000000001</v>
      </c>
      <c r="F290" s="32" t="str">
        <f>IF(C290="вых","",IF(VLOOKUP(A290,'Пиковый час'!$A$11:$B$31,2,FALSE)=Расчет!B290,1,""))</f>
        <v/>
      </c>
      <c r="G290" s="32" t="str">
        <f t="shared" si="8"/>
        <v/>
      </c>
      <c r="H290" s="37">
        <f>IF(C290="вых","",IF(VLOOKUP(B290,'Плановые пиковые часы'!$A$6:$B$29,2,FALSE)=1,1,""))</f>
        <v>1</v>
      </c>
      <c r="I290" s="37">
        <f t="shared" si="9"/>
        <v>1089</v>
      </c>
      <c r="J290" s="37"/>
    </row>
    <row r="291" spans="1:10" x14ac:dyDescent="0.3">
      <c r="A291" s="3">
        <v>43446</v>
      </c>
      <c r="B291">
        <v>21</v>
      </c>
      <c r="C291" s="21" t="str">
        <f>VLOOKUP(A291,Справочник!A$2:B$32,2,FALSE)</f>
        <v>раб</v>
      </c>
      <c r="D291">
        <v>1065</v>
      </c>
      <c r="E291">
        <v>1.55599</v>
      </c>
      <c r="F291" s="32" t="str">
        <f>IF(C291="вых","",IF(VLOOKUP(A291,'Пиковый час'!$A$11:$B$31,2,FALSE)=Расчет!B291,1,""))</f>
        <v/>
      </c>
      <c r="G291" s="32" t="str">
        <f t="shared" si="8"/>
        <v/>
      </c>
      <c r="H291" s="37">
        <f>IF(C291="вых","",IF(VLOOKUP(B291,'Плановые пиковые часы'!$A$6:$B$29,2,FALSE)=1,1,""))</f>
        <v>1</v>
      </c>
      <c r="I291" s="37">
        <f t="shared" si="9"/>
        <v>1065</v>
      </c>
      <c r="J291" s="37"/>
    </row>
    <row r="292" spans="1:10" x14ac:dyDescent="0.3">
      <c r="A292" s="3">
        <v>43446</v>
      </c>
      <c r="B292">
        <v>22</v>
      </c>
      <c r="C292" s="21" t="str">
        <f>VLOOKUP(A292,Справочник!A$2:B$32,2,FALSE)</f>
        <v>раб</v>
      </c>
      <c r="D292">
        <v>1061</v>
      </c>
      <c r="E292">
        <v>1.5234000000000001</v>
      </c>
      <c r="F292" s="32" t="str">
        <f>IF(C292="вых","",IF(VLOOKUP(A292,'Пиковый час'!$A$11:$B$31,2,FALSE)=Расчет!B292,1,""))</f>
        <v/>
      </c>
      <c r="G292" s="32" t="str">
        <f t="shared" si="8"/>
        <v/>
      </c>
      <c r="H292" s="37" t="str">
        <f>IF(C292="вых","",IF(VLOOKUP(B292,'Плановые пиковые часы'!$A$6:$B$29,2,FALSE)=1,1,""))</f>
        <v/>
      </c>
      <c r="I292" s="37" t="str">
        <f t="shared" si="9"/>
        <v/>
      </c>
      <c r="J292" s="37"/>
    </row>
    <row r="293" spans="1:10" x14ac:dyDescent="0.3">
      <c r="A293" s="3">
        <v>43446</v>
      </c>
      <c r="B293">
        <v>23</v>
      </c>
      <c r="C293" s="21" t="str">
        <f>VLOOKUP(A293,Справочник!A$2:B$32,2,FALSE)</f>
        <v>раб</v>
      </c>
      <c r="D293">
        <v>1059</v>
      </c>
      <c r="E293">
        <v>1.3435899999999998</v>
      </c>
      <c r="F293" s="32" t="str">
        <f>IF(C293="вых","",IF(VLOOKUP(A293,'Пиковый час'!$A$11:$B$31,2,FALSE)=Расчет!B293,1,""))</f>
        <v/>
      </c>
      <c r="G293" s="32" t="str">
        <f t="shared" si="8"/>
        <v/>
      </c>
      <c r="H293" s="37" t="str">
        <f>IF(C293="вых","",IF(VLOOKUP(B293,'Плановые пиковые часы'!$A$6:$B$29,2,FALSE)=1,1,""))</f>
        <v/>
      </c>
      <c r="I293" s="37" t="str">
        <f t="shared" si="9"/>
        <v/>
      </c>
      <c r="J293" s="37"/>
    </row>
    <row r="294" spans="1:10" x14ac:dyDescent="0.3">
      <c r="A294" s="3">
        <v>43446</v>
      </c>
      <c r="B294">
        <v>24</v>
      </c>
      <c r="C294" s="21" t="str">
        <f>VLOOKUP(A294,Справочник!A$2:B$32,2,FALSE)</f>
        <v>раб</v>
      </c>
      <c r="D294">
        <v>996</v>
      </c>
      <c r="E294">
        <v>1.1382099999999999</v>
      </c>
      <c r="F294" s="32" t="str">
        <f>IF(C294="вых","",IF(VLOOKUP(A294,'Пиковый час'!$A$11:$B$31,2,FALSE)=Расчет!B294,1,""))</f>
        <v/>
      </c>
      <c r="G294" s="32" t="str">
        <f t="shared" si="8"/>
        <v/>
      </c>
      <c r="H294" s="37" t="str">
        <f>IF(C294="вых","",IF(VLOOKUP(B294,'Плановые пиковые часы'!$A$6:$B$29,2,FALSE)=1,1,""))</f>
        <v/>
      </c>
      <c r="I294" s="37" t="str">
        <f t="shared" si="9"/>
        <v/>
      </c>
      <c r="J294" s="37"/>
    </row>
    <row r="295" spans="1:10" x14ac:dyDescent="0.3">
      <c r="A295" s="3">
        <v>43447</v>
      </c>
      <c r="B295">
        <v>1</v>
      </c>
      <c r="C295" s="21" t="str">
        <f>VLOOKUP(A295,Справочник!A$2:B$32,2,FALSE)</f>
        <v>раб</v>
      </c>
      <c r="D295">
        <v>947</v>
      </c>
      <c r="E295">
        <v>1.0437400000000001</v>
      </c>
      <c r="F295" s="32" t="str">
        <f>IF(C295="вых","",IF(VLOOKUP(A295,'Пиковый час'!$A$11:$B$31,2,FALSE)=Расчет!B295,1,""))</f>
        <v/>
      </c>
      <c r="G295" s="32" t="str">
        <f t="shared" si="8"/>
        <v/>
      </c>
      <c r="H295" s="37" t="str">
        <f>IF(C295="вых","",IF(VLOOKUP(B295,'Плановые пиковые часы'!$A$6:$B$29,2,FALSE)=1,1,""))</f>
        <v/>
      </c>
      <c r="I295" s="37" t="str">
        <f t="shared" si="9"/>
        <v/>
      </c>
      <c r="J295" s="37">
        <f>IF(C295="вых","",MAX(I295:I318))</f>
        <v>2318</v>
      </c>
    </row>
    <row r="296" spans="1:10" x14ac:dyDescent="0.3">
      <c r="A296" s="3">
        <v>43447</v>
      </c>
      <c r="B296">
        <v>2</v>
      </c>
      <c r="C296" s="21" t="str">
        <f>VLOOKUP(A296,Справочник!A$2:B$32,2,FALSE)</f>
        <v>раб</v>
      </c>
      <c r="D296">
        <v>947</v>
      </c>
      <c r="E296">
        <v>1.00085</v>
      </c>
      <c r="F296" s="32" t="str">
        <f>IF(C296="вых","",IF(VLOOKUP(A296,'Пиковый час'!$A$11:$B$31,2,FALSE)=Расчет!B296,1,""))</f>
        <v/>
      </c>
      <c r="G296" s="32" t="str">
        <f t="shared" si="8"/>
        <v/>
      </c>
      <c r="H296" s="37" t="str">
        <f>IF(C296="вых","",IF(VLOOKUP(B296,'Плановые пиковые часы'!$A$6:$B$29,2,FALSE)=1,1,""))</f>
        <v/>
      </c>
      <c r="I296" s="37" t="str">
        <f t="shared" si="9"/>
        <v/>
      </c>
      <c r="J296" s="37"/>
    </row>
    <row r="297" spans="1:10" x14ac:dyDescent="0.3">
      <c r="A297" s="3">
        <v>43447</v>
      </c>
      <c r="B297">
        <v>3</v>
      </c>
      <c r="C297" s="21" t="str">
        <f>VLOOKUP(A297,Справочник!A$2:B$32,2,FALSE)</f>
        <v>раб</v>
      </c>
      <c r="D297">
        <v>951</v>
      </c>
      <c r="E297">
        <v>0.94562000000000002</v>
      </c>
      <c r="F297" s="32" t="str">
        <f>IF(C297="вых","",IF(VLOOKUP(A297,'Пиковый час'!$A$11:$B$31,2,FALSE)=Расчет!B297,1,""))</f>
        <v/>
      </c>
      <c r="G297" s="32" t="str">
        <f t="shared" si="8"/>
        <v/>
      </c>
      <c r="H297" s="37" t="str">
        <f>IF(C297="вых","",IF(VLOOKUP(B297,'Плановые пиковые часы'!$A$6:$B$29,2,FALSE)=1,1,""))</f>
        <v/>
      </c>
      <c r="I297" s="37" t="str">
        <f t="shared" si="9"/>
        <v/>
      </c>
      <c r="J297" s="37"/>
    </row>
    <row r="298" spans="1:10" x14ac:dyDescent="0.3">
      <c r="A298" s="3">
        <v>43447</v>
      </c>
      <c r="B298">
        <v>4</v>
      </c>
      <c r="C298" s="21" t="str">
        <f>VLOOKUP(A298,Справочник!A$2:B$32,2,FALSE)</f>
        <v>раб</v>
      </c>
      <c r="D298">
        <v>956</v>
      </c>
      <c r="E298">
        <v>0.94320000000000004</v>
      </c>
      <c r="F298" s="32" t="str">
        <f>IF(C298="вых","",IF(VLOOKUP(A298,'Пиковый час'!$A$11:$B$31,2,FALSE)=Расчет!B298,1,""))</f>
        <v/>
      </c>
      <c r="G298" s="32" t="str">
        <f t="shared" si="8"/>
        <v/>
      </c>
      <c r="H298" s="37" t="str">
        <f>IF(C298="вых","",IF(VLOOKUP(B298,'Плановые пиковые часы'!$A$6:$B$29,2,FALSE)=1,1,""))</f>
        <v/>
      </c>
      <c r="I298" s="37" t="str">
        <f t="shared" si="9"/>
        <v/>
      </c>
      <c r="J298" s="37"/>
    </row>
    <row r="299" spans="1:10" x14ac:dyDescent="0.3">
      <c r="A299" s="3">
        <v>43447</v>
      </c>
      <c r="B299">
        <v>5</v>
      </c>
      <c r="C299" s="21" t="str">
        <f>VLOOKUP(A299,Справочник!A$2:B$32,2,FALSE)</f>
        <v>раб</v>
      </c>
      <c r="D299">
        <v>954</v>
      </c>
      <c r="E299">
        <v>0.99817</v>
      </c>
      <c r="F299" s="32" t="str">
        <f>IF(C299="вых","",IF(VLOOKUP(A299,'Пиковый час'!$A$11:$B$31,2,FALSE)=Расчет!B299,1,""))</f>
        <v/>
      </c>
      <c r="G299" s="32" t="str">
        <f t="shared" si="8"/>
        <v/>
      </c>
      <c r="H299" s="37" t="str">
        <f>IF(C299="вых","",IF(VLOOKUP(B299,'Плановые пиковые часы'!$A$6:$B$29,2,FALSE)=1,1,""))</f>
        <v/>
      </c>
      <c r="I299" s="37" t="str">
        <f t="shared" si="9"/>
        <v/>
      </c>
      <c r="J299" s="37"/>
    </row>
    <row r="300" spans="1:10" x14ac:dyDescent="0.3">
      <c r="A300" s="3">
        <v>43447</v>
      </c>
      <c r="B300">
        <v>6</v>
      </c>
      <c r="C300" s="21" t="str">
        <f>VLOOKUP(A300,Справочник!A$2:B$32,2,FALSE)</f>
        <v>раб</v>
      </c>
      <c r="D300">
        <v>983</v>
      </c>
      <c r="E300">
        <v>1.05118</v>
      </c>
      <c r="F300" s="32" t="str">
        <f>IF(C300="вых","",IF(VLOOKUP(A300,'Пиковый час'!$A$11:$B$31,2,FALSE)=Расчет!B300,1,""))</f>
        <v/>
      </c>
      <c r="G300" s="32" t="str">
        <f t="shared" si="8"/>
        <v/>
      </c>
      <c r="H300" s="37" t="str">
        <f>IF(C300="вых","",IF(VLOOKUP(B300,'Плановые пиковые часы'!$A$6:$B$29,2,FALSE)=1,1,""))</f>
        <v/>
      </c>
      <c r="I300" s="37" t="str">
        <f t="shared" si="9"/>
        <v/>
      </c>
      <c r="J300" s="37"/>
    </row>
    <row r="301" spans="1:10" x14ac:dyDescent="0.3">
      <c r="A301" s="3">
        <v>43447</v>
      </c>
      <c r="B301">
        <v>7</v>
      </c>
      <c r="C301" s="21" t="str">
        <f>VLOOKUP(A301,Справочник!A$2:B$32,2,FALSE)</f>
        <v>раб</v>
      </c>
      <c r="D301">
        <v>1122</v>
      </c>
      <c r="E301">
        <v>1.2331700000000001</v>
      </c>
      <c r="F301" s="32" t="str">
        <f>IF(C301="вых","",IF(VLOOKUP(A301,'Пиковый час'!$A$11:$B$31,2,FALSE)=Расчет!B301,1,""))</f>
        <v/>
      </c>
      <c r="G301" s="32" t="str">
        <f t="shared" si="8"/>
        <v/>
      </c>
      <c r="H301" s="37" t="str">
        <f>IF(C301="вых","",IF(VLOOKUP(B301,'Плановые пиковые часы'!$A$6:$B$29,2,FALSE)=1,1,""))</f>
        <v/>
      </c>
      <c r="I301" s="37" t="str">
        <f t="shared" si="9"/>
        <v/>
      </c>
      <c r="J301" s="37"/>
    </row>
    <row r="302" spans="1:10" x14ac:dyDescent="0.3">
      <c r="A302" s="3">
        <v>43447</v>
      </c>
      <c r="B302">
        <v>8</v>
      </c>
      <c r="C302" s="21" t="str">
        <f>VLOOKUP(A302,Справочник!A$2:B$32,2,FALSE)</f>
        <v>раб</v>
      </c>
      <c r="D302">
        <v>1278</v>
      </c>
      <c r="E302">
        <v>1.4335499999999999</v>
      </c>
      <c r="F302" s="32" t="str">
        <f>IF(C302="вых","",IF(VLOOKUP(A302,'Пиковый час'!$A$11:$B$31,2,FALSE)=Расчет!B302,1,""))</f>
        <v/>
      </c>
      <c r="G302" s="32" t="str">
        <f t="shared" si="8"/>
        <v/>
      </c>
      <c r="H302" s="37">
        <f>IF(C302="вых","",IF(VLOOKUP(B302,'Плановые пиковые часы'!$A$6:$B$29,2,FALSE)=1,1,""))</f>
        <v>1</v>
      </c>
      <c r="I302" s="37">
        <f t="shared" si="9"/>
        <v>1278</v>
      </c>
      <c r="J302" s="37"/>
    </row>
    <row r="303" spans="1:10" x14ac:dyDescent="0.3">
      <c r="A303" s="3">
        <v>43447</v>
      </c>
      <c r="B303">
        <v>9</v>
      </c>
      <c r="C303" s="21" t="str">
        <f>VLOOKUP(A303,Справочник!A$2:B$32,2,FALSE)</f>
        <v>раб</v>
      </c>
      <c r="D303">
        <v>1770</v>
      </c>
      <c r="E303">
        <v>1.52891</v>
      </c>
      <c r="F303" s="32" t="str">
        <f>IF(C303="вых","",IF(VLOOKUP(A303,'Пиковый час'!$A$11:$B$31,2,FALSE)=Расчет!B303,1,""))</f>
        <v/>
      </c>
      <c r="G303" s="32" t="str">
        <f t="shared" si="8"/>
        <v/>
      </c>
      <c r="H303" s="37">
        <f>IF(C303="вых","",IF(VLOOKUP(B303,'Плановые пиковые часы'!$A$6:$B$29,2,FALSE)=1,1,""))</f>
        <v>1</v>
      </c>
      <c r="I303" s="37">
        <f t="shared" si="9"/>
        <v>1770</v>
      </c>
      <c r="J303" s="37"/>
    </row>
    <row r="304" spans="1:10" x14ac:dyDescent="0.3">
      <c r="A304" s="3">
        <v>43447</v>
      </c>
      <c r="B304">
        <v>10</v>
      </c>
      <c r="C304" s="21" t="str">
        <f>VLOOKUP(A304,Справочник!A$2:B$32,2,FALSE)</f>
        <v>раб</v>
      </c>
      <c r="D304">
        <v>2103</v>
      </c>
      <c r="E304">
        <v>1.5736400000000001</v>
      </c>
      <c r="F304" s="32" t="str">
        <f>IF(C304="вых","",IF(VLOOKUP(A304,'Пиковый час'!$A$11:$B$31,2,FALSE)=Расчет!B304,1,""))</f>
        <v/>
      </c>
      <c r="G304" s="32" t="str">
        <f t="shared" si="8"/>
        <v/>
      </c>
      <c r="H304" s="37">
        <f>IF(C304="вых","",IF(VLOOKUP(B304,'Плановые пиковые часы'!$A$6:$B$29,2,FALSE)=1,1,""))</f>
        <v>1</v>
      </c>
      <c r="I304" s="37">
        <f t="shared" si="9"/>
        <v>2103</v>
      </c>
      <c r="J304" s="37"/>
    </row>
    <row r="305" spans="1:10" x14ac:dyDescent="0.3">
      <c r="A305" s="3">
        <v>43447</v>
      </c>
      <c r="B305">
        <v>11</v>
      </c>
      <c r="C305" s="21" t="str">
        <f>VLOOKUP(A305,Справочник!A$2:B$32,2,FALSE)</f>
        <v>раб</v>
      </c>
      <c r="D305">
        <v>2318</v>
      </c>
      <c r="E305">
        <v>1.6038699999999999</v>
      </c>
      <c r="F305" s="32" t="str">
        <f>IF(C305="вых","",IF(VLOOKUP(A305,'Пиковый час'!$A$11:$B$31,2,FALSE)=Расчет!B305,1,""))</f>
        <v/>
      </c>
      <c r="G305" s="32" t="str">
        <f t="shared" si="8"/>
        <v/>
      </c>
      <c r="H305" s="37">
        <f>IF(C305="вых","",IF(VLOOKUP(B305,'Плановые пиковые часы'!$A$6:$B$29,2,FALSE)=1,1,""))</f>
        <v>1</v>
      </c>
      <c r="I305" s="37">
        <f t="shared" si="9"/>
        <v>2318</v>
      </c>
      <c r="J305" s="37"/>
    </row>
    <row r="306" spans="1:10" x14ac:dyDescent="0.3">
      <c r="A306" s="3">
        <v>43447</v>
      </c>
      <c r="B306">
        <v>12</v>
      </c>
      <c r="C306" s="21" t="str">
        <f>VLOOKUP(A306,Справочник!A$2:B$32,2,FALSE)</f>
        <v>раб</v>
      </c>
      <c r="D306">
        <v>2301</v>
      </c>
      <c r="E306">
        <v>1.6138599999999999</v>
      </c>
      <c r="F306" s="32" t="str">
        <f>IF(C306="вых","",IF(VLOOKUP(A306,'Пиковый час'!$A$11:$B$31,2,FALSE)=Расчет!B306,1,""))</f>
        <v/>
      </c>
      <c r="G306" s="32" t="str">
        <f t="shared" si="8"/>
        <v/>
      </c>
      <c r="H306" s="37">
        <f>IF(C306="вых","",IF(VLOOKUP(B306,'Плановые пиковые часы'!$A$6:$B$29,2,FALSE)=1,1,""))</f>
        <v>1</v>
      </c>
      <c r="I306" s="37">
        <f t="shared" si="9"/>
        <v>2301</v>
      </c>
      <c r="J306" s="37"/>
    </row>
    <row r="307" spans="1:10" x14ac:dyDescent="0.3">
      <c r="A307" s="3">
        <v>43447</v>
      </c>
      <c r="B307">
        <v>13</v>
      </c>
      <c r="C307" s="21" t="str">
        <f>VLOOKUP(A307,Справочник!A$2:B$32,2,FALSE)</f>
        <v>раб</v>
      </c>
      <c r="D307">
        <v>2197</v>
      </c>
      <c r="E307">
        <v>1.6656099999999998</v>
      </c>
      <c r="F307" s="32" t="str">
        <f>IF(C307="вых","",IF(VLOOKUP(A307,'Пиковый час'!$A$11:$B$31,2,FALSE)=Расчет!B307,1,""))</f>
        <v/>
      </c>
      <c r="G307" s="32" t="str">
        <f t="shared" si="8"/>
        <v/>
      </c>
      <c r="H307" s="37" t="str">
        <f>IF(C307="вых","",IF(VLOOKUP(B307,'Плановые пиковые часы'!$A$6:$B$29,2,FALSE)=1,1,""))</f>
        <v/>
      </c>
      <c r="I307" s="37" t="str">
        <f t="shared" si="9"/>
        <v/>
      </c>
      <c r="J307" s="37"/>
    </row>
    <row r="308" spans="1:10" x14ac:dyDescent="0.3">
      <c r="A308" s="3">
        <v>43447</v>
      </c>
      <c r="B308">
        <v>14</v>
      </c>
      <c r="C308" s="21" t="str">
        <f>VLOOKUP(A308,Справочник!A$2:B$32,2,FALSE)</f>
        <v>раб</v>
      </c>
      <c r="D308">
        <v>2145</v>
      </c>
      <c r="E308">
        <v>1.66584</v>
      </c>
      <c r="F308" s="32" t="str">
        <f>IF(C308="вых","",IF(VLOOKUP(A308,'Пиковый час'!$A$11:$B$31,2,FALSE)=Расчет!B308,1,""))</f>
        <v/>
      </c>
      <c r="G308" s="32" t="str">
        <f t="shared" si="8"/>
        <v/>
      </c>
      <c r="H308" s="37" t="str">
        <f>IF(C308="вых","",IF(VLOOKUP(B308,'Плановые пиковые часы'!$A$6:$B$29,2,FALSE)=1,1,""))</f>
        <v/>
      </c>
      <c r="I308" s="37" t="str">
        <f t="shared" si="9"/>
        <v/>
      </c>
      <c r="J308" s="37"/>
    </row>
    <row r="309" spans="1:10" x14ac:dyDescent="0.3">
      <c r="A309" s="3">
        <v>43447</v>
      </c>
      <c r="B309">
        <v>15</v>
      </c>
      <c r="C309" s="21" t="str">
        <f>VLOOKUP(A309,Справочник!A$2:B$32,2,FALSE)</f>
        <v>раб</v>
      </c>
      <c r="D309">
        <v>2099</v>
      </c>
      <c r="E309">
        <v>1.6228099999999999</v>
      </c>
      <c r="F309" s="32" t="str">
        <f>IF(C309="вых","",IF(VLOOKUP(A309,'Пиковый час'!$A$11:$B$31,2,FALSE)=Расчет!B309,1,""))</f>
        <v/>
      </c>
      <c r="G309" s="32" t="str">
        <f t="shared" si="8"/>
        <v/>
      </c>
      <c r="H309" s="37">
        <f>IF(C309="вых","",IF(VLOOKUP(B309,'Плановые пиковые часы'!$A$6:$B$29,2,FALSE)=1,1,""))</f>
        <v>1</v>
      </c>
      <c r="I309" s="37">
        <f t="shared" si="9"/>
        <v>2099</v>
      </c>
      <c r="J309" s="37"/>
    </row>
    <row r="310" spans="1:10" x14ac:dyDescent="0.3">
      <c r="A310" s="3">
        <v>43447</v>
      </c>
      <c r="B310">
        <v>16</v>
      </c>
      <c r="C310" s="21" t="str">
        <f>VLOOKUP(A310,Справочник!A$2:B$32,2,FALSE)</f>
        <v>раб</v>
      </c>
      <c r="D310">
        <v>1973</v>
      </c>
      <c r="E310">
        <v>1.5916199999999998</v>
      </c>
      <c r="F310" s="32" t="str">
        <f>IF(C310="вых","",IF(VLOOKUP(A310,'Пиковый час'!$A$11:$B$31,2,FALSE)=Расчет!B310,1,""))</f>
        <v/>
      </c>
      <c r="G310" s="32" t="str">
        <f t="shared" si="8"/>
        <v/>
      </c>
      <c r="H310" s="37">
        <f>IF(C310="вых","",IF(VLOOKUP(B310,'Плановые пиковые часы'!$A$6:$B$29,2,FALSE)=1,1,""))</f>
        <v>1</v>
      </c>
      <c r="I310" s="37">
        <f t="shared" si="9"/>
        <v>1973</v>
      </c>
      <c r="J310" s="37"/>
    </row>
    <row r="311" spans="1:10" x14ac:dyDescent="0.3">
      <c r="A311" s="3">
        <v>43447</v>
      </c>
      <c r="B311">
        <v>17</v>
      </c>
      <c r="C311" s="21" t="str">
        <f>VLOOKUP(A311,Справочник!A$2:B$32,2,FALSE)</f>
        <v>раб</v>
      </c>
      <c r="D311">
        <v>1609</v>
      </c>
      <c r="E311">
        <v>1.5929599999999999</v>
      </c>
      <c r="F311" s="32">
        <f>IF(C311="вых","",IF(VLOOKUP(A311,'Пиковый час'!$A$11:$B$31,2,FALSE)=Расчет!B311,1,""))</f>
        <v>1</v>
      </c>
      <c r="G311" s="32">
        <f t="shared" si="8"/>
        <v>1609</v>
      </c>
      <c r="H311" s="37">
        <f>IF(C311="вых","",IF(VLOOKUP(B311,'Плановые пиковые часы'!$A$6:$B$29,2,FALSE)=1,1,""))</f>
        <v>1</v>
      </c>
      <c r="I311" s="37">
        <f t="shared" si="9"/>
        <v>1609</v>
      </c>
      <c r="J311" s="37"/>
    </row>
    <row r="312" spans="1:10" x14ac:dyDescent="0.3">
      <c r="A312" s="3">
        <v>43447</v>
      </c>
      <c r="B312">
        <v>18</v>
      </c>
      <c r="C312" s="21" t="str">
        <f>VLOOKUP(A312,Справочник!A$2:B$32,2,FALSE)</f>
        <v>раб</v>
      </c>
      <c r="D312">
        <v>1297</v>
      </c>
      <c r="E312">
        <v>1.5970199999999999</v>
      </c>
      <c r="F312" s="32" t="str">
        <f>IF(C312="вых","",IF(VLOOKUP(A312,'Пиковый час'!$A$11:$B$31,2,FALSE)=Расчет!B312,1,""))</f>
        <v/>
      </c>
      <c r="G312" s="32" t="str">
        <f t="shared" si="8"/>
        <v/>
      </c>
      <c r="H312" s="37">
        <f>IF(C312="вых","",IF(VLOOKUP(B312,'Плановые пиковые часы'!$A$6:$B$29,2,FALSE)=1,1,""))</f>
        <v>1</v>
      </c>
      <c r="I312" s="37">
        <f t="shared" si="9"/>
        <v>1297</v>
      </c>
      <c r="J312" s="37"/>
    </row>
    <row r="313" spans="1:10" x14ac:dyDescent="0.3">
      <c r="A313" s="3">
        <v>43447</v>
      </c>
      <c r="B313">
        <v>19</v>
      </c>
      <c r="C313" s="21" t="str">
        <f>VLOOKUP(A313,Справочник!A$2:B$32,2,FALSE)</f>
        <v>раб</v>
      </c>
      <c r="D313">
        <v>1197</v>
      </c>
      <c r="E313">
        <v>1.5992500000000001</v>
      </c>
      <c r="F313" s="32" t="str">
        <f>IF(C313="вых","",IF(VLOOKUP(A313,'Пиковый час'!$A$11:$B$31,2,FALSE)=Расчет!B313,1,""))</f>
        <v/>
      </c>
      <c r="G313" s="32" t="str">
        <f t="shared" si="8"/>
        <v/>
      </c>
      <c r="H313" s="37">
        <f>IF(C313="вых","",IF(VLOOKUP(B313,'Плановые пиковые часы'!$A$6:$B$29,2,FALSE)=1,1,""))</f>
        <v>1</v>
      </c>
      <c r="I313" s="37">
        <f t="shared" si="9"/>
        <v>1197</v>
      </c>
      <c r="J313" s="37"/>
    </row>
    <row r="314" spans="1:10" x14ac:dyDescent="0.3">
      <c r="A314" s="3">
        <v>43447</v>
      </c>
      <c r="B314">
        <v>20</v>
      </c>
      <c r="C314" s="21" t="str">
        <f>VLOOKUP(A314,Справочник!A$2:B$32,2,FALSE)</f>
        <v>раб</v>
      </c>
      <c r="D314">
        <v>1142</v>
      </c>
      <c r="E314">
        <v>1.6082400000000001</v>
      </c>
      <c r="F314" s="32" t="str">
        <f>IF(C314="вых","",IF(VLOOKUP(A314,'Пиковый час'!$A$11:$B$31,2,FALSE)=Расчет!B314,1,""))</f>
        <v/>
      </c>
      <c r="G314" s="32" t="str">
        <f t="shared" si="8"/>
        <v/>
      </c>
      <c r="H314" s="37">
        <f>IF(C314="вых","",IF(VLOOKUP(B314,'Плановые пиковые часы'!$A$6:$B$29,2,FALSE)=1,1,""))</f>
        <v>1</v>
      </c>
      <c r="I314" s="37">
        <f t="shared" si="9"/>
        <v>1142</v>
      </c>
      <c r="J314" s="37"/>
    </row>
    <row r="315" spans="1:10" x14ac:dyDescent="0.3">
      <c r="A315" s="3">
        <v>43447</v>
      </c>
      <c r="B315">
        <v>21</v>
      </c>
      <c r="C315" s="21" t="str">
        <f>VLOOKUP(A315,Справочник!A$2:B$32,2,FALSE)</f>
        <v>раб</v>
      </c>
      <c r="D315">
        <v>1111</v>
      </c>
      <c r="E315">
        <v>1.57508</v>
      </c>
      <c r="F315" s="32" t="str">
        <f>IF(C315="вых","",IF(VLOOKUP(A315,'Пиковый час'!$A$11:$B$31,2,FALSE)=Расчет!B315,1,""))</f>
        <v/>
      </c>
      <c r="G315" s="32" t="str">
        <f t="shared" si="8"/>
        <v/>
      </c>
      <c r="H315" s="37">
        <f>IF(C315="вых","",IF(VLOOKUP(B315,'Плановые пиковые часы'!$A$6:$B$29,2,FALSE)=1,1,""))</f>
        <v>1</v>
      </c>
      <c r="I315" s="37">
        <f t="shared" si="9"/>
        <v>1111</v>
      </c>
      <c r="J315" s="37"/>
    </row>
    <row r="316" spans="1:10" x14ac:dyDescent="0.3">
      <c r="A316" s="3">
        <v>43447</v>
      </c>
      <c r="B316">
        <v>22</v>
      </c>
      <c r="C316" s="21" t="str">
        <f>VLOOKUP(A316,Справочник!A$2:B$32,2,FALSE)</f>
        <v>раб</v>
      </c>
      <c r="D316">
        <v>1100</v>
      </c>
      <c r="E316">
        <v>1.5229300000000001</v>
      </c>
      <c r="F316" s="32" t="str">
        <f>IF(C316="вых","",IF(VLOOKUP(A316,'Пиковый час'!$A$11:$B$31,2,FALSE)=Расчет!B316,1,""))</f>
        <v/>
      </c>
      <c r="G316" s="32" t="str">
        <f t="shared" si="8"/>
        <v/>
      </c>
      <c r="H316" s="37" t="str">
        <f>IF(C316="вых","",IF(VLOOKUP(B316,'Плановые пиковые часы'!$A$6:$B$29,2,FALSE)=1,1,""))</f>
        <v/>
      </c>
      <c r="I316" s="37" t="str">
        <f t="shared" si="9"/>
        <v/>
      </c>
      <c r="J316" s="37"/>
    </row>
    <row r="317" spans="1:10" x14ac:dyDescent="0.3">
      <c r="A317" s="3">
        <v>43447</v>
      </c>
      <c r="B317">
        <v>23</v>
      </c>
      <c r="C317" s="21" t="str">
        <f>VLOOKUP(A317,Справочник!A$2:B$32,2,FALSE)</f>
        <v>раб</v>
      </c>
      <c r="D317">
        <v>1098</v>
      </c>
      <c r="E317">
        <v>1.3410799999999998</v>
      </c>
      <c r="F317" s="32" t="str">
        <f>IF(C317="вых","",IF(VLOOKUP(A317,'Пиковый час'!$A$11:$B$31,2,FALSE)=Расчет!B317,1,""))</f>
        <v/>
      </c>
      <c r="G317" s="32" t="str">
        <f t="shared" si="8"/>
        <v/>
      </c>
      <c r="H317" s="37" t="str">
        <f>IF(C317="вых","",IF(VLOOKUP(B317,'Плановые пиковые часы'!$A$6:$B$29,2,FALSE)=1,1,""))</f>
        <v/>
      </c>
      <c r="I317" s="37" t="str">
        <f t="shared" si="9"/>
        <v/>
      </c>
      <c r="J317" s="37"/>
    </row>
    <row r="318" spans="1:10" x14ac:dyDescent="0.3">
      <c r="A318" s="3">
        <v>43447</v>
      </c>
      <c r="B318">
        <v>24</v>
      </c>
      <c r="C318" s="21" t="str">
        <f>VLOOKUP(A318,Справочник!A$2:B$32,2,FALSE)</f>
        <v>раб</v>
      </c>
      <c r="D318">
        <v>1097</v>
      </c>
      <c r="E318">
        <v>1.1024</v>
      </c>
      <c r="F318" s="32" t="str">
        <f>IF(C318="вых","",IF(VLOOKUP(A318,'Пиковый час'!$A$11:$B$31,2,FALSE)=Расчет!B318,1,""))</f>
        <v/>
      </c>
      <c r="G318" s="32" t="str">
        <f t="shared" si="8"/>
        <v/>
      </c>
      <c r="H318" s="37" t="str">
        <f>IF(C318="вых","",IF(VLOOKUP(B318,'Плановые пиковые часы'!$A$6:$B$29,2,FALSE)=1,1,""))</f>
        <v/>
      </c>
      <c r="I318" s="37" t="str">
        <f t="shared" si="9"/>
        <v/>
      </c>
      <c r="J318" s="37"/>
    </row>
    <row r="319" spans="1:10" x14ac:dyDescent="0.3">
      <c r="A319" s="3">
        <v>43448</v>
      </c>
      <c r="B319">
        <v>1</v>
      </c>
      <c r="C319" s="21" t="str">
        <f>VLOOKUP(A319,Справочник!A$2:B$32,2,FALSE)</f>
        <v>раб</v>
      </c>
      <c r="D319">
        <v>1100</v>
      </c>
      <c r="E319">
        <v>1.0426800000000001</v>
      </c>
      <c r="F319" s="32" t="str">
        <f>IF(C319="вых","",IF(VLOOKUP(A319,'Пиковый час'!$A$11:$B$31,2,FALSE)=Расчет!B319,1,""))</f>
        <v/>
      </c>
      <c r="G319" s="32" t="str">
        <f t="shared" si="8"/>
        <v/>
      </c>
      <c r="H319" s="37" t="str">
        <f>IF(C319="вых","",IF(VLOOKUP(B319,'Плановые пиковые часы'!$A$6:$B$29,2,FALSE)=1,1,""))</f>
        <v/>
      </c>
      <c r="I319" s="37" t="str">
        <f t="shared" si="9"/>
        <v/>
      </c>
      <c r="J319" s="37">
        <f>IF(C319="вых","",MAX(I319:I342))</f>
        <v>2212</v>
      </c>
    </row>
    <row r="320" spans="1:10" x14ac:dyDescent="0.3">
      <c r="A320" s="3">
        <v>43448</v>
      </c>
      <c r="B320">
        <v>2</v>
      </c>
      <c r="C320" s="21" t="str">
        <f>VLOOKUP(A320,Справочник!A$2:B$32,2,FALSE)</f>
        <v>раб</v>
      </c>
      <c r="D320">
        <v>1097</v>
      </c>
      <c r="E320">
        <v>0.98016999999999999</v>
      </c>
      <c r="F320" s="32" t="str">
        <f>IF(C320="вых","",IF(VLOOKUP(A320,'Пиковый час'!$A$11:$B$31,2,FALSE)=Расчет!B320,1,""))</f>
        <v/>
      </c>
      <c r="G320" s="32" t="str">
        <f t="shared" si="8"/>
        <v/>
      </c>
      <c r="H320" s="37" t="str">
        <f>IF(C320="вых","",IF(VLOOKUP(B320,'Плановые пиковые часы'!$A$6:$B$29,2,FALSE)=1,1,""))</f>
        <v/>
      </c>
      <c r="I320" s="37" t="str">
        <f t="shared" si="9"/>
        <v/>
      </c>
      <c r="J320" s="37"/>
    </row>
    <row r="321" spans="1:10" x14ac:dyDescent="0.3">
      <c r="A321" s="3">
        <v>43448</v>
      </c>
      <c r="B321">
        <v>3</v>
      </c>
      <c r="C321" s="21" t="str">
        <f>VLOOKUP(A321,Справочник!A$2:B$32,2,FALSE)</f>
        <v>раб</v>
      </c>
      <c r="D321">
        <v>1099</v>
      </c>
      <c r="E321">
        <v>0.93419000000000008</v>
      </c>
      <c r="F321" s="32" t="str">
        <f>IF(C321="вых","",IF(VLOOKUP(A321,'Пиковый час'!$A$11:$B$31,2,FALSE)=Расчет!B321,1,""))</f>
        <v/>
      </c>
      <c r="G321" s="32" t="str">
        <f t="shared" si="8"/>
        <v/>
      </c>
      <c r="H321" s="37" t="str">
        <f>IF(C321="вых","",IF(VLOOKUP(B321,'Плановые пиковые часы'!$A$6:$B$29,2,FALSE)=1,1,""))</f>
        <v/>
      </c>
      <c r="I321" s="37" t="str">
        <f t="shared" si="9"/>
        <v/>
      </c>
      <c r="J321" s="37"/>
    </row>
    <row r="322" spans="1:10" x14ac:dyDescent="0.3">
      <c r="A322" s="3">
        <v>43448</v>
      </c>
      <c r="B322">
        <v>4</v>
      </c>
      <c r="C322" s="21" t="str">
        <f>VLOOKUP(A322,Справочник!A$2:B$32,2,FALSE)</f>
        <v>раб</v>
      </c>
      <c r="D322">
        <v>1099</v>
      </c>
      <c r="E322">
        <v>0.92485000000000006</v>
      </c>
      <c r="F322" s="32" t="str">
        <f>IF(C322="вых","",IF(VLOOKUP(A322,'Пиковый час'!$A$11:$B$31,2,FALSE)=Расчет!B322,1,""))</f>
        <v/>
      </c>
      <c r="G322" s="32" t="str">
        <f t="shared" si="8"/>
        <v/>
      </c>
      <c r="H322" s="37" t="str">
        <f>IF(C322="вых","",IF(VLOOKUP(B322,'Плановые пиковые часы'!$A$6:$B$29,2,FALSE)=1,1,""))</f>
        <v/>
      </c>
      <c r="I322" s="37" t="str">
        <f t="shared" si="9"/>
        <v/>
      </c>
      <c r="J322" s="37"/>
    </row>
    <row r="323" spans="1:10" x14ac:dyDescent="0.3">
      <c r="A323" s="3">
        <v>43448</v>
      </c>
      <c r="B323">
        <v>5</v>
      </c>
      <c r="C323" s="21" t="str">
        <f>VLOOKUP(A323,Справочник!A$2:B$32,2,FALSE)</f>
        <v>раб</v>
      </c>
      <c r="D323">
        <v>1097</v>
      </c>
      <c r="E323">
        <v>0.95801999999999998</v>
      </c>
      <c r="F323" s="32" t="str">
        <f>IF(C323="вых","",IF(VLOOKUP(A323,'Пиковый час'!$A$11:$B$31,2,FALSE)=Расчет!B323,1,""))</f>
        <v/>
      </c>
      <c r="G323" s="32" t="str">
        <f t="shared" si="8"/>
        <v/>
      </c>
      <c r="H323" s="37" t="str">
        <f>IF(C323="вых","",IF(VLOOKUP(B323,'Плановые пиковые часы'!$A$6:$B$29,2,FALSE)=1,1,""))</f>
        <v/>
      </c>
      <c r="I323" s="37" t="str">
        <f t="shared" si="9"/>
        <v/>
      </c>
      <c r="J323" s="37"/>
    </row>
    <row r="324" spans="1:10" x14ac:dyDescent="0.3">
      <c r="A324" s="3">
        <v>43448</v>
      </c>
      <c r="B324">
        <v>6</v>
      </c>
      <c r="C324" s="21" t="str">
        <f>VLOOKUP(A324,Справочник!A$2:B$32,2,FALSE)</f>
        <v>раб</v>
      </c>
      <c r="D324">
        <v>1106</v>
      </c>
      <c r="E324">
        <v>1.04223</v>
      </c>
      <c r="F324" s="32" t="str">
        <f>IF(C324="вых","",IF(VLOOKUP(A324,'Пиковый час'!$A$11:$B$31,2,FALSE)=Расчет!B324,1,""))</f>
        <v/>
      </c>
      <c r="G324" s="32" t="str">
        <f t="shared" si="8"/>
        <v/>
      </c>
      <c r="H324" s="37" t="str">
        <f>IF(C324="вых","",IF(VLOOKUP(B324,'Плановые пиковые часы'!$A$6:$B$29,2,FALSE)=1,1,""))</f>
        <v/>
      </c>
      <c r="I324" s="37" t="str">
        <f t="shared" si="9"/>
        <v/>
      </c>
      <c r="J324" s="37"/>
    </row>
    <row r="325" spans="1:10" x14ac:dyDescent="0.3">
      <c r="A325" s="3">
        <v>43448</v>
      </c>
      <c r="B325">
        <v>7</v>
      </c>
      <c r="C325" s="21" t="str">
        <f>VLOOKUP(A325,Справочник!A$2:B$32,2,FALSE)</f>
        <v>раб</v>
      </c>
      <c r="D325">
        <v>1138</v>
      </c>
      <c r="E325">
        <v>1.15432</v>
      </c>
      <c r="F325" s="32" t="str">
        <f>IF(C325="вых","",IF(VLOOKUP(A325,'Пиковый час'!$A$11:$B$31,2,FALSE)=Расчет!B325,1,""))</f>
        <v/>
      </c>
      <c r="G325" s="32" t="str">
        <f t="shared" si="8"/>
        <v/>
      </c>
      <c r="H325" s="37" t="str">
        <f>IF(C325="вых","",IF(VLOOKUP(B325,'Плановые пиковые часы'!$A$6:$B$29,2,FALSE)=1,1,""))</f>
        <v/>
      </c>
      <c r="I325" s="37" t="str">
        <f t="shared" si="9"/>
        <v/>
      </c>
      <c r="J325" s="37"/>
    </row>
    <row r="326" spans="1:10" x14ac:dyDescent="0.3">
      <c r="A326" s="3">
        <v>43448</v>
      </c>
      <c r="B326">
        <v>8</v>
      </c>
      <c r="C326" s="21" t="str">
        <f>VLOOKUP(A326,Справочник!A$2:B$32,2,FALSE)</f>
        <v>раб</v>
      </c>
      <c r="D326">
        <v>1315</v>
      </c>
      <c r="E326">
        <v>1.42513</v>
      </c>
      <c r="F326" s="32" t="str">
        <f>IF(C326="вых","",IF(VLOOKUP(A326,'Пиковый час'!$A$11:$B$31,2,FALSE)=Расчет!B326,1,""))</f>
        <v/>
      </c>
      <c r="G326" s="32" t="str">
        <f t="shared" si="8"/>
        <v/>
      </c>
      <c r="H326" s="37">
        <f>IF(C326="вых","",IF(VLOOKUP(B326,'Плановые пиковые часы'!$A$6:$B$29,2,FALSE)=1,1,""))</f>
        <v>1</v>
      </c>
      <c r="I326" s="37">
        <f t="shared" si="9"/>
        <v>1315</v>
      </c>
      <c r="J326" s="37"/>
    </row>
    <row r="327" spans="1:10" x14ac:dyDescent="0.3">
      <c r="A327" s="3">
        <v>43448</v>
      </c>
      <c r="B327">
        <v>9</v>
      </c>
      <c r="C327" s="21" t="str">
        <f>VLOOKUP(A327,Справочник!A$2:B$32,2,FALSE)</f>
        <v>раб</v>
      </c>
      <c r="D327">
        <v>1804</v>
      </c>
      <c r="E327">
        <v>1.4982200000000001</v>
      </c>
      <c r="F327" s="32" t="str">
        <f>IF(C327="вых","",IF(VLOOKUP(A327,'Пиковый час'!$A$11:$B$31,2,FALSE)=Расчет!B327,1,""))</f>
        <v/>
      </c>
      <c r="G327" s="32" t="str">
        <f t="shared" ref="G327:G390" si="10">IF(F327="","",D327)</f>
        <v/>
      </c>
      <c r="H327" s="37">
        <f>IF(C327="вых","",IF(VLOOKUP(B327,'Плановые пиковые часы'!$A$6:$B$29,2,FALSE)=1,1,""))</f>
        <v>1</v>
      </c>
      <c r="I327" s="37">
        <f t="shared" ref="I327:I390" si="11">IF(H327="","",D327)</f>
        <v>1804</v>
      </c>
      <c r="J327" s="37"/>
    </row>
    <row r="328" spans="1:10" x14ac:dyDescent="0.3">
      <c r="A328" s="3">
        <v>43448</v>
      </c>
      <c r="B328">
        <v>10</v>
      </c>
      <c r="C328" s="21" t="str">
        <f>VLOOKUP(A328,Справочник!A$2:B$32,2,FALSE)</f>
        <v>раб</v>
      </c>
      <c r="D328">
        <v>2055</v>
      </c>
      <c r="E328">
        <v>1.5324</v>
      </c>
      <c r="F328" s="32" t="str">
        <f>IF(C328="вых","",IF(VLOOKUP(A328,'Пиковый час'!$A$11:$B$31,2,FALSE)=Расчет!B328,1,""))</f>
        <v/>
      </c>
      <c r="G328" s="32" t="str">
        <f t="shared" si="10"/>
        <v/>
      </c>
      <c r="H328" s="37">
        <f>IF(C328="вых","",IF(VLOOKUP(B328,'Плановые пиковые часы'!$A$6:$B$29,2,FALSE)=1,1,""))</f>
        <v>1</v>
      </c>
      <c r="I328" s="37">
        <f t="shared" si="11"/>
        <v>2055</v>
      </c>
      <c r="J328" s="37"/>
    </row>
    <row r="329" spans="1:10" x14ac:dyDescent="0.3">
      <c r="A329" s="3">
        <v>43448</v>
      </c>
      <c r="B329">
        <v>11</v>
      </c>
      <c r="C329" s="21" t="str">
        <f>VLOOKUP(A329,Справочник!A$2:B$32,2,FALSE)</f>
        <v>раб</v>
      </c>
      <c r="D329">
        <v>2180</v>
      </c>
      <c r="E329">
        <v>1.5560999999999998</v>
      </c>
      <c r="F329" s="32" t="str">
        <f>IF(C329="вых","",IF(VLOOKUP(A329,'Пиковый час'!$A$11:$B$31,2,FALSE)=Расчет!B329,1,""))</f>
        <v/>
      </c>
      <c r="G329" s="32" t="str">
        <f t="shared" si="10"/>
        <v/>
      </c>
      <c r="H329" s="37">
        <f>IF(C329="вых","",IF(VLOOKUP(B329,'Плановые пиковые часы'!$A$6:$B$29,2,FALSE)=1,1,""))</f>
        <v>1</v>
      </c>
      <c r="I329" s="37">
        <f t="shared" si="11"/>
        <v>2180</v>
      </c>
      <c r="J329" s="37"/>
    </row>
    <row r="330" spans="1:10" x14ac:dyDescent="0.3">
      <c r="A330" s="3">
        <v>43448</v>
      </c>
      <c r="B330">
        <v>12</v>
      </c>
      <c r="C330" s="21" t="str">
        <f>VLOOKUP(A330,Справочник!A$2:B$32,2,FALSE)</f>
        <v>раб</v>
      </c>
      <c r="D330">
        <v>2212</v>
      </c>
      <c r="E330">
        <v>1.5697399999999999</v>
      </c>
      <c r="F330" s="32" t="str">
        <f>IF(C330="вых","",IF(VLOOKUP(A330,'Пиковый час'!$A$11:$B$31,2,FALSE)=Расчет!B330,1,""))</f>
        <v/>
      </c>
      <c r="G330" s="32" t="str">
        <f t="shared" si="10"/>
        <v/>
      </c>
      <c r="H330" s="37">
        <f>IF(C330="вых","",IF(VLOOKUP(B330,'Плановые пиковые часы'!$A$6:$B$29,2,FALSE)=1,1,""))</f>
        <v>1</v>
      </c>
      <c r="I330" s="37">
        <f t="shared" si="11"/>
        <v>2212</v>
      </c>
      <c r="J330" s="37"/>
    </row>
    <row r="331" spans="1:10" x14ac:dyDescent="0.3">
      <c r="A331" s="3">
        <v>43448</v>
      </c>
      <c r="B331">
        <v>13</v>
      </c>
      <c r="C331" s="21" t="str">
        <f>VLOOKUP(A331,Справочник!A$2:B$32,2,FALSE)</f>
        <v>раб</v>
      </c>
      <c r="D331">
        <v>2139</v>
      </c>
      <c r="E331">
        <v>1.5942000000000001</v>
      </c>
      <c r="F331" s="32" t="str">
        <f>IF(C331="вых","",IF(VLOOKUP(A331,'Пиковый час'!$A$11:$B$31,2,FALSE)=Расчет!B331,1,""))</f>
        <v/>
      </c>
      <c r="G331" s="32" t="str">
        <f t="shared" si="10"/>
        <v/>
      </c>
      <c r="H331" s="37" t="str">
        <f>IF(C331="вых","",IF(VLOOKUP(B331,'Плановые пиковые часы'!$A$6:$B$29,2,FALSE)=1,1,""))</f>
        <v/>
      </c>
      <c r="I331" s="37" t="str">
        <f t="shared" si="11"/>
        <v/>
      </c>
      <c r="J331" s="37"/>
    </row>
    <row r="332" spans="1:10" x14ac:dyDescent="0.3">
      <c r="A332" s="3">
        <v>43448</v>
      </c>
      <c r="B332">
        <v>14</v>
      </c>
      <c r="C332" s="21" t="str">
        <f>VLOOKUP(A332,Справочник!A$2:B$32,2,FALSE)</f>
        <v>раб</v>
      </c>
      <c r="D332">
        <v>2147</v>
      </c>
      <c r="E332">
        <v>1.6190899999999999</v>
      </c>
      <c r="F332" s="32" t="str">
        <f>IF(C332="вых","",IF(VLOOKUP(A332,'Пиковый час'!$A$11:$B$31,2,FALSE)=Расчет!B332,1,""))</f>
        <v/>
      </c>
      <c r="G332" s="32" t="str">
        <f t="shared" si="10"/>
        <v/>
      </c>
      <c r="H332" s="37" t="str">
        <f>IF(C332="вых","",IF(VLOOKUP(B332,'Плановые пиковые часы'!$A$6:$B$29,2,FALSE)=1,1,""))</f>
        <v/>
      </c>
      <c r="I332" s="37" t="str">
        <f t="shared" si="11"/>
        <v/>
      </c>
      <c r="J332" s="37"/>
    </row>
    <row r="333" spans="1:10" x14ac:dyDescent="0.3">
      <c r="A333" s="3">
        <v>43448</v>
      </c>
      <c r="B333">
        <v>15</v>
      </c>
      <c r="C333" s="21" t="str">
        <f>VLOOKUP(A333,Справочник!A$2:B$32,2,FALSE)</f>
        <v>раб</v>
      </c>
      <c r="D333">
        <v>2013</v>
      </c>
      <c r="E333">
        <v>1.5554400000000002</v>
      </c>
      <c r="F333" s="32" t="str">
        <f>IF(C333="вых","",IF(VLOOKUP(A333,'Пиковый час'!$A$11:$B$31,2,FALSE)=Расчет!B333,1,""))</f>
        <v/>
      </c>
      <c r="G333" s="32" t="str">
        <f t="shared" si="10"/>
        <v/>
      </c>
      <c r="H333" s="37">
        <f>IF(C333="вых","",IF(VLOOKUP(B333,'Плановые пиковые часы'!$A$6:$B$29,2,FALSE)=1,1,""))</f>
        <v>1</v>
      </c>
      <c r="I333" s="37">
        <f t="shared" si="11"/>
        <v>2013</v>
      </c>
      <c r="J333" s="37"/>
    </row>
    <row r="334" spans="1:10" x14ac:dyDescent="0.3">
      <c r="A334" s="3">
        <v>43448</v>
      </c>
      <c r="B334">
        <v>16</v>
      </c>
      <c r="C334" s="21" t="str">
        <f>VLOOKUP(A334,Справочник!A$2:B$32,2,FALSE)</f>
        <v>раб</v>
      </c>
      <c r="D334">
        <v>1797</v>
      </c>
      <c r="E334">
        <v>1.5474600000000001</v>
      </c>
      <c r="F334" s="32" t="str">
        <f>IF(C334="вых","",IF(VLOOKUP(A334,'Пиковый час'!$A$11:$B$31,2,FALSE)=Расчет!B334,1,""))</f>
        <v/>
      </c>
      <c r="G334" s="32" t="str">
        <f t="shared" si="10"/>
        <v/>
      </c>
      <c r="H334" s="37">
        <f>IF(C334="вых","",IF(VLOOKUP(B334,'Плановые пиковые часы'!$A$6:$B$29,2,FALSE)=1,1,""))</f>
        <v>1</v>
      </c>
      <c r="I334" s="37">
        <f t="shared" si="11"/>
        <v>1797</v>
      </c>
      <c r="J334" s="37"/>
    </row>
    <row r="335" spans="1:10" x14ac:dyDescent="0.3">
      <c r="A335" s="3">
        <v>43448</v>
      </c>
      <c r="B335">
        <v>17</v>
      </c>
      <c r="C335" s="21" t="str">
        <f>VLOOKUP(A335,Справочник!A$2:B$32,2,FALSE)</f>
        <v>раб</v>
      </c>
      <c r="D335">
        <v>1481</v>
      </c>
      <c r="E335">
        <v>1.5712999999999999</v>
      </c>
      <c r="F335" s="32">
        <f>IF(C335="вых","",IF(VLOOKUP(A335,'Пиковый час'!$A$11:$B$31,2,FALSE)=Расчет!B335,1,""))</f>
        <v>1</v>
      </c>
      <c r="G335" s="32">
        <f t="shared" si="10"/>
        <v>1481</v>
      </c>
      <c r="H335" s="37">
        <f>IF(C335="вых","",IF(VLOOKUP(B335,'Плановые пиковые часы'!$A$6:$B$29,2,FALSE)=1,1,""))</f>
        <v>1</v>
      </c>
      <c r="I335" s="37">
        <f t="shared" si="11"/>
        <v>1481</v>
      </c>
      <c r="J335" s="37"/>
    </row>
    <row r="336" spans="1:10" x14ac:dyDescent="0.3">
      <c r="A336" s="3">
        <v>43448</v>
      </c>
      <c r="B336">
        <v>18</v>
      </c>
      <c r="C336" s="21" t="str">
        <f>VLOOKUP(A336,Справочник!A$2:B$32,2,FALSE)</f>
        <v>раб</v>
      </c>
      <c r="D336">
        <v>1206</v>
      </c>
      <c r="E336">
        <v>1.57379</v>
      </c>
      <c r="F336" s="32" t="str">
        <f>IF(C336="вых","",IF(VLOOKUP(A336,'Пиковый час'!$A$11:$B$31,2,FALSE)=Расчет!B336,1,""))</f>
        <v/>
      </c>
      <c r="G336" s="32" t="str">
        <f t="shared" si="10"/>
        <v/>
      </c>
      <c r="H336" s="37">
        <f>IF(C336="вых","",IF(VLOOKUP(B336,'Плановые пиковые часы'!$A$6:$B$29,2,FALSE)=1,1,""))</f>
        <v>1</v>
      </c>
      <c r="I336" s="37">
        <f t="shared" si="11"/>
        <v>1206</v>
      </c>
      <c r="J336" s="37"/>
    </row>
    <row r="337" spans="1:10" x14ac:dyDescent="0.3">
      <c r="A337" s="3">
        <v>43448</v>
      </c>
      <c r="B337">
        <v>19</v>
      </c>
      <c r="C337" s="21" t="str">
        <f>VLOOKUP(A337,Справочник!A$2:B$32,2,FALSE)</f>
        <v>раб</v>
      </c>
      <c r="D337">
        <v>1144</v>
      </c>
      <c r="E337">
        <v>1.5706199999999999</v>
      </c>
      <c r="F337" s="32" t="str">
        <f>IF(C337="вых","",IF(VLOOKUP(A337,'Пиковый час'!$A$11:$B$31,2,FALSE)=Расчет!B337,1,""))</f>
        <v/>
      </c>
      <c r="G337" s="32" t="str">
        <f t="shared" si="10"/>
        <v/>
      </c>
      <c r="H337" s="37">
        <f>IF(C337="вых","",IF(VLOOKUP(B337,'Плановые пиковые часы'!$A$6:$B$29,2,FALSE)=1,1,""))</f>
        <v>1</v>
      </c>
      <c r="I337" s="37">
        <f t="shared" si="11"/>
        <v>1144</v>
      </c>
      <c r="J337" s="37"/>
    </row>
    <row r="338" spans="1:10" x14ac:dyDescent="0.3">
      <c r="A338" s="3">
        <v>43448</v>
      </c>
      <c r="B338">
        <v>20</v>
      </c>
      <c r="C338" s="21" t="str">
        <f>VLOOKUP(A338,Справочник!A$2:B$32,2,FALSE)</f>
        <v>раб</v>
      </c>
      <c r="D338">
        <v>1109</v>
      </c>
      <c r="E338">
        <v>1.56036</v>
      </c>
      <c r="F338" s="32" t="str">
        <f>IF(C338="вых","",IF(VLOOKUP(A338,'Пиковый час'!$A$11:$B$31,2,FALSE)=Расчет!B338,1,""))</f>
        <v/>
      </c>
      <c r="G338" s="32" t="str">
        <f t="shared" si="10"/>
        <v/>
      </c>
      <c r="H338" s="37">
        <f>IF(C338="вых","",IF(VLOOKUP(B338,'Плановые пиковые часы'!$A$6:$B$29,2,FALSE)=1,1,""))</f>
        <v>1</v>
      </c>
      <c r="I338" s="37">
        <f t="shared" si="11"/>
        <v>1109</v>
      </c>
      <c r="J338" s="37"/>
    </row>
    <row r="339" spans="1:10" x14ac:dyDescent="0.3">
      <c r="A339" s="3">
        <v>43448</v>
      </c>
      <c r="B339">
        <v>21</v>
      </c>
      <c r="C339" s="21" t="str">
        <f>VLOOKUP(A339,Справочник!A$2:B$32,2,FALSE)</f>
        <v>раб</v>
      </c>
      <c r="D339">
        <v>1081</v>
      </c>
      <c r="E339">
        <v>1.52735</v>
      </c>
      <c r="F339" s="32" t="str">
        <f>IF(C339="вых","",IF(VLOOKUP(A339,'Пиковый час'!$A$11:$B$31,2,FALSE)=Расчет!B339,1,""))</f>
        <v/>
      </c>
      <c r="G339" s="32" t="str">
        <f t="shared" si="10"/>
        <v/>
      </c>
      <c r="H339" s="37">
        <f>IF(C339="вых","",IF(VLOOKUP(B339,'Плановые пиковые часы'!$A$6:$B$29,2,FALSE)=1,1,""))</f>
        <v>1</v>
      </c>
      <c r="I339" s="37">
        <f t="shared" si="11"/>
        <v>1081</v>
      </c>
      <c r="J339" s="37"/>
    </row>
    <row r="340" spans="1:10" x14ac:dyDescent="0.3">
      <c r="A340" s="3">
        <v>43448</v>
      </c>
      <c r="B340">
        <v>22</v>
      </c>
      <c r="C340" s="21" t="str">
        <f>VLOOKUP(A340,Справочник!A$2:B$32,2,FALSE)</f>
        <v>раб</v>
      </c>
      <c r="D340">
        <v>1066</v>
      </c>
      <c r="E340">
        <v>1.4982800000000001</v>
      </c>
      <c r="F340" s="32" t="str">
        <f>IF(C340="вых","",IF(VLOOKUP(A340,'Пиковый час'!$A$11:$B$31,2,FALSE)=Расчет!B340,1,""))</f>
        <v/>
      </c>
      <c r="G340" s="32" t="str">
        <f t="shared" si="10"/>
        <v/>
      </c>
      <c r="H340" s="37" t="str">
        <f>IF(C340="вых","",IF(VLOOKUP(B340,'Плановые пиковые часы'!$A$6:$B$29,2,FALSE)=1,1,""))</f>
        <v/>
      </c>
      <c r="I340" s="37" t="str">
        <f t="shared" si="11"/>
        <v/>
      </c>
      <c r="J340" s="37"/>
    </row>
    <row r="341" spans="1:10" x14ac:dyDescent="0.3">
      <c r="A341" s="3">
        <v>43448</v>
      </c>
      <c r="B341">
        <v>23</v>
      </c>
      <c r="C341" s="21" t="str">
        <f>VLOOKUP(A341,Справочник!A$2:B$32,2,FALSE)</f>
        <v>раб</v>
      </c>
      <c r="D341">
        <v>1076</v>
      </c>
      <c r="E341">
        <v>1.30436</v>
      </c>
      <c r="F341" s="32" t="str">
        <f>IF(C341="вых","",IF(VLOOKUP(A341,'Пиковый час'!$A$11:$B$31,2,FALSE)=Расчет!B341,1,""))</f>
        <v/>
      </c>
      <c r="G341" s="32" t="str">
        <f t="shared" si="10"/>
        <v/>
      </c>
      <c r="H341" s="37" t="str">
        <f>IF(C341="вых","",IF(VLOOKUP(B341,'Плановые пиковые часы'!$A$6:$B$29,2,FALSE)=1,1,""))</f>
        <v/>
      </c>
      <c r="I341" s="37" t="str">
        <f t="shared" si="11"/>
        <v/>
      </c>
      <c r="J341" s="37"/>
    </row>
    <row r="342" spans="1:10" x14ac:dyDescent="0.3">
      <c r="A342" s="3">
        <v>43448</v>
      </c>
      <c r="B342">
        <v>24</v>
      </c>
      <c r="C342" s="21" t="str">
        <f>VLOOKUP(A342,Справочник!A$2:B$32,2,FALSE)</f>
        <v>раб</v>
      </c>
      <c r="D342">
        <v>1069</v>
      </c>
      <c r="E342">
        <v>1.11097</v>
      </c>
      <c r="F342" s="32" t="str">
        <f>IF(C342="вых","",IF(VLOOKUP(A342,'Пиковый час'!$A$11:$B$31,2,FALSE)=Расчет!B342,1,""))</f>
        <v/>
      </c>
      <c r="G342" s="32" t="str">
        <f t="shared" si="10"/>
        <v/>
      </c>
      <c r="H342" s="37" t="str">
        <f>IF(C342="вых","",IF(VLOOKUP(B342,'Плановые пиковые часы'!$A$6:$B$29,2,FALSE)=1,1,""))</f>
        <v/>
      </c>
      <c r="I342" s="37" t="str">
        <f t="shared" si="11"/>
        <v/>
      </c>
      <c r="J342" s="37"/>
    </row>
    <row r="343" spans="1:10" x14ac:dyDescent="0.3">
      <c r="A343" s="3">
        <v>43449</v>
      </c>
      <c r="B343">
        <v>1</v>
      </c>
      <c r="C343" s="21" t="str">
        <f>VLOOKUP(A343,Справочник!A$2:B$32,2,FALSE)</f>
        <v>вых</v>
      </c>
      <c r="D343">
        <v>1064</v>
      </c>
      <c r="E343">
        <v>1.0596199999999998</v>
      </c>
      <c r="F343" s="32" t="str">
        <f>IF(C343="вых","",IF(VLOOKUP(A343,'Пиковый час'!$A$11:$B$31,2,FALSE)=Расчет!B343,1,""))</f>
        <v/>
      </c>
      <c r="G343" s="32" t="str">
        <f t="shared" si="10"/>
        <v/>
      </c>
      <c r="H343" s="37" t="str">
        <f>IF(C343="вых","",IF(VLOOKUP(B343,'Плановые пиковые часы'!$A$6:$B$29,2,FALSE)=1,1,""))</f>
        <v/>
      </c>
      <c r="I343" s="37" t="str">
        <f t="shared" si="11"/>
        <v/>
      </c>
      <c r="J343" s="37" t="str">
        <f>IF(C343="вых","",MAX(I343:I366))</f>
        <v/>
      </c>
    </row>
    <row r="344" spans="1:10" x14ac:dyDescent="0.3">
      <c r="A344" s="3">
        <v>43449</v>
      </c>
      <c r="B344">
        <v>2</v>
      </c>
      <c r="C344" s="21" t="str">
        <f>VLOOKUP(A344,Справочник!A$2:B$32,2,FALSE)</f>
        <v>вых</v>
      </c>
      <c r="D344">
        <v>1059</v>
      </c>
      <c r="E344">
        <v>1.0019199999999999</v>
      </c>
      <c r="F344" s="32" t="str">
        <f>IF(C344="вых","",IF(VLOOKUP(A344,'Пиковый час'!$A$11:$B$31,2,FALSE)=Расчет!B344,1,""))</f>
        <v/>
      </c>
      <c r="G344" s="32" t="str">
        <f t="shared" si="10"/>
        <v/>
      </c>
      <c r="H344" s="37" t="str">
        <f>IF(C344="вых","",IF(VLOOKUP(B344,'Плановые пиковые часы'!$A$6:$B$29,2,FALSE)=1,1,""))</f>
        <v/>
      </c>
      <c r="I344" s="37" t="str">
        <f t="shared" si="11"/>
        <v/>
      </c>
      <c r="J344" s="37"/>
    </row>
    <row r="345" spans="1:10" x14ac:dyDescent="0.3">
      <c r="A345" s="3">
        <v>43449</v>
      </c>
      <c r="B345">
        <v>3</v>
      </c>
      <c r="C345" s="21" t="str">
        <f>VLOOKUP(A345,Справочник!A$2:B$32,2,FALSE)</f>
        <v>вых</v>
      </c>
      <c r="D345">
        <v>1057</v>
      </c>
      <c r="E345">
        <v>0.96816000000000002</v>
      </c>
      <c r="F345" s="32" t="str">
        <f>IF(C345="вых","",IF(VLOOKUP(A345,'Пиковый час'!$A$11:$B$31,2,FALSE)=Расчет!B345,1,""))</f>
        <v/>
      </c>
      <c r="G345" s="32" t="str">
        <f t="shared" si="10"/>
        <v/>
      </c>
      <c r="H345" s="37" t="str">
        <f>IF(C345="вых","",IF(VLOOKUP(B345,'Плановые пиковые часы'!$A$6:$B$29,2,FALSE)=1,1,""))</f>
        <v/>
      </c>
      <c r="I345" s="37" t="str">
        <f t="shared" si="11"/>
        <v/>
      </c>
      <c r="J345" s="37"/>
    </row>
    <row r="346" spans="1:10" x14ac:dyDescent="0.3">
      <c r="A346" s="3">
        <v>43449</v>
      </c>
      <c r="B346">
        <v>4</v>
      </c>
      <c r="C346" s="21" t="str">
        <f>VLOOKUP(A346,Справочник!A$2:B$32,2,FALSE)</f>
        <v>вых</v>
      </c>
      <c r="D346">
        <v>1057</v>
      </c>
      <c r="E346">
        <v>0.91773000000000005</v>
      </c>
      <c r="F346" s="32" t="str">
        <f>IF(C346="вых","",IF(VLOOKUP(A346,'Пиковый час'!$A$11:$B$31,2,FALSE)=Расчет!B346,1,""))</f>
        <v/>
      </c>
      <c r="G346" s="32" t="str">
        <f t="shared" si="10"/>
        <v/>
      </c>
      <c r="H346" s="37" t="str">
        <f>IF(C346="вых","",IF(VLOOKUP(B346,'Плановые пиковые часы'!$A$6:$B$29,2,FALSE)=1,1,""))</f>
        <v/>
      </c>
      <c r="I346" s="37" t="str">
        <f t="shared" si="11"/>
        <v/>
      </c>
      <c r="J346" s="37"/>
    </row>
    <row r="347" spans="1:10" x14ac:dyDescent="0.3">
      <c r="A347" s="3">
        <v>43449</v>
      </c>
      <c r="B347">
        <v>5</v>
      </c>
      <c r="C347" s="21" t="str">
        <f>VLOOKUP(A347,Справочник!A$2:B$32,2,FALSE)</f>
        <v>вых</v>
      </c>
      <c r="D347">
        <v>1054</v>
      </c>
      <c r="E347">
        <v>0.95150000000000001</v>
      </c>
      <c r="F347" s="32" t="str">
        <f>IF(C347="вых","",IF(VLOOKUP(A347,'Пиковый час'!$A$11:$B$31,2,FALSE)=Расчет!B347,1,""))</f>
        <v/>
      </c>
      <c r="G347" s="32" t="str">
        <f t="shared" si="10"/>
        <v/>
      </c>
      <c r="H347" s="37" t="str">
        <f>IF(C347="вых","",IF(VLOOKUP(B347,'Плановые пиковые часы'!$A$6:$B$29,2,FALSE)=1,1,""))</f>
        <v/>
      </c>
      <c r="I347" s="37" t="str">
        <f t="shared" si="11"/>
        <v/>
      </c>
      <c r="J347" s="37"/>
    </row>
    <row r="348" spans="1:10" x14ac:dyDescent="0.3">
      <c r="A348" s="3">
        <v>43449</v>
      </c>
      <c r="B348">
        <v>6</v>
      </c>
      <c r="C348" s="21" t="str">
        <f>VLOOKUP(A348,Справочник!A$2:B$32,2,FALSE)</f>
        <v>вых</v>
      </c>
      <c r="D348">
        <v>1059</v>
      </c>
      <c r="E348">
        <v>0.98724000000000001</v>
      </c>
      <c r="F348" s="32" t="str">
        <f>IF(C348="вых","",IF(VLOOKUP(A348,'Пиковый час'!$A$11:$B$31,2,FALSE)=Расчет!B348,1,""))</f>
        <v/>
      </c>
      <c r="G348" s="32" t="str">
        <f t="shared" si="10"/>
        <v/>
      </c>
      <c r="H348" s="37" t="str">
        <f>IF(C348="вых","",IF(VLOOKUP(B348,'Плановые пиковые часы'!$A$6:$B$29,2,FALSE)=1,1,""))</f>
        <v/>
      </c>
      <c r="I348" s="37" t="str">
        <f t="shared" si="11"/>
        <v/>
      </c>
      <c r="J348" s="37"/>
    </row>
    <row r="349" spans="1:10" x14ac:dyDescent="0.3">
      <c r="A349" s="3">
        <v>43449</v>
      </c>
      <c r="B349">
        <v>7</v>
      </c>
      <c r="C349" s="21" t="str">
        <f>VLOOKUP(A349,Справочник!A$2:B$32,2,FALSE)</f>
        <v>вых</v>
      </c>
      <c r="D349">
        <v>1065</v>
      </c>
      <c r="E349">
        <v>1.0103200000000001</v>
      </c>
      <c r="F349" s="32" t="str">
        <f>IF(C349="вых","",IF(VLOOKUP(A349,'Пиковый час'!$A$11:$B$31,2,FALSE)=Расчет!B349,1,""))</f>
        <v/>
      </c>
      <c r="G349" s="32" t="str">
        <f t="shared" si="10"/>
        <v/>
      </c>
      <c r="H349" s="37" t="str">
        <f>IF(C349="вых","",IF(VLOOKUP(B349,'Плановые пиковые часы'!$A$6:$B$29,2,FALSE)=1,1,""))</f>
        <v/>
      </c>
      <c r="I349" s="37" t="str">
        <f t="shared" si="11"/>
        <v/>
      </c>
      <c r="J349" s="37"/>
    </row>
    <row r="350" spans="1:10" x14ac:dyDescent="0.3">
      <c r="A350" s="3">
        <v>43449</v>
      </c>
      <c r="B350">
        <v>8</v>
      </c>
      <c r="C350" s="21" t="str">
        <f>VLOOKUP(A350,Справочник!A$2:B$32,2,FALSE)</f>
        <v>вых</v>
      </c>
      <c r="D350">
        <v>1070</v>
      </c>
      <c r="E350">
        <v>1.0525199999999999</v>
      </c>
      <c r="F350" s="32" t="str">
        <f>IF(C350="вых","",IF(VLOOKUP(A350,'Пиковый час'!$A$11:$B$31,2,FALSE)=Расчет!B350,1,""))</f>
        <v/>
      </c>
      <c r="G350" s="32" t="str">
        <f t="shared" si="10"/>
        <v/>
      </c>
      <c r="H350" s="37" t="str">
        <f>IF(C350="вых","",IF(VLOOKUP(B350,'Плановые пиковые часы'!$A$6:$B$29,2,FALSE)=1,1,""))</f>
        <v/>
      </c>
      <c r="I350" s="37" t="str">
        <f t="shared" si="11"/>
        <v/>
      </c>
      <c r="J350" s="37"/>
    </row>
    <row r="351" spans="1:10" x14ac:dyDescent="0.3">
      <c r="A351" s="3">
        <v>43449</v>
      </c>
      <c r="B351">
        <v>9</v>
      </c>
      <c r="C351" s="21" t="str">
        <f>VLOOKUP(A351,Справочник!A$2:B$32,2,FALSE)</f>
        <v>вых</v>
      </c>
      <c r="D351">
        <v>1065</v>
      </c>
      <c r="E351">
        <v>1.26783</v>
      </c>
      <c r="F351" s="32" t="str">
        <f>IF(C351="вых","",IF(VLOOKUP(A351,'Пиковый час'!$A$11:$B$31,2,FALSE)=Расчет!B351,1,""))</f>
        <v/>
      </c>
      <c r="G351" s="32" t="str">
        <f t="shared" si="10"/>
        <v/>
      </c>
      <c r="H351" s="37" t="str">
        <f>IF(C351="вых","",IF(VLOOKUP(B351,'Плановые пиковые часы'!$A$6:$B$29,2,FALSE)=1,1,""))</f>
        <v/>
      </c>
      <c r="I351" s="37" t="str">
        <f t="shared" si="11"/>
        <v/>
      </c>
      <c r="J351" s="37"/>
    </row>
    <row r="352" spans="1:10" x14ac:dyDescent="0.3">
      <c r="A352" s="3">
        <v>43449</v>
      </c>
      <c r="B352">
        <v>10</v>
      </c>
      <c r="C352" s="21" t="str">
        <f>VLOOKUP(A352,Справочник!A$2:B$32,2,FALSE)</f>
        <v>вых</v>
      </c>
      <c r="D352">
        <v>1046</v>
      </c>
      <c r="E352">
        <v>1.4531099999999999</v>
      </c>
      <c r="F352" s="32" t="str">
        <f>IF(C352="вых","",IF(VLOOKUP(A352,'Пиковый час'!$A$11:$B$31,2,FALSE)=Расчет!B352,1,""))</f>
        <v/>
      </c>
      <c r="G352" s="32" t="str">
        <f t="shared" si="10"/>
        <v/>
      </c>
      <c r="H352" s="37" t="str">
        <f>IF(C352="вых","",IF(VLOOKUP(B352,'Плановые пиковые часы'!$A$6:$B$29,2,FALSE)=1,1,""))</f>
        <v/>
      </c>
      <c r="I352" s="37" t="str">
        <f t="shared" si="11"/>
        <v/>
      </c>
      <c r="J352" s="37"/>
    </row>
    <row r="353" spans="1:10" x14ac:dyDescent="0.3">
      <c r="A353" s="3">
        <v>43449</v>
      </c>
      <c r="B353">
        <v>11</v>
      </c>
      <c r="C353" s="21" t="str">
        <f>VLOOKUP(A353,Справочник!A$2:B$32,2,FALSE)</f>
        <v>вых</v>
      </c>
      <c r="D353">
        <v>1052</v>
      </c>
      <c r="E353">
        <v>1.4832000000000001</v>
      </c>
      <c r="F353" s="32" t="str">
        <f>IF(C353="вых","",IF(VLOOKUP(A353,'Пиковый час'!$A$11:$B$31,2,FALSE)=Расчет!B353,1,""))</f>
        <v/>
      </c>
      <c r="G353" s="32" t="str">
        <f t="shared" si="10"/>
        <v/>
      </c>
      <c r="H353" s="37" t="str">
        <f>IF(C353="вых","",IF(VLOOKUP(B353,'Плановые пиковые часы'!$A$6:$B$29,2,FALSE)=1,1,""))</f>
        <v/>
      </c>
      <c r="I353" s="37" t="str">
        <f t="shared" si="11"/>
        <v/>
      </c>
      <c r="J353" s="37"/>
    </row>
    <row r="354" spans="1:10" x14ac:dyDescent="0.3">
      <c r="A354" s="3">
        <v>43449</v>
      </c>
      <c r="B354">
        <v>12</v>
      </c>
      <c r="C354" s="21" t="str">
        <f>VLOOKUP(A354,Справочник!A$2:B$32,2,FALSE)</f>
        <v>вых</v>
      </c>
      <c r="D354">
        <v>1061</v>
      </c>
      <c r="E354">
        <v>1.4927300000000001</v>
      </c>
      <c r="F354" s="32" t="str">
        <f>IF(C354="вых","",IF(VLOOKUP(A354,'Пиковый час'!$A$11:$B$31,2,FALSE)=Расчет!B354,1,""))</f>
        <v/>
      </c>
      <c r="G354" s="32" t="str">
        <f t="shared" si="10"/>
        <v/>
      </c>
      <c r="H354" s="37" t="str">
        <f>IF(C354="вых","",IF(VLOOKUP(B354,'Плановые пиковые часы'!$A$6:$B$29,2,FALSE)=1,1,""))</f>
        <v/>
      </c>
      <c r="I354" s="37" t="str">
        <f t="shared" si="11"/>
        <v/>
      </c>
      <c r="J354" s="37"/>
    </row>
    <row r="355" spans="1:10" x14ac:dyDescent="0.3">
      <c r="A355" s="3">
        <v>43449</v>
      </c>
      <c r="B355">
        <v>13</v>
      </c>
      <c r="C355" s="21" t="str">
        <f>VLOOKUP(A355,Справочник!A$2:B$32,2,FALSE)</f>
        <v>вых</v>
      </c>
      <c r="D355">
        <v>1055</v>
      </c>
      <c r="E355">
        <v>1.4806400000000002</v>
      </c>
      <c r="F355" s="32" t="str">
        <f>IF(C355="вых","",IF(VLOOKUP(A355,'Пиковый час'!$A$11:$B$31,2,FALSE)=Расчет!B355,1,""))</f>
        <v/>
      </c>
      <c r="G355" s="32" t="str">
        <f t="shared" si="10"/>
        <v/>
      </c>
      <c r="H355" s="37" t="str">
        <f>IF(C355="вых","",IF(VLOOKUP(B355,'Плановые пиковые часы'!$A$6:$B$29,2,FALSE)=1,1,""))</f>
        <v/>
      </c>
      <c r="I355" s="37" t="str">
        <f t="shared" si="11"/>
        <v/>
      </c>
      <c r="J355" s="37"/>
    </row>
    <row r="356" spans="1:10" x14ac:dyDescent="0.3">
      <c r="A356" s="3">
        <v>43449</v>
      </c>
      <c r="B356">
        <v>14</v>
      </c>
      <c r="C356" s="21" t="str">
        <f>VLOOKUP(A356,Справочник!A$2:B$32,2,FALSE)</f>
        <v>вых</v>
      </c>
      <c r="D356">
        <v>1051</v>
      </c>
      <c r="E356">
        <v>1.4845899999999999</v>
      </c>
      <c r="F356" s="32" t="str">
        <f>IF(C356="вых","",IF(VLOOKUP(A356,'Пиковый час'!$A$11:$B$31,2,FALSE)=Расчет!B356,1,""))</f>
        <v/>
      </c>
      <c r="G356" s="32" t="str">
        <f t="shared" si="10"/>
        <v/>
      </c>
      <c r="H356" s="37" t="str">
        <f>IF(C356="вых","",IF(VLOOKUP(B356,'Плановые пиковые часы'!$A$6:$B$29,2,FALSE)=1,1,""))</f>
        <v/>
      </c>
      <c r="I356" s="37" t="str">
        <f t="shared" si="11"/>
        <v/>
      </c>
      <c r="J356" s="37"/>
    </row>
    <row r="357" spans="1:10" x14ac:dyDescent="0.3">
      <c r="A357" s="3">
        <v>43449</v>
      </c>
      <c r="B357">
        <v>15</v>
      </c>
      <c r="C357" s="21" t="str">
        <f>VLOOKUP(A357,Справочник!A$2:B$32,2,FALSE)</f>
        <v>вых</v>
      </c>
      <c r="D357">
        <v>1049</v>
      </c>
      <c r="E357">
        <v>1.48407</v>
      </c>
      <c r="F357" s="32" t="str">
        <f>IF(C357="вых","",IF(VLOOKUP(A357,'Пиковый час'!$A$11:$B$31,2,FALSE)=Расчет!B357,1,""))</f>
        <v/>
      </c>
      <c r="G357" s="32" t="str">
        <f t="shared" si="10"/>
        <v/>
      </c>
      <c r="H357" s="37" t="str">
        <f>IF(C357="вых","",IF(VLOOKUP(B357,'Плановые пиковые часы'!$A$6:$B$29,2,FALSE)=1,1,""))</f>
        <v/>
      </c>
      <c r="I357" s="37" t="str">
        <f t="shared" si="11"/>
        <v/>
      </c>
      <c r="J357" s="37"/>
    </row>
    <row r="358" spans="1:10" x14ac:dyDescent="0.3">
      <c r="A358" s="3">
        <v>43449</v>
      </c>
      <c r="B358">
        <v>16</v>
      </c>
      <c r="C358" s="21" t="str">
        <f>VLOOKUP(A358,Справочник!A$2:B$32,2,FALSE)</f>
        <v>вых</v>
      </c>
      <c r="D358">
        <v>1047</v>
      </c>
      <c r="E358">
        <v>1.4796800000000001</v>
      </c>
      <c r="F358" s="32" t="str">
        <f>IF(C358="вых","",IF(VLOOKUP(A358,'Пиковый час'!$A$11:$B$31,2,FALSE)=Расчет!B358,1,""))</f>
        <v/>
      </c>
      <c r="G358" s="32" t="str">
        <f t="shared" si="10"/>
        <v/>
      </c>
      <c r="H358" s="37" t="str">
        <f>IF(C358="вых","",IF(VLOOKUP(B358,'Плановые пиковые часы'!$A$6:$B$29,2,FALSE)=1,1,""))</f>
        <v/>
      </c>
      <c r="I358" s="37" t="str">
        <f t="shared" si="11"/>
        <v/>
      </c>
      <c r="J358" s="37"/>
    </row>
    <row r="359" spans="1:10" x14ac:dyDescent="0.3">
      <c r="A359" s="3">
        <v>43449</v>
      </c>
      <c r="B359">
        <v>17</v>
      </c>
      <c r="C359" s="21" t="str">
        <f>VLOOKUP(A359,Справочник!A$2:B$32,2,FALSE)</f>
        <v>вых</v>
      </c>
      <c r="D359">
        <v>1043</v>
      </c>
      <c r="E359">
        <v>1.5135999999999998</v>
      </c>
      <c r="F359" s="32" t="str">
        <f>IF(C359="вых","",IF(VLOOKUP(A359,'Пиковый час'!$A$11:$B$31,2,FALSE)=Расчет!B359,1,""))</f>
        <v/>
      </c>
      <c r="G359" s="32" t="str">
        <f t="shared" si="10"/>
        <v/>
      </c>
      <c r="H359" s="37" t="str">
        <f>IF(C359="вых","",IF(VLOOKUP(B359,'Плановые пиковые часы'!$A$6:$B$29,2,FALSE)=1,1,""))</f>
        <v/>
      </c>
      <c r="I359" s="37" t="str">
        <f t="shared" si="11"/>
        <v/>
      </c>
      <c r="J359" s="37"/>
    </row>
    <row r="360" spans="1:10" x14ac:dyDescent="0.3">
      <c r="A360" s="3">
        <v>43449</v>
      </c>
      <c r="B360">
        <v>18</v>
      </c>
      <c r="C360" s="21" t="str">
        <f>VLOOKUP(A360,Справочник!A$2:B$32,2,FALSE)</f>
        <v>вых</v>
      </c>
      <c r="D360">
        <v>1074</v>
      </c>
      <c r="E360">
        <v>1.52346</v>
      </c>
      <c r="F360" s="32" t="str">
        <f>IF(C360="вых","",IF(VLOOKUP(A360,'Пиковый час'!$A$11:$B$31,2,FALSE)=Расчет!B360,1,""))</f>
        <v/>
      </c>
      <c r="G360" s="32" t="str">
        <f t="shared" si="10"/>
        <v/>
      </c>
      <c r="H360" s="37" t="str">
        <f>IF(C360="вых","",IF(VLOOKUP(B360,'Плановые пиковые часы'!$A$6:$B$29,2,FALSE)=1,1,""))</f>
        <v/>
      </c>
      <c r="I360" s="37" t="str">
        <f t="shared" si="11"/>
        <v/>
      </c>
      <c r="J360" s="37"/>
    </row>
    <row r="361" spans="1:10" x14ac:dyDescent="0.3">
      <c r="A361" s="3">
        <v>43449</v>
      </c>
      <c r="B361">
        <v>19</v>
      </c>
      <c r="C361" s="21" t="str">
        <f>VLOOKUP(A361,Справочник!A$2:B$32,2,FALSE)</f>
        <v>вых</v>
      </c>
      <c r="D361">
        <v>1082</v>
      </c>
      <c r="E361">
        <v>1.5135699999999999</v>
      </c>
      <c r="F361" s="32" t="str">
        <f>IF(C361="вых","",IF(VLOOKUP(A361,'Пиковый час'!$A$11:$B$31,2,FALSE)=Расчет!B361,1,""))</f>
        <v/>
      </c>
      <c r="G361" s="32" t="str">
        <f t="shared" si="10"/>
        <v/>
      </c>
      <c r="H361" s="37" t="str">
        <f>IF(C361="вых","",IF(VLOOKUP(B361,'Плановые пиковые часы'!$A$6:$B$29,2,FALSE)=1,1,""))</f>
        <v/>
      </c>
      <c r="I361" s="37" t="str">
        <f t="shared" si="11"/>
        <v/>
      </c>
      <c r="J361" s="37"/>
    </row>
    <row r="362" spans="1:10" x14ac:dyDescent="0.3">
      <c r="A362" s="3">
        <v>43449</v>
      </c>
      <c r="B362">
        <v>20</v>
      </c>
      <c r="C362" s="21" t="str">
        <f>VLOOKUP(A362,Справочник!A$2:B$32,2,FALSE)</f>
        <v>вых</v>
      </c>
      <c r="D362">
        <v>1073</v>
      </c>
      <c r="E362">
        <v>1.4989700000000001</v>
      </c>
      <c r="F362" s="32" t="str">
        <f>IF(C362="вых","",IF(VLOOKUP(A362,'Пиковый час'!$A$11:$B$31,2,FALSE)=Расчет!B362,1,""))</f>
        <v/>
      </c>
      <c r="G362" s="32" t="str">
        <f t="shared" si="10"/>
        <v/>
      </c>
      <c r="H362" s="37" t="str">
        <f>IF(C362="вых","",IF(VLOOKUP(B362,'Плановые пиковые часы'!$A$6:$B$29,2,FALSE)=1,1,""))</f>
        <v/>
      </c>
      <c r="I362" s="37" t="str">
        <f t="shared" si="11"/>
        <v/>
      </c>
      <c r="J362" s="37"/>
    </row>
    <row r="363" spans="1:10" x14ac:dyDescent="0.3">
      <c r="A363" s="3">
        <v>43449</v>
      </c>
      <c r="B363">
        <v>21</v>
      </c>
      <c r="C363" s="21" t="str">
        <f>VLOOKUP(A363,Справочник!A$2:B$32,2,FALSE)</f>
        <v>вых</v>
      </c>
      <c r="D363">
        <v>1062</v>
      </c>
      <c r="E363">
        <v>1.5091300000000001</v>
      </c>
      <c r="F363" s="32" t="str">
        <f>IF(C363="вых","",IF(VLOOKUP(A363,'Пиковый час'!$A$11:$B$31,2,FALSE)=Расчет!B363,1,""))</f>
        <v/>
      </c>
      <c r="G363" s="32" t="str">
        <f t="shared" si="10"/>
        <v/>
      </c>
      <c r="H363" s="37" t="str">
        <f>IF(C363="вых","",IF(VLOOKUP(B363,'Плановые пиковые часы'!$A$6:$B$29,2,FALSE)=1,1,""))</f>
        <v/>
      </c>
      <c r="I363" s="37" t="str">
        <f t="shared" si="11"/>
        <v/>
      </c>
      <c r="J363" s="37"/>
    </row>
    <row r="364" spans="1:10" x14ac:dyDescent="0.3">
      <c r="A364" s="3">
        <v>43449</v>
      </c>
      <c r="B364">
        <v>22</v>
      </c>
      <c r="C364" s="21" t="str">
        <f>VLOOKUP(A364,Справочник!A$2:B$32,2,FALSE)</f>
        <v>вых</v>
      </c>
      <c r="D364">
        <v>1073</v>
      </c>
      <c r="E364">
        <v>1.47838</v>
      </c>
      <c r="F364" s="32" t="str">
        <f>IF(C364="вых","",IF(VLOOKUP(A364,'Пиковый час'!$A$11:$B$31,2,FALSE)=Расчет!B364,1,""))</f>
        <v/>
      </c>
      <c r="G364" s="32" t="str">
        <f t="shared" si="10"/>
        <v/>
      </c>
      <c r="H364" s="37" t="str">
        <f>IF(C364="вых","",IF(VLOOKUP(B364,'Плановые пиковые часы'!$A$6:$B$29,2,FALSE)=1,1,""))</f>
        <v/>
      </c>
      <c r="I364" s="37" t="str">
        <f t="shared" si="11"/>
        <v/>
      </c>
      <c r="J364" s="37"/>
    </row>
    <row r="365" spans="1:10" x14ac:dyDescent="0.3">
      <c r="A365" s="3">
        <v>43449</v>
      </c>
      <c r="B365">
        <v>23</v>
      </c>
      <c r="C365" s="21" t="str">
        <f>VLOOKUP(A365,Справочник!A$2:B$32,2,FALSE)</f>
        <v>вых</v>
      </c>
      <c r="D365">
        <v>1069</v>
      </c>
      <c r="E365">
        <v>1.1847399999999999</v>
      </c>
      <c r="F365" s="32" t="str">
        <f>IF(C365="вых","",IF(VLOOKUP(A365,'Пиковый час'!$A$11:$B$31,2,FALSE)=Расчет!B365,1,""))</f>
        <v/>
      </c>
      <c r="G365" s="32" t="str">
        <f t="shared" si="10"/>
        <v/>
      </c>
      <c r="H365" s="37" t="str">
        <f>IF(C365="вых","",IF(VLOOKUP(B365,'Плановые пиковые часы'!$A$6:$B$29,2,FALSE)=1,1,""))</f>
        <v/>
      </c>
      <c r="I365" s="37" t="str">
        <f t="shared" si="11"/>
        <v/>
      </c>
      <c r="J365" s="37"/>
    </row>
    <row r="366" spans="1:10" x14ac:dyDescent="0.3">
      <c r="A366" s="3">
        <v>43449</v>
      </c>
      <c r="B366">
        <v>24</v>
      </c>
      <c r="C366" s="21" t="str">
        <f>VLOOKUP(A366,Справочник!A$2:B$32,2,FALSE)</f>
        <v>вых</v>
      </c>
      <c r="D366">
        <v>1067</v>
      </c>
      <c r="E366">
        <v>1.0622799999999999</v>
      </c>
      <c r="F366" s="32" t="str">
        <f>IF(C366="вых","",IF(VLOOKUP(A366,'Пиковый час'!$A$11:$B$31,2,FALSE)=Расчет!B366,1,""))</f>
        <v/>
      </c>
      <c r="G366" s="32" t="str">
        <f t="shared" si="10"/>
        <v/>
      </c>
      <c r="H366" s="37" t="str">
        <f>IF(C366="вых","",IF(VLOOKUP(B366,'Плановые пиковые часы'!$A$6:$B$29,2,FALSE)=1,1,""))</f>
        <v/>
      </c>
      <c r="I366" s="37" t="str">
        <f t="shared" si="11"/>
        <v/>
      </c>
      <c r="J366" s="37"/>
    </row>
    <row r="367" spans="1:10" x14ac:dyDescent="0.3">
      <c r="A367" s="3">
        <v>43450</v>
      </c>
      <c r="B367">
        <v>1</v>
      </c>
      <c r="C367" s="21" t="str">
        <f>VLOOKUP(A367,Справочник!A$2:B$32,2,FALSE)</f>
        <v>вых</v>
      </c>
      <c r="D367">
        <v>1063</v>
      </c>
      <c r="E367">
        <v>1.0255799999999999</v>
      </c>
      <c r="F367" s="32" t="str">
        <f>IF(C367="вых","",IF(VLOOKUP(A367,'Пиковый час'!$A$11:$B$31,2,FALSE)=Расчет!B367,1,""))</f>
        <v/>
      </c>
      <c r="G367" s="32" t="str">
        <f t="shared" si="10"/>
        <v/>
      </c>
      <c r="H367" s="37" t="str">
        <f>IF(C367="вых","",IF(VLOOKUP(B367,'Плановые пиковые часы'!$A$6:$B$29,2,FALSE)=1,1,""))</f>
        <v/>
      </c>
      <c r="I367" s="37" t="str">
        <f t="shared" si="11"/>
        <v/>
      </c>
      <c r="J367" s="37" t="str">
        <f>IF(C367="вых","",MAX(I367:I390))</f>
        <v/>
      </c>
    </row>
    <row r="368" spans="1:10" x14ac:dyDescent="0.3">
      <c r="A368" s="3">
        <v>43450</v>
      </c>
      <c r="B368">
        <v>2</v>
      </c>
      <c r="C368" s="21" t="str">
        <f>VLOOKUP(A368,Справочник!A$2:B$32,2,FALSE)</f>
        <v>вых</v>
      </c>
      <c r="D368">
        <v>1057</v>
      </c>
      <c r="E368">
        <v>0.97915999999999992</v>
      </c>
      <c r="F368" s="32" t="str">
        <f>IF(C368="вых","",IF(VLOOKUP(A368,'Пиковый час'!$A$11:$B$31,2,FALSE)=Расчет!B368,1,""))</f>
        <v/>
      </c>
      <c r="G368" s="32" t="str">
        <f t="shared" si="10"/>
        <v/>
      </c>
      <c r="H368" s="37" t="str">
        <f>IF(C368="вых","",IF(VLOOKUP(B368,'Плановые пиковые часы'!$A$6:$B$29,2,FALSE)=1,1,""))</f>
        <v/>
      </c>
      <c r="I368" s="37" t="str">
        <f t="shared" si="11"/>
        <v/>
      </c>
      <c r="J368" s="37"/>
    </row>
    <row r="369" spans="1:10" x14ac:dyDescent="0.3">
      <c r="A369" s="3">
        <v>43450</v>
      </c>
      <c r="B369">
        <v>3</v>
      </c>
      <c r="C369" s="21" t="str">
        <f>VLOOKUP(A369,Справочник!A$2:B$32,2,FALSE)</f>
        <v>вых</v>
      </c>
      <c r="D369">
        <v>1058</v>
      </c>
      <c r="E369">
        <v>0.91486000000000001</v>
      </c>
      <c r="F369" s="32" t="str">
        <f>IF(C369="вых","",IF(VLOOKUP(A369,'Пиковый час'!$A$11:$B$31,2,FALSE)=Расчет!B369,1,""))</f>
        <v/>
      </c>
      <c r="G369" s="32" t="str">
        <f t="shared" si="10"/>
        <v/>
      </c>
      <c r="H369" s="37" t="str">
        <f>IF(C369="вых","",IF(VLOOKUP(B369,'Плановые пиковые часы'!$A$6:$B$29,2,FALSE)=1,1,""))</f>
        <v/>
      </c>
      <c r="I369" s="37" t="str">
        <f t="shared" si="11"/>
        <v/>
      </c>
      <c r="J369" s="37"/>
    </row>
    <row r="370" spans="1:10" x14ac:dyDescent="0.3">
      <c r="A370" s="3">
        <v>43450</v>
      </c>
      <c r="B370">
        <v>4</v>
      </c>
      <c r="C370" s="21" t="str">
        <f>VLOOKUP(A370,Справочник!A$2:B$32,2,FALSE)</f>
        <v>вых</v>
      </c>
      <c r="D370">
        <v>1052</v>
      </c>
      <c r="E370">
        <v>0.87975000000000003</v>
      </c>
      <c r="F370" s="32" t="str">
        <f>IF(C370="вых","",IF(VLOOKUP(A370,'Пиковый час'!$A$11:$B$31,2,FALSE)=Расчет!B370,1,""))</f>
        <v/>
      </c>
      <c r="G370" s="32" t="str">
        <f t="shared" si="10"/>
        <v/>
      </c>
      <c r="H370" s="37" t="str">
        <f>IF(C370="вых","",IF(VLOOKUP(B370,'Плановые пиковые часы'!$A$6:$B$29,2,FALSE)=1,1,""))</f>
        <v/>
      </c>
      <c r="I370" s="37" t="str">
        <f t="shared" si="11"/>
        <v/>
      </c>
      <c r="J370" s="37"/>
    </row>
    <row r="371" spans="1:10" x14ac:dyDescent="0.3">
      <c r="A371" s="3">
        <v>43450</v>
      </c>
      <c r="B371">
        <v>5</v>
      </c>
      <c r="C371" s="21" t="str">
        <f>VLOOKUP(A371,Справочник!A$2:B$32,2,FALSE)</f>
        <v>вых</v>
      </c>
      <c r="D371">
        <v>1052</v>
      </c>
      <c r="E371">
        <v>0.89836000000000005</v>
      </c>
      <c r="F371" s="32" t="str">
        <f>IF(C371="вых","",IF(VLOOKUP(A371,'Пиковый час'!$A$11:$B$31,2,FALSE)=Расчет!B371,1,""))</f>
        <v/>
      </c>
      <c r="G371" s="32" t="str">
        <f t="shared" si="10"/>
        <v/>
      </c>
      <c r="H371" s="37" t="str">
        <f>IF(C371="вых","",IF(VLOOKUP(B371,'Плановые пиковые часы'!$A$6:$B$29,2,FALSE)=1,1,""))</f>
        <v/>
      </c>
      <c r="I371" s="37" t="str">
        <f t="shared" si="11"/>
        <v/>
      </c>
      <c r="J371" s="37"/>
    </row>
    <row r="372" spans="1:10" x14ac:dyDescent="0.3">
      <c r="A372" s="3">
        <v>43450</v>
      </c>
      <c r="B372">
        <v>6</v>
      </c>
      <c r="C372" s="21" t="str">
        <f>VLOOKUP(A372,Справочник!A$2:B$32,2,FALSE)</f>
        <v>вых</v>
      </c>
      <c r="D372">
        <v>1052</v>
      </c>
      <c r="E372">
        <v>0.94596999999999998</v>
      </c>
      <c r="F372" s="32" t="str">
        <f>IF(C372="вых","",IF(VLOOKUP(A372,'Пиковый час'!$A$11:$B$31,2,FALSE)=Расчет!B372,1,""))</f>
        <v/>
      </c>
      <c r="G372" s="32" t="str">
        <f t="shared" si="10"/>
        <v/>
      </c>
      <c r="H372" s="37" t="str">
        <f>IF(C372="вых","",IF(VLOOKUP(B372,'Плановые пиковые часы'!$A$6:$B$29,2,FALSE)=1,1,""))</f>
        <v/>
      </c>
      <c r="I372" s="37" t="str">
        <f t="shared" si="11"/>
        <v/>
      </c>
      <c r="J372" s="37"/>
    </row>
    <row r="373" spans="1:10" x14ac:dyDescent="0.3">
      <c r="A373" s="3">
        <v>43450</v>
      </c>
      <c r="B373">
        <v>7</v>
      </c>
      <c r="C373" s="21" t="str">
        <f>VLOOKUP(A373,Справочник!A$2:B$32,2,FALSE)</f>
        <v>вых</v>
      </c>
      <c r="D373">
        <v>1062</v>
      </c>
      <c r="E373">
        <v>1.0055499999999999</v>
      </c>
      <c r="F373" s="32" t="str">
        <f>IF(C373="вых","",IF(VLOOKUP(A373,'Пиковый час'!$A$11:$B$31,2,FALSE)=Расчет!B373,1,""))</f>
        <v/>
      </c>
      <c r="G373" s="32" t="str">
        <f t="shared" si="10"/>
        <v/>
      </c>
      <c r="H373" s="37" t="str">
        <f>IF(C373="вых","",IF(VLOOKUP(B373,'Плановые пиковые часы'!$A$6:$B$29,2,FALSE)=1,1,""))</f>
        <v/>
      </c>
      <c r="I373" s="37" t="str">
        <f t="shared" si="11"/>
        <v/>
      </c>
      <c r="J373" s="37"/>
    </row>
    <row r="374" spans="1:10" x14ac:dyDescent="0.3">
      <c r="A374" s="3">
        <v>43450</v>
      </c>
      <c r="B374">
        <v>8</v>
      </c>
      <c r="C374" s="21" t="str">
        <f>VLOOKUP(A374,Справочник!A$2:B$32,2,FALSE)</f>
        <v>вых</v>
      </c>
      <c r="D374">
        <v>1066</v>
      </c>
      <c r="E374">
        <v>1.0097799999999999</v>
      </c>
      <c r="F374" s="32" t="str">
        <f>IF(C374="вых","",IF(VLOOKUP(A374,'Пиковый час'!$A$11:$B$31,2,FALSE)=Расчет!B374,1,""))</f>
        <v/>
      </c>
      <c r="G374" s="32" t="str">
        <f t="shared" si="10"/>
        <v/>
      </c>
      <c r="H374" s="37" t="str">
        <f>IF(C374="вых","",IF(VLOOKUP(B374,'Плановые пиковые часы'!$A$6:$B$29,2,FALSE)=1,1,""))</f>
        <v/>
      </c>
      <c r="I374" s="37" t="str">
        <f t="shared" si="11"/>
        <v/>
      </c>
      <c r="J374" s="37"/>
    </row>
    <row r="375" spans="1:10" x14ac:dyDescent="0.3">
      <c r="A375" s="3">
        <v>43450</v>
      </c>
      <c r="B375">
        <v>9</v>
      </c>
      <c r="C375" s="21" t="str">
        <f>VLOOKUP(A375,Справочник!A$2:B$32,2,FALSE)</f>
        <v>вых</v>
      </c>
      <c r="D375">
        <v>1061</v>
      </c>
      <c r="E375">
        <v>1.0926300000000002</v>
      </c>
      <c r="F375" s="32" t="str">
        <f>IF(C375="вых","",IF(VLOOKUP(A375,'Пиковый час'!$A$11:$B$31,2,FALSE)=Расчет!B375,1,""))</f>
        <v/>
      </c>
      <c r="G375" s="32" t="str">
        <f t="shared" si="10"/>
        <v/>
      </c>
      <c r="H375" s="37" t="str">
        <f>IF(C375="вых","",IF(VLOOKUP(B375,'Плановые пиковые часы'!$A$6:$B$29,2,FALSE)=1,1,""))</f>
        <v/>
      </c>
      <c r="I375" s="37" t="str">
        <f t="shared" si="11"/>
        <v/>
      </c>
      <c r="J375" s="37"/>
    </row>
    <row r="376" spans="1:10" x14ac:dyDescent="0.3">
      <c r="A376" s="3">
        <v>43450</v>
      </c>
      <c r="B376">
        <v>10</v>
      </c>
      <c r="C376" s="21" t="str">
        <f>VLOOKUP(A376,Справочник!A$2:B$32,2,FALSE)</f>
        <v>вых</v>
      </c>
      <c r="D376">
        <v>1049</v>
      </c>
      <c r="E376">
        <v>1.3570199999999999</v>
      </c>
      <c r="F376" s="32" t="str">
        <f>IF(C376="вых","",IF(VLOOKUP(A376,'Пиковый час'!$A$11:$B$31,2,FALSE)=Расчет!B376,1,""))</f>
        <v/>
      </c>
      <c r="G376" s="32" t="str">
        <f t="shared" si="10"/>
        <v/>
      </c>
      <c r="H376" s="37" t="str">
        <f>IF(C376="вых","",IF(VLOOKUP(B376,'Плановые пиковые часы'!$A$6:$B$29,2,FALSE)=1,1,""))</f>
        <v/>
      </c>
      <c r="I376" s="37" t="str">
        <f t="shared" si="11"/>
        <v/>
      </c>
      <c r="J376" s="37"/>
    </row>
    <row r="377" spans="1:10" x14ac:dyDescent="0.3">
      <c r="A377" s="3">
        <v>43450</v>
      </c>
      <c r="B377">
        <v>11</v>
      </c>
      <c r="C377" s="21" t="str">
        <f>VLOOKUP(A377,Справочник!A$2:B$32,2,FALSE)</f>
        <v>вых</v>
      </c>
      <c r="D377">
        <v>1051</v>
      </c>
      <c r="E377">
        <v>1.4315100000000001</v>
      </c>
      <c r="F377" s="32" t="str">
        <f>IF(C377="вых","",IF(VLOOKUP(A377,'Пиковый час'!$A$11:$B$31,2,FALSE)=Расчет!B377,1,""))</f>
        <v/>
      </c>
      <c r="G377" s="32" t="str">
        <f t="shared" si="10"/>
        <v/>
      </c>
      <c r="H377" s="37" t="str">
        <f>IF(C377="вых","",IF(VLOOKUP(B377,'Плановые пиковые часы'!$A$6:$B$29,2,FALSE)=1,1,""))</f>
        <v/>
      </c>
      <c r="I377" s="37" t="str">
        <f t="shared" si="11"/>
        <v/>
      </c>
      <c r="J377" s="37"/>
    </row>
    <row r="378" spans="1:10" x14ac:dyDescent="0.3">
      <c r="A378" s="3">
        <v>43450</v>
      </c>
      <c r="B378">
        <v>12</v>
      </c>
      <c r="C378" s="21" t="str">
        <f>VLOOKUP(A378,Справочник!A$2:B$32,2,FALSE)</f>
        <v>вых</v>
      </c>
      <c r="D378">
        <v>1054</v>
      </c>
      <c r="E378">
        <v>1.4492799999999999</v>
      </c>
      <c r="F378" s="32" t="str">
        <f>IF(C378="вых","",IF(VLOOKUP(A378,'Пиковый час'!$A$11:$B$31,2,FALSE)=Расчет!B378,1,""))</f>
        <v/>
      </c>
      <c r="G378" s="32" t="str">
        <f t="shared" si="10"/>
        <v/>
      </c>
      <c r="H378" s="37" t="str">
        <f>IF(C378="вых","",IF(VLOOKUP(B378,'Плановые пиковые часы'!$A$6:$B$29,2,FALSE)=1,1,""))</f>
        <v/>
      </c>
      <c r="I378" s="37" t="str">
        <f t="shared" si="11"/>
        <v/>
      </c>
      <c r="J378" s="37"/>
    </row>
    <row r="379" spans="1:10" x14ac:dyDescent="0.3">
      <c r="A379" s="3">
        <v>43450</v>
      </c>
      <c r="B379">
        <v>13</v>
      </c>
      <c r="C379" s="21" t="str">
        <f>VLOOKUP(A379,Справочник!A$2:B$32,2,FALSE)</f>
        <v>вых</v>
      </c>
      <c r="D379">
        <v>1052</v>
      </c>
      <c r="E379">
        <v>1.45187</v>
      </c>
      <c r="F379" s="32" t="str">
        <f>IF(C379="вых","",IF(VLOOKUP(A379,'Пиковый час'!$A$11:$B$31,2,FALSE)=Расчет!B379,1,""))</f>
        <v/>
      </c>
      <c r="G379" s="32" t="str">
        <f t="shared" si="10"/>
        <v/>
      </c>
      <c r="H379" s="37" t="str">
        <f>IF(C379="вых","",IF(VLOOKUP(B379,'Плановые пиковые часы'!$A$6:$B$29,2,FALSE)=1,1,""))</f>
        <v/>
      </c>
      <c r="I379" s="37" t="str">
        <f t="shared" si="11"/>
        <v/>
      </c>
      <c r="J379" s="37"/>
    </row>
    <row r="380" spans="1:10" x14ac:dyDescent="0.3">
      <c r="A380" s="3">
        <v>43450</v>
      </c>
      <c r="B380">
        <v>14</v>
      </c>
      <c r="C380" s="21" t="str">
        <f>VLOOKUP(A380,Справочник!A$2:B$32,2,FALSE)</f>
        <v>вых</v>
      </c>
      <c r="D380">
        <v>1052</v>
      </c>
      <c r="E380">
        <v>1.4661999999999999</v>
      </c>
      <c r="F380" s="32" t="str">
        <f>IF(C380="вых","",IF(VLOOKUP(A380,'Пиковый час'!$A$11:$B$31,2,FALSE)=Расчет!B380,1,""))</f>
        <v/>
      </c>
      <c r="G380" s="32" t="str">
        <f t="shared" si="10"/>
        <v/>
      </c>
      <c r="H380" s="37" t="str">
        <f>IF(C380="вых","",IF(VLOOKUP(B380,'Плановые пиковые часы'!$A$6:$B$29,2,FALSE)=1,1,""))</f>
        <v/>
      </c>
      <c r="I380" s="37" t="str">
        <f t="shared" si="11"/>
        <v/>
      </c>
      <c r="J380" s="37"/>
    </row>
    <row r="381" spans="1:10" x14ac:dyDescent="0.3">
      <c r="A381" s="3">
        <v>43450</v>
      </c>
      <c r="B381">
        <v>15</v>
      </c>
      <c r="C381" s="21" t="str">
        <f>VLOOKUP(A381,Справочник!A$2:B$32,2,FALSE)</f>
        <v>вых</v>
      </c>
      <c r="D381">
        <v>1044</v>
      </c>
      <c r="E381">
        <v>1.4711099999999999</v>
      </c>
      <c r="F381" s="32" t="str">
        <f>IF(C381="вых","",IF(VLOOKUP(A381,'Пиковый час'!$A$11:$B$31,2,FALSE)=Расчет!B381,1,""))</f>
        <v/>
      </c>
      <c r="G381" s="32" t="str">
        <f t="shared" si="10"/>
        <v/>
      </c>
      <c r="H381" s="37" t="str">
        <f>IF(C381="вых","",IF(VLOOKUP(B381,'Плановые пиковые часы'!$A$6:$B$29,2,FALSE)=1,1,""))</f>
        <v/>
      </c>
      <c r="I381" s="37" t="str">
        <f t="shared" si="11"/>
        <v/>
      </c>
      <c r="J381" s="37"/>
    </row>
    <row r="382" spans="1:10" x14ac:dyDescent="0.3">
      <c r="A382" s="3">
        <v>43450</v>
      </c>
      <c r="B382">
        <v>16</v>
      </c>
      <c r="C382" s="21" t="str">
        <f>VLOOKUP(A382,Справочник!A$2:B$32,2,FALSE)</f>
        <v>вых</v>
      </c>
      <c r="D382">
        <v>1038</v>
      </c>
      <c r="E382">
        <v>1.4609400000000001</v>
      </c>
      <c r="F382" s="32" t="str">
        <f>IF(C382="вых","",IF(VLOOKUP(A382,'Пиковый час'!$A$11:$B$31,2,FALSE)=Расчет!B382,1,""))</f>
        <v/>
      </c>
      <c r="G382" s="32" t="str">
        <f t="shared" si="10"/>
        <v/>
      </c>
      <c r="H382" s="37" t="str">
        <f>IF(C382="вых","",IF(VLOOKUP(B382,'Плановые пиковые часы'!$A$6:$B$29,2,FALSE)=1,1,""))</f>
        <v/>
      </c>
      <c r="I382" s="37" t="str">
        <f t="shared" si="11"/>
        <v/>
      </c>
      <c r="J382" s="37"/>
    </row>
    <row r="383" spans="1:10" x14ac:dyDescent="0.3">
      <c r="A383" s="3">
        <v>43450</v>
      </c>
      <c r="B383">
        <v>17</v>
      </c>
      <c r="C383" s="21" t="str">
        <f>VLOOKUP(A383,Справочник!A$2:B$32,2,FALSE)</f>
        <v>вых</v>
      </c>
      <c r="D383">
        <v>1048</v>
      </c>
      <c r="E383">
        <v>1.50116</v>
      </c>
      <c r="F383" s="32" t="str">
        <f>IF(C383="вых","",IF(VLOOKUP(A383,'Пиковый час'!$A$11:$B$31,2,FALSE)=Расчет!B383,1,""))</f>
        <v/>
      </c>
      <c r="G383" s="32" t="str">
        <f t="shared" si="10"/>
        <v/>
      </c>
      <c r="H383" s="37" t="str">
        <f>IF(C383="вых","",IF(VLOOKUP(B383,'Плановые пиковые часы'!$A$6:$B$29,2,FALSE)=1,1,""))</f>
        <v/>
      </c>
      <c r="I383" s="37" t="str">
        <f t="shared" si="11"/>
        <v/>
      </c>
      <c r="J383" s="37"/>
    </row>
    <row r="384" spans="1:10" x14ac:dyDescent="0.3">
      <c r="A384" s="3">
        <v>43450</v>
      </c>
      <c r="B384">
        <v>18</v>
      </c>
      <c r="C384" s="21" t="str">
        <f>VLOOKUP(A384,Справочник!A$2:B$32,2,FALSE)</f>
        <v>вых</v>
      </c>
      <c r="D384">
        <v>1057</v>
      </c>
      <c r="E384">
        <v>1.52275</v>
      </c>
      <c r="F384" s="32" t="str">
        <f>IF(C384="вых","",IF(VLOOKUP(A384,'Пиковый час'!$A$11:$B$31,2,FALSE)=Расчет!B384,1,""))</f>
        <v/>
      </c>
      <c r="G384" s="32" t="str">
        <f t="shared" si="10"/>
        <v/>
      </c>
      <c r="H384" s="37" t="str">
        <f>IF(C384="вых","",IF(VLOOKUP(B384,'Плановые пиковые часы'!$A$6:$B$29,2,FALSE)=1,1,""))</f>
        <v/>
      </c>
      <c r="I384" s="37" t="str">
        <f t="shared" si="11"/>
        <v/>
      </c>
      <c r="J384" s="37"/>
    </row>
    <row r="385" spans="1:10" x14ac:dyDescent="0.3">
      <c r="A385" s="3">
        <v>43450</v>
      </c>
      <c r="B385">
        <v>19</v>
      </c>
      <c r="C385" s="21" t="str">
        <f>VLOOKUP(A385,Справочник!A$2:B$32,2,FALSE)</f>
        <v>вых</v>
      </c>
      <c r="D385">
        <v>1066</v>
      </c>
      <c r="E385">
        <v>1.5178399999999999</v>
      </c>
      <c r="F385" s="32" t="str">
        <f>IF(C385="вых","",IF(VLOOKUP(A385,'Пиковый час'!$A$11:$B$31,2,FALSE)=Расчет!B385,1,""))</f>
        <v/>
      </c>
      <c r="G385" s="32" t="str">
        <f t="shared" si="10"/>
        <v/>
      </c>
      <c r="H385" s="37" t="str">
        <f>IF(C385="вых","",IF(VLOOKUP(B385,'Плановые пиковые часы'!$A$6:$B$29,2,FALSE)=1,1,""))</f>
        <v/>
      </c>
      <c r="I385" s="37" t="str">
        <f t="shared" si="11"/>
        <v/>
      </c>
      <c r="J385" s="37"/>
    </row>
    <row r="386" spans="1:10" x14ac:dyDescent="0.3">
      <c r="A386" s="3">
        <v>43450</v>
      </c>
      <c r="B386">
        <v>20</v>
      </c>
      <c r="C386" s="21" t="str">
        <f>VLOOKUP(A386,Справочник!A$2:B$32,2,FALSE)</f>
        <v>вых</v>
      </c>
      <c r="D386">
        <v>1064</v>
      </c>
      <c r="E386">
        <v>1.5037799999999999</v>
      </c>
      <c r="F386" s="32" t="str">
        <f>IF(C386="вых","",IF(VLOOKUP(A386,'Пиковый час'!$A$11:$B$31,2,FALSE)=Расчет!B386,1,""))</f>
        <v/>
      </c>
      <c r="G386" s="32" t="str">
        <f t="shared" si="10"/>
        <v/>
      </c>
      <c r="H386" s="37" t="str">
        <f>IF(C386="вых","",IF(VLOOKUP(B386,'Плановые пиковые часы'!$A$6:$B$29,2,FALSE)=1,1,""))</f>
        <v/>
      </c>
      <c r="I386" s="37" t="str">
        <f t="shared" si="11"/>
        <v/>
      </c>
      <c r="J386" s="37"/>
    </row>
    <row r="387" spans="1:10" x14ac:dyDescent="0.3">
      <c r="A387" s="3">
        <v>43450</v>
      </c>
      <c r="B387">
        <v>21</v>
      </c>
      <c r="C387" s="21" t="str">
        <f>VLOOKUP(A387,Справочник!A$2:B$32,2,FALSE)</f>
        <v>вых</v>
      </c>
      <c r="D387">
        <v>1064</v>
      </c>
      <c r="E387">
        <v>1.5107200000000001</v>
      </c>
      <c r="F387" s="32" t="str">
        <f>IF(C387="вых","",IF(VLOOKUP(A387,'Пиковый час'!$A$11:$B$31,2,FALSE)=Расчет!B387,1,""))</f>
        <v/>
      </c>
      <c r="G387" s="32" t="str">
        <f t="shared" si="10"/>
        <v/>
      </c>
      <c r="H387" s="37" t="str">
        <f>IF(C387="вых","",IF(VLOOKUP(B387,'Плановые пиковые часы'!$A$6:$B$29,2,FALSE)=1,1,""))</f>
        <v/>
      </c>
      <c r="I387" s="37" t="str">
        <f t="shared" si="11"/>
        <v/>
      </c>
      <c r="J387" s="37"/>
    </row>
    <row r="388" spans="1:10" x14ac:dyDescent="0.3">
      <c r="A388" s="3">
        <v>43450</v>
      </c>
      <c r="B388">
        <v>22</v>
      </c>
      <c r="C388" s="21" t="str">
        <f>VLOOKUP(A388,Справочник!A$2:B$32,2,FALSE)</f>
        <v>вых</v>
      </c>
      <c r="D388">
        <v>1061</v>
      </c>
      <c r="E388">
        <v>1.48298</v>
      </c>
      <c r="F388" s="32" t="str">
        <f>IF(C388="вых","",IF(VLOOKUP(A388,'Пиковый час'!$A$11:$B$31,2,FALSE)=Расчет!B388,1,""))</f>
        <v/>
      </c>
      <c r="G388" s="32" t="str">
        <f t="shared" si="10"/>
        <v/>
      </c>
      <c r="H388" s="37" t="str">
        <f>IF(C388="вых","",IF(VLOOKUP(B388,'Плановые пиковые часы'!$A$6:$B$29,2,FALSE)=1,1,""))</f>
        <v/>
      </c>
      <c r="I388" s="37" t="str">
        <f t="shared" si="11"/>
        <v/>
      </c>
      <c r="J388" s="37"/>
    </row>
    <row r="389" spans="1:10" x14ac:dyDescent="0.3">
      <c r="A389" s="3">
        <v>43450</v>
      </c>
      <c r="B389">
        <v>23</v>
      </c>
      <c r="C389" s="21" t="str">
        <f>VLOOKUP(A389,Справочник!A$2:B$32,2,FALSE)</f>
        <v>вых</v>
      </c>
      <c r="D389">
        <v>1059</v>
      </c>
      <c r="E389">
        <v>1.35581</v>
      </c>
      <c r="F389" s="32" t="str">
        <f>IF(C389="вых","",IF(VLOOKUP(A389,'Пиковый час'!$A$11:$B$31,2,FALSE)=Расчет!B389,1,""))</f>
        <v/>
      </c>
      <c r="G389" s="32" t="str">
        <f t="shared" si="10"/>
        <v/>
      </c>
      <c r="H389" s="37" t="str">
        <f>IF(C389="вых","",IF(VLOOKUP(B389,'Плановые пиковые часы'!$A$6:$B$29,2,FALSE)=1,1,""))</f>
        <v/>
      </c>
      <c r="I389" s="37" t="str">
        <f t="shared" si="11"/>
        <v/>
      </c>
      <c r="J389" s="37"/>
    </row>
    <row r="390" spans="1:10" x14ac:dyDescent="0.3">
      <c r="A390" s="3">
        <v>43450</v>
      </c>
      <c r="B390">
        <v>24</v>
      </c>
      <c r="C390" s="21" t="str">
        <f>VLOOKUP(A390,Справочник!A$2:B$32,2,FALSE)</f>
        <v>вых</v>
      </c>
      <c r="D390">
        <v>1058</v>
      </c>
      <c r="E390">
        <v>1.09677</v>
      </c>
      <c r="F390" s="32" t="str">
        <f>IF(C390="вых","",IF(VLOOKUP(A390,'Пиковый час'!$A$11:$B$31,2,FALSE)=Расчет!B390,1,""))</f>
        <v/>
      </c>
      <c r="G390" s="32" t="str">
        <f t="shared" si="10"/>
        <v/>
      </c>
      <c r="H390" s="37" t="str">
        <f>IF(C390="вых","",IF(VLOOKUP(B390,'Плановые пиковые часы'!$A$6:$B$29,2,FALSE)=1,1,""))</f>
        <v/>
      </c>
      <c r="I390" s="37" t="str">
        <f t="shared" si="11"/>
        <v/>
      </c>
      <c r="J390" s="37"/>
    </row>
    <row r="391" spans="1:10" x14ac:dyDescent="0.3">
      <c r="A391" s="3">
        <v>43451</v>
      </c>
      <c r="B391">
        <v>1</v>
      </c>
      <c r="C391" s="21" t="str">
        <f>VLOOKUP(A391,Справочник!A$2:B$32,2,FALSE)</f>
        <v>раб</v>
      </c>
      <c r="D391">
        <v>1053</v>
      </c>
      <c r="E391">
        <v>1.01901</v>
      </c>
      <c r="F391" s="32" t="str">
        <f>IF(C391="вых","",IF(VLOOKUP(A391,'Пиковый час'!$A$11:$B$31,2,FALSE)=Расчет!B391,1,""))</f>
        <v/>
      </c>
      <c r="G391" s="32" t="str">
        <f t="shared" ref="G391:G454" si="12">IF(F391="","",D391)</f>
        <v/>
      </c>
      <c r="H391" s="37" t="str">
        <f>IF(C391="вых","",IF(VLOOKUP(B391,'Плановые пиковые часы'!$A$6:$B$29,2,FALSE)=1,1,""))</f>
        <v/>
      </c>
      <c r="I391" s="37" t="str">
        <f t="shared" ref="I391:I454" si="13">IF(H391="","",D391)</f>
        <v/>
      </c>
      <c r="J391" s="37">
        <f>IF(C391="вых","",MAX(I391:I414))</f>
        <v>2282</v>
      </c>
    </row>
    <row r="392" spans="1:10" x14ac:dyDescent="0.3">
      <c r="A392" s="3">
        <v>43451</v>
      </c>
      <c r="B392">
        <v>2</v>
      </c>
      <c r="C392" s="21" t="str">
        <f>VLOOKUP(A392,Справочник!A$2:B$32,2,FALSE)</f>
        <v>раб</v>
      </c>
      <c r="D392">
        <v>1051</v>
      </c>
      <c r="E392">
        <v>0.94786999999999999</v>
      </c>
      <c r="F392" s="32" t="str">
        <f>IF(C392="вых","",IF(VLOOKUP(A392,'Пиковый час'!$A$11:$B$31,2,FALSE)=Расчет!B392,1,""))</f>
        <v/>
      </c>
      <c r="G392" s="32" t="str">
        <f t="shared" si="12"/>
        <v/>
      </c>
      <c r="H392" s="37" t="str">
        <f>IF(C392="вых","",IF(VLOOKUP(B392,'Плановые пиковые часы'!$A$6:$B$29,2,FALSE)=1,1,""))</f>
        <v/>
      </c>
      <c r="I392" s="37" t="str">
        <f t="shared" si="13"/>
        <v/>
      </c>
      <c r="J392" s="37"/>
    </row>
    <row r="393" spans="1:10" x14ac:dyDescent="0.3">
      <c r="A393" s="3">
        <v>43451</v>
      </c>
      <c r="B393">
        <v>3</v>
      </c>
      <c r="C393" s="21" t="str">
        <f>VLOOKUP(A393,Справочник!A$2:B$32,2,FALSE)</f>
        <v>раб</v>
      </c>
      <c r="D393">
        <v>1054</v>
      </c>
      <c r="E393">
        <v>0.91352999999999995</v>
      </c>
      <c r="F393" s="32" t="str">
        <f>IF(C393="вых","",IF(VLOOKUP(A393,'Пиковый час'!$A$11:$B$31,2,FALSE)=Расчет!B393,1,""))</f>
        <v/>
      </c>
      <c r="G393" s="32" t="str">
        <f t="shared" si="12"/>
        <v/>
      </c>
      <c r="H393" s="37" t="str">
        <f>IF(C393="вых","",IF(VLOOKUP(B393,'Плановые пиковые часы'!$A$6:$B$29,2,FALSE)=1,1,""))</f>
        <v/>
      </c>
      <c r="I393" s="37" t="str">
        <f t="shared" si="13"/>
        <v/>
      </c>
      <c r="J393" s="37"/>
    </row>
    <row r="394" spans="1:10" x14ac:dyDescent="0.3">
      <c r="A394" s="3">
        <v>43451</v>
      </c>
      <c r="B394">
        <v>4</v>
      </c>
      <c r="C394" s="21" t="str">
        <f>VLOOKUP(A394,Справочник!A$2:B$32,2,FALSE)</f>
        <v>раб</v>
      </c>
      <c r="D394">
        <v>1053</v>
      </c>
      <c r="E394">
        <v>0.90132000000000001</v>
      </c>
      <c r="F394" s="32" t="str">
        <f>IF(C394="вых","",IF(VLOOKUP(A394,'Пиковый час'!$A$11:$B$31,2,FALSE)=Расчет!B394,1,""))</f>
        <v/>
      </c>
      <c r="G394" s="32" t="str">
        <f t="shared" si="12"/>
        <v/>
      </c>
      <c r="H394" s="37" t="str">
        <f>IF(C394="вых","",IF(VLOOKUP(B394,'Плановые пиковые часы'!$A$6:$B$29,2,FALSE)=1,1,""))</f>
        <v/>
      </c>
      <c r="I394" s="37" t="str">
        <f t="shared" si="13"/>
        <v/>
      </c>
      <c r="J394" s="37"/>
    </row>
    <row r="395" spans="1:10" x14ac:dyDescent="0.3">
      <c r="A395" s="3">
        <v>43451</v>
      </c>
      <c r="B395">
        <v>5</v>
      </c>
      <c r="C395" s="21" t="str">
        <f>VLOOKUP(A395,Справочник!A$2:B$32,2,FALSE)</f>
        <v>раб</v>
      </c>
      <c r="D395">
        <v>1055</v>
      </c>
      <c r="E395">
        <v>0.92337999999999998</v>
      </c>
      <c r="F395" s="32" t="str">
        <f>IF(C395="вых","",IF(VLOOKUP(A395,'Пиковый час'!$A$11:$B$31,2,FALSE)=Расчет!B395,1,""))</f>
        <v/>
      </c>
      <c r="G395" s="32" t="str">
        <f t="shared" si="12"/>
        <v/>
      </c>
      <c r="H395" s="37" t="str">
        <f>IF(C395="вых","",IF(VLOOKUP(B395,'Плановые пиковые часы'!$A$6:$B$29,2,FALSE)=1,1,""))</f>
        <v/>
      </c>
      <c r="I395" s="37" t="str">
        <f t="shared" si="13"/>
        <v/>
      </c>
      <c r="J395" s="37"/>
    </row>
    <row r="396" spans="1:10" x14ac:dyDescent="0.3">
      <c r="A396" s="3">
        <v>43451</v>
      </c>
      <c r="B396">
        <v>6</v>
      </c>
      <c r="C396" s="21" t="str">
        <f>VLOOKUP(A396,Справочник!A$2:B$32,2,FALSE)</f>
        <v>раб</v>
      </c>
      <c r="D396">
        <v>1057</v>
      </c>
      <c r="E396">
        <v>1.00989</v>
      </c>
      <c r="F396" s="32" t="str">
        <f>IF(C396="вых","",IF(VLOOKUP(A396,'Пиковый час'!$A$11:$B$31,2,FALSE)=Расчет!B396,1,""))</f>
        <v/>
      </c>
      <c r="G396" s="32" t="str">
        <f t="shared" si="12"/>
        <v/>
      </c>
      <c r="H396" s="37" t="str">
        <f>IF(C396="вых","",IF(VLOOKUP(B396,'Плановые пиковые часы'!$A$6:$B$29,2,FALSE)=1,1,""))</f>
        <v/>
      </c>
      <c r="I396" s="37" t="str">
        <f t="shared" si="13"/>
        <v/>
      </c>
      <c r="J396" s="37"/>
    </row>
    <row r="397" spans="1:10" x14ac:dyDescent="0.3">
      <c r="A397" s="3">
        <v>43451</v>
      </c>
      <c r="B397">
        <v>7</v>
      </c>
      <c r="C397" s="21" t="str">
        <f>VLOOKUP(A397,Справочник!A$2:B$32,2,FALSE)</f>
        <v>раб</v>
      </c>
      <c r="D397">
        <v>1100</v>
      </c>
      <c r="E397">
        <v>1.09622</v>
      </c>
      <c r="F397" s="32" t="str">
        <f>IF(C397="вых","",IF(VLOOKUP(A397,'Пиковый час'!$A$11:$B$31,2,FALSE)=Расчет!B397,1,""))</f>
        <v/>
      </c>
      <c r="G397" s="32" t="str">
        <f t="shared" si="12"/>
        <v/>
      </c>
      <c r="H397" s="37" t="str">
        <f>IF(C397="вых","",IF(VLOOKUP(B397,'Плановые пиковые часы'!$A$6:$B$29,2,FALSE)=1,1,""))</f>
        <v/>
      </c>
      <c r="I397" s="37" t="str">
        <f t="shared" si="13"/>
        <v/>
      </c>
      <c r="J397" s="37"/>
    </row>
    <row r="398" spans="1:10" x14ac:dyDescent="0.3">
      <c r="A398" s="3">
        <v>43451</v>
      </c>
      <c r="B398">
        <v>8</v>
      </c>
      <c r="C398" s="21" t="str">
        <f>VLOOKUP(A398,Справочник!A$2:B$32,2,FALSE)</f>
        <v>раб</v>
      </c>
      <c r="D398">
        <v>1257</v>
      </c>
      <c r="E398">
        <v>1.3949200000000002</v>
      </c>
      <c r="F398" s="32" t="str">
        <f>IF(C398="вых","",IF(VLOOKUP(A398,'Пиковый час'!$A$11:$B$31,2,FALSE)=Расчет!B398,1,""))</f>
        <v/>
      </c>
      <c r="G398" s="32" t="str">
        <f t="shared" si="12"/>
        <v/>
      </c>
      <c r="H398" s="37">
        <f>IF(C398="вых","",IF(VLOOKUP(B398,'Плановые пиковые часы'!$A$6:$B$29,2,FALSE)=1,1,""))</f>
        <v>1</v>
      </c>
      <c r="I398" s="37">
        <f t="shared" si="13"/>
        <v>1257</v>
      </c>
      <c r="J398" s="37"/>
    </row>
    <row r="399" spans="1:10" x14ac:dyDescent="0.3">
      <c r="A399" s="3">
        <v>43451</v>
      </c>
      <c r="B399">
        <v>9</v>
      </c>
      <c r="C399" s="21" t="str">
        <f>VLOOKUP(A399,Справочник!A$2:B$32,2,FALSE)</f>
        <v>раб</v>
      </c>
      <c r="D399">
        <v>1845</v>
      </c>
      <c r="E399">
        <v>1.49061</v>
      </c>
      <c r="F399" s="32" t="str">
        <f>IF(C399="вых","",IF(VLOOKUP(A399,'Пиковый час'!$A$11:$B$31,2,FALSE)=Расчет!B399,1,""))</f>
        <v/>
      </c>
      <c r="G399" s="32" t="str">
        <f t="shared" si="12"/>
        <v/>
      </c>
      <c r="H399" s="37">
        <f>IF(C399="вых","",IF(VLOOKUP(B399,'Плановые пиковые часы'!$A$6:$B$29,2,FALSE)=1,1,""))</f>
        <v>1</v>
      </c>
      <c r="I399" s="37">
        <f t="shared" si="13"/>
        <v>1845</v>
      </c>
      <c r="J399" s="37"/>
    </row>
    <row r="400" spans="1:10" x14ac:dyDescent="0.3">
      <c r="A400" s="3">
        <v>43451</v>
      </c>
      <c r="B400">
        <v>10</v>
      </c>
      <c r="C400" s="21" t="str">
        <f>VLOOKUP(A400,Справочник!A$2:B$32,2,FALSE)</f>
        <v>раб</v>
      </c>
      <c r="D400">
        <v>2148</v>
      </c>
      <c r="E400">
        <v>1.5547500000000001</v>
      </c>
      <c r="F400" s="32" t="str">
        <f>IF(C400="вых","",IF(VLOOKUP(A400,'Пиковый час'!$A$11:$B$31,2,FALSE)=Расчет!B400,1,""))</f>
        <v/>
      </c>
      <c r="G400" s="32" t="str">
        <f t="shared" si="12"/>
        <v/>
      </c>
      <c r="H400" s="37">
        <f>IF(C400="вых","",IF(VLOOKUP(B400,'Плановые пиковые часы'!$A$6:$B$29,2,FALSE)=1,1,""))</f>
        <v>1</v>
      </c>
      <c r="I400" s="37">
        <f t="shared" si="13"/>
        <v>2148</v>
      </c>
      <c r="J400" s="37"/>
    </row>
    <row r="401" spans="1:10" x14ac:dyDescent="0.3">
      <c r="A401" s="3">
        <v>43451</v>
      </c>
      <c r="B401">
        <v>11</v>
      </c>
      <c r="C401" s="21" t="str">
        <f>VLOOKUP(A401,Справочник!A$2:B$32,2,FALSE)</f>
        <v>раб</v>
      </c>
      <c r="D401">
        <v>2282</v>
      </c>
      <c r="E401">
        <v>1.5799400000000001</v>
      </c>
      <c r="F401" s="32" t="str">
        <f>IF(C401="вых","",IF(VLOOKUP(A401,'Пиковый час'!$A$11:$B$31,2,FALSE)=Расчет!B401,1,""))</f>
        <v/>
      </c>
      <c r="G401" s="32" t="str">
        <f t="shared" si="12"/>
        <v/>
      </c>
      <c r="H401" s="37">
        <f>IF(C401="вых","",IF(VLOOKUP(B401,'Плановые пиковые часы'!$A$6:$B$29,2,FALSE)=1,1,""))</f>
        <v>1</v>
      </c>
      <c r="I401" s="37">
        <f t="shared" si="13"/>
        <v>2282</v>
      </c>
      <c r="J401" s="37"/>
    </row>
    <row r="402" spans="1:10" x14ac:dyDescent="0.3">
      <c r="A402" s="3">
        <v>43451</v>
      </c>
      <c r="B402">
        <v>12</v>
      </c>
      <c r="C402" s="21" t="str">
        <f>VLOOKUP(A402,Справочник!A$2:B$32,2,FALSE)</f>
        <v>раб</v>
      </c>
      <c r="D402">
        <v>2267</v>
      </c>
      <c r="E402">
        <v>1.5502100000000001</v>
      </c>
      <c r="F402" s="32" t="str">
        <f>IF(C402="вых","",IF(VLOOKUP(A402,'Пиковый час'!$A$11:$B$31,2,FALSE)=Расчет!B402,1,""))</f>
        <v/>
      </c>
      <c r="G402" s="32" t="str">
        <f t="shared" si="12"/>
        <v/>
      </c>
      <c r="H402" s="37">
        <f>IF(C402="вых","",IF(VLOOKUP(B402,'Плановые пиковые часы'!$A$6:$B$29,2,FALSE)=1,1,""))</f>
        <v>1</v>
      </c>
      <c r="I402" s="37">
        <f t="shared" si="13"/>
        <v>2267</v>
      </c>
      <c r="J402" s="37"/>
    </row>
    <row r="403" spans="1:10" x14ac:dyDescent="0.3">
      <c r="A403" s="3">
        <v>43451</v>
      </c>
      <c r="B403">
        <v>13</v>
      </c>
      <c r="C403" s="21" t="str">
        <f>VLOOKUP(A403,Справочник!A$2:B$32,2,FALSE)</f>
        <v>раб</v>
      </c>
      <c r="D403">
        <v>2245</v>
      </c>
      <c r="E403">
        <v>1.5465899999999999</v>
      </c>
      <c r="F403" s="32" t="str">
        <f>IF(C403="вых","",IF(VLOOKUP(A403,'Пиковый час'!$A$11:$B$31,2,FALSE)=Расчет!B403,1,""))</f>
        <v/>
      </c>
      <c r="G403" s="32" t="str">
        <f t="shared" si="12"/>
        <v/>
      </c>
      <c r="H403" s="37" t="str">
        <f>IF(C403="вых","",IF(VLOOKUP(B403,'Плановые пиковые часы'!$A$6:$B$29,2,FALSE)=1,1,""))</f>
        <v/>
      </c>
      <c r="I403" s="37" t="str">
        <f t="shared" si="13"/>
        <v/>
      </c>
      <c r="J403" s="37"/>
    </row>
    <row r="404" spans="1:10" x14ac:dyDescent="0.3">
      <c r="A404" s="3">
        <v>43451</v>
      </c>
      <c r="B404">
        <v>14</v>
      </c>
      <c r="C404" s="21" t="str">
        <f>VLOOKUP(A404,Справочник!A$2:B$32,2,FALSE)</f>
        <v>раб</v>
      </c>
      <c r="D404">
        <v>2219</v>
      </c>
      <c r="E404">
        <v>1.5490899999999999</v>
      </c>
      <c r="F404" s="32" t="str">
        <f>IF(C404="вых","",IF(VLOOKUP(A404,'Пиковый час'!$A$11:$B$31,2,FALSE)=Расчет!B404,1,""))</f>
        <v/>
      </c>
      <c r="G404" s="32" t="str">
        <f t="shared" si="12"/>
        <v/>
      </c>
      <c r="H404" s="37" t="str">
        <f>IF(C404="вых","",IF(VLOOKUP(B404,'Плановые пиковые часы'!$A$6:$B$29,2,FALSE)=1,1,""))</f>
        <v/>
      </c>
      <c r="I404" s="37" t="str">
        <f t="shared" si="13"/>
        <v/>
      </c>
      <c r="J404" s="37"/>
    </row>
    <row r="405" spans="1:10" x14ac:dyDescent="0.3">
      <c r="A405" s="3">
        <v>43451</v>
      </c>
      <c r="B405">
        <v>15</v>
      </c>
      <c r="C405" s="21" t="str">
        <f>VLOOKUP(A405,Справочник!A$2:B$32,2,FALSE)</f>
        <v>раб</v>
      </c>
      <c r="D405">
        <v>2197</v>
      </c>
      <c r="E405">
        <v>1.53905</v>
      </c>
      <c r="F405" s="32" t="str">
        <f>IF(C405="вых","",IF(VLOOKUP(A405,'Пиковый час'!$A$11:$B$31,2,FALSE)=Расчет!B405,1,""))</f>
        <v/>
      </c>
      <c r="G405" s="32" t="str">
        <f t="shared" si="12"/>
        <v/>
      </c>
      <c r="H405" s="37">
        <f>IF(C405="вых","",IF(VLOOKUP(B405,'Плановые пиковые часы'!$A$6:$B$29,2,FALSE)=1,1,""))</f>
        <v>1</v>
      </c>
      <c r="I405" s="37">
        <f t="shared" si="13"/>
        <v>2197</v>
      </c>
      <c r="J405" s="37"/>
    </row>
    <row r="406" spans="1:10" x14ac:dyDescent="0.3">
      <c r="A406" s="3">
        <v>43451</v>
      </c>
      <c r="B406">
        <v>16</v>
      </c>
      <c r="C406" s="21" t="str">
        <f>VLOOKUP(A406,Справочник!A$2:B$32,2,FALSE)</f>
        <v>раб</v>
      </c>
      <c r="D406">
        <v>2112</v>
      </c>
      <c r="E406">
        <v>1.56081</v>
      </c>
      <c r="F406" s="32" t="str">
        <f>IF(C406="вых","",IF(VLOOKUP(A406,'Пиковый час'!$A$11:$B$31,2,FALSE)=Расчет!B406,1,""))</f>
        <v/>
      </c>
      <c r="G406" s="32" t="str">
        <f t="shared" si="12"/>
        <v/>
      </c>
      <c r="H406" s="37">
        <f>IF(C406="вых","",IF(VLOOKUP(B406,'Плановые пиковые часы'!$A$6:$B$29,2,FALSE)=1,1,""))</f>
        <v>1</v>
      </c>
      <c r="I406" s="37">
        <f t="shared" si="13"/>
        <v>2112</v>
      </c>
      <c r="J406" s="37"/>
    </row>
    <row r="407" spans="1:10" x14ac:dyDescent="0.3">
      <c r="A407" s="3">
        <v>43451</v>
      </c>
      <c r="B407">
        <v>17</v>
      </c>
      <c r="C407" s="21" t="str">
        <f>VLOOKUP(A407,Справочник!A$2:B$32,2,FALSE)</f>
        <v>раб</v>
      </c>
      <c r="D407">
        <v>1653</v>
      </c>
      <c r="E407">
        <v>1.58789</v>
      </c>
      <c r="F407" s="32" t="str">
        <f>IF(C407="вых","",IF(VLOOKUP(A407,'Пиковый час'!$A$11:$B$31,2,FALSE)=Расчет!B407,1,""))</f>
        <v/>
      </c>
      <c r="G407" s="32" t="str">
        <f t="shared" si="12"/>
        <v/>
      </c>
      <c r="H407" s="37">
        <f>IF(C407="вых","",IF(VLOOKUP(B407,'Плановые пиковые часы'!$A$6:$B$29,2,FALSE)=1,1,""))</f>
        <v>1</v>
      </c>
      <c r="I407" s="37">
        <f t="shared" si="13"/>
        <v>1653</v>
      </c>
      <c r="J407" s="37"/>
    </row>
    <row r="408" spans="1:10" x14ac:dyDescent="0.3">
      <c r="A408" s="3">
        <v>43451</v>
      </c>
      <c r="B408">
        <v>18</v>
      </c>
      <c r="C408" s="21" t="str">
        <f>VLOOKUP(A408,Справочник!A$2:B$32,2,FALSE)</f>
        <v>раб</v>
      </c>
      <c r="D408">
        <v>1334</v>
      </c>
      <c r="E408">
        <v>1.57057</v>
      </c>
      <c r="F408" s="32">
        <f>IF(C408="вых","",IF(VLOOKUP(A408,'Пиковый час'!$A$11:$B$31,2,FALSE)=Расчет!B408,1,""))</f>
        <v>1</v>
      </c>
      <c r="G408" s="32">
        <f t="shared" si="12"/>
        <v>1334</v>
      </c>
      <c r="H408" s="37">
        <f>IF(C408="вых","",IF(VLOOKUP(B408,'Плановые пиковые часы'!$A$6:$B$29,2,FALSE)=1,1,""))</f>
        <v>1</v>
      </c>
      <c r="I408" s="37">
        <f t="shared" si="13"/>
        <v>1334</v>
      </c>
      <c r="J408" s="37"/>
    </row>
    <row r="409" spans="1:10" x14ac:dyDescent="0.3">
      <c r="A409" s="3">
        <v>43451</v>
      </c>
      <c r="B409">
        <v>19</v>
      </c>
      <c r="C409" s="21" t="str">
        <f>VLOOKUP(A409,Справочник!A$2:B$32,2,FALSE)</f>
        <v>раб</v>
      </c>
      <c r="D409">
        <v>1219</v>
      </c>
      <c r="E409">
        <v>1.5592300000000001</v>
      </c>
      <c r="F409" s="32" t="str">
        <f>IF(C409="вых","",IF(VLOOKUP(A409,'Пиковый час'!$A$11:$B$31,2,FALSE)=Расчет!B409,1,""))</f>
        <v/>
      </c>
      <c r="G409" s="32" t="str">
        <f t="shared" si="12"/>
        <v/>
      </c>
      <c r="H409" s="37">
        <f>IF(C409="вых","",IF(VLOOKUP(B409,'Плановые пиковые часы'!$A$6:$B$29,2,FALSE)=1,1,""))</f>
        <v>1</v>
      </c>
      <c r="I409" s="37">
        <f t="shared" si="13"/>
        <v>1219</v>
      </c>
      <c r="J409" s="37"/>
    </row>
    <row r="410" spans="1:10" x14ac:dyDescent="0.3">
      <c r="A410" s="3">
        <v>43451</v>
      </c>
      <c r="B410">
        <v>20</v>
      </c>
      <c r="C410" s="21" t="str">
        <f>VLOOKUP(A410,Справочник!A$2:B$32,2,FALSE)</f>
        <v>раб</v>
      </c>
      <c r="D410">
        <v>1158</v>
      </c>
      <c r="E410">
        <v>1.5341</v>
      </c>
      <c r="F410" s="32" t="str">
        <f>IF(C410="вых","",IF(VLOOKUP(A410,'Пиковый час'!$A$11:$B$31,2,FALSE)=Расчет!B410,1,""))</f>
        <v/>
      </c>
      <c r="G410" s="32" t="str">
        <f t="shared" si="12"/>
        <v/>
      </c>
      <c r="H410" s="37">
        <f>IF(C410="вых","",IF(VLOOKUP(B410,'Плановые пиковые часы'!$A$6:$B$29,2,FALSE)=1,1,""))</f>
        <v>1</v>
      </c>
      <c r="I410" s="37">
        <f t="shared" si="13"/>
        <v>1158</v>
      </c>
      <c r="J410" s="37"/>
    </row>
    <row r="411" spans="1:10" x14ac:dyDescent="0.3">
      <c r="A411" s="3">
        <v>43451</v>
      </c>
      <c r="B411">
        <v>21</v>
      </c>
      <c r="C411" s="21" t="str">
        <f>VLOOKUP(A411,Справочник!A$2:B$32,2,FALSE)</f>
        <v>раб</v>
      </c>
      <c r="D411">
        <v>1130</v>
      </c>
      <c r="E411">
        <v>1.5082599999999999</v>
      </c>
      <c r="F411" s="32" t="str">
        <f>IF(C411="вых","",IF(VLOOKUP(A411,'Пиковый час'!$A$11:$B$31,2,FALSE)=Расчет!B411,1,""))</f>
        <v/>
      </c>
      <c r="G411" s="32" t="str">
        <f t="shared" si="12"/>
        <v/>
      </c>
      <c r="H411" s="37">
        <f>IF(C411="вых","",IF(VLOOKUP(B411,'Плановые пиковые часы'!$A$6:$B$29,2,FALSE)=1,1,""))</f>
        <v>1</v>
      </c>
      <c r="I411" s="37">
        <f t="shared" si="13"/>
        <v>1130</v>
      </c>
      <c r="J411" s="37"/>
    </row>
    <row r="412" spans="1:10" x14ac:dyDescent="0.3">
      <c r="A412" s="3">
        <v>43451</v>
      </c>
      <c r="B412">
        <v>22</v>
      </c>
      <c r="C412" s="21" t="str">
        <f>VLOOKUP(A412,Справочник!A$2:B$32,2,FALSE)</f>
        <v>раб</v>
      </c>
      <c r="D412">
        <v>1121</v>
      </c>
      <c r="E412">
        <v>1.4857400000000001</v>
      </c>
      <c r="F412" s="32" t="str">
        <f>IF(C412="вых","",IF(VLOOKUP(A412,'Пиковый час'!$A$11:$B$31,2,FALSE)=Расчет!B412,1,""))</f>
        <v/>
      </c>
      <c r="G412" s="32" t="str">
        <f t="shared" si="12"/>
        <v/>
      </c>
      <c r="H412" s="37" t="str">
        <f>IF(C412="вых","",IF(VLOOKUP(B412,'Плановые пиковые часы'!$A$6:$B$29,2,FALSE)=1,1,""))</f>
        <v/>
      </c>
      <c r="I412" s="37" t="str">
        <f t="shared" si="13"/>
        <v/>
      </c>
      <c r="J412" s="37"/>
    </row>
    <row r="413" spans="1:10" x14ac:dyDescent="0.3">
      <c r="A413" s="3">
        <v>43451</v>
      </c>
      <c r="B413">
        <v>23</v>
      </c>
      <c r="C413" s="21" t="str">
        <f>VLOOKUP(A413,Справочник!A$2:B$32,2,FALSE)</f>
        <v>раб</v>
      </c>
      <c r="D413">
        <v>1109</v>
      </c>
      <c r="E413">
        <v>1.37277</v>
      </c>
      <c r="F413" s="32" t="str">
        <f>IF(C413="вых","",IF(VLOOKUP(A413,'Пиковый час'!$A$11:$B$31,2,FALSE)=Расчет!B413,1,""))</f>
        <v/>
      </c>
      <c r="G413" s="32" t="str">
        <f t="shared" si="12"/>
        <v/>
      </c>
      <c r="H413" s="37" t="str">
        <f>IF(C413="вых","",IF(VLOOKUP(B413,'Плановые пиковые часы'!$A$6:$B$29,2,FALSE)=1,1,""))</f>
        <v/>
      </c>
      <c r="I413" s="37" t="str">
        <f t="shared" si="13"/>
        <v/>
      </c>
      <c r="J413" s="37"/>
    </row>
    <row r="414" spans="1:10" x14ac:dyDescent="0.3">
      <c r="A414" s="3">
        <v>43451</v>
      </c>
      <c r="B414">
        <v>24</v>
      </c>
      <c r="C414" s="21" t="str">
        <f>VLOOKUP(A414,Справочник!A$2:B$32,2,FALSE)</f>
        <v>раб</v>
      </c>
      <c r="D414">
        <v>1092</v>
      </c>
      <c r="E414">
        <v>1.1066500000000001</v>
      </c>
      <c r="F414" s="32" t="str">
        <f>IF(C414="вых","",IF(VLOOKUP(A414,'Пиковый час'!$A$11:$B$31,2,FALSE)=Расчет!B414,1,""))</f>
        <v/>
      </c>
      <c r="G414" s="32" t="str">
        <f t="shared" si="12"/>
        <v/>
      </c>
      <c r="H414" s="37" t="str">
        <f>IF(C414="вых","",IF(VLOOKUP(B414,'Плановые пиковые часы'!$A$6:$B$29,2,FALSE)=1,1,""))</f>
        <v/>
      </c>
      <c r="I414" s="37" t="str">
        <f t="shared" si="13"/>
        <v/>
      </c>
      <c r="J414" s="37"/>
    </row>
    <row r="415" spans="1:10" x14ac:dyDescent="0.3">
      <c r="A415" s="3">
        <v>43452</v>
      </c>
      <c r="B415">
        <v>1</v>
      </c>
      <c r="C415" s="21" t="str">
        <f>VLOOKUP(A415,Справочник!A$2:B$32,2,FALSE)</f>
        <v>раб</v>
      </c>
      <c r="D415">
        <v>1092</v>
      </c>
      <c r="E415">
        <v>1.01413</v>
      </c>
      <c r="F415" s="32" t="str">
        <f>IF(C415="вых","",IF(VLOOKUP(A415,'Пиковый час'!$A$11:$B$31,2,FALSE)=Расчет!B415,1,""))</f>
        <v/>
      </c>
      <c r="G415" s="32" t="str">
        <f t="shared" si="12"/>
        <v/>
      </c>
      <c r="H415" s="37" t="str">
        <f>IF(C415="вых","",IF(VLOOKUP(B415,'Плановые пиковые часы'!$A$6:$B$29,2,FALSE)=1,1,""))</f>
        <v/>
      </c>
      <c r="I415" s="37" t="str">
        <f t="shared" si="13"/>
        <v/>
      </c>
      <c r="J415" s="37">
        <f>IF(C415="вых","",MAX(I415:I438))</f>
        <v>2355</v>
      </c>
    </row>
    <row r="416" spans="1:10" x14ac:dyDescent="0.3">
      <c r="A416" s="3">
        <v>43452</v>
      </c>
      <c r="B416">
        <v>2</v>
      </c>
      <c r="C416" s="21" t="str">
        <f>VLOOKUP(A416,Справочник!A$2:B$32,2,FALSE)</f>
        <v>раб</v>
      </c>
      <c r="D416">
        <v>1090</v>
      </c>
      <c r="E416">
        <v>0.92546000000000006</v>
      </c>
      <c r="F416" s="32" t="str">
        <f>IF(C416="вых","",IF(VLOOKUP(A416,'Пиковый час'!$A$11:$B$31,2,FALSE)=Расчет!B416,1,""))</f>
        <v/>
      </c>
      <c r="G416" s="32" t="str">
        <f t="shared" si="12"/>
        <v/>
      </c>
      <c r="H416" s="37" t="str">
        <f>IF(C416="вых","",IF(VLOOKUP(B416,'Плановые пиковые часы'!$A$6:$B$29,2,FALSE)=1,1,""))</f>
        <v/>
      </c>
      <c r="I416" s="37" t="str">
        <f t="shared" si="13"/>
        <v/>
      </c>
      <c r="J416" s="37"/>
    </row>
    <row r="417" spans="1:10" x14ac:dyDescent="0.3">
      <c r="A417" s="3">
        <v>43452</v>
      </c>
      <c r="B417">
        <v>3</v>
      </c>
      <c r="C417" s="21" t="str">
        <f>VLOOKUP(A417,Справочник!A$2:B$32,2,FALSE)</f>
        <v>раб</v>
      </c>
      <c r="D417">
        <v>1095</v>
      </c>
      <c r="E417">
        <v>0.86263999999999996</v>
      </c>
      <c r="F417" s="32" t="str">
        <f>IF(C417="вых","",IF(VLOOKUP(A417,'Пиковый час'!$A$11:$B$31,2,FALSE)=Расчет!B417,1,""))</f>
        <v/>
      </c>
      <c r="G417" s="32" t="str">
        <f t="shared" si="12"/>
        <v/>
      </c>
      <c r="H417" s="37" t="str">
        <f>IF(C417="вых","",IF(VLOOKUP(B417,'Плановые пиковые часы'!$A$6:$B$29,2,FALSE)=1,1,""))</f>
        <v/>
      </c>
      <c r="I417" s="37" t="str">
        <f t="shared" si="13"/>
        <v/>
      </c>
      <c r="J417" s="37"/>
    </row>
    <row r="418" spans="1:10" x14ac:dyDescent="0.3">
      <c r="A418" s="3">
        <v>43452</v>
      </c>
      <c r="B418">
        <v>4</v>
      </c>
      <c r="C418" s="21" t="str">
        <f>VLOOKUP(A418,Справочник!A$2:B$32,2,FALSE)</f>
        <v>раб</v>
      </c>
      <c r="D418">
        <v>1102</v>
      </c>
      <c r="E418">
        <v>0.84635000000000005</v>
      </c>
      <c r="F418" s="32" t="str">
        <f>IF(C418="вых","",IF(VLOOKUP(A418,'Пиковый час'!$A$11:$B$31,2,FALSE)=Расчет!B418,1,""))</f>
        <v/>
      </c>
      <c r="G418" s="32" t="str">
        <f t="shared" si="12"/>
        <v/>
      </c>
      <c r="H418" s="37" t="str">
        <f>IF(C418="вых","",IF(VLOOKUP(B418,'Плановые пиковые часы'!$A$6:$B$29,2,FALSE)=1,1,""))</f>
        <v/>
      </c>
      <c r="I418" s="37" t="str">
        <f t="shared" si="13"/>
        <v/>
      </c>
      <c r="J418" s="37"/>
    </row>
    <row r="419" spans="1:10" x14ac:dyDescent="0.3">
      <c r="A419" s="3">
        <v>43452</v>
      </c>
      <c r="B419">
        <v>5</v>
      </c>
      <c r="C419" s="21" t="str">
        <f>VLOOKUP(A419,Справочник!A$2:B$32,2,FALSE)</f>
        <v>раб</v>
      </c>
      <c r="D419">
        <v>1097</v>
      </c>
      <c r="E419">
        <v>0.91715999999999998</v>
      </c>
      <c r="F419" s="32" t="str">
        <f>IF(C419="вых","",IF(VLOOKUP(A419,'Пиковый час'!$A$11:$B$31,2,FALSE)=Расчет!B419,1,""))</f>
        <v/>
      </c>
      <c r="G419" s="32" t="str">
        <f t="shared" si="12"/>
        <v/>
      </c>
      <c r="H419" s="37" t="str">
        <f>IF(C419="вых","",IF(VLOOKUP(B419,'Плановые пиковые часы'!$A$6:$B$29,2,FALSE)=1,1,""))</f>
        <v/>
      </c>
      <c r="I419" s="37" t="str">
        <f t="shared" si="13"/>
        <v/>
      </c>
      <c r="J419" s="37"/>
    </row>
    <row r="420" spans="1:10" x14ac:dyDescent="0.3">
      <c r="A420" s="3">
        <v>43452</v>
      </c>
      <c r="B420">
        <v>6</v>
      </c>
      <c r="C420" s="21" t="str">
        <f>VLOOKUP(A420,Справочник!A$2:B$32,2,FALSE)</f>
        <v>раб</v>
      </c>
      <c r="D420">
        <v>1096</v>
      </c>
      <c r="E420">
        <v>1.02057</v>
      </c>
      <c r="F420" s="32" t="str">
        <f>IF(C420="вых","",IF(VLOOKUP(A420,'Пиковый час'!$A$11:$B$31,2,FALSE)=Расчет!B420,1,""))</f>
        <v/>
      </c>
      <c r="G420" s="32" t="str">
        <f t="shared" si="12"/>
        <v/>
      </c>
      <c r="H420" s="37" t="str">
        <f>IF(C420="вых","",IF(VLOOKUP(B420,'Плановые пиковые часы'!$A$6:$B$29,2,FALSE)=1,1,""))</f>
        <v/>
      </c>
      <c r="I420" s="37" t="str">
        <f t="shared" si="13"/>
        <v/>
      </c>
      <c r="J420" s="37"/>
    </row>
    <row r="421" spans="1:10" x14ac:dyDescent="0.3">
      <c r="A421" s="3">
        <v>43452</v>
      </c>
      <c r="B421">
        <v>7</v>
      </c>
      <c r="C421" s="21" t="str">
        <f>VLOOKUP(A421,Справочник!A$2:B$32,2,FALSE)</f>
        <v>раб</v>
      </c>
      <c r="D421">
        <v>1157</v>
      </c>
      <c r="E421">
        <v>1.1170899999999999</v>
      </c>
      <c r="F421" s="32" t="str">
        <f>IF(C421="вых","",IF(VLOOKUP(A421,'Пиковый час'!$A$11:$B$31,2,FALSE)=Расчет!B421,1,""))</f>
        <v/>
      </c>
      <c r="G421" s="32" t="str">
        <f t="shared" si="12"/>
        <v/>
      </c>
      <c r="H421" s="37" t="str">
        <f>IF(C421="вых","",IF(VLOOKUP(B421,'Плановые пиковые часы'!$A$6:$B$29,2,FALSE)=1,1,""))</f>
        <v/>
      </c>
      <c r="I421" s="37" t="str">
        <f t="shared" si="13"/>
        <v/>
      </c>
      <c r="J421" s="37"/>
    </row>
    <row r="422" spans="1:10" x14ac:dyDescent="0.3">
      <c r="A422" s="3">
        <v>43452</v>
      </c>
      <c r="B422">
        <v>8</v>
      </c>
      <c r="C422" s="21" t="str">
        <f>VLOOKUP(A422,Справочник!A$2:B$32,2,FALSE)</f>
        <v>раб</v>
      </c>
      <c r="D422">
        <v>1281</v>
      </c>
      <c r="E422">
        <v>1.40276</v>
      </c>
      <c r="F422" s="32" t="str">
        <f>IF(C422="вых","",IF(VLOOKUP(A422,'Пиковый час'!$A$11:$B$31,2,FALSE)=Расчет!B422,1,""))</f>
        <v/>
      </c>
      <c r="G422" s="32" t="str">
        <f t="shared" si="12"/>
        <v/>
      </c>
      <c r="H422" s="37">
        <f>IF(C422="вых","",IF(VLOOKUP(B422,'Плановые пиковые часы'!$A$6:$B$29,2,FALSE)=1,1,""))</f>
        <v>1</v>
      </c>
      <c r="I422" s="37">
        <f t="shared" si="13"/>
        <v>1281</v>
      </c>
      <c r="J422" s="37"/>
    </row>
    <row r="423" spans="1:10" x14ac:dyDescent="0.3">
      <c r="A423" s="3">
        <v>43452</v>
      </c>
      <c r="B423">
        <v>9</v>
      </c>
      <c r="C423" s="21" t="str">
        <f>VLOOKUP(A423,Справочник!A$2:B$32,2,FALSE)</f>
        <v>раб</v>
      </c>
      <c r="D423">
        <v>1799</v>
      </c>
      <c r="E423">
        <v>1.4891099999999999</v>
      </c>
      <c r="F423" s="32" t="str">
        <f>IF(C423="вых","",IF(VLOOKUP(A423,'Пиковый час'!$A$11:$B$31,2,FALSE)=Расчет!B423,1,""))</f>
        <v/>
      </c>
      <c r="G423" s="32" t="str">
        <f t="shared" si="12"/>
        <v/>
      </c>
      <c r="H423" s="37">
        <f>IF(C423="вых","",IF(VLOOKUP(B423,'Плановые пиковые часы'!$A$6:$B$29,2,FALSE)=1,1,""))</f>
        <v>1</v>
      </c>
      <c r="I423" s="37">
        <f t="shared" si="13"/>
        <v>1799</v>
      </c>
      <c r="J423" s="37"/>
    </row>
    <row r="424" spans="1:10" x14ac:dyDescent="0.3">
      <c r="A424" s="3">
        <v>43452</v>
      </c>
      <c r="B424">
        <v>10</v>
      </c>
      <c r="C424" s="21" t="str">
        <f>VLOOKUP(A424,Справочник!A$2:B$32,2,FALSE)</f>
        <v>раб</v>
      </c>
      <c r="D424">
        <v>2204</v>
      </c>
      <c r="E424">
        <v>1.5193099999999999</v>
      </c>
      <c r="F424" s="32" t="str">
        <f>IF(C424="вых","",IF(VLOOKUP(A424,'Пиковый час'!$A$11:$B$31,2,FALSE)=Расчет!B424,1,""))</f>
        <v/>
      </c>
      <c r="G424" s="32" t="str">
        <f t="shared" si="12"/>
        <v/>
      </c>
      <c r="H424" s="37">
        <f>IF(C424="вых","",IF(VLOOKUP(B424,'Плановые пиковые часы'!$A$6:$B$29,2,FALSE)=1,1,""))</f>
        <v>1</v>
      </c>
      <c r="I424" s="37">
        <f t="shared" si="13"/>
        <v>2204</v>
      </c>
      <c r="J424" s="37"/>
    </row>
    <row r="425" spans="1:10" x14ac:dyDescent="0.3">
      <c r="A425" s="3">
        <v>43452</v>
      </c>
      <c r="B425">
        <v>11</v>
      </c>
      <c r="C425" s="21" t="str">
        <f>VLOOKUP(A425,Справочник!A$2:B$32,2,FALSE)</f>
        <v>раб</v>
      </c>
      <c r="D425">
        <v>2355</v>
      </c>
      <c r="E425">
        <v>1.534</v>
      </c>
      <c r="F425" s="32" t="str">
        <f>IF(C425="вых","",IF(VLOOKUP(A425,'Пиковый час'!$A$11:$B$31,2,FALSE)=Расчет!B425,1,""))</f>
        <v/>
      </c>
      <c r="G425" s="32" t="str">
        <f t="shared" si="12"/>
        <v/>
      </c>
      <c r="H425" s="37">
        <f>IF(C425="вых","",IF(VLOOKUP(B425,'Плановые пиковые часы'!$A$6:$B$29,2,FALSE)=1,1,""))</f>
        <v>1</v>
      </c>
      <c r="I425" s="37">
        <f t="shared" si="13"/>
        <v>2355</v>
      </c>
      <c r="J425" s="37"/>
    </row>
    <row r="426" spans="1:10" x14ac:dyDescent="0.3">
      <c r="A426" s="3">
        <v>43452</v>
      </c>
      <c r="B426">
        <v>12</v>
      </c>
      <c r="C426" s="21" t="str">
        <f>VLOOKUP(A426,Справочник!A$2:B$32,2,FALSE)</f>
        <v>раб</v>
      </c>
      <c r="D426">
        <v>2350</v>
      </c>
      <c r="E426">
        <v>1.5448299999999999</v>
      </c>
      <c r="F426" s="32" t="str">
        <f>IF(C426="вых","",IF(VLOOKUP(A426,'Пиковый час'!$A$11:$B$31,2,FALSE)=Расчет!B426,1,""))</f>
        <v/>
      </c>
      <c r="G426" s="32" t="str">
        <f t="shared" si="12"/>
        <v/>
      </c>
      <c r="H426" s="37">
        <f>IF(C426="вых","",IF(VLOOKUP(B426,'Плановые пиковые часы'!$A$6:$B$29,2,FALSE)=1,1,""))</f>
        <v>1</v>
      </c>
      <c r="I426" s="37">
        <f t="shared" si="13"/>
        <v>2350</v>
      </c>
      <c r="J426" s="37"/>
    </row>
    <row r="427" spans="1:10" x14ac:dyDescent="0.3">
      <c r="A427" s="3">
        <v>43452</v>
      </c>
      <c r="B427">
        <v>13</v>
      </c>
      <c r="C427" s="21" t="str">
        <f>VLOOKUP(A427,Справочник!A$2:B$32,2,FALSE)</f>
        <v>раб</v>
      </c>
      <c r="D427">
        <v>2251</v>
      </c>
      <c r="E427">
        <v>1.5551600000000001</v>
      </c>
      <c r="F427" s="32" t="str">
        <f>IF(C427="вых","",IF(VLOOKUP(A427,'Пиковый час'!$A$11:$B$31,2,FALSE)=Расчет!B427,1,""))</f>
        <v/>
      </c>
      <c r="G427" s="32" t="str">
        <f t="shared" si="12"/>
        <v/>
      </c>
      <c r="H427" s="37" t="str">
        <f>IF(C427="вых","",IF(VLOOKUP(B427,'Плановые пиковые часы'!$A$6:$B$29,2,FALSE)=1,1,""))</f>
        <v/>
      </c>
      <c r="I427" s="37" t="str">
        <f t="shared" si="13"/>
        <v/>
      </c>
      <c r="J427" s="37"/>
    </row>
    <row r="428" spans="1:10" x14ac:dyDescent="0.3">
      <c r="A428" s="3">
        <v>43452</v>
      </c>
      <c r="B428">
        <v>14</v>
      </c>
      <c r="C428" s="21" t="str">
        <f>VLOOKUP(A428,Справочник!A$2:B$32,2,FALSE)</f>
        <v>раб</v>
      </c>
      <c r="D428">
        <v>2204</v>
      </c>
      <c r="E428">
        <v>1.5628900000000001</v>
      </c>
      <c r="F428" s="32" t="str">
        <f>IF(C428="вых","",IF(VLOOKUP(A428,'Пиковый час'!$A$11:$B$31,2,FALSE)=Расчет!B428,1,""))</f>
        <v/>
      </c>
      <c r="G428" s="32" t="str">
        <f t="shared" si="12"/>
        <v/>
      </c>
      <c r="H428" s="37" t="str">
        <f>IF(C428="вых","",IF(VLOOKUP(B428,'Плановые пиковые часы'!$A$6:$B$29,2,FALSE)=1,1,""))</f>
        <v/>
      </c>
      <c r="I428" s="37" t="str">
        <f t="shared" si="13"/>
        <v/>
      </c>
      <c r="J428" s="37"/>
    </row>
    <row r="429" spans="1:10" x14ac:dyDescent="0.3">
      <c r="A429" s="3">
        <v>43452</v>
      </c>
      <c r="B429">
        <v>15</v>
      </c>
      <c r="C429" s="21" t="str">
        <f>VLOOKUP(A429,Справочник!A$2:B$32,2,FALSE)</f>
        <v>раб</v>
      </c>
      <c r="D429">
        <v>2178</v>
      </c>
      <c r="E429">
        <v>1.52668</v>
      </c>
      <c r="F429" s="32" t="str">
        <f>IF(C429="вых","",IF(VLOOKUP(A429,'Пиковый час'!$A$11:$B$31,2,FALSE)=Расчет!B429,1,""))</f>
        <v/>
      </c>
      <c r="G429" s="32" t="str">
        <f t="shared" si="12"/>
        <v/>
      </c>
      <c r="H429" s="37">
        <f>IF(C429="вых","",IF(VLOOKUP(B429,'Плановые пиковые часы'!$A$6:$B$29,2,FALSE)=1,1,""))</f>
        <v>1</v>
      </c>
      <c r="I429" s="37">
        <f t="shared" si="13"/>
        <v>2178</v>
      </c>
      <c r="J429" s="37"/>
    </row>
    <row r="430" spans="1:10" x14ac:dyDescent="0.3">
      <c r="A430" s="3">
        <v>43452</v>
      </c>
      <c r="B430">
        <v>16</v>
      </c>
      <c r="C430" s="21" t="str">
        <f>VLOOKUP(A430,Справочник!A$2:B$32,2,FALSE)</f>
        <v>раб</v>
      </c>
      <c r="D430">
        <v>2045</v>
      </c>
      <c r="E430">
        <v>1.5275999999999998</v>
      </c>
      <c r="F430" s="32" t="str">
        <f>IF(C430="вых","",IF(VLOOKUP(A430,'Пиковый час'!$A$11:$B$31,2,FALSE)=Расчет!B430,1,""))</f>
        <v/>
      </c>
      <c r="G430" s="32" t="str">
        <f t="shared" si="12"/>
        <v/>
      </c>
      <c r="H430" s="37">
        <f>IF(C430="вых","",IF(VLOOKUP(B430,'Плановые пиковые часы'!$A$6:$B$29,2,FALSE)=1,1,""))</f>
        <v>1</v>
      </c>
      <c r="I430" s="37">
        <f t="shared" si="13"/>
        <v>2045</v>
      </c>
      <c r="J430" s="37"/>
    </row>
    <row r="431" spans="1:10" x14ac:dyDescent="0.3">
      <c r="A431" s="3">
        <v>43452</v>
      </c>
      <c r="B431">
        <v>17</v>
      </c>
      <c r="C431" s="21" t="str">
        <f>VLOOKUP(A431,Справочник!A$2:B$32,2,FALSE)</f>
        <v>раб</v>
      </c>
      <c r="D431">
        <v>1646</v>
      </c>
      <c r="E431">
        <v>1.52911</v>
      </c>
      <c r="F431" s="32" t="str">
        <f>IF(C431="вых","",IF(VLOOKUP(A431,'Пиковый час'!$A$11:$B$31,2,FALSE)=Расчет!B431,1,""))</f>
        <v/>
      </c>
      <c r="G431" s="32" t="str">
        <f t="shared" si="12"/>
        <v/>
      </c>
      <c r="H431" s="37">
        <f>IF(C431="вых","",IF(VLOOKUP(B431,'Плановые пиковые часы'!$A$6:$B$29,2,FALSE)=1,1,""))</f>
        <v>1</v>
      </c>
      <c r="I431" s="37">
        <f t="shared" si="13"/>
        <v>1646</v>
      </c>
      <c r="J431" s="37"/>
    </row>
    <row r="432" spans="1:10" x14ac:dyDescent="0.3">
      <c r="A432" s="3">
        <v>43452</v>
      </c>
      <c r="B432">
        <v>18</v>
      </c>
      <c r="C432" s="21" t="str">
        <f>VLOOKUP(A432,Справочник!A$2:B$32,2,FALSE)</f>
        <v>раб</v>
      </c>
      <c r="D432">
        <v>1319</v>
      </c>
      <c r="E432">
        <v>1.5322799999999999</v>
      </c>
      <c r="F432" s="32">
        <f>IF(C432="вых","",IF(VLOOKUP(A432,'Пиковый час'!$A$11:$B$31,2,FALSE)=Расчет!B432,1,""))</f>
        <v>1</v>
      </c>
      <c r="G432" s="32">
        <f t="shared" si="12"/>
        <v>1319</v>
      </c>
      <c r="H432" s="37">
        <f>IF(C432="вых","",IF(VLOOKUP(B432,'Плановые пиковые часы'!$A$6:$B$29,2,FALSE)=1,1,""))</f>
        <v>1</v>
      </c>
      <c r="I432" s="37">
        <f t="shared" si="13"/>
        <v>1319</v>
      </c>
      <c r="J432" s="37"/>
    </row>
    <row r="433" spans="1:10" x14ac:dyDescent="0.3">
      <c r="A433" s="3">
        <v>43452</v>
      </c>
      <c r="B433">
        <v>19</v>
      </c>
      <c r="C433" s="21" t="str">
        <f>VLOOKUP(A433,Справочник!A$2:B$32,2,FALSE)</f>
        <v>раб</v>
      </c>
      <c r="D433">
        <v>1201</v>
      </c>
      <c r="E433">
        <v>1.52807</v>
      </c>
      <c r="F433" s="32" t="str">
        <f>IF(C433="вых","",IF(VLOOKUP(A433,'Пиковый час'!$A$11:$B$31,2,FALSE)=Расчет!B433,1,""))</f>
        <v/>
      </c>
      <c r="G433" s="32" t="str">
        <f t="shared" si="12"/>
        <v/>
      </c>
      <c r="H433" s="37">
        <f>IF(C433="вых","",IF(VLOOKUP(B433,'Плановые пиковые часы'!$A$6:$B$29,2,FALSE)=1,1,""))</f>
        <v>1</v>
      </c>
      <c r="I433" s="37">
        <f t="shared" si="13"/>
        <v>1201</v>
      </c>
      <c r="J433" s="37"/>
    </row>
    <row r="434" spans="1:10" x14ac:dyDescent="0.3">
      <c r="A434" s="3">
        <v>43452</v>
      </c>
      <c r="B434">
        <v>20</v>
      </c>
      <c r="C434" s="21" t="str">
        <f>VLOOKUP(A434,Справочник!A$2:B$32,2,FALSE)</f>
        <v>раб</v>
      </c>
      <c r="D434">
        <v>1148</v>
      </c>
      <c r="E434">
        <v>1.53454</v>
      </c>
      <c r="F434" s="32" t="str">
        <f>IF(C434="вых","",IF(VLOOKUP(A434,'Пиковый час'!$A$11:$B$31,2,FALSE)=Расчет!B434,1,""))</f>
        <v/>
      </c>
      <c r="G434" s="32" t="str">
        <f t="shared" si="12"/>
        <v/>
      </c>
      <c r="H434" s="37">
        <f>IF(C434="вых","",IF(VLOOKUP(B434,'Плановые пиковые часы'!$A$6:$B$29,2,FALSE)=1,1,""))</f>
        <v>1</v>
      </c>
      <c r="I434" s="37">
        <f t="shared" si="13"/>
        <v>1148</v>
      </c>
      <c r="J434" s="37"/>
    </row>
    <row r="435" spans="1:10" x14ac:dyDescent="0.3">
      <c r="A435" s="3">
        <v>43452</v>
      </c>
      <c r="B435">
        <v>21</v>
      </c>
      <c r="C435" s="21" t="str">
        <f>VLOOKUP(A435,Справочник!A$2:B$32,2,FALSE)</f>
        <v>раб</v>
      </c>
      <c r="D435">
        <v>1123</v>
      </c>
      <c r="E435">
        <v>1.5066199999999998</v>
      </c>
      <c r="F435" s="32" t="str">
        <f>IF(C435="вых","",IF(VLOOKUP(A435,'Пиковый час'!$A$11:$B$31,2,FALSE)=Расчет!B435,1,""))</f>
        <v/>
      </c>
      <c r="G435" s="32" t="str">
        <f t="shared" si="12"/>
        <v/>
      </c>
      <c r="H435" s="37">
        <f>IF(C435="вых","",IF(VLOOKUP(B435,'Плановые пиковые часы'!$A$6:$B$29,2,FALSE)=1,1,""))</f>
        <v>1</v>
      </c>
      <c r="I435" s="37">
        <f t="shared" si="13"/>
        <v>1123</v>
      </c>
      <c r="J435" s="37"/>
    </row>
    <row r="436" spans="1:10" x14ac:dyDescent="0.3">
      <c r="A436" s="3">
        <v>43452</v>
      </c>
      <c r="B436">
        <v>22</v>
      </c>
      <c r="C436" s="21" t="str">
        <f>VLOOKUP(A436,Справочник!A$2:B$32,2,FALSE)</f>
        <v>раб</v>
      </c>
      <c r="D436">
        <v>1118</v>
      </c>
      <c r="E436">
        <v>1.4929700000000001</v>
      </c>
      <c r="F436" s="32" t="str">
        <f>IF(C436="вых","",IF(VLOOKUP(A436,'Пиковый час'!$A$11:$B$31,2,FALSE)=Расчет!B436,1,""))</f>
        <v/>
      </c>
      <c r="G436" s="32" t="str">
        <f t="shared" si="12"/>
        <v/>
      </c>
      <c r="H436" s="37" t="str">
        <f>IF(C436="вых","",IF(VLOOKUP(B436,'Плановые пиковые часы'!$A$6:$B$29,2,FALSE)=1,1,""))</f>
        <v/>
      </c>
      <c r="I436" s="37" t="str">
        <f t="shared" si="13"/>
        <v/>
      </c>
      <c r="J436" s="37"/>
    </row>
    <row r="437" spans="1:10" x14ac:dyDescent="0.3">
      <c r="A437" s="3">
        <v>43452</v>
      </c>
      <c r="B437">
        <v>23</v>
      </c>
      <c r="C437" s="21" t="str">
        <f>VLOOKUP(A437,Справочник!A$2:B$32,2,FALSE)</f>
        <v>раб</v>
      </c>
      <c r="D437">
        <v>1110</v>
      </c>
      <c r="E437">
        <v>1.3861700000000001</v>
      </c>
      <c r="F437" s="32" t="str">
        <f>IF(C437="вых","",IF(VLOOKUP(A437,'Пиковый час'!$A$11:$B$31,2,FALSE)=Расчет!B437,1,""))</f>
        <v/>
      </c>
      <c r="G437" s="32" t="str">
        <f t="shared" si="12"/>
        <v/>
      </c>
      <c r="H437" s="37" t="str">
        <f>IF(C437="вых","",IF(VLOOKUP(B437,'Плановые пиковые часы'!$A$6:$B$29,2,FALSE)=1,1,""))</f>
        <v/>
      </c>
      <c r="I437" s="37" t="str">
        <f t="shared" si="13"/>
        <v/>
      </c>
      <c r="J437" s="37"/>
    </row>
    <row r="438" spans="1:10" x14ac:dyDescent="0.3">
      <c r="A438" s="3">
        <v>43452</v>
      </c>
      <c r="B438">
        <v>24</v>
      </c>
      <c r="C438" s="21" t="str">
        <f>VLOOKUP(A438,Справочник!A$2:B$32,2,FALSE)</f>
        <v>раб</v>
      </c>
      <c r="D438">
        <v>1111</v>
      </c>
      <c r="E438">
        <v>1.1611899999999999</v>
      </c>
      <c r="F438" s="32" t="str">
        <f>IF(C438="вых","",IF(VLOOKUP(A438,'Пиковый час'!$A$11:$B$31,2,FALSE)=Расчет!B438,1,""))</f>
        <v/>
      </c>
      <c r="G438" s="32" t="str">
        <f t="shared" si="12"/>
        <v/>
      </c>
      <c r="H438" s="37" t="str">
        <f>IF(C438="вых","",IF(VLOOKUP(B438,'Плановые пиковые часы'!$A$6:$B$29,2,FALSE)=1,1,""))</f>
        <v/>
      </c>
      <c r="I438" s="37" t="str">
        <f t="shared" si="13"/>
        <v/>
      </c>
      <c r="J438" s="37"/>
    </row>
    <row r="439" spans="1:10" x14ac:dyDescent="0.3">
      <c r="A439" s="3">
        <v>43453</v>
      </c>
      <c r="B439">
        <v>1</v>
      </c>
      <c r="C439" s="21" t="str">
        <f>VLOOKUP(A439,Справочник!A$2:B$32,2,FALSE)</f>
        <v>раб</v>
      </c>
      <c r="D439">
        <v>1108</v>
      </c>
      <c r="E439">
        <v>1.0318000000000001</v>
      </c>
      <c r="F439" s="32" t="str">
        <f>IF(C439="вых","",IF(VLOOKUP(A439,'Пиковый час'!$A$11:$B$31,2,FALSE)=Расчет!B439,1,""))</f>
        <v/>
      </c>
      <c r="G439" s="32" t="str">
        <f t="shared" si="12"/>
        <v/>
      </c>
      <c r="H439" s="37" t="str">
        <f>IF(C439="вых","",IF(VLOOKUP(B439,'Плановые пиковые часы'!$A$6:$B$29,2,FALSE)=1,1,""))</f>
        <v/>
      </c>
      <c r="I439" s="37" t="str">
        <f t="shared" si="13"/>
        <v/>
      </c>
      <c r="J439" s="37">
        <f>IF(C439="вых","",MAX(I439:I462))</f>
        <v>2350</v>
      </c>
    </row>
    <row r="440" spans="1:10" x14ac:dyDescent="0.3">
      <c r="A440" s="3">
        <v>43453</v>
      </c>
      <c r="B440">
        <v>2</v>
      </c>
      <c r="C440" s="21" t="str">
        <f>VLOOKUP(A440,Справочник!A$2:B$32,2,FALSE)</f>
        <v>раб</v>
      </c>
      <c r="D440">
        <v>1103</v>
      </c>
      <c r="E440">
        <v>0.93529999999999991</v>
      </c>
      <c r="F440" s="32" t="str">
        <f>IF(C440="вых","",IF(VLOOKUP(A440,'Пиковый час'!$A$11:$B$31,2,FALSE)=Расчет!B440,1,""))</f>
        <v/>
      </c>
      <c r="G440" s="32" t="str">
        <f t="shared" si="12"/>
        <v/>
      </c>
      <c r="H440" s="37" t="str">
        <f>IF(C440="вых","",IF(VLOOKUP(B440,'Плановые пиковые часы'!$A$6:$B$29,2,FALSE)=1,1,""))</f>
        <v/>
      </c>
      <c r="I440" s="37" t="str">
        <f t="shared" si="13"/>
        <v/>
      </c>
      <c r="J440" s="37"/>
    </row>
    <row r="441" spans="1:10" x14ac:dyDescent="0.3">
      <c r="A441" s="3">
        <v>43453</v>
      </c>
      <c r="B441">
        <v>3</v>
      </c>
      <c r="C441" s="21" t="str">
        <f>VLOOKUP(A441,Справочник!A$2:B$32,2,FALSE)</f>
        <v>раб</v>
      </c>
      <c r="D441">
        <v>1101</v>
      </c>
      <c r="E441">
        <v>0.89329999999999998</v>
      </c>
      <c r="F441" s="32" t="str">
        <f>IF(C441="вых","",IF(VLOOKUP(A441,'Пиковый час'!$A$11:$B$31,2,FALSE)=Расчет!B441,1,""))</f>
        <v/>
      </c>
      <c r="G441" s="32" t="str">
        <f t="shared" si="12"/>
        <v/>
      </c>
      <c r="H441" s="37" t="str">
        <f>IF(C441="вых","",IF(VLOOKUP(B441,'Плановые пиковые часы'!$A$6:$B$29,2,FALSE)=1,1,""))</f>
        <v/>
      </c>
      <c r="I441" s="37" t="str">
        <f t="shared" si="13"/>
        <v/>
      </c>
      <c r="J441" s="37"/>
    </row>
    <row r="442" spans="1:10" x14ac:dyDescent="0.3">
      <c r="A442" s="3">
        <v>43453</v>
      </c>
      <c r="B442">
        <v>4</v>
      </c>
      <c r="C442" s="21" t="str">
        <f>VLOOKUP(A442,Справочник!A$2:B$32,2,FALSE)</f>
        <v>раб</v>
      </c>
      <c r="D442">
        <v>1102</v>
      </c>
      <c r="E442">
        <v>0.87730999999999992</v>
      </c>
      <c r="F442" s="32" t="str">
        <f>IF(C442="вых","",IF(VLOOKUP(A442,'Пиковый час'!$A$11:$B$31,2,FALSE)=Расчет!B442,1,""))</f>
        <v/>
      </c>
      <c r="G442" s="32" t="str">
        <f t="shared" si="12"/>
        <v/>
      </c>
      <c r="H442" s="37" t="str">
        <f>IF(C442="вых","",IF(VLOOKUP(B442,'Плановые пиковые часы'!$A$6:$B$29,2,FALSE)=1,1,""))</f>
        <v/>
      </c>
      <c r="I442" s="37" t="str">
        <f t="shared" si="13"/>
        <v/>
      </c>
      <c r="J442" s="37"/>
    </row>
    <row r="443" spans="1:10" x14ac:dyDescent="0.3">
      <c r="A443" s="3">
        <v>43453</v>
      </c>
      <c r="B443">
        <v>5</v>
      </c>
      <c r="C443" s="21" t="str">
        <f>VLOOKUP(A443,Справочник!A$2:B$32,2,FALSE)</f>
        <v>раб</v>
      </c>
      <c r="D443">
        <v>1102</v>
      </c>
      <c r="E443">
        <v>0.91727000000000003</v>
      </c>
      <c r="F443" s="32" t="str">
        <f>IF(C443="вых","",IF(VLOOKUP(A443,'Пиковый час'!$A$11:$B$31,2,FALSE)=Расчет!B443,1,""))</f>
        <v/>
      </c>
      <c r="G443" s="32" t="str">
        <f t="shared" si="12"/>
        <v/>
      </c>
      <c r="H443" s="37" t="str">
        <f>IF(C443="вых","",IF(VLOOKUP(B443,'Плановые пиковые часы'!$A$6:$B$29,2,FALSE)=1,1,""))</f>
        <v/>
      </c>
      <c r="I443" s="37" t="str">
        <f t="shared" si="13"/>
        <v/>
      </c>
      <c r="J443" s="37"/>
    </row>
    <row r="444" spans="1:10" x14ac:dyDescent="0.3">
      <c r="A444" s="3">
        <v>43453</v>
      </c>
      <c r="B444">
        <v>6</v>
      </c>
      <c r="C444" s="21" t="str">
        <f>VLOOKUP(A444,Справочник!A$2:B$32,2,FALSE)</f>
        <v>раб</v>
      </c>
      <c r="D444">
        <v>1119</v>
      </c>
      <c r="E444">
        <v>1.0239400000000001</v>
      </c>
      <c r="F444" s="32" t="str">
        <f>IF(C444="вых","",IF(VLOOKUP(A444,'Пиковый час'!$A$11:$B$31,2,FALSE)=Расчет!B444,1,""))</f>
        <v/>
      </c>
      <c r="G444" s="32" t="str">
        <f t="shared" si="12"/>
        <v/>
      </c>
      <c r="H444" s="37" t="str">
        <f>IF(C444="вых","",IF(VLOOKUP(B444,'Плановые пиковые часы'!$A$6:$B$29,2,FALSE)=1,1,""))</f>
        <v/>
      </c>
      <c r="I444" s="37" t="str">
        <f t="shared" si="13"/>
        <v/>
      </c>
      <c r="J444" s="37"/>
    </row>
    <row r="445" spans="1:10" x14ac:dyDescent="0.3">
      <c r="A445" s="3">
        <v>43453</v>
      </c>
      <c r="B445">
        <v>7</v>
      </c>
      <c r="C445" s="21" t="str">
        <f>VLOOKUP(A445,Справочник!A$2:B$32,2,FALSE)</f>
        <v>раб</v>
      </c>
      <c r="D445">
        <v>1195</v>
      </c>
      <c r="E445">
        <v>1.1476099999999998</v>
      </c>
      <c r="F445" s="32" t="str">
        <f>IF(C445="вых","",IF(VLOOKUP(A445,'Пиковый час'!$A$11:$B$31,2,FALSE)=Расчет!B445,1,""))</f>
        <v/>
      </c>
      <c r="G445" s="32" t="str">
        <f t="shared" si="12"/>
        <v/>
      </c>
      <c r="H445" s="37" t="str">
        <f>IF(C445="вых","",IF(VLOOKUP(B445,'Плановые пиковые часы'!$A$6:$B$29,2,FALSE)=1,1,""))</f>
        <v/>
      </c>
      <c r="I445" s="37" t="str">
        <f t="shared" si="13"/>
        <v/>
      </c>
      <c r="J445" s="37"/>
    </row>
    <row r="446" spans="1:10" x14ac:dyDescent="0.3">
      <c r="A446" s="3">
        <v>43453</v>
      </c>
      <c r="B446">
        <v>8</v>
      </c>
      <c r="C446" s="21" t="str">
        <f>VLOOKUP(A446,Справочник!A$2:B$32,2,FALSE)</f>
        <v>раб</v>
      </c>
      <c r="D446">
        <v>1377</v>
      </c>
      <c r="E446">
        <v>1.43127</v>
      </c>
      <c r="F446" s="32" t="str">
        <f>IF(C446="вых","",IF(VLOOKUP(A446,'Пиковый час'!$A$11:$B$31,2,FALSE)=Расчет!B446,1,""))</f>
        <v/>
      </c>
      <c r="G446" s="32" t="str">
        <f t="shared" si="12"/>
        <v/>
      </c>
      <c r="H446" s="37">
        <f>IF(C446="вых","",IF(VLOOKUP(B446,'Плановые пиковые часы'!$A$6:$B$29,2,FALSE)=1,1,""))</f>
        <v>1</v>
      </c>
      <c r="I446" s="37">
        <f t="shared" si="13"/>
        <v>1377</v>
      </c>
      <c r="J446" s="37"/>
    </row>
    <row r="447" spans="1:10" x14ac:dyDescent="0.3">
      <c r="A447" s="3">
        <v>43453</v>
      </c>
      <c r="B447">
        <v>9</v>
      </c>
      <c r="C447" s="21" t="str">
        <f>VLOOKUP(A447,Справочник!A$2:B$32,2,FALSE)</f>
        <v>раб</v>
      </c>
      <c r="D447">
        <v>1879</v>
      </c>
      <c r="E447">
        <v>1.4880799999999998</v>
      </c>
      <c r="F447" s="32" t="str">
        <f>IF(C447="вых","",IF(VLOOKUP(A447,'Пиковый час'!$A$11:$B$31,2,FALSE)=Расчет!B447,1,""))</f>
        <v/>
      </c>
      <c r="G447" s="32" t="str">
        <f t="shared" si="12"/>
        <v/>
      </c>
      <c r="H447" s="37">
        <f>IF(C447="вых","",IF(VLOOKUP(B447,'Плановые пиковые часы'!$A$6:$B$29,2,FALSE)=1,1,""))</f>
        <v>1</v>
      </c>
      <c r="I447" s="37">
        <f t="shared" si="13"/>
        <v>1879</v>
      </c>
      <c r="J447" s="37"/>
    </row>
    <row r="448" spans="1:10" x14ac:dyDescent="0.3">
      <c r="A448" s="3">
        <v>43453</v>
      </c>
      <c r="B448">
        <v>10</v>
      </c>
      <c r="C448" s="21" t="str">
        <f>VLOOKUP(A448,Справочник!A$2:B$32,2,FALSE)</f>
        <v>раб</v>
      </c>
      <c r="D448">
        <v>2171</v>
      </c>
      <c r="E448">
        <v>1.51657</v>
      </c>
      <c r="F448" s="32" t="str">
        <f>IF(C448="вых","",IF(VLOOKUP(A448,'Пиковый час'!$A$11:$B$31,2,FALSE)=Расчет!B448,1,""))</f>
        <v/>
      </c>
      <c r="G448" s="32" t="str">
        <f t="shared" si="12"/>
        <v/>
      </c>
      <c r="H448" s="37">
        <f>IF(C448="вых","",IF(VLOOKUP(B448,'Плановые пиковые часы'!$A$6:$B$29,2,FALSE)=1,1,""))</f>
        <v>1</v>
      </c>
      <c r="I448" s="37">
        <f t="shared" si="13"/>
        <v>2171</v>
      </c>
      <c r="J448" s="37"/>
    </row>
    <row r="449" spans="1:10" x14ac:dyDescent="0.3">
      <c r="A449" s="3">
        <v>43453</v>
      </c>
      <c r="B449">
        <v>11</v>
      </c>
      <c r="C449" s="21" t="str">
        <f>VLOOKUP(A449,Справочник!A$2:B$32,2,FALSE)</f>
        <v>раб</v>
      </c>
      <c r="D449">
        <v>2350</v>
      </c>
      <c r="E449">
        <v>1.53148</v>
      </c>
      <c r="F449" s="32" t="str">
        <f>IF(C449="вых","",IF(VLOOKUP(A449,'Пиковый час'!$A$11:$B$31,2,FALSE)=Расчет!B449,1,""))</f>
        <v/>
      </c>
      <c r="G449" s="32" t="str">
        <f t="shared" si="12"/>
        <v/>
      </c>
      <c r="H449" s="37">
        <f>IF(C449="вых","",IF(VLOOKUP(B449,'Плановые пиковые часы'!$A$6:$B$29,2,FALSE)=1,1,""))</f>
        <v>1</v>
      </c>
      <c r="I449" s="37">
        <f t="shared" si="13"/>
        <v>2350</v>
      </c>
      <c r="J449" s="37"/>
    </row>
    <row r="450" spans="1:10" x14ac:dyDescent="0.3">
      <c r="A450" s="3">
        <v>43453</v>
      </c>
      <c r="B450">
        <v>12</v>
      </c>
      <c r="C450" s="21" t="str">
        <f>VLOOKUP(A450,Справочник!A$2:B$32,2,FALSE)</f>
        <v>раб</v>
      </c>
      <c r="D450">
        <v>2339</v>
      </c>
      <c r="E450">
        <v>1.52606</v>
      </c>
      <c r="F450" s="32" t="str">
        <f>IF(C450="вых","",IF(VLOOKUP(A450,'Пиковый час'!$A$11:$B$31,2,FALSE)=Расчет!B450,1,""))</f>
        <v/>
      </c>
      <c r="G450" s="32" t="str">
        <f t="shared" si="12"/>
        <v/>
      </c>
      <c r="H450" s="37">
        <f>IF(C450="вых","",IF(VLOOKUP(B450,'Плановые пиковые часы'!$A$6:$B$29,2,FALSE)=1,1,""))</f>
        <v>1</v>
      </c>
      <c r="I450" s="37">
        <f t="shared" si="13"/>
        <v>2339</v>
      </c>
      <c r="J450" s="37"/>
    </row>
    <row r="451" spans="1:10" x14ac:dyDescent="0.3">
      <c r="A451" s="3">
        <v>43453</v>
      </c>
      <c r="B451">
        <v>13</v>
      </c>
      <c r="C451" s="21" t="str">
        <f>VLOOKUP(A451,Справочник!A$2:B$32,2,FALSE)</f>
        <v>раб</v>
      </c>
      <c r="D451">
        <v>2252</v>
      </c>
      <c r="E451">
        <v>1.5214100000000002</v>
      </c>
      <c r="F451" s="32" t="str">
        <f>IF(C451="вых","",IF(VLOOKUP(A451,'Пиковый час'!$A$11:$B$31,2,FALSE)=Расчет!B451,1,""))</f>
        <v/>
      </c>
      <c r="G451" s="32" t="str">
        <f t="shared" si="12"/>
        <v/>
      </c>
      <c r="H451" s="37" t="str">
        <f>IF(C451="вых","",IF(VLOOKUP(B451,'Плановые пиковые часы'!$A$6:$B$29,2,FALSE)=1,1,""))</f>
        <v/>
      </c>
      <c r="I451" s="37" t="str">
        <f t="shared" si="13"/>
        <v/>
      </c>
      <c r="J451" s="37"/>
    </row>
    <row r="452" spans="1:10" x14ac:dyDescent="0.3">
      <c r="A452" s="3">
        <v>43453</v>
      </c>
      <c r="B452">
        <v>14</v>
      </c>
      <c r="C452" s="21" t="str">
        <f>VLOOKUP(A452,Справочник!A$2:B$32,2,FALSE)</f>
        <v>раб</v>
      </c>
      <c r="D452">
        <v>2163</v>
      </c>
      <c r="E452">
        <v>1.5282100000000001</v>
      </c>
      <c r="F452" s="32" t="str">
        <f>IF(C452="вых","",IF(VLOOKUP(A452,'Пиковый час'!$A$11:$B$31,2,FALSE)=Расчет!B452,1,""))</f>
        <v/>
      </c>
      <c r="G452" s="32" t="str">
        <f t="shared" si="12"/>
        <v/>
      </c>
      <c r="H452" s="37" t="str">
        <f>IF(C452="вых","",IF(VLOOKUP(B452,'Плановые пиковые часы'!$A$6:$B$29,2,FALSE)=1,1,""))</f>
        <v/>
      </c>
      <c r="I452" s="37" t="str">
        <f t="shared" si="13"/>
        <v/>
      </c>
      <c r="J452" s="37"/>
    </row>
    <row r="453" spans="1:10" x14ac:dyDescent="0.3">
      <c r="A453" s="3">
        <v>43453</v>
      </c>
      <c r="B453">
        <v>15</v>
      </c>
      <c r="C453" s="21" t="str">
        <f>VLOOKUP(A453,Справочник!A$2:B$32,2,FALSE)</f>
        <v>раб</v>
      </c>
      <c r="D453">
        <v>2101</v>
      </c>
      <c r="E453">
        <v>1.5111199999999998</v>
      </c>
      <c r="F453" s="32" t="str">
        <f>IF(C453="вых","",IF(VLOOKUP(A453,'Пиковый час'!$A$11:$B$31,2,FALSE)=Расчет!B453,1,""))</f>
        <v/>
      </c>
      <c r="G453" s="32" t="str">
        <f t="shared" si="12"/>
        <v/>
      </c>
      <c r="H453" s="37">
        <f>IF(C453="вых","",IF(VLOOKUP(B453,'Плановые пиковые часы'!$A$6:$B$29,2,FALSE)=1,1,""))</f>
        <v>1</v>
      </c>
      <c r="I453" s="37">
        <f t="shared" si="13"/>
        <v>2101</v>
      </c>
      <c r="J453" s="37"/>
    </row>
    <row r="454" spans="1:10" x14ac:dyDescent="0.3">
      <c r="A454" s="3">
        <v>43453</v>
      </c>
      <c r="B454">
        <v>16</v>
      </c>
      <c r="C454" s="21" t="str">
        <f>VLOOKUP(A454,Справочник!A$2:B$32,2,FALSE)</f>
        <v>раб</v>
      </c>
      <c r="D454">
        <v>2019.0000000000002</v>
      </c>
      <c r="E454">
        <v>1.5210599999999999</v>
      </c>
      <c r="F454" s="32" t="str">
        <f>IF(C454="вых","",IF(VLOOKUP(A454,'Пиковый час'!$A$11:$B$31,2,FALSE)=Расчет!B454,1,""))</f>
        <v/>
      </c>
      <c r="G454" s="32" t="str">
        <f t="shared" si="12"/>
        <v/>
      </c>
      <c r="H454" s="37">
        <f>IF(C454="вых","",IF(VLOOKUP(B454,'Плановые пиковые часы'!$A$6:$B$29,2,FALSE)=1,1,""))</f>
        <v>1</v>
      </c>
      <c r="I454" s="37">
        <f t="shared" si="13"/>
        <v>2019.0000000000002</v>
      </c>
      <c r="J454" s="37"/>
    </row>
    <row r="455" spans="1:10" x14ac:dyDescent="0.3">
      <c r="A455" s="3">
        <v>43453</v>
      </c>
      <c r="B455">
        <v>17</v>
      </c>
      <c r="C455" s="21" t="str">
        <f>VLOOKUP(A455,Справочник!A$2:B$32,2,FALSE)</f>
        <v>раб</v>
      </c>
      <c r="D455">
        <v>1649</v>
      </c>
      <c r="E455">
        <v>1.5377400000000001</v>
      </c>
      <c r="F455" s="32" t="str">
        <f>IF(C455="вых","",IF(VLOOKUP(A455,'Пиковый час'!$A$11:$B$31,2,FALSE)=Расчет!B455,1,""))</f>
        <v/>
      </c>
      <c r="G455" s="32" t="str">
        <f t="shared" ref="G455:G518" si="14">IF(F455="","",D455)</f>
        <v/>
      </c>
      <c r="H455" s="37">
        <f>IF(C455="вых","",IF(VLOOKUP(B455,'Плановые пиковые часы'!$A$6:$B$29,2,FALSE)=1,1,""))</f>
        <v>1</v>
      </c>
      <c r="I455" s="37">
        <f t="shared" ref="I455:I518" si="15">IF(H455="","",D455)</f>
        <v>1649</v>
      </c>
      <c r="J455" s="37"/>
    </row>
    <row r="456" spans="1:10" x14ac:dyDescent="0.3">
      <c r="A456" s="3">
        <v>43453</v>
      </c>
      <c r="B456">
        <v>18</v>
      </c>
      <c r="C456" s="21" t="str">
        <f>VLOOKUP(A456,Справочник!A$2:B$32,2,FALSE)</f>
        <v>раб</v>
      </c>
      <c r="D456">
        <v>1340</v>
      </c>
      <c r="E456">
        <v>1.54409</v>
      </c>
      <c r="F456" s="32">
        <f>IF(C456="вых","",IF(VLOOKUP(A456,'Пиковый час'!$A$11:$B$31,2,FALSE)=Расчет!B456,1,""))</f>
        <v>1</v>
      </c>
      <c r="G456" s="32">
        <f t="shared" si="14"/>
        <v>1340</v>
      </c>
      <c r="H456" s="37">
        <f>IF(C456="вых","",IF(VLOOKUP(B456,'Плановые пиковые часы'!$A$6:$B$29,2,FALSE)=1,1,""))</f>
        <v>1</v>
      </c>
      <c r="I456" s="37">
        <f t="shared" si="15"/>
        <v>1340</v>
      </c>
      <c r="J456" s="37"/>
    </row>
    <row r="457" spans="1:10" x14ac:dyDescent="0.3">
      <c r="A457" s="3">
        <v>43453</v>
      </c>
      <c r="B457">
        <v>19</v>
      </c>
      <c r="C457" s="21" t="str">
        <f>VLOOKUP(A457,Справочник!A$2:B$32,2,FALSE)</f>
        <v>раб</v>
      </c>
      <c r="D457">
        <v>1205</v>
      </c>
      <c r="E457">
        <v>1.5136099999999999</v>
      </c>
      <c r="F457" s="32" t="str">
        <f>IF(C457="вых","",IF(VLOOKUP(A457,'Пиковый час'!$A$11:$B$31,2,FALSE)=Расчет!B457,1,""))</f>
        <v/>
      </c>
      <c r="G457" s="32" t="str">
        <f t="shared" si="14"/>
        <v/>
      </c>
      <c r="H457" s="37">
        <f>IF(C457="вых","",IF(VLOOKUP(B457,'Плановые пиковые часы'!$A$6:$B$29,2,FALSE)=1,1,""))</f>
        <v>1</v>
      </c>
      <c r="I457" s="37">
        <f t="shared" si="15"/>
        <v>1205</v>
      </c>
      <c r="J457" s="37"/>
    </row>
    <row r="458" spans="1:10" x14ac:dyDescent="0.3">
      <c r="A458" s="3">
        <v>43453</v>
      </c>
      <c r="B458">
        <v>20</v>
      </c>
      <c r="C458" s="21" t="str">
        <f>VLOOKUP(A458,Справочник!A$2:B$32,2,FALSE)</f>
        <v>раб</v>
      </c>
      <c r="D458">
        <v>1152</v>
      </c>
      <c r="E458">
        <v>1.52335</v>
      </c>
      <c r="F458" s="32" t="str">
        <f>IF(C458="вых","",IF(VLOOKUP(A458,'Пиковый час'!$A$11:$B$31,2,FALSE)=Расчет!B458,1,""))</f>
        <v/>
      </c>
      <c r="G458" s="32" t="str">
        <f t="shared" si="14"/>
        <v/>
      </c>
      <c r="H458" s="37">
        <f>IF(C458="вых","",IF(VLOOKUP(B458,'Плановые пиковые часы'!$A$6:$B$29,2,FALSE)=1,1,""))</f>
        <v>1</v>
      </c>
      <c r="I458" s="37">
        <f t="shared" si="15"/>
        <v>1152</v>
      </c>
      <c r="J458" s="37"/>
    </row>
    <row r="459" spans="1:10" x14ac:dyDescent="0.3">
      <c r="A459" s="3">
        <v>43453</v>
      </c>
      <c r="B459">
        <v>21</v>
      </c>
      <c r="C459" s="21" t="str">
        <f>VLOOKUP(A459,Справочник!A$2:B$32,2,FALSE)</f>
        <v>раб</v>
      </c>
      <c r="D459">
        <v>1127</v>
      </c>
      <c r="E459">
        <v>1.49082</v>
      </c>
      <c r="F459" s="32" t="str">
        <f>IF(C459="вых","",IF(VLOOKUP(A459,'Пиковый час'!$A$11:$B$31,2,FALSE)=Расчет!B459,1,""))</f>
        <v/>
      </c>
      <c r="G459" s="32" t="str">
        <f t="shared" si="14"/>
        <v/>
      </c>
      <c r="H459" s="37">
        <f>IF(C459="вых","",IF(VLOOKUP(B459,'Плановые пиковые часы'!$A$6:$B$29,2,FALSE)=1,1,""))</f>
        <v>1</v>
      </c>
      <c r="I459" s="37">
        <f t="shared" si="15"/>
        <v>1127</v>
      </c>
      <c r="J459" s="37"/>
    </row>
    <row r="460" spans="1:10" x14ac:dyDescent="0.3">
      <c r="A460" s="3">
        <v>43453</v>
      </c>
      <c r="B460">
        <v>22</v>
      </c>
      <c r="C460" s="21" t="str">
        <f>VLOOKUP(A460,Справочник!A$2:B$32,2,FALSE)</f>
        <v>раб</v>
      </c>
      <c r="D460">
        <v>1124</v>
      </c>
      <c r="E460">
        <v>1.4632400000000001</v>
      </c>
      <c r="F460" s="32" t="str">
        <f>IF(C460="вых","",IF(VLOOKUP(A460,'Пиковый час'!$A$11:$B$31,2,FALSE)=Расчет!B460,1,""))</f>
        <v/>
      </c>
      <c r="G460" s="32" t="str">
        <f t="shared" si="14"/>
        <v/>
      </c>
      <c r="H460" s="37" t="str">
        <f>IF(C460="вых","",IF(VLOOKUP(B460,'Плановые пиковые часы'!$A$6:$B$29,2,FALSE)=1,1,""))</f>
        <v/>
      </c>
      <c r="I460" s="37" t="str">
        <f t="shared" si="15"/>
        <v/>
      </c>
      <c r="J460" s="37"/>
    </row>
    <row r="461" spans="1:10" x14ac:dyDescent="0.3">
      <c r="A461" s="3">
        <v>43453</v>
      </c>
      <c r="B461">
        <v>23</v>
      </c>
      <c r="C461" s="21" t="str">
        <f>VLOOKUP(A461,Справочник!A$2:B$32,2,FALSE)</f>
        <v>раб</v>
      </c>
      <c r="D461">
        <v>1115</v>
      </c>
      <c r="E461">
        <v>1.42262</v>
      </c>
      <c r="F461" s="32" t="str">
        <f>IF(C461="вых","",IF(VLOOKUP(A461,'Пиковый час'!$A$11:$B$31,2,FALSE)=Расчет!B461,1,""))</f>
        <v/>
      </c>
      <c r="G461" s="32" t="str">
        <f t="shared" si="14"/>
        <v/>
      </c>
      <c r="H461" s="37" t="str">
        <f>IF(C461="вых","",IF(VLOOKUP(B461,'Плановые пиковые часы'!$A$6:$B$29,2,FALSE)=1,1,""))</f>
        <v/>
      </c>
      <c r="I461" s="37" t="str">
        <f t="shared" si="15"/>
        <v/>
      </c>
      <c r="J461" s="37"/>
    </row>
    <row r="462" spans="1:10" x14ac:dyDescent="0.3">
      <c r="A462" s="3">
        <v>43453</v>
      </c>
      <c r="B462">
        <v>24</v>
      </c>
      <c r="C462" s="21" t="str">
        <f>VLOOKUP(A462,Справочник!A$2:B$32,2,FALSE)</f>
        <v>раб</v>
      </c>
      <c r="D462">
        <v>1117</v>
      </c>
      <c r="E462">
        <v>1.1302099999999999</v>
      </c>
      <c r="F462" s="32" t="str">
        <f>IF(C462="вых","",IF(VLOOKUP(A462,'Пиковый час'!$A$11:$B$31,2,FALSE)=Расчет!B462,1,""))</f>
        <v/>
      </c>
      <c r="G462" s="32" t="str">
        <f t="shared" si="14"/>
        <v/>
      </c>
      <c r="H462" s="37" t="str">
        <f>IF(C462="вых","",IF(VLOOKUP(B462,'Плановые пиковые часы'!$A$6:$B$29,2,FALSE)=1,1,""))</f>
        <v/>
      </c>
      <c r="I462" s="37" t="str">
        <f t="shared" si="15"/>
        <v/>
      </c>
      <c r="J462" s="37"/>
    </row>
    <row r="463" spans="1:10" x14ac:dyDescent="0.3">
      <c r="A463" s="3">
        <v>43454</v>
      </c>
      <c r="B463">
        <v>1</v>
      </c>
      <c r="C463" s="21" t="str">
        <f>VLOOKUP(A463,Справочник!A$2:B$32,2,FALSE)</f>
        <v>раб</v>
      </c>
      <c r="D463">
        <v>1116</v>
      </c>
      <c r="E463">
        <v>0.97145999999999999</v>
      </c>
      <c r="F463" s="32" t="str">
        <f>IF(C463="вых","",IF(VLOOKUP(A463,'Пиковый час'!$A$11:$B$31,2,FALSE)=Расчет!B463,1,""))</f>
        <v/>
      </c>
      <c r="G463" s="32" t="str">
        <f t="shared" si="14"/>
        <v/>
      </c>
      <c r="H463" s="37" t="str">
        <f>IF(C463="вых","",IF(VLOOKUP(B463,'Плановые пиковые часы'!$A$6:$B$29,2,FALSE)=1,1,""))</f>
        <v/>
      </c>
      <c r="I463" s="37" t="str">
        <f t="shared" si="15"/>
        <v/>
      </c>
      <c r="J463" s="37">
        <f>IF(C463="вых","",MAX(I463:I486))</f>
        <v>2288</v>
      </c>
    </row>
    <row r="464" spans="1:10" x14ac:dyDescent="0.3">
      <c r="A464" s="3">
        <v>43454</v>
      </c>
      <c r="B464">
        <v>2</v>
      </c>
      <c r="C464" s="21" t="str">
        <f>VLOOKUP(A464,Справочник!A$2:B$32,2,FALSE)</f>
        <v>раб</v>
      </c>
      <c r="D464">
        <v>1118</v>
      </c>
      <c r="E464">
        <v>0.88263000000000003</v>
      </c>
      <c r="F464" s="32" t="str">
        <f>IF(C464="вых","",IF(VLOOKUP(A464,'Пиковый час'!$A$11:$B$31,2,FALSE)=Расчет!B464,1,""))</f>
        <v/>
      </c>
      <c r="G464" s="32" t="str">
        <f t="shared" si="14"/>
        <v/>
      </c>
      <c r="H464" s="37" t="str">
        <f>IF(C464="вых","",IF(VLOOKUP(B464,'Плановые пиковые часы'!$A$6:$B$29,2,FALSE)=1,1,""))</f>
        <v/>
      </c>
      <c r="I464" s="37" t="str">
        <f t="shared" si="15"/>
        <v/>
      </c>
      <c r="J464" s="37"/>
    </row>
    <row r="465" spans="1:10" x14ac:dyDescent="0.3">
      <c r="A465" s="3">
        <v>43454</v>
      </c>
      <c r="B465">
        <v>3</v>
      </c>
      <c r="C465" s="21" t="str">
        <f>VLOOKUP(A465,Справочник!A$2:B$32,2,FALSE)</f>
        <v>раб</v>
      </c>
      <c r="D465">
        <v>1125</v>
      </c>
      <c r="E465">
        <v>0.83019000000000009</v>
      </c>
      <c r="F465" s="32" t="str">
        <f>IF(C465="вых","",IF(VLOOKUP(A465,'Пиковый час'!$A$11:$B$31,2,FALSE)=Расчет!B465,1,""))</f>
        <v/>
      </c>
      <c r="G465" s="32" t="str">
        <f t="shared" si="14"/>
        <v/>
      </c>
      <c r="H465" s="37" t="str">
        <f>IF(C465="вых","",IF(VLOOKUP(B465,'Плановые пиковые часы'!$A$6:$B$29,2,FALSE)=1,1,""))</f>
        <v/>
      </c>
      <c r="I465" s="37" t="str">
        <f t="shared" si="15"/>
        <v/>
      </c>
      <c r="J465" s="37"/>
    </row>
    <row r="466" spans="1:10" x14ac:dyDescent="0.3">
      <c r="A466" s="3">
        <v>43454</v>
      </c>
      <c r="B466">
        <v>4</v>
      </c>
      <c r="C466" s="21" t="str">
        <f>VLOOKUP(A466,Справочник!A$2:B$32,2,FALSE)</f>
        <v>раб</v>
      </c>
      <c r="D466">
        <v>1125</v>
      </c>
      <c r="E466">
        <v>0.82583000000000006</v>
      </c>
      <c r="F466" s="32" t="str">
        <f>IF(C466="вых","",IF(VLOOKUP(A466,'Пиковый час'!$A$11:$B$31,2,FALSE)=Расчет!B466,1,""))</f>
        <v/>
      </c>
      <c r="G466" s="32" t="str">
        <f t="shared" si="14"/>
        <v/>
      </c>
      <c r="H466" s="37" t="str">
        <f>IF(C466="вых","",IF(VLOOKUP(B466,'Плановые пиковые часы'!$A$6:$B$29,2,FALSE)=1,1,""))</f>
        <v/>
      </c>
      <c r="I466" s="37" t="str">
        <f t="shared" si="15"/>
        <v/>
      </c>
      <c r="J466" s="37"/>
    </row>
    <row r="467" spans="1:10" x14ac:dyDescent="0.3">
      <c r="A467" s="3">
        <v>43454</v>
      </c>
      <c r="B467">
        <v>5</v>
      </c>
      <c r="C467" s="21" t="str">
        <f>VLOOKUP(A467,Справочник!A$2:B$32,2,FALSE)</f>
        <v>раб</v>
      </c>
      <c r="D467">
        <v>1124</v>
      </c>
      <c r="E467">
        <v>0.88708000000000009</v>
      </c>
      <c r="F467" s="32" t="str">
        <f>IF(C467="вых","",IF(VLOOKUP(A467,'Пиковый час'!$A$11:$B$31,2,FALSE)=Расчет!B467,1,""))</f>
        <v/>
      </c>
      <c r="G467" s="32" t="str">
        <f t="shared" si="14"/>
        <v/>
      </c>
      <c r="H467" s="37" t="str">
        <f>IF(C467="вых","",IF(VLOOKUP(B467,'Плановые пиковые часы'!$A$6:$B$29,2,FALSE)=1,1,""))</f>
        <v/>
      </c>
      <c r="I467" s="37" t="str">
        <f t="shared" si="15"/>
        <v/>
      </c>
      <c r="J467" s="37"/>
    </row>
    <row r="468" spans="1:10" x14ac:dyDescent="0.3">
      <c r="A468" s="3">
        <v>43454</v>
      </c>
      <c r="B468">
        <v>6</v>
      </c>
      <c r="C468" s="21" t="str">
        <f>VLOOKUP(A468,Справочник!A$2:B$32,2,FALSE)</f>
        <v>раб</v>
      </c>
      <c r="D468">
        <v>1132</v>
      </c>
      <c r="E468">
        <v>1.0080800000000001</v>
      </c>
      <c r="F468" s="32" t="str">
        <f>IF(C468="вых","",IF(VLOOKUP(A468,'Пиковый час'!$A$11:$B$31,2,FALSE)=Расчет!B468,1,""))</f>
        <v/>
      </c>
      <c r="G468" s="32" t="str">
        <f t="shared" si="14"/>
        <v/>
      </c>
      <c r="H468" s="37" t="str">
        <f>IF(C468="вых","",IF(VLOOKUP(B468,'Плановые пиковые часы'!$A$6:$B$29,2,FALSE)=1,1,""))</f>
        <v/>
      </c>
      <c r="I468" s="37" t="str">
        <f t="shared" si="15"/>
        <v/>
      </c>
      <c r="J468" s="37"/>
    </row>
    <row r="469" spans="1:10" x14ac:dyDescent="0.3">
      <c r="A469" s="3">
        <v>43454</v>
      </c>
      <c r="B469">
        <v>7</v>
      </c>
      <c r="C469" s="21" t="str">
        <f>VLOOKUP(A469,Справочник!A$2:B$32,2,FALSE)</f>
        <v>раб</v>
      </c>
      <c r="D469">
        <v>1200</v>
      </c>
      <c r="E469">
        <v>1.0898800000000002</v>
      </c>
      <c r="F469" s="32" t="str">
        <f>IF(C469="вых","",IF(VLOOKUP(A469,'Пиковый час'!$A$11:$B$31,2,FALSE)=Расчет!B469,1,""))</f>
        <v/>
      </c>
      <c r="G469" s="32" t="str">
        <f t="shared" si="14"/>
        <v/>
      </c>
      <c r="H469" s="37" t="str">
        <f>IF(C469="вых","",IF(VLOOKUP(B469,'Плановые пиковые часы'!$A$6:$B$29,2,FALSE)=1,1,""))</f>
        <v/>
      </c>
      <c r="I469" s="37" t="str">
        <f t="shared" si="15"/>
        <v/>
      </c>
      <c r="J469" s="37"/>
    </row>
    <row r="470" spans="1:10" x14ac:dyDescent="0.3">
      <c r="A470" s="3">
        <v>43454</v>
      </c>
      <c r="B470">
        <v>8</v>
      </c>
      <c r="C470" s="21" t="str">
        <f>VLOOKUP(A470,Справочник!A$2:B$32,2,FALSE)</f>
        <v>раб</v>
      </c>
      <c r="D470">
        <v>1378</v>
      </c>
      <c r="E470">
        <v>1.39907</v>
      </c>
      <c r="F470" s="32" t="str">
        <f>IF(C470="вых","",IF(VLOOKUP(A470,'Пиковый час'!$A$11:$B$31,2,FALSE)=Расчет!B470,1,""))</f>
        <v/>
      </c>
      <c r="G470" s="32" t="str">
        <f t="shared" si="14"/>
        <v/>
      </c>
      <c r="H470" s="37">
        <f>IF(C470="вых","",IF(VLOOKUP(B470,'Плановые пиковые часы'!$A$6:$B$29,2,FALSE)=1,1,""))</f>
        <v>1</v>
      </c>
      <c r="I470" s="37">
        <f t="shared" si="15"/>
        <v>1378</v>
      </c>
      <c r="J470" s="37"/>
    </row>
    <row r="471" spans="1:10" x14ac:dyDescent="0.3">
      <c r="A471" s="3">
        <v>43454</v>
      </c>
      <c r="B471">
        <v>9</v>
      </c>
      <c r="C471" s="21" t="str">
        <f>VLOOKUP(A471,Справочник!A$2:B$32,2,FALSE)</f>
        <v>раб</v>
      </c>
      <c r="D471">
        <v>1890</v>
      </c>
      <c r="E471">
        <v>1.4542999999999999</v>
      </c>
      <c r="F471" s="32" t="str">
        <f>IF(C471="вых","",IF(VLOOKUP(A471,'Пиковый час'!$A$11:$B$31,2,FALSE)=Расчет!B471,1,""))</f>
        <v/>
      </c>
      <c r="G471" s="32" t="str">
        <f t="shared" si="14"/>
        <v/>
      </c>
      <c r="H471" s="37">
        <f>IF(C471="вых","",IF(VLOOKUP(B471,'Плановые пиковые часы'!$A$6:$B$29,2,FALSE)=1,1,""))</f>
        <v>1</v>
      </c>
      <c r="I471" s="37">
        <f t="shared" si="15"/>
        <v>1890</v>
      </c>
      <c r="J471" s="37"/>
    </row>
    <row r="472" spans="1:10" x14ac:dyDescent="0.3">
      <c r="A472" s="3">
        <v>43454</v>
      </c>
      <c r="B472">
        <v>10</v>
      </c>
      <c r="C472" s="21" t="str">
        <f>VLOOKUP(A472,Справочник!A$2:B$32,2,FALSE)</f>
        <v>раб</v>
      </c>
      <c r="D472">
        <v>2178</v>
      </c>
      <c r="E472">
        <v>1.4998099999999999</v>
      </c>
      <c r="F472" s="32" t="str">
        <f>IF(C472="вых","",IF(VLOOKUP(A472,'Пиковый час'!$A$11:$B$31,2,FALSE)=Расчет!B472,1,""))</f>
        <v/>
      </c>
      <c r="G472" s="32" t="str">
        <f t="shared" si="14"/>
        <v/>
      </c>
      <c r="H472" s="37">
        <f>IF(C472="вых","",IF(VLOOKUP(B472,'Плановые пиковые часы'!$A$6:$B$29,2,FALSE)=1,1,""))</f>
        <v>1</v>
      </c>
      <c r="I472" s="37">
        <f t="shared" si="15"/>
        <v>2178</v>
      </c>
      <c r="J472" s="37"/>
    </row>
    <row r="473" spans="1:10" x14ac:dyDescent="0.3">
      <c r="A473" s="3">
        <v>43454</v>
      </c>
      <c r="B473">
        <v>11</v>
      </c>
      <c r="C473" s="21" t="str">
        <f>VLOOKUP(A473,Справочник!A$2:B$32,2,FALSE)</f>
        <v>раб</v>
      </c>
      <c r="D473">
        <v>2270</v>
      </c>
      <c r="E473">
        <v>1.51474</v>
      </c>
      <c r="F473" s="32" t="str">
        <f>IF(C473="вых","",IF(VLOOKUP(A473,'Пиковый час'!$A$11:$B$31,2,FALSE)=Расчет!B473,1,""))</f>
        <v/>
      </c>
      <c r="G473" s="32" t="str">
        <f t="shared" si="14"/>
        <v/>
      </c>
      <c r="H473" s="37">
        <f>IF(C473="вых","",IF(VLOOKUP(B473,'Плановые пиковые часы'!$A$6:$B$29,2,FALSE)=1,1,""))</f>
        <v>1</v>
      </c>
      <c r="I473" s="37">
        <f t="shared" si="15"/>
        <v>2270</v>
      </c>
      <c r="J473" s="37"/>
    </row>
    <row r="474" spans="1:10" x14ac:dyDescent="0.3">
      <c r="A474" s="3">
        <v>43454</v>
      </c>
      <c r="B474">
        <v>12</v>
      </c>
      <c r="C474" s="21" t="str">
        <f>VLOOKUP(A474,Справочник!A$2:B$32,2,FALSE)</f>
        <v>раб</v>
      </c>
      <c r="D474">
        <v>2288</v>
      </c>
      <c r="E474">
        <v>1.5086300000000001</v>
      </c>
      <c r="F474" s="32" t="str">
        <f>IF(C474="вых","",IF(VLOOKUP(A474,'Пиковый час'!$A$11:$B$31,2,FALSE)=Расчет!B474,1,""))</f>
        <v/>
      </c>
      <c r="G474" s="32" t="str">
        <f t="shared" si="14"/>
        <v/>
      </c>
      <c r="H474" s="37">
        <f>IF(C474="вых","",IF(VLOOKUP(B474,'Плановые пиковые часы'!$A$6:$B$29,2,FALSE)=1,1,""))</f>
        <v>1</v>
      </c>
      <c r="I474" s="37">
        <f t="shared" si="15"/>
        <v>2288</v>
      </c>
      <c r="J474" s="37"/>
    </row>
    <row r="475" spans="1:10" x14ac:dyDescent="0.3">
      <c r="A475" s="3">
        <v>43454</v>
      </c>
      <c r="B475">
        <v>13</v>
      </c>
      <c r="C475" s="21" t="str">
        <f>VLOOKUP(A475,Справочник!A$2:B$32,2,FALSE)</f>
        <v>раб</v>
      </c>
      <c r="D475">
        <v>2267</v>
      </c>
      <c r="E475">
        <v>1.5186099999999998</v>
      </c>
      <c r="F475" s="32" t="str">
        <f>IF(C475="вых","",IF(VLOOKUP(A475,'Пиковый час'!$A$11:$B$31,2,FALSE)=Расчет!B475,1,""))</f>
        <v/>
      </c>
      <c r="G475" s="32" t="str">
        <f t="shared" si="14"/>
        <v/>
      </c>
      <c r="H475" s="37" t="str">
        <f>IF(C475="вых","",IF(VLOOKUP(B475,'Плановые пиковые часы'!$A$6:$B$29,2,FALSE)=1,1,""))</f>
        <v/>
      </c>
      <c r="I475" s="37" t="str">
        <f t="shared" si="15"/>
        <v/>
      </c>
      <c r="J475" s="37"/>
    </row>
    <row r="476" spans="1:10" x14ac:dyDescent="0.3">
      <c r="A476" s="3">
        <v>43454</v>
      </c>
      <c r="B476">
        <v>14</v>
      </c>
      <c r="C476" s="21" t="str">
        <f>VLOOKUP(A476,Справочник!A$2:B$32,2,FALSE)</f>
        <v>раб</v>
      </c>
      <c r="D476">
        <v>2178</v>
      </c>
      <c r="E476">
        <v>1.51875</v>
      </c>
      <c r="F476" s="32" t="str">
        <f>IF(C476="вых","",IF(VLOOKUP(A476,'Пиковый час'!$A$11:$B$31,2,FALSE)=Расчет!B476,1,""))</f>
        <v/>
      </c>
      <c r="G476" s="32" t="str">
        <f t="shared" si="14"/>
        <v/>
      </c>
      <c r="H476" s="37" t="str">
        <f>IF(C476="вых","",IF(VLOOKUP(B476,'Плановые пиковые часы'!$A$6:$B$29,2,FALSE)=1,1,""))</f>
        <v/>
      </c>
      <c r="I476" s="37" t="str">
        <f t="shared" si="15"/>
        <v/>
      </c>
      <c r="J476" s="37"/>
    </row>
    <row r="477" spans="1:10" x14ac:dyDescent="0.3">
      <c r="A477" s="3">
        <v>43454</v>
      </c>
      <c r="B477">
        <v>15</v>
      </c>
      <c r="C477" s="21" t="str">
        <f>VLOOKUP(A477,Справочник!A$2:B$32,2,FALSE)</f>
        <v>раб</v>
      </c>
      <c r="D477">
        <v>2115</v>
      </c>
      <c r="E477">
        <v>1.5092999999999999</v>
      </c>
      <c r="F477" s="32" t="str">
        <f>IF(C477="вых","",IF(VLOOKUP(A477,'Пиковый час'!$A$11:$B$31,2,FALSE)=Расчет!B477,1,""))</f>
        <v/>
      </c>
      <c r="G477" s="32" t="str">
        <f t="shared" si="14"/>
        <v/>
      </c>
      <c r="H477" s="37">
        <f>IF(C477="вых","",IF(VLOOKUP(B477,'Плановые пиковые часы'!$A$6:$B$29,2,FALSE)=1,1,""))</f>
        <v>1</v>
      </c>
      <c r="I477" s="37">
        <f t="shared" si="15"/>
        <v>2115</v>
      </c>
      <c r="J477" s="37"/>
    </row>
    <row r="478" spans="1:10" x14ac:dyDescent="0.3">
      <c r="A478" s="3">
        <v>43454</v>
      </c>
      <c r="B478">
        <v>16</v>
      </c>
      <c r="C478" s="21" t="str">
        <f>VLOOKUP(A478,Справочник!A$2:B$32,2,FALSE)</f>
        <v>раб</v>
      </c>
      <c r="D478">
        <v>2015.0000000000002</v>
      </c>
      <c r="E478">
        <v>1.5140199999999999</v>
      </c>
      <c r="F478" s="32" t="str">
        <f>IF(C478="вых","",IF(VLOOKUP(A478,'Пиковый час'!$A$11:$B$31,2,FALSE)=Расчет!B478,1,""))</f>
        <v/>
      </c>
      <c r="G478" s="32" t="str">
        <f t="shared" si="14"/>
        <v/>
      </c>
      <c r="H478" s="37">
        <f>IF(C478="вых","",IF(VLOOKUP(B478,'Плановые пиковые часы'!$A$6:$B$29,2,FALSE)=1,1,""))</f>
        <v>1</v>
      </c>
      <c r="I478" s="37">
        <f t="shared" si="15"/>
        <v>2015.0000000000002</v>
      </c>
      <c r="J478" s="37"/>
    </row>
    <row r="479" spans="1:10" x14ac:dyDescent="0.3">
      <c r="A479" s="3">
        <v>43454</v>
      </c>
      <c r="B479">
        <v>17</v>
      </c>
      <c r="C479" s="21" t="str">
        <f>VLOOKUP(A479,Справочник!A$2:B$32,2,FALSE)</f>
        <v>раб</v>
      </c>
      <c r="D479">
        <v>1685</v>
      </c>
      <c r="E479">
        <v>1.5312699999999999</v>
      </c>
      <c r="F479" s="32" t="str">
        <f>IF(C479="вых","",IF(VLOOKUP(A479,'Пиковый час'!$A$11:$B$31,2,FALSE)=Расчет!B479,1,""))</f>
        <v/>
      </c>
      <c r="G479" s="32" t="str">
        <f t="shared" si="14"/>
        <v/>
      </c>
      <c r="H479" s="37">
        <f>IF(C479="вых","",IF(VLOOKUP(B479,'Плановые пиковые часы'!$A$6:$B$29,2,FALSE)=1,1,""))</f>
        <v>1</v>
      </c>
      <c r="I479" s="37">
        <f t="shared" si="15"/>
        <v>1685</v>
      </c>
      <c r="J479" s="37"/>
    </row>
    <row r="480" spans="1:10" x14ac:dyDescent="0.3">
      <c r="A480" s="3">
        <v>43454</v>
      </c>
      <c r="B480">
        <v>18</v>
      </c>
      <c r="C480" s="21" t="str">
        <f>VLOOKUP(A480,Справочник!A$2:B$32,2,FALSE)</f>
        <v>раб</v>
      </c>
      <c r="D480">
        <v>1383</v>
      </c>
      <c r="E480">
        <v>1.5345</v>
      </c>
      <c r="F480" s="32">
        <f>IF(C480="вых","",IF(VLOOKUP(A480,'Пиковый час'!$A$11:$B$31,2,FALSE)=Расчет!B480,1,""))</f>
        <v>1</v>
      </c>
      <c r="G480" s="32">
        <f t="shared" si="14"/>
        <v>1383</v>
      </c>
      <c r="H480" s="37">
        <f>IF(C480="вых","",IF(VLOOKUP(B480,'Плановые пиковые часы'!$A$6:$B$29,2,FALSE)=1,1,""))</f>
        <v>1</v>
      </c>
      <c r="I480" s="37">
        <f t="shared" si="15"/>
        <v>1383</v>
      </c>
      <c r="J480" s="37"/>
    </row>
    <row r="481" spans="1:10" x14ac:dyDescent="0.3">
      <c r="A481" s="3">
        <v>43454</v>
      </c>
      <c r="B481">
        <v>19</v>
      </c>
      <c r="C481" s="21" t="str">
        <f>VLOOKUP(A481,Справочник!A$2:B$32,2,FALSE)</f>
        <v>раб</v>
      </c>
      <c r="D481">
        <v>1266</v>
      </c>
      <c r="E481">
        <v>1.5360400000000001</v>
      </c>
      <c r="F481" s="32" t="str">
        <f>IF(C481="вых","",IF(VLOOKUP(A481,'Пиковый час'!$A$11:$B$31,2,FALSE)=Расчет!B481,1,""))</f>
        <v/>
      </c>
      <c r="G481" s="32" t="str">
        <f t="shared" si="14"/>
        <v/>
      </c>
      <c r="H481" s="37">
        <f>IF(C481="вых","",IF(VLOOKUP(B481,'Плановые пиковые часы'!$A$6:$B$29,2,FALSE)=1,1,""))</f>
        <v>1</v>
      </c>
      <c r="I481" s="37">
        <f t="shared" si="15"/>
        <v>1266</v>
      </c>
      <c r="J481" s="37"/>
    </row>
    <row r="482" spans="1:10" x14ac:dyDescent="0.3">
      <c r="A482" s="3">
        <v>43454</v>
      </c>
      <c r="B482">
        <v>20</v>
      </c>
      <c r="C482" s="21" t="str">
        <f>VLOOKUP(A482,Справочник!A$2:B$32,2,FALSE)</f>
        <v>раб</v>
      </c>
      <c r="D482">
        <v>1175</v>
      </c>
      <c r="E482">
        <v>1.5134300000000001</v>
      </c>
      <c r="F482" s="32" t="str">
        <f>IF(C482="вых","",IF(VLOOKUP(A482,'Пиковый час'!$A$11:$B$31,2,FALSE)=Расчет!B482,1,""))</f>
        <v/>
      </c>
      <c r="G482" s="32" t="str">
        <f t="shared" si="14"/>
        <v/>
      </c>
      <c r="H482" s="37">
        <f>IF(C482="вых","",IF(VLOOKUP(B482,'Плановые пиковые часы'!$A$6:$B$29,2,FALSE)=1,1,""))</f>
        <v>1</v>
      </c>
      <c r="I482" s="37">
        <f t="shared" si="15"/>
        <v>1175</v>
      </c>
      <c r="J482" s="37"/>
    </row>
    <row r="483" spans="1:10" x14ac:dyDescent="0.3">
      <c r="A483" s="3">
        <v>43454</v>
      </c>
      <c r="B483">
        <v>21</v>
      </c>
      <c r="C483" s="21" t="str">
        <f>VLOOKUP(A483,Справочник!A$2:B$32,2,FALSE)</f>
        <v>раб</v>
      </c>
      <c r="D483">
        <v>1131</v>
      </c>
      <c r="E483">
        <v>1.47783</v>
      </c>
      <c r="F483" s="32" t="str">
        <f>IF(C483="вых","",IF(VLOOKUP(A483,'Пиковый час'!$A$11:$B$31,2,FALSE)=Расчет!B483,1,""))</f>
        <v/>
      </c>
      <c r="G483" s="32" t="str">
        <f t="shared" si="14"/>
        <v/>
      </c>
      <c r="H483" s="37">
        <f>IF(C483="вых","",IF(VLOOKUP(B483,'Плановые пиковые часы'!$A$6:$B$29,2,FALSE)=1,1,""))</f>
        <v>1</v>
      </c>
      <c r="I483" s="37">
        <f t="shared" si="15"/>
        <v>1131</v>
      </c>
      <c r="J483" s="37"/>
    </row>
    <row r="484" spans="1:10" x14ac:dyDescent="0.3">
      <c r="A484" s="3">
        <v>43454</v>
      </c>
      <c r="B484">
        <v>22</v>
      </c>
      <c r="C484" s="21" t="str">
        <f>VLOOKUP(A484,Справочник!A$2:B$32,2,FALSE)</f>
        <v>раб</v>
      </c>
      <c r="D484">
        <v>1131</v>
      </c>
      <c r="E484">
        <v>1.4718499999999999</v>
      </c>
      <c r="F484" s="32" t="str">
        <f>IF(C484="вых","",IF(VLOOKUP(A484,'Пиковый час'!$A$11:$B$31,2,FALSE)=Расчет!B484,1,""))</f>
        <v/>
      </c>
      <c r="G484" s="32" t="str">
        <f t="shared" si="14"/>
        <v/>
      </c>
      <c r="H484" s="37" t="str">
        <f>IF(C484="вых","",IF(VLOOKUP(B484,'Плановые пиковые часы'!$A$6:$B$29,2,FALSE)=1,1,""))</f>
        <v/>
      </c>
      <c r="I484" s="37" t="str">
        <f t="shared" si="15"/>
        <v/>
      </c>
      <c r="J484" s="37"/>
    </row>
    <row r="485" spans="1:10" x14ac:dyDescent="0.3">
      <c r="A485" s="3">
        <v>43454</v>
      </c>
      <c r="B485">
        <v>23</v>
      </c>
      <c r="C485" s="21" t="str">
        <f>VLOOKUP(A485,Справочник!A$2:B$32,2,FALSE)</f>
        <v>раб</v>
      </c>
      <c r="D485">
        <v>1115</v>
      </c>
      <c r="E485">
        <v>1.42591</v>
      </c>
      <c r="F485" s="32" t="str">
        <f>IF(C485="вых","",IF(VLOOKUP(A485,'Пиковый час'!$A$11:$B$31,2,FALSE)=Расчет!B485,1,""))</f>
        <v/>
      </c>
      <c r="G485" s="32" t="str">
        <f t="shared" si="14"/>
        <v/>
      </c>
      <c r="H485" s="37" t="str">
        <f>IF(C485="вых","",IF(VLOOKUP(B485,'Плановые пиковые часы'!$A$6:$B$29,2,FALSE)=1,1,""))</f>
        <v/>
      </c>
      <c r="I485" s="37" t="str">
        <f t="shared" si="15"/>
        <v/>
      </c>
      <c r="J485" s="37"/>
    </row>
    <row r="486" spans="1:10" x14ac:dyDescent="0.3">
      <c r="A486" s="3">
        <v>43454</v>
      </c>
      <c r="B486">
        <v>24</v>
      </c>
      <c r="C486" s="21" t="str">
        <f>VLOOKUP(A486,Справочник!A$2:B$32,2,FALSE)</f>
        <v>раб</v>
      </c>
      <c r="D486">
        <v>1110</v>
      </c>
      <c r="E486">
        <v>1.1248800000000001</v>
      </c>
      <c r="F486" s="32" t="str">
        <f>IF(C486="вых","",IF(VLOOKUP(A486,'Пиковый час'!$A$11:$B$31,2,FALSE)=Расчет!B486,1,""))</f>
        <v/>
      </c>
      <c r="G486" s="32" t="str">
        <f t="shared" si="14"/>
        <v/>
      </c>
      <c r="H486" s="37" t="str">
        <f>IF(C486="вых","",IF(VLOOKUP(B486,'Плановые пиковые часы'!$A$6:$B$29,2,FALSE)=1,1,""))</f>
        <v/>
      </c>
      <c r="I486" s="37" t="str">
        <f t="shared" si="15"/>
        <v/>
      </c>
      <c r="J486" s="37"/>
    </row>
    <row r="487" spans="1:10" x14ac:dyDescent="0.3">
      <c r="A487" s="3">
        <v>43455</v>
      </c>
      <c r="B487">
        <v>1</v>
      </c>
      <c r="C487" s="21" t="str">
        <f>VLOOKUP(A487,Справочник!A$2:B$32,2,FALSE)</f>
        <v>раб</v>
      </c>
      <c r="D487">
        <v>1115</v>
      </c>
      <c r="E487">
        <v>1.0151699999999999</v>
      </c>
      <c r="F487" s="32" t="str">
        <f>IF(C487="вых","",IF(VLOOKUP(A487,'Пиковый час'!$A$11:$B$31,2,FALSE)=Расчет!B487,1,""))</f>
        <v/>
      </c>
      <c r="G487" s="32" t="str">
        <f t="shared" si="14"/>
        <v/>
      </c>
      <c r="H487" s="37" t="str">
        <f>IF(C487="вых","",IF(VLOOKUP(B487,'Плановые пиковые часы'!$A$6:$B$29,2,FALSE)=1,1,""))</f>
        <v/>
      </c>
      <c r="I487" s="37" t="str">
        <f t="shared" si="15"/>
        <v/>
      </c>
      <c r="J487" s="37">
        <f>IF(C487="вых","",MAX(I487:I510))</f>
        <v>2227</v>
      </c>
    </row>
    <row r="488" spans="1:10" x14ac:dyDescent="0.3">
      <c r="A488" s="3">
        <v>43455</v>
      </c>
      <c r="B488">
        <v>2</v>
      </c>
      <c r="C488" s="21" t="str">
        <f>VLOOKUP(A488,Справочник!A$2:B$32,2,FALSE)</f>
        <v>раб</v>
      </c>
      <c r="D488">
        <v>1107</v>
      </c>
      <c r="E488">
        <v>0.93511999999999995</v>
      </c>
      <c r="F488" s="32" t="str">
        <f>IF(C488="вых","",IF(VLOOKUP(A488,'Пиковый час'!$A$11:$B$31,2,FALSE)=Расчет!B488,1,""))</f>
        <v/>
      </c>
      <c r="G488" s="32" t="str">
        <f t="shared" si="14"/>
        <v/>
      </c>
      <c r="H488" s="37" t="str">
        <f>IF(C488="вых","",IF(VLOOKUP(B488,'Плановые пиковые часы'!$A$6:$B$29,2,FALSE)=1,1,""))</f>
        <v/>
      </c>
      <c r="I488" s="37" t="str">
        <f t="shared" si="15"/>
        <v/>
      </c>
      <c r="J488" s="37"/>
    </row>
    <row r="489" spans="1:10" x14ac:dyDescent="0.3">
      <c r="A489" s="3">
        <v>43455</v>
      </c>
      <c r="B489">
        <v>3</v>
      </c>
      <c r="C489" s="21" t="str">
        <f>VLOOKUP(A489,Справочник!A$2:B$32,2,FALSE)</f>
        <v>раб</v>
      </c>
      <c r="D489">
        <v>1107</v>
      </c>
      <c r="E489">
        <v>0.89949999999999997</v>
      </c>
      <c r="F489" s="32" t="str">
        <f>IF(C489="вых","",IF(VLOOKUP(A489,'Пиковый час'!$A$11:$B$31,2,FALSE)=Расчет!B489,1,""))</f>
        <v/>
      </c>
      <c r="G489" s="32" t="str">
        <f t="shared" si="14"/>
        <v/>
      </c>
      <c r="H489" s="37" t="str">
        <f>IF(C489="вых","",IF(VLOOKUP(B489,'Плановые пиковые часы'!$A$6:$B$29,2,FALSE)=1,1,""))</f>
        <v/>
      </c>
      <c r="I489" s="37" t="str">
        <f t="shared" si="15"/>
        <v/>
      </c>
      <c r="J489" s="37"/>
    </row>
    <row r="490" spans="1:10" x14ac:dyDescent="0.3">
      <c r="A490" s="3">
        <v>43455</v>
      </c>
      <c r="B490">
        <v>4</v>
      </c>
      <c r="C490" s="21" t="str">
        <f>VLOOKUP(A490,Справочник!A$2:B$32,2,FALSE)</f>
        <v>раб</v>
      </c>
      <c r="D490">
        <v>1112</v>
      </c>
      <c r="E490">
        <v>0.89561000000000002</v>
      </c>
      <c r="F490" s="32" t="str">
        <f>IF(C490="вых","",IF(VLOOKUP(A490,'Пиковый час'!$A$11:$B$31,2,FALSE)=Расчет!B490,1,""))</f>
        <v/>
      </c>
      <c r="G490" s="32" t="str">
        <f t="shared" si="14"/>
        <v/>
      </c>
      <c r="H490" s="37" t="str">
        <f>IF(C490="вых","",IF(VLOOKUP(B490,'Плановые пиковые часы'!$A$6:$B$29,2,FALSE)=1,1,""))</f>
        <v/>
      </c>
      <c r="I490" s="37" t="str">
        <f t="shared" si="15"/>
        <v/>
      </c>
      <c r="J490" s="37"/>
    </row>
    <row r="491" spans="1:10" x14ac:dyDescent="0.3">
      <c r="A491" s="3">
        <v>43455</v>
      </c>
      <c r="B491">
        <v>5</v>
      </c>
      <c r="C491" s="21" t="str">
        <f>VLOOKUP(A491,Справочник!A$2:B$32,2,FALSE)</f>
        <v>раб</v>
      </c>
      <c r="D491">
        <v>1109</v>
      </c>
      <c r="E491">
        <v>0.91819000000000006</v>
      </c>
      <c r="F491" s="32" t="str">
        <f>IF(C491="вых","",IF(VLOOKUP(A491,'Пиковый час'!$A$11:$B$31,2,FALSE)=Расчет!B491,1,""))</f>
        <v/>
      </c>
      <c r="G491" s="32" t="str">
        <f t="shared" si="14"/>
        <v/>
      </c>
      <c r="H491" s="37" t="str">
        <f>IF(C491="вых","",IF(VLOOKUP(B491,'Плановые пиковые часы'!$A$6:$B$29,2,FALSE)=1,1,""))</f>
        <v/>
      </c>
      <c r="I491" s="37" t="str">
        <f t="shared" si="15"/>
        <v/>
      </c>
      <c r="J491" s="37"/>
    </row>
    <row r="492" spans="1:10" x14ac:dyDescent="0.3">
      <c r="A492" s="3">
        <v>43455</v>
      </c>
      <c r="B492">
        <v>6</v>
      </c>
      <c r="C492" s="21" t="str">
        <f>VLOOKUP(A492,Справочник!A$2:B$32,2,FALSE)</f>
        <v>раб</v>
      </c>
      <c r="D492">
        <v>1112</v>
      </c>
      <c r="E492">
        <v>1.00549</v>
      </c>
      <c r="F492" s="32" t="str">
        <f>IF(C492="вых","",IF(VLOOKUP(A492,'Пиковый час'!$A$11:$B$31,2,FALSE)=Расчет!B492,1,""))</f>
        <v/>
      </c>
      <c r="G492" s="32" t="str">
        <f t="shared" si="14"/>
        <v/>
      </c>
      <c r="H492" s="37" t="str">
        <f>IF(C492="вых","",IF(VLOOKUP(B492,'Плановые пиковые часы'!$A$6:$B$29,2,FALSE)=1,1,""))</f>
        <v/>
      </c>
      <c r="I492" s="37" t="str">
        <f t="shared" si="15"/>
        <v/>
      </c>
      <c r="J492" s="37"/>
    </row>
    <row r="493" spans="1:10" x14ac:dyDescent="0.3">
      <c r="A493" s="3">
        <v>43455</v>
      </c>
      <c r="B493">
        <v>7</v>
      </c>
      <c r="C493" s="21" t="str">
        <f>VLOOKUP(A493,Справочник!A$2:B$32,2,FALSE)</f>
        <v>раб</v>
      </c>
      <c r="D493">
        <v>1194</v>
      </c>
      <c r="E493">
        <v>1.1431900000000002</v>
      </c>
      <c r="F493" s="32" t="str">
        <f>IF(C493="вых","",IF(VLOOKUP(A493,'Пиковый час'!$A$11:$B$31,2,FALSE)=Расчет!B493,1,""))</f>
        <v/>
      </c>
      <c r="G493" s="32" t="str">
        <f t="shared" si="14"/>
        <v/>
      </c>
      <c r="H493" s="37" t="str">
        <f>IF(C493="вых","",IF(VLOOKUP(B493,'Плановые пиковые часы'!$A$6:$B$29,2,FALSE)=1,1,""))</f>
        <v/>
      </c>
      <c r="I493" s="37" t="str">
        <f t="shared" si="15"/>
        <v/>
      </c>
      <c r="J493" s="37"/>
    </row>
    <row r="494" spans="1:10" x14ac:dyDescent="0.3">
      <c r="A494" s="3">
        <v>43455</v>
      </c>
      <c r="B494">
        <v>8</v>
      </c>
      <c r="C494" s="21" t="str">
        <f>VLOOKUP(A494,Справочник!A$2:B$32,2,FALSE)</f>
        <v>раб</v>
      </c>
      <c r="D494">
        <v>1342</v>
      </c>
      <c r="E494">
        <v>1.41767</v>
      </c>
      <c r="F494" s="32" t="str">
        <f>IF(C494="вых","",IF(VLOOKUP(A494,'Пиковый час'!$A$11:$B$31,2,FALSE)=Расчет!B494,1,""))</f>
        <v/>
      </c>
      <c r="G494" s="32" t="str">
        <f t="shared" si="14"/>
        <v/>
      </c>
      <c r="H494" s="37">
        <f>IF(C494="вых","",IF(VLOOKUP(B494,'Плановые пиковые часы'!$A$6:$B$29,2,FALSE)=1,1,""))</f>
        <v>1</v>
      </c>
      <c r="I494" s="37">
        <f t="shared" si="15"/>
        <v>1342</v>
      </c>
      <c r="J494" s="37"/>
    </row>
    <row r="495" spans="1:10" x14ac:dyDescent="0.3">
      <c r="A495" s="3">
        <v>43455</v>
      </c>
      <c r="B495">
        <v>9</v>
      </c>
      <c r="C495" s="21" t="str">
        <f>VLOOKUP(A495,Справочник!A$2:B$32,2,FALSE)</f>
        <v>раб</v>
      </c>
      <c r="D495">
        <v>1895</v>
      </c>
      <c r="E495">
        <v>1.4645999999999999</v>
      </c>
      <c r="F495" s="32" t="str">
        <f>IF(C495="вых","",IF(VLOOKUP(A495,'Пиковый час'!$A$11:$B$31,2,FALSE)=Расчет!B495,1,""))</f>
        <v/>
      </c>
      <c r="G495" s="32" t="str">
        <f t="shared" si="14"/>
        <v/>
      </c>
      <c r="H495" s="37">
        <f>IF(C495="вых","",IF(VLOOKUP(B495,'Плановые пиковые часы'!$A$6:$B$29,2,FALSE)=1,1,""))</f>
        <v>1</v>
      </c>
      <c r="I495" s="37">
        <f t="shared" si="15"/>
        <v>1895</v>
      </c>
      <c r="J495" s="37"/>
    </row>
    <row r="496" spans="1:10" x14ac:dyDescent="0.3">
      <c r="A496" s="3">
        <v>43455</v>
      </c>
      <c r="B496">
        <v>10</v>
      </c>
      <c r="C496" s="21" t="str">
        <f>VLOOKUP(A496,Справочник!A$2:B$32,2,FALSE)</f>
        <v>раб</v>
      </c>
      <c r="D496">
        <v>2164</v>
      </c>
      <c r="E496">
        <v>1.50529</v>
      </c>
      <c r="F496" s="32" t="str">
        <f>IF(C496="вых","",IF(VLOOKUP(A496,'Пиковый час'!$A$11:$B$31,2,FALSE)=Расчет!B496,1,""))</f>
        <v/>
      </c>
      <c r="G496" s="32" t="str">
        <f t="shared" si="14"/>
        <v/>
      </c>
      <c r="H496" s="37">
        <f>IF(C496="вых","",IF(VLOOKUP(B496,'Плановые пиковые часы'!$A$6:$B$29,2,FALSE)=1,1,""))</f>
        <v>1</v>
      </c>
      <c r="I496" s="37">
        <f t="shared" si="15"/>
        <v>2164</v>
      </c>
      <c r="J496" s="37"/>
    </row>
    <row r="497" spans="1:10" x14ac:dyDescent="0.3">
      <c r="A497" s="3">
        <v>43455</v>
      </c>
      <c r="B497">
        <v>11</v>
      </c>
      <c r="C497" s="21" t="str">
        <f>VLOOKUP(A497,Справочник!A$2:B$32,2,FALSE)</f>
        <v>раб</v>
      </c>
      <c r="D497">
        <v>2227</v>
      </c>
      <c r="E497">
        <v>1.5223499999999999</v>
      </c>
      <c r="F497" s="32" t="str">
        <f>IF(C497="вых","",IF(VLOOKUP(A497,'Пиковый час'!$A$11:$B$31,2,FALSE)=Расчет!B497,1,""))</f>
        <v/>
      </c>
      <c r="G497" s="32" t="str">
        <f t="shared" si="14"/>
        <v/>
      </c>
      <c r="H497" s="37">
        <f>IF(C497="вых","",IF(VLOOKUP(B497,'Плановые пиковые часы'!$A$6:$B$29,2,FALSE)=1,1,""))</f>
        <v>1</v>
      </c>
      <c r="I497" s="37">
        <f t="shared" si="15"/>
        <v>2227</v>
      </c>
      <c r="J497" s="37"/>
    </row>
    <row r="498" spans="1:10" x14ac:dyDescent="0.3">
      <c r="A498" s="3">
        <v>43455</v>
      </c>
      <c r="B498">
        <v>12</v>
      </c>
      <c r="C498" s="21" t="str">
        <f>VLOOKUP(A498,Справочник!A$2:B$32,2,FALSE)</f>
        <v>раб</v>
      </c>
      <c r="D498">
        <v>2186</v>
      </c>
      <c r="E498">
        <v>1.526</v>
      </c>
      <c r="F498" s="32" t="str">
        <f>IF(C498="вых","",IF(VLOOKUP(A498,'Пиковый час'!$A$11:$B$31,2,FALSE)=Расчет!B498,1,""))</f>
        <v/>
      </c>
      <c r="G498" s="32" t="str">
        <f t="shared" si="14"/>
        <v/>
      </c>
      <c r="H498" s="37">
        <f>IF(C498="вых","",IF(VLOOKUP(B498,'Плановые пиковые часы'!$A$6:$B$29,2,FALSE)=1,1,""))</f>
        <v>1</v>
      </c>
      <c r="I498" s="37">
        <f t="shared" si="15"/>
        <v>2186</v>
      </c>
      <c r="J498" s="37"/>
    </row>
    <row r="499" spans="1:10" x14ac:dyDescent="0.3">
      <c r="A499" s="3">
        <v>43455</v>
      </c>
      <c r="B499">
        <v>13</v>
      </c>
      <c r="C499" s="21" t="str">
        <f>VLOOKUP(A499,Справочник!A$2:B$32,2,FALSE)</f>
        <v>раб</v>
      </c>
      <c r="D499">
        <v>2086</v>
      </c>
      <c r="E499">
        <v>1.5448900000000001</v>
      </c>
      <c r="F499" s="32" t="str">
        <f>IF(C499="вых","",IF(VLOOKUP(A499,'Пиковый час'!$A$11:$B$31,2,FALSE)=Расчет!B499,1,""))</f>
        <v/>
      </c>
      <c r="G499" s="32" t="str">
        <f t="shared" si="14"/>
        <v/>
      </c>
      <c r="H499" s="37" t="str">
        <f>IF(C499="вых","",IF(VLOOKUP(B499,'Плановые пиковые часы'!$A$6:$B$29,2,FALSE)=1,1,""))</f>
        <v/>
      </c>
      <c r="I499" s="37" t="str">
        <f t="shared" si="15"/>
        <v/>
      </c>
      <c r="J499" s="37"/>
    </row>
    <row r="500" spans="1:10" x14ac:dyDescent="0.3">
      <c r="A500" s="3">
        <v>43455</v>
      </c>
      <c r="B500">
        <v>14</v>
      </c>
      <c r="C500" s="21" t="str">
        <f>VLOOKUP(A500,Справочник!A$2:B$32,2,FALSE)</f>
        <v>раб</v>
      </c>
      <c r="D500">
        <v>2032</v>
      </c>
      <c r="E500">
        <v>1.55585</v>
      </c>
      <c r="F500" s="32" t="str">
        <f>IF(C500="вых","",IF(VLOOKUP(A500,'Пиковый час'!$A$11:$B$31,2,FALSE)=Расчет!B500,1,""))</f>
        <v/>
      </c>
      <c r="G500" s="32" t="str">
        <f t="shared" si="14"/>
        <v/>
      </c>
      <c r="H500" s="37" t="str">
        <f>IF(C500="вых","",IF(VLOOKUP(B500,'Плановые пиковые часы'!$A$6:$B$29,2,FALSE)=1,1,""))</f>
        <v/>
      </c>
      <c r="I500" s="37" t="str">
        <f t="shared" si="15"/>
        <v/>
      </c>
      <c r="J500" s="37"/>
    </row>
    <row r="501" spans="1:10" x14ac:dyDescent="0.3">
      <c r="A501" s="3">
        <v>43455</v>
      </c>
      <c r="B501">
        <v>15</v>
      </c>
      <c r="C501" s="21" t="str">
        <f>VLOOKUP(A501,Справочник!A$2:B$32,2,FALSE)</f>
        <v>раб</v>
      </c>
      <c r="D501">
        <v>1912</v>
      </c>
      <c r="E501">
        <v>1.5259100000000001</v>
      </c>
      <c r="F501" s="32" t="str">
        <f>IF(C501="вых","",IF(VLOOKUP(A501,'Пиковый час'!$A$11:$B$31,2,FALSE)=Расчет!B501,1,""))</f>
        <v/>
      </c>
      <c r="G501" s="32" t="str">
        <f t="shared" si="14"/>
        <v/>
      </c>
      <c r="H501" s="37">
        <f>IF(C501="вых","",IF(VLOOKUP(B501,'Плановые пиковые часы'!$A$6:$B$29,2,FALSE)=1,1,""))</f>
        <v>1</v>
      </c>
      <c r="I501" s="37">
        <f t="shared" si="15"/>
        <v>1912</v>
      </c>
      <c r="J501" s="37"/>
    </row>
    <row r="502" spans="1:10" x14ac:dyDescent="0.3">
      <c r="A502" s="3">
        <v>43455</v>
      </c>
      <c r="B502">
        <v>16</v>
      </c>
      <c r="C502" s="21" t="str">
        <f>VLOOKUP(A502,Справочник!A$2:B$32,2,FALSE)</f>
        <v>раб</v>
      </c>
      <c r="D502">
        <v>1678</v>
      </c>
      <c r="E502">
        <v>1.5161900000000001</v>
      </c>
      <c r="F502" s="32" t="str">
        <f>IF(C502="вых","",IF(VLOOKUP(A502,'Пиковый час'!$A$11:$B$31,2,FALSE)=Расчет!B502,1,""))</f>
        <v/>
      </c>
      <c r="G502" s="32" t="str">
        <f t="shared" si="14"/>
        <v/>
      </c>
      <c r="H502" s="37">
        <f>IF(C502="вых","",IF(VLOOKUP(B502,'Плановые пиковые часы'!$A$6:$B$29,2,FALSE)=1,1,""))</f>
        <v>1</v>
      </c>
      <c r="I502" s="37">
        <f t="shared" si="15"/>
        <v>1678</v>
      </c>
      <c r="J502" s="37"/>
    </row>
    <row r="503" spans="1:10" x14ac:dyDescent="0.3">
      <c r="A503" s="3">
        <v>43455</v>
      </c>
      <c r="B503">
        <v>17</v>
      </c>
      <c r="C503" s="21" t="str">
        <f>VLOOKUP(A503,Справочник!A$2:B$32,2,FALSE)</f>
        <v>раб</v>
      </c>
      <c r="D503">
        <v>1270</v>
      </c>
      <c r="E503">
        <v>1.5465100000000001</v>
      </c>
      <c r="F503" s="32">
        <f>IF(C503="вых","",IF(VLOOKUP(A503,'Пиковый час'!$A$11:$B$31,2,FALSE)=Расчет!B503,1,""))</f>
        <v>1</v>
      </c>
      <c r="G503" s="32">
        <f t="shared" si="14"/>
        <v>1270</v>
      </c>
      <c r="H503" s="37">
        <f>IF(C503="вых","",IF(VLOOKUP(B503,'Плановые пиковые часы'!$A$6:$B$29,2,FALSE)=1,1,""))</f>
        <v>1</v>
      </c>
      <c r="I503" s="37">
        <f t="shared" si="15"/>
        <v>1270</v>
      </c>
      <c r="J503" s="37"/>
    </row>
    <row r="504" spans="1:10" x14ac:dyDescent="0.3">
      <c r="A504" s="3">
        <v>43455</v>
      </c>
      <c r="B504">
        <v>18</v>
      </c>
      <c r="C504" s="21" t="str">
        <f>VLOOKUP(A504,Справочник!A$2:B$32,2,FALSE)</f>
        <v>раб</v>
      </c>
      <c r="D504">
        <v>1136</v>
      </c>
      <c r="E504">
        <v>1.5504</v>
      </c>
      <c r="F504" s="32" t="str">
        <f>IF(C504="вых","",IF(VLOOKUP(A504,'Пиковый час'!$A$11:$B$31,2,FALSE)=Расчет!B504,1,""))</f>
        <v/>
      </c>
      <c r="G504" s="32" t="str">
        <f t="shared" si="14"/>
        <v/>
      </c>
      <c r="H504" s="37">
        <f>IF(C504="вых","",IF(VLOOKUP(B504,'Плановые пиковые часы'!$A$6:$B$29,2,FALSE)=1,1,""))</f>
        <v>1</v>
      </c>
      <c r="I504" s="37">
        <f t="shared" si="15"/>
        <v>1136</v>
      </c>
      <c r="J504" s="37"/>
    </row>
    <row r="505" spans="1:10" x14ac:dyDescent="0.3">
      <c r="A505" s="3">
        <v>43455</v>
      </c>
      <c r="B505">
        <v>19</v>
      </c>
      <c r="C505" s="21" t="str">
        <f>VLOOKUP(A505,Справочник!A$2:B$32,2,FALSE)</f>
        <v>раб</v>
      </c>
      <c r="D505">
        <v>1104</v>
      </c>
      <c r="E505">
        <v>1.5345499999999999</v>
      </c>
      <c r="F505" s="32" t="str">
        <f>IF(C505="вых","",IF(VLOOKUP(A505,'Пиковый час'!$A$11:$B$31,2,FALSE)=Расчет!B505,1,""))</f>
        <v/>
      </c>
      <c r="G505" s="32" t="str">
        <f t="shared" si="14"/>
        <v/>
      </c>
      <c r="H505" s="37">
        <f>IF(C505="вых","",IF(VLOOKUP(B505,'Плановые пиковые часы'!$A$6:$B$29,2,FALSE)=1,1,""))</f>
        <v>1</v>
      </c>
      <c r="I505" s="37">
        <f t="shared" si="15"/>
        <v>1104</v>
      </c>
      <c r="J505" s="37"/>
    </row>
    <row r="506" spans="1:10" x14ac:dyDescent="0.3">
      <c r="A506" s="3">
        <v>43455</v>
      </c>
      <c r="B506">
        <v>20</v>
      </c>
      <c r="C506" s="21" t="str">
        <f>VLOOKUP(A506,Справочник!A$2:B$32,2,FALSE)</f>
        <v>раб</v>
      </c>
      <c r="D506">
        <v>1079</v>
      </c>
      <c r="E506">
        <v>1.5405</v>
      </c>
      <c r="F506" s="32" t="str">
        <f>IF(C506="вых","",IF(VLOOKUP(A506,'Пиковый час'!$A$11:$B$31,2,FALSE)=Расчет!B506,1,""))</f>
        <v/>
      </c>
      <c r="G506" s="32" t="str">
        <f t="shared" si="14"/>
        <v/>
      </c>
      <c r="H506" s="37">
        <f>IF(C506="вых","",IF(VLOOKUP(B506,'Плановые пиковые часы'!$A$6:$B$29,2,FALSE)=1,1,""))</f>
        <v>1</v>
      </c>
      <c r="I506" s="37">
        <f t="shared" si="15"/>
        <v>1079</v>
      </c>
      <c r="J506" s="37"/>
    </row>
    <row r="507" spans="1:10" x14ac:dyDescent="0.3">
      <c r="A507" s="3">
        <v>43455</v>
      </c>
      <c r="B507">
        <v>21</v>
      </c>
      <c r="C507" s="21" t="str">
        <f>VLOOKUP(A507,Справочник!A$2:B$32,2,FALSE)</f>
        <v>раб</v>
      </c>
      <c r="D507">
        <v>1059</v>
      </c>
      <c r="E507">
        <v>1.49831</v>
      </c>
      <c r="F507" s="32" t="str">
        <f>IF(C507="вых","",IF(VLOOKUP(A507,'Пиковый час'!$A$11:$B$31,2,FALSE)=Расчет!B507,1,""))</f>
        <v/>
      </c>
      <c r="G507" s="32" t="str">
        <f t="shared" si="14"/>
        <v/>
      </c>
      <c r="H507" s="37">
        <f>IF(C507="вых","",IF(VLOOKUP(B507,'Плановые пиковые часы'!$A$6:$B$29,2,FALSE)=1,1,""))</f>
        <v>1</v>
      </c>
      <c r="I507" s="37">
        <f t="shared" si="15"/>
        <v>1059</v>
      </c>
      <c r="J507" s="37"/>
    </row>
    <row r="508" spans="1:10" x14ac:dyDescent="0.3">
      <c r="A508" s="3">
        <v>43455</v>
      </c>
      <c r="B508">
        <v>22</v>
      </c>
      <c r="C508" s="21" t="str">
        <f>VLOOKUP(A508,Справочник!A$2:B$32,2,FALSE)</f>
        <v>раб</v>
      </c>
      <c r="D508">
        <v>1054</v>
      </c>
      <c r="E508">
        <v>1.4933699999999999</v>
      </c>
      <c r="F508" s="32" t="str">
        <f>IF(C508="вых","",IF(VLOOKUP(A508,'Пиковый час'!$A$11:$B$31,2,FALSE)=Расчет!B508,1,""))</f>
        <v/>
      </c>
      <c r="G508" s="32" t="str">
        <f t="shared" si="14"/>
        <v/>
      </c>
      <c r="H508" s="37" t="str">
        <f>IF(C508="вых","",IF(VLOOKUP(B508,'Плановые пиковые часы'!$A$6:$B$29,2,FALSE)=1,1,""))</f>
        <v/>
      </c>
      <c r="I508" s="37" t="str">
        <f t="shared" si="15"/>
        <v/>
      </c>
      <c r="J508" s="37"/>
    </row>
    <row r="509" spans="1:10" x14ac:dyDescent="0.3">
      <c r="A509" s="3">
        <v>43455</v>
      </c>
      <c r="B509">
        <v>23</v>
      </c>
      <c r="C509" s="21" t="str">
        <f>VLOOKUP(A509,Справочник!A$2:B$32,2,FALSE)</f>
        <v>раб</v>
      </c>
      <c r="D509">
        <v>1049</v>
      </c>
      <c r="E509">
        <v>1.43933</v>
      </c>
      <c r="F509" s="32" t="str">
        <f>IF(C509="вых","",IF(VLOOKUP(A509,'Пиковый час'!$A$11:$B$31,2,FALSE)=Расчет!B509,1,""))</f>
        <v/>
      </c>
      <c r="G509" s="32" t="str">
        <f t="shared" si="14"/>
        <v/>
      </c>
      <c r="H509" s="37" t="str">
        <f>IF(C509="вых","",IF(VLOOKUP(B509,'Плановые пиковые часы'!$A$6:$B$29,2,FALSE)=1,1,""))</f>
        <v/>
      </c>
      <c r="I509" s="37" t="str">
        <f t="shared" si="15"/>
        <v/>
      </c>
      <c r="J509" s="37"/>
    </row>
    <row r="510" spans="1:10" x14ac:dyDescent="0.3">
      <c r="A510" s="3">
        <v>43455</v>
      </c>
      <c r="B510">
        <v>24</v>
      </c>
      <c r="C510" s="21" t="str">
        <f>VLOOKUP(A510,Справочник!A$2:B$32,2,FALSE)</f>
        <v>раб</v>
      </c>
      <c r="D510">
        <v>1047</v>
      </c>
      <c r="E510">
        <v>1.2951900000000001</v>
      </c>
      <c r="F510" s="32" t="str">
        <f>IF(C510="вых","",IF(VLOOKUP(A510,'Пиковый час'!$A$11:$B$31,2,FALSE)=Расчет!B510,1,""))</f>
        <v/>
      </c>
      <c r="G510" s="32" t="str">
        <f t="shared" si="14"/>
        <v/>
      </c>
      <c r="H510" s="37" t="str">
        <f>IF(C510="вых","",IF(VLOOKUP(B510,'Плановые пиковые часы'!$A$6:$B$29,2,FALSE)=1,1,""))</f>
        <v/>
      </c>
      <c r="I510" s="37" t="str">
        <f t="shared" si="15"/>
        <v/>
      </c>
      <c r="J510" s="37"/>
    </row>
    <row r="511" spans="1:10" x14ac:dyDescent="0.3">
      <c r="A511" s="3">
        <v>43456</v>
      </c>
      <c r="B511">
        <v>1</v>
      </c>
      <c r="C511" s="21" t="str">
        <f>VLOOKUP(A511,Справочник!A$2:B$32,2,FALSE)</f>
        <v>вых</v>
      </c>
      <c r="D511">
        <v>1043</v>
      </c>
      <c r="E511">
        <v>1.16479</v>
      </c>
      <c r="F511" s="32" t="str">
        <f>IF(C511="вых","",IF(VLOOKUP(A511,'Пиковый час'!$A$11:$B$31,2,FALSE)=Расчет!B511,1,""))</f>
        <v/>
      </c>
      <c r="G511" s="32" t="str">
        <f t="shared" si="14"/>
        <v/>
      </c>
      <c r="H511" s="37" t="str">
        <f>IF(C511="вых","",IF(VLOOKUP(B511,'Плановые пиковые часы'!$A$6:$B$29,2,FALSE)=1,1,""))</f>
        <v/>
      </c>
      <c r="I511" s="37" t="str">
        <f t="shared" si="15"/>
        <v/>
      </c>
      <c r="J511" s="37" t="str">
        <f>IF(C511="вых","",MAX(I511:I534))</f>
        <v/>
      </c>
    </row>
    <row r="512" spans="1:10" x14ac:dyDescent="0.3">
      <c r="A512" s="3">
        <v>43456</v>
      </c>
      <c r="B512">
        <v>2</v>
      </c>
      <c r="C512" s="21" t="str">
        <f>VLOOKUP(A512,Справочник!A$2:B$32,2,FALSE)</f>
        <v>вых</v>
      </c>
      <c r="D512">
        <v>1046</v>
      </c>
      <c r="E512">
        <v>1.0473800000000002</v>
      </c>
      <c r="F512" s="32" t="str">
        <f>IF(C512="вых","",IF(VLOOKUP(A512,'Пиковый час'!$A$11:$B$31,2,FALSE)=Расчет!B512,1,""))</f>
        <v/>
      </c>
      <c r="G512" s="32" t="str">
        <f t="shared" si="14"/>
        <v/>
      </c>
      <c r="H512" s="37" t="str">
        <f>IF(C512="вых","",IF(VLOOKUP(B512,'Плановые пиковые часы'!$A$6:$B$29,2,FALSE)=1,1,""))</f>
        <v/>
      </c>
      <c r="I512" s="37" t="str">
        <f t="shared" si="15"/>
        <v/>
      </c>
      <c r="J512" s="37"/>
    </row>
    <row r="513" spans="1:10" x14ac:dyDescent="0.3">
      <c r="A513" s="3">
        <v>43456</v>
      </c>
      <c r="B513">
        <v>3</v>
      </c>
      <c r="C513" s="21" t="str">
        <f>VLOOKUP(A513,Справочник!A$2:B$32,2,FALSE)</f>
        <v>вых</v>
      </c>
      <c r="D513">
        <v>1045</v>
      </c>
      <c r="E513">
        <v>1.00732</v>
      </c>
      <c r="F513" s="32" t="str">
        <f>IF(C513="вых","",IF(VLOOKUP(A513,'Пиковый час'!$A$11:$B$31,2,FALSE)=Расчет!B513,1,""))</f>
        <v/>
      </c>
      <c r="G513" s="32" t="str">
        <f t="shared" si="14"/>
        <v/>
      </c>
      <c r="H513" s="37" t="str">
        <f>IF(C513="вых","",IF(VLOOKUP(B513,'Плановые пиковые часы'!$A$6:$B$29,2,FALSE)=1,1,""))</f>
        <v/>
      </c>
      <c r="I513" s="37" t="str">
        <f t="shared" si="15"/>
        <v/>
      </c>
      <c r="J513" s="37"/>
    </row>
    <row r="514" spans="1:10" x14ac:dyDescent="0.3">
      <c r="A514" s="3">
        <v>43456</v>
      </c>
      <c r="B514">
        <v>4</v>
      </c>
      <c r="C514" s="21" t="str">
        <f>VLOOKUP(A514,Справочник!A$2:B$32,2,FALSE)</f>
        <v>вых</v>
      </c>
      <c r="D514">
        <v>1045</v>
      </c>
      <c r="E514">
        <v>1.0000199999999999</v>
      </c>
      <c r="F514" s="32" t="str">
        <f>IF(C514="вых","",IF(VLOOKUP(A514,'Пиковый час'!$A$11:$B$31,2,FALSE)=Расчет!B514,1,""))</f>
        <v/>
      </c>
      <c r="G514" s="32" t="str">
        <f t="shared" si="14"/>
        <v/>
      </c>
      <c r="H514" s="37" t="str">
        <f>IF(C514="вых","",IF(VLOOKUP(B514,'Плановые пиковые часы'!$A$6:$B$29,2,FALSE)=1,1,""))</f>
        <v/>
      </c>
      <c r="I514" s="37" t="str">
        <f t="shared" si="15"/>
        <v/>
      </c>
      <c r="J514" s="37"/>
    </row>
    <row r="515" spans="1:10" x14ac:dyDescent="0.3">
      <c r="A515" s="3">
        <v>43456</v>
      </c>
      <c r="B515">
        <v>5</v>
      </c>
      <c r="C515" s="21" t="str">
        <f>VLOOKUP(A515,Справочник!A$2:B$32,2,FALSE)</f>
        <v>вых</v>
      </c>
      <c r="D515">
        <v>1043</v>
      </c>
      <c r="E515">
        <v>1.0027900000000001</v>
      </c>
      <c r="F515" s="32" t="str">
        <f>IF(C515="вых","",IF(VLOOKUP(A515,'Пиковый час'!$A$11:$B$31,2,FALSE)=Расчет!B515,1,""))</f>
        <v/>
      </c>
      <c r="G515" s="32" t="str">
        <f t="shared" si="14"/>
        <v/>
      </c>
      <c r="H515" s="37" t="str">
        <f>IF(C515="вых","",IF(VLOOKUP(B515,'Плановые пиковые часы'!$A$6:$B$29,2,FALSE)=1,1,""))</f>
        <v/>
      </c>
      <c r="I515" s="37" t="str">
        <f t="shared" si="15"/>
        <v/>
      </c>
      <c r="J515" s="37"/>
    </row>
    <row r="516" spans="1:10" x14ac:dyDescent="0.3">
      <c r="A516" s="3">
        <v>43456</v>
      </c>
      <c r="B516">
        <v>6</v>
      </c>
      <c r="C516" s="21" t="str">
        <f>VLOOKUP(A516,Справочник!A$2:B$32,2,FALSE)</f>
        <v>вых</v>
      </c>
      <c r="D516">
        <v>1044</v>
      </c>
      <c r="E516">
        <v>1.05311</v>
      </c>
      <c r="F516" s="32" t="str">
        <f>IF(C516="вых","",IF(VLOOKUP(A516,'Пиковый час'!$A$11:$B$31,2,FALSE)=Расчет!B516,1,""))</f>
        <v/>
      </c>
      <c r="G516" s="32" t="str">
        <f t="shared" si="14"/>
        <v/>
      </c>
      <c r="H516" s="37" t="str">
        <f>IF(C516="вых","",IF(VLOOKUP(B516,'Плановые пиковые часы'!$A$6:$B$29,2,FALSE)=1,1,""))</f>
        <v/>
      </c>
      <c r="I516" s="37" t="str">
        <f t="shared" si="15"/>
        <v/>
      </c>
      <c r="J516" s="37"/>
    </row>
    <row r="517" spans="1:10" x14ac:dyDescent="0.3">
      <c r="A517" s="3">
        <v>43456</v>
      </c>
      <c r="B517">
        <v>7</v>
      </c>
      <c r="C517" s="21" t="str">
        <f>VLOOKUP(A517,Справочник!A$2:B$32,2,FALSE)</f>
        <v>вых</v>
      </c>
      <c r="D517">
        <v>1049</v>
      </c>
      <c r="E517">
        <v>1.0695699999999999</v>
      </c>
      <c r="F517" s="32" t="str">
        <f>IF(C517="вых","",IF(VLOOKUP(A517,'Пиковый час'!$A$11:$B$31,2,FALSE)=Расчет!B517,1,""))</f>
        <v/>
      </c>
      <c r="G517" s="32" t="str">
        <f t="shared" si="14"/>
        <v/>
      </c>
      <c r="H517" s="37" t="str">
        <f>IF(C517="вых","",IF(VLOOKUP(B517,'Плановые пиковые часы'!$A$6:$B$29,2,FALSE)=1,1,""))</f>
        <v/>
      </c>
      <c r="I517" s="37" t="str">
        <f t="shared" si="15"/>
        <v/>
      </c>
      <c r="J517" s="37"/>
    </row>
    <row r="518" spans="1:10" x14ac:dyDescent="0.3">
      <c r="A518" s="3">
        <v>43456</v>
      </c>
      <c r="B518">
        <v>8</v>
      </c>
      <c r="C518" s="21" t="str">
        <f>VLOOKUP(A518,Справочник!A$2:B$32,2,FALSE)</f>
        <v>вых</v>
      </c>
      <c r="D518">
        <v>1045</v>
      </c>
      <c r="E518">
        <v>1.2471099999999999</v>
      </c>
      <c r="F518" s="32" t="str">
        <f>IF(C518="вых","",IF(VLOOKUP(A518,'Пиковый час'!$A$11:$B$31,2,FALSE)=Расчет!B518,1,""))</f>
        <v/>
      </c>
      <c r="G518" s="32" t="str">
        <f t="shared" si="14"/>
        <v/>
      </c>
      <c r="H518" s="37" t="str">
        <f>IF(C518="вых","",IF(VLOOKUP(B518,'Плановые пиковые часы'!$A$6:$B$29,2,FALSE)=1,1,""))</f>
        <v/>
      </c>
      <c r="I518" s="37" t="str">
        <f t="shared" si="15"/>
        <v/>
      </c>
      <c r="J518" s="37"/>
    </row>
    <row r="519" spans="1:10" x14ac:dyDescent="0.3">
      <c r="A519" s="3">
        <v>43456</v>
      </c>
      <c r="B519">
        <v>9</v>
      </c>
      <c r="C519" s="21" t="str">
        <f>VLOOKUP(A519,Справочник!A$2:B$32,2,FALSE)</f>
        <v>вых</v>
      </c>
      <c r="D519">
        <v>1024</v>
      </c>
      <c r="E519">
        <v>1.41736</v>
      </c>
      <c r="F519" s="32" t="str">
        <f>IF(C519="вых","",IF(VLOOKUP(A519,'Пиковый час'!$A$11:$B$31,2,FALSE)=Расчет!B519,1,""))</f>
        <v/>
      </c>
      <c r="G519" s="32" t="str">
        <f t="shared" ref="G519:G582" si="16">IF(F519="","",D519)</f>
        <v/>
      </c>
      <c r="H519" s="37" t="str">
        <f>IF(C519="вых","",IF(VLOOKUP(B519,'Плановые пиковые часы'!$A$6:$B$29,2,FALSE)=1,1,""))</f>
        <v/>
      </c>
      <c r="I519" s="37" t="str">
        <f t="shared" ref="I519:I582" si="17">IF(H519="","",D519)</f>
        <v/>
      </c>
      <c r="J519" s="37"/>
    </row>
    <row r="520" spans="1:10" x14ac:dyDescent="0.3">
      <c r="A520" s="3">
        <v>43456</v>
      </c>
      <c r="B520">
        <v>10</v>
      </c>
      <c r="C520" s="21" t="str">
        <f>VLOOKUP(A520,Справочник!A$2:B$32,2,FALSE)</f>
        <v>вых</v>
      </c>
      <c r="D520">
        <v>1012.9999999999999</v>
      </c>
      <c r="E520">
        <v>1.5221300000000002</v>
      </c>
      <c r="F520" s="32" t="str">
        <f>IF(C520="вых","",IF(VLOOKUP(A520,'Пиковый час'!$A$11:$B$31,2,FALSE)=Расчет!B520,1,""))</f>
        <v/>
      </c>
      <c r="G520" s="32" t="str">
        <f t="shared" si="16"/>
        <v/>
      </c>
      <c r="H520" s="37" t="str">
        <f>IF(C520="вых","",IF(VLOOKUP(B520,'Плановые пиковые часы'!$A$6:$B$29,2,FALSE)=1,1,""))</f>
        <v/>
      </c>
      <c r="I520" s="37" t="str">
        <f t="shared" si="17"/>
        <v/>
      </c>
      <c r="J520" s="37"/>
    </row>
    <row r="521" spans="1:10" x14ac:dyDescent="0.3">
      <c r="A521" s="3">
        <v>43456</v>
      </c>
      <c r="B521">
        <v>11</v>
      </c>
      <c r="C521" s="21" t="str">
        <f>VLOOKUP(A521,Справочник!A$2:B$32,2,FALSE)</f>
        <v>вых</v>
      </c>
      <c r="D521">
        <v>1018</v>
      </c>
      <c r="E521">
        <v>1.54009</v>
      </c>
      <c r="F521" s="32" t="str">
        <f>IF(C521="вых","",IF(VLOOKUP(A521,'Пиковый час'!$A$11:$B$31,2,FALSE)=Расчет!B521,1,""))</f>
        <v/>
      </c>
      <c r="G521" s="32" t="str">
        <f t="shared" si="16"/>
        <v/>
      </c>
      <c r="H521" s="37" t="str">
        <f>IF(C521="вых","",IF(VLOOKUP(B521,'Плановые пиковые часы'!$A$6:$B$29,2,FALSE)=1,1,""))</f>
        <v/>
      </c>
      <c r="I521" s="37" t="str">
        <f t="shared" si="17"/>
        <v/>
      </c>
      <c r="J521" s="37"/>
    </row>
    <row r="522" spans="1:10" x14ac:dyDescent="0.3">
      <c r="A522" s="3">
        <v>43456</v>
      </c>
      <c r="B522">
        <v>12</v>
      </c>
      <c r="C522" s="21" t="str">
        <f>VLOOKUP(A522,Справочник!A$2:B$32,2,FALSE)</f>
        <v>вых</v>
      </c>
      <c r="D522">
        <v>1018</v>
      </c>
      <c r="E522">
        <v>1.5455000000000001</v>
      </c>
      <c r="F522" s="32" t="str">
        <f>IF(C522="вых","",IF(VLOOKUP(A522,'Пиковый час'!$A$11:$B$31,2,FALSE)=Расчет!B522,1,""))</f>
        <v/>
      </c>
      <c r="G522" s="32" t="str">
        <f t="shared" si="16"/>
        <v/>
      </c>
      <c r="H522" s="37" t="str">
        <f>IF(C522="вых","",IF(VLOOKUP(B522,'Плановые пиковые часы'!$A$6:$B$29,2,FALSE)=1,1,""))</f>
        <v/>
      </c>
      <c r="I522" s="37" t="str">
        <f t="shared" si="17"/>
        <v/>
      </c>
      <c r="J522" s="37"/>
    </row>
    <row r="523" spans="1:10" x14ac:dyDescent="0.3">
      <c r="A523" s="3">
        <v>43456</v>
      </c>
      <c r="B523">
        <v>13</v>
      </c>
      <c r="C523" s="21" t="str">
        <f>VLOOKUP(A523,Справочник!A$2:B$32,2,FALSE)</f>
        <v>вых</v>
      </c>
      <c r="D523">
        <v>1014.9999999999999</v>
      </c>
      <c r="E523">
        <v>1.53955</v>
      </c>
      <c r="F523" s="32" t="str">
        <f>IF(C523="вых","",IF(VLOOKUP(A523,'Пиковый час'!$A$11:$B$31,2,FALSE)=Расчет!B523,1,""))</f>
        <v/>
      </c>
      <c r="G523" s="32" t="str">
        <f t="shared" si="16"/>
        <v/>
      </c>
      <c r="H523" s="37" t="str">
        <f>IF(C523="вых","",IF(VLOOKUP(B523,'Плановые пиковые часы'!$A$6:$B$29,2,FALSE)=1,1,""))</f>
        <v/>
      </c>
      <c r="I523" s="37" t="str">
        <f t="shared" si="17"/>
        <v/>
      </c>
      <c r="J523" s="37"/>
    </row>
    <row r="524" spans="1:10" x14ac:dyDescent="0.3">
      <c r="A524" s="3">
        <v>43456</v>
      </c>
      <c r="B524">
        <v>14</v>
      </c>
      <c r="C524" s="21" t="str">
        <f>VLOOKUP(A524,Справочник!A$2:B$32,2,FALSE)</f>
        <v>вых</v>
      </c>
      <c r="D524">
        <v>1010.9999999999999</v>
      </c>
      <c r="E524">
        <v>1.54817</v>
      </c>
      <c r="F524" s="32" t="str">
        <f>IF(C524="вых","",IF(VLOOKUP(A524,'Пиковый час'!$A$11:$B$31,2,FALSE)=Расчет!B524,1,""))</f>
        <v/>
      </c>
      <c r="G524" s="32" t="str">
        <f t="shared" si="16"/>
        <v/>
      </c>
      <c r="H524" s="37" t="str">
        <f>IF(C524="вых","",IF(VLOOKUP(B524,'Плановые пиковые часы'!$A$6:$B$29,2,FALSE)=1,1,""))</f>
        <v/>
      </c>
      <c r="I524" s="37" t="str">
        <f t="shared" si="17"/>
        <v/>
      </c>
      <c r="J524" s="37"/>
    </row>
    <row r="525" spans="1:10" x14ac:dyDescent="0.3">
      <c r="A525" s="3">
        <v>43456</v>
      </c>
      <c r="B525">
        <v>15</v>
      </c>
      <c r="C525" s="21" t="str">
        <f>VLOOKUP(A525,Справочник!A$2:B$32,2,FALSE)</f>
        <v>вых</v>
      </c>
      <c r="D525">
        <v>1016</v>
      </c>
      <c r="E525">
        <v>1.5467899999999999</v>
      </c>
      <c r="F525" s="32" t="str">
        <f>IF(C525="вых","",IF(VLOOKUP(A525,'Пиковый час'!$A$11:$B$31,2,FALSE)=Расчет!B525,1,""))</f>
        <v/>
      </c>
      <c r="G525" s="32" t="str">
        <f t="shared" si="16"/>
        <v/>
      </c>
      <c r="H525" s="37" t="str">
        <f>IF(C525="вых","",IF(VLOOKUP(B525,'Плановые пиковые часы'!$A$6:$B$29,2,FALSE)=1,1,""))</f>
        <v/>
      </c>
      <c r="I525" s="37" t="str">
        <f t="shared" si="17"/>
        <v/>
      </c>
      <c r="J525" s="37"/>
    </row>
    <row r="526" spans="1:10" x14ac:dyDescent="0.3">
      <c r="A526" s="3">
        <v>43456</v>
      </c>
      <c r="B526">
        <v>16</v>
      </c>
      <c r="C526" s="21" t="str">
        <f>VLOOKUP(A526,Справочник!A$2:B$32,2,FALSE)</f>
        <v>вых</v>
      </c>
      <c r="D526">
        <v>1016.9999999999999</v>
      </c>
      <c r="E526">
        <v>1.52153</v>
      </c>
      <c r="F526" s="32" t="str">
        <f>IF(C526="вых","",IF(VLOOKUP(A526,'Пиковый час'!$A$11:$B$31,2,FALSE)=Расчет!B526,1,""))</f>
        <v/>
      </c>
      <c r="G526" s="32" t="str">
        <f t="shared" si="16"/>
        <v/>
      </c>
      <c r="H526" s="37" t="str">
        <f>IF(C526="вых","",IF(VLOOKUP(B526,'Плановые пиковые часы'!$A$6:$B$29,2,FALSE)=1,1,""))</f>
        <v/>
      </c>
      <c r="I526" s="37" t="str">
        <f t="shared" si="17"/>
        <v/>
      </c>
      <c r="J526" s="37"/>
    </row>
    <row r="527" spans="1:10" x14ac:dyDescent="0.3">
      <c r="A527" s="3">
        <v>43456</v>
      </c>
      <c r="B527">
        <v>17</v>
      </c>
      <c r="C527" s="21" t="str">
        <f>VLOOKUP(A527,Справочник!A$2:B$32,2,FALSE)</f>
        <v>вых</v>
      </c>
      <c r="D527">
        <v>1033</v>
      </c>
      <c r="E527">
        <v>1.5668199999999999</v>
      </c>
      <c r="F527" s="32" t="str">
        <f>IF(C527="вых","",IF(VLOOKUP(A527,'Пиковый час'!$A$11:$B$31,2,FALSE)=Расчет!B527,1,""))</f>
        <v/>
      </c>
      <c r="G527" s="32" t="str">
        <f t="shared" si="16"/>
        <v/>
      </c>
      <c r="H527" s="37" t="str">
        <f>IF(C527="вых","",IF(VLOOKUP(B527,'Плановые пиковые часы'!$A$6:$B$29,2,FALSE)=1,1,""))</f>
        <v/>
      </c>
      <c r="I527" s="37" t="str">
        <f t="shared" si="17"/>
        <v/>
      </c>
      <c r="J527" s="37"/>
    </row>
    <row r="528" spans="1:10" x14ac:dyDescent="0.3">
      <c r="A528" s="3">
        <v>43456</v>
      </c>
      <c r="B528">
        <v>18</v>
      </c>
      <c r="C528" s="21" t="str">
        <f>VLOOKUP(A528,Справочник!A$2:B$32,2,FALSE)</f>
        <v>вых</v>
      </c>
      <c r="D528">
        <v>1036</v>
      </c>
      <c r="E528">
        <v>1.5816700000000001</v>
      </c>
      <c r="F528" s="32" t="str">
        <f>IF(C528="вых","",IF(VLOOKUP(A528,'Пиковый час'!$A$11:$B$31,2,FALSE)=Расчет!B528,1,""))</f>
        <v/>
      </c>
      <c r="G528" s="32" t="str">
        <f t="shared" si="16"/>
        <v/>
      </c>
      <c r="H528" s="37" t="str">
        <f>IF(C528="вых","",IF(VLOOKUP(B528,'Плановые пиковые часы'!$A$6:$B$29,2,FALSE)=1,1,""))</f>
        <v/>
      </c>
      <c r="I528" s="37" t="str">
        <f t="shared" si="17"/>
        <v/>
      </c>
      <c r="J528" s="37"/>
    </row>
    <row r="529" spans="1:10" x14ac:dyDescent="0.3">
      <c r="A529" s="3">
        <v>43456</v>
      </c>
      <c r="B529">
        <v>19</v>
      </c>
      <c r="C529" s="21" t="str">
        <f>VLOOKUP(A529,Справочник!A$2:B$32,2,FALSE)</f>
        <v>вых</v>
      </c>
      <c r="D529">
        <v>1040</v>
      </c>
      <c r="E529">
        <v>1.56904</v>
      </c>
      <c r="F529" s="32" t="str">
        <f>IF(C529="вых","",IF(VLOOKUP(A529,'Пиковый час'!$A$11:$B$31,2,FALSE)=Расчет!B529,1,""))</f>
        <v/>
      </c>
      <c r="G529" s="32" t="str">
        <f t="shared" si="16"/>
        <v/>
      </c>
      <c r="H529" s="37" t="str">
        <f>IF(C529="вых","",IF(VLOOKUP(B529,'Плановые пиковые часы'!$A$6:$B$29,2,FALSE)=1,1,""))</f>
        <v/>
      </c>
      <c r="I529" s="37" t="str">
        <f t="shared" si="17"/>
        <v/>
      </c>
      <c r="J529" s="37"/>
    </row>
    <row r="530" spans="1:10" x14ac:dyDescent="0.3">
      <c r="A530" s="3">
        <v>43456</v>
      </c>
      <c r="B530">
        <v>20</v>
      </c>
      <c r="C530" s="21" t="str">
        <f>VLOOKUP(A530,Справочник!A$2:B$32,2,FALSE)</f>
        <v>вых</v>
      </c>
      <c r="D530">
        <v>1043</v>
      </c>
      <c r="E530">
        <v>1.55006</v>
      </c>
      <c r="F530" s="32" t="str">
        <f>IF(C530="вых","",IF(VLOOKUP(A530,'Пиковый час'!$A$11:$B$31,2,FALSE)=Расчет!B530,1,""))</f>
        <v/>
      </c>
      <c r="G530" s="32" t="str">
        <f t="shared" si="16"/>
        <v/>
      </c>
      <c r="H530" s="37" t="str">
        <f>IF(C530="вых","",IF(VLOOKUP(B530,'Плановые пиковые часы'!$A$6:$B$29,2,FALSE)=1,1,""))</f>
        <v/>
      </c>
      <c r="I530" s="37" t="str">
        <f t="shared" si="17"/>
        <v/>
      </c>
      <c r="J530" s="37"/>
    </row>
    <row r="531" spans="1:10" x14ac:dyDescent="0.3">
      <c r="A531" s="3">
        <v>43456</v>
      </c>
      <c r="B531">
        <v>21</v>
      </c>
      <c r="C531" s="21" t="str">
        <f>VLOOKUP(A531,Справочник!A$2:B$32,2,FALSE)</f>
        <v>вых</v>
      </c>
      <c r="D531">
        <v>1040</v>
      </c>
      <c r="E531">
        <v>1.5595599999999998</v>
      </c>
      <c r="F531" s="32" t="str">
        <f>IF(C531="вых","",IF(VLOOKUP(A531,'Пиковый час'!$A$11:$B$31,2,FALSE)=Расчет!B531,1,""))</f>
        <v/>
      </c>
      <c r="G531" s="32" t="str">
        <f t="shared" si="16"/>
        <v/>
      </c>
      <c r="H531" s="37" t="str">
        <f>IF(C531="вых","",IF(VLOOKUP(B531,'Плановые пиковые часы'!$A$6:$B$29,2,FALSE)=1,1,""))</f>
        <v/>
      </c>
      <c r="I531" s="37" t="str">
        <f t="shared" si="17"/>
        <v/>
      </c>
      <c r="J531" s="37"/>
    </row>
    <row r="532" spans="1:10" x14ac:dyDescent="0.3">
      <c r="A532" s="3">
        <v>43456</v>
      </c>
      <c r="B532">
        <v>22</v>
      </c>
      <c r="C532" s="21" t="str">
        <f>VLOOKUP(A532,Справочник!A$2:B$32,2,FALSE)</f>
        <v>вых</v>
      </c>
      <c r="D532">
        <v>1039</v>
      </c>
      <c r="E532">
        <v>1.54617</v>
      </c>
      <c r="F532" s="32" t="str">
        <f>IF(C532="вых","",IF(VLOOKUP(A532,'Пиковый час'!$A$11:$B$31,2,FALSE)=Расчет!B532,1,""))</f>
        <v/>
      </c>
      <c r="G532" s="32" t="str">
        <f t="shared" si="16"/>
        <v/>
      </c>
      <c r="H532" s="37" t="str">
        <f>IF(C532="вых","",IF(VLOOKUP(B532,'Плановые пиковые часы'!$A$6:$B$29,2,FALSE)=1,1,""))</f>
        <v/>
      </c>
      <c r="I532" s="37" t="str">
        <f t="shared" si="17"/>
        <v/>
      </c>
      <c r="J532" s="37"/>
    </row>
    <row r="533" spans="1:10" x14ac:dyDescent="0.3">
      <c r="A533" s="3">
        <v>43456</v>
      </c>
      <c r="B533">
        <v>23</v>
      </c>
      <c r="C533" s="21" t="str">
        <f>VLOOKUP(A533,Справочник!A$2:B$32,2,FALSE)</f>
        <v>вых</v>
      </c>
      <c r="D533">
        <v>1033</v>
      </c>
      <c r="E533">
        <v>1.41198</v>
      </c>
      <c r="F533" s="32" t="str">
        <f>IF(C533="вых","",IF(VLOOKUP(A533,'Пиковый час'!$A$11:$B$31,2,FALSE)=Расчет!B533,1,""))</f>
        <v/>
      </c>
      <c r="G533" s="32" t="str">
        <f t="shared" si="16"/>
        <v/>
      </c>
      <c r="H533" s="37" t="str">
        <f>IF(C533="вых","",IF(VLOOKUP(B533,'Плановые пиковые часы'!$A$6:$B$29,2,FALSE)=1,1,""))</f>
        <v/>
      </c>
      <c r="I533" s="37" t="str">
        <f t="shared" si="17"/>
        <v/>
      </c>
      <c r="J533" s="37"/>
    </row>
    <row r="534" spans="1:10" x14ac:dyDescent="0.3">
      <c r="A534" s="3">
        <v>43456</v>
      </c>
      <c r="B534">
        <v>24</v>
      </c>
      <c r="C534" s="21" t="str">
        <f>VLOOKUP(A534,Справочник!A$2:B$32,2,FALSE)</f>
        <v>вых</v>
      </c>
      <c r="D534">
        <v>1037</v>
      </c>
      <c r="E534">
        <v>1.0935999999999999</v>
      </c>
      <c r="F534" s="32" t="str">
        <f>IF(C534="вых","",IF(VLOOKUP(A534,'Пиковый час'!$A$11:$B$31,2,FALSE)=Расчет!B534,1,""))</f>
        <v/>
      </c>
      <c r="G534" s="32" t="str">
        <f t="shared" si="16"/>
        <v/>
      </c>
      <c r="H534" s="37" t="str">
        <f>IF(C534="вых","",IF(VLOOKUP(B534,'Плановые пиковые часы'!$A$6:$B$29,2,FALSE)=1,1,""))</f>
        <v/>
      </c>
      <c r="I534" s="37" t="str">
        <f t="shared" si="17"/>
        <v/>
      </c>
      <c r="J534" s="37"/>
    </row>
    <row r="535" spans="1:10" x14ac:dyDescent="0.3">
      <c r="A535" s="3">
        <v>43457</v>
      </c>
      <c r="B535">
        <v>1</v>
      </c>
      <c r="C535" s="21" t="str">
        <f>VLOOKUP(A535,Справочник!A$2:B$32,2,FALSE)</f>
        <v>вых</v>
      </c>
      <c r="D535">
        <v>1033</v>
      </c>
      <c r="E535">
        <v>1.0744500000000001</v>
      </c>
      <c r="F535" s="32" t="str">
        <f>IF(C535="вых","",IF(VLOOKUP(A535,'Пиковый час'!$A$11:$B$31,2,FALSE)=Расчет!B535,1,""))</f>
        <v/>
      </c>
      <c r="G535" s="32" t="str">
        <f t="shared" si="16"/>
        <v/>
      </c>
      <c r="H535" s="37" t="str">
        <f>IF(C535="вых","",IF(VLOOKUP(B535,'Плановые пиковые часы'!$A$6:$B$29,2,FALSE)=1,1,""))</f>
        <v/>
      </c>
      <c r="I535" s="37" t="str">
        <f t="shared" si="17"/>
        <v/>
      </c>
      <c r="J535" s="37" t="str">
        <f>IF(C535="вых","",MAX(I535:I558))</f>
        <v/>
      </c>
    </row>
    <row r="536" spans="1:10" x14ac:dyDescent="0.3">
      <c r="A536" s="3">
        <v>43457</v>
      </c>
      <c r="B536">
        <v>2</v>
      </c>
      <c r="C536" s="21" t="str">
        <f>VLOOKUP(A536,Справочник!A$2:B$32,2,FALSE)</f>
        <v>вых</v>
      </c>
      <c r="D536">
        <v>1037</v>
      </c>
      <c r="E536">
        <v>1.00813</v>
      </c>
      <c r="F536" s="32" t="str">
        <f>IF(C536="вых","",IF(VLOOKUP(A536,'Пиковый час'!$A$11:$B$31,2,FALSE)=Расчет!B536,1,""))</f>
        <v/>
      </c>
      <c r="G536" s="32" t="str">
        <f t="shared" si="16"/>
        <v/>
      </c>
      <c r="H536" s="37" t="str">
        <f>IF(C536="вых","",IF(VLOOKUP(B536,'Плановые пиковые часы'!$A$6:$B$29,2,FALSE)=1,1,""))</f>
        <v/>
      </c>
      <c r="I536" s="37" t="str">
        <f t="shared" si="17"/>
        <v/>
      </c>
      <c r="J536" s="37"/>
    </row>
    <row r="537" spans="1:10" x14ac:dyDescent="0.3">
      <c r="A537" s="3">
        <v>43457</v>
      </c>
      <c r="B537">
        <v>3</v>
      </c>
      <c r="C537" s="21" t="str">
        <f>VLOOKUP(A537,Справочник!A$2:B$32,2,FALSE)</f>
        <v>вых</v>
      </c>
      <c r="D537">
        <v>1033</v>
      </c>
      <c r="E537">
        <v>0.94835000000000003</v>
      </c>
      <c r="F537" s="32" t="str">
        <f>IF(C537="вых","",IF(VLOOKUP(A537,'Пиковый час'!$A$11:$B$31,2,FALSE)=Расчет!B537,1,""))</f>
        <v/>
      </c>
      <c r="G537" s="32" t="str">
        <f t="shared" si="16"/>
        <v/>
      </c>
      <c r="H537" s="37" t="str">
        <f>IF(C537="вых","",IF(VLOOKUP(B537,'Плановые пиковые часы'!$A$6:$B$29,2,FALSE)=1,1,""))</f>
        <v/>
      </c>
      <c r="I537" s="37" t="str">
        <f t="shared" si="17"/>
        <v/>
      </c>
      <c r="J537" s="37"/>
    </row>
    <row r="538" spans="1:10" x14ac:dyDescent="0.3">
      <c r="A538" s="3">
        <v>43457</v>
      </c>
      <c r="B538">
        <v>4</v>
      </c>
      <c r="C538" s="21" t="str">
        <f>VLOOKUP(A538,Справочник!A$2:B$32,2,FALSE)</f>
        <v>вых</v>
      </c>
      <c r="D538">
        <v>1035</v>
      </c>
      <c r="E538">
        <v>0.92941999999999991</v>
      </c>
      <c r="F538" s="32" t="str">
        <f>IF(C538="вых","",IF(VLOOKUP(A538,'Пиковый час'!$A$11:$B$31,2,FALSE)=Расчет!B538,1,""))</f>
        <v/>
      </c>
      <c r="G538" s="32" t="str">
        <f t="shared" si="16"/>
        <v/>
      </c>
      <c r="H538" s="37" t="str">
        <f>IF(C538="вых","",IF(VLOOKUP(B538,'Плановые пиковые часы'!$A$6:$B$29,2,FALSE)=1,1,""))</f>
        <v/>
      </c>
      <c r="I538" s="37" t="str">
        <f t="shared" si="17"/>
        <v/>
      </c>
      <c r="J538" s="37"/>
    </row>
    <row r="539" spans="1:10" x14ac:dyDescent="0.3">
      <c r="A539" s="3">
        <v>43457</v>
      </c>
      <c r="B539">
        <v>5</v>
      </c>
      <c r="C539" s="21" t="str">
        <f>VLOOKUP(A539,Справочник!A$2:B$32,2,FALSE)</f>
        <v>вых</v>
      </c>
      <c r="D539">
        <v>1036</v>
      </c>
      <c r="E539">
        <v>0.93411</v>
      </c>
      <c r="F539" s="32" t="str">
        <f>IF(C539="вых","",IF(VLOOKUP(A539,'Пиковый час'!$A$11:$B$31,2,FALSE)=Расчет!B539,1,""))</f>
        <v/>
      </c>
      <c r="G539" s="32" t="str">
        <f t="shared" si="16"/>
        <v/>
      </c>
      <c r="H539" s="37" t="str">
        <f>IF(C539="вых","",IF(VLOOKUP(B539,'Плановые пиковые часы'!$A$6:$B$29,2,FALSE)=1,1,""))</f>
        <v/>
      </c>
      <c r="I539" s="37" t="str">
        <f t="shared" si="17"/>
        <v/>
      </c>
      <c r="J539" s="37"/>
    </row>
    <row r="540" spans="1:10" x14ac:dyDescent="0.3">
      <c r="A540" s="3">
        <v>43457</v>
      </c>
      <c r="B540">
        <v>6</v>
      </c>
      <c r="C540" s="21" t="str">
        <f>VLOOKUP(A540,Справочник!A$2:B$32,2,FALSE)</f>
        <v>вых</v>
      </c>
      <c r="D540">
        <v>1038</v>
      </c>
      <c r="E540">
        <v>0.98017999999999994</v>
      </c>
      <c r="F540" s="32" t="str">
        <f>IF(C540="вых","",IF(VLOOKUP(A540,'Пиковый час'!$A$11:$B$31,2,FALSE)=Расчет!B540,1,""))</f>
        <v/>
      </c>
      <c r="G540" s="32" t="str">
        <f t="shared" si="16"/>
        <v/>
      </c>
      <c r="H540" s="37" t="str">
        <f>IF(C540="вых","",IF(VLOOKUP(B540,'Плановые пиковые часы'!$A$6:$B$29,2,FALSE)=1,1,""))</f>
        <v/>
      </c>
      <c r="I540" s="37" t="str">
        <f t="shared" si="17"/>
        <v/>
      </c>
      <c r="J540" s="37"/>
    </row>
    <row r="541" spans="1:10" x14ac:dyDescent="0.3">
      <c r="A541" s="3">
        <v>43457</v>
      </c>
      <c r="B541">
        <v>7</v>
      </c>
      <c r="C541" s="21" t="str">
        <f>VLOOKUP(A541,Справочник!A$2:B$32,2,FALSE)</f>
        <v>вых</v>
      </c>
      <c r="D541">
        <v>1039</v>
      </c>
      <c r="E541">
        <v>1.0119500000000001</v>
      </c>
      <c r="F541" s="32" t="str">
        <f>IF(C541="вых","",IF(VLOOKUP(A541,'Пиковый час'!$A$11:$B$31,2,FALSE)=Расчет!B541,1,""))</f>
        <v/>
      </c>
      <c r="G541" s="32" t="str">
        <f t="shared" si="16"/>
        <v/>
      </c>
      <c r="H541" s="37" t="str">
        <f>IF(C541="вых","",IF(VLOOKUP(B541,'Плановые пиковые часы'!$A$6:$B$29,2,FALSE)=1,1,""))</f>
        <v/>
      </c>
      <c r="I541" s="37" t="str">
        <f t="shared" si="17"/>
        <v/>
      </c>
      <c r="J541" s="37"/>
    </row>
    <row r="542" spans="1:10" x14ac:dyDescent="0.3">
      <c r="A542" s="3">
        <v>43457</v>
      </c>
      <c r="B542">
        <v>8</v>
      </c>
      <c r="C542" s="21" t="str">
        <f>VLOOKUP(A542,Справочник!A$2:B$32,2,FALSE)</f>
        <v>вых</v>
      </c>
      <c r="D542">
        <v>1032</v>
      </c>
      <c r="E542">
        <v>1.03224</v>
      </c>
      <c r="F542" s="32" t="str">
        <f>IF(C542="вых","",IF(VLOOKUP(A542,'Пиковый час'!$A$11:$B$31,2,FALSE)=Расчет!B542,1,""))</f>
        <v/>
      </c>
      <c r="G542" s="32" t="str">
        <f t="shared" si="16"/>
        <v/>
      </c>
      <c r="H542" s="37" t="str">
        <f>IF(C542="вых","",IF(VLOOKUP(B542,'Плановые пиковые часы'!$A$6:$B$29,2,FALSE)=1,1,""))</f>
        <v/>
      </c>
      <c r="I542" s="37" t="str">
        <f t="shared" si="17"/>
        <v/>
      </c>
      <c r="J542" s="37"/>
    </row>
    <row r="543" spans="1:10" x14ac:dyDescent="0.3">
      <c r="A543" s="3">
        <v>43457</v>
      </c>
      <c r="B543">
        <v>9</v>
      </c>
      <c r="C543" s="21" t="str">
        <f>VLOOKUP(A543,Справочник!A$2:B$32,2,FALSE)</f>
        <v>вых</v>
      </c>
      <c r="D543">
        <v>1030</v>
      </c>
      <c r="E543">
        <v>1.0945400000000001</v>
      </c>
      <c r="F543" s="32" t="str">
        <f>IF(C543="вых","",IF(VLOOKUP(A543,'Пиковый час'!$A$11:$B$31,2,FALSE)=Расчет!B543,1,""))</f>
        <v/>
      </c>
      <c r="G543" s="32" t="str">
        <f t="shared" si="16"/>
        <v/>
      </c>
      <c r="H543" s="37" t="str">
        <f>IF(C543="вых","",IF(VLOOKUP(B543,'Плановые пиковые часы'!$A$6:$B$29,2,FALSE)=1,1,""))</f>
        <v/>
      </c>
      <c r="I543" s="37" t="str">
        <f t="shared" si="17"/>
        <v/>
      </c>
      <c r="J543" s="37"/>
    </row>
    <row r="544" spans="1:10" x14ac:dyDescent="0.3">
      <c r="A544" s="3">
        <v>43457</v>
      </c>
      <c r="B544">
        <v>10</v>
      </c>
      <c r="C544" s="21" t="str">
        <f>VLOOKUP(A544,Справочник!A$2:B$32,2,FALSE)</f>
        <v>вых</v>
      </c>
      <c r="D544">
        <v>1016.9999999999999</v>
      </c>
      <c r="E544">
        <v>1.3809100000000001</v>
      </c>
      <c r="F544" s="32" t="str">
        <f>IF(C544="вых","",IF(VLOOKUP(A544,'Пиковый час'!$A$11:$B$31,2,FALSE)=Расчет!B544,1,""))</f>
        <v/>
      </c>
      <c r="G544" s="32" t="str">
        <f t="shared" si="16"/>
        <v/>
      </c>
      <c r="H544" s="37" t="str">
        <f>IF(C544="вых","",IF(VLOOKUP(B544,'Плановые пиковые часы'!$A$6:$B$29,2,FALSE)=1,1,""))</f>
        <v/>
      </c>
      <c r="I544" s="37" t="str">
        <f t="shared" si="17"/>
        <v/>
      </c>
      <c r="J544" s="37"/>
    </row>
    <row r="545" spans="1:10" x14ac:dyDescent="0.3">
      <c r="A545" s="3">
        <v>43457</v>
      </c>
      <c r="B545">
        <v>11</v>
      </c>
      <c r="C545" s="21" t="str">
        <f>VLOOKUP(A545,Справочник!A$2:B$32,2,FALSE)</f>
        <v>вых</v>
      </c>
      <c r="D545">
        <v>1006</v>
      </c>
      <c r="E545">
        <v>1.43204</v>
      </c>
      <c r="F545" s="32" t="str">
        <f>IF(C545="вых","",IF(VLOOKUP(A545,'Пиковый час'!$A$11:$B$31,2,FALSE)=Расчет!B545,1,""))</f>
        <v/>
      </c>
      <c r="G545" s="32" t="str">
        <f t="shared" si="16"/>
        <v/>
      </c>
      <c r="H545" s="37" t="str">
        <f>IF(C545="вых","",IF(VLOOKUP(B545,'Плановые пиковые часы'!$A$6:$B$29,2,FALSE)=1,1,""))</f>
        <v/>
      </c>
      <c r="I545" s="37" t="str">
        <f t="shared" si="17"/>
        <v/>
      </c>
      <c r="J545" s="37"/>
    </row>
    <row r="546" spans="1:10" x14ac:dyDescent="0.3">
      <c r="A546" s="3">
        <v>43457</v>
      </c>
      <c r="B546">
        <v>12</v>
      </c>
      <c r="C546" s="21" t="str">
        <f>VLOOKUP(A546,Справочник!A$2:B$32,2,FALSE)</f>
        <v>вых</v>
      </c>
      <c r="D546">
        <v>1000.9999999999999</v>
      </c>
      <c r="E546">
        <v>1.43811</v>
      </c>
      <c r="F546" s="32" t="str">
        <f>IF(C546="вых","",IF(VLOOKUP(A546,'Пиковый час'!$A$11:$B$31,2,FALSE)=Расчет!B546,1,""))</f>
        <v/>
      </c>
      <c r="G546" s="32" t="str">
        <f t="shared" si="16"/>
        <v/>
      </c>
      <c r="H546" s="37" t="str">
        <f>IF(C546="вых","",IF(VLOOKUP(B546,'Плановые пиковые часы'!$A$6:$B$29,2,FALSE)=1,1,""))</f>
        <v/>
      </c>
      <c r="I546" s="37" t="str">
        <f t="shared" si="17"/>
        <v/>
      </c>
      <c r="J546" s="37"/>
    </row>
    <row r="547" spans="1:10" x14ac:dyDescent="0.3">
      <c r="A547" s="3">
        <v>43457</v>
      </c>
      <c r="B547">
        <v>13</v>
      </c>
      <c r="C547" s="21" t="str">
        <f>VLOOKUP(A547,Справочник!A$2:B$32,2,FALSE)</f>
        <v>вых</v>
      </c>
      <c r="D547">
        <v>996</v>
      </c>
      <c r="E547">
        <v>1.43954</v>
      </c>
      <c r="F547" s="32" t="str">
        <f>IF(C547="вых","",IF(VLOOKUP(A547,'Пиковый час'!$A$11:$B$31,2,FALSE)=Расчет!B547,1,""))</f>
        <v/>
      </c>
      <c r="G547" s="32" t="str">
        <f t="shared" si="16"/>
        <v/>
      </c>
      <c r="H547" s="37" t="str">
        <f>IF(C547="вых","",IF(VLOOKUP(B547,'Плановые пиковые часы'!$A$6:$B$29,2,FALSE)=1,1,""))</f>
        <v/>
      </c>
      <c r="I547" s="37" t="str">
        <f t="shared" si="17"/>
        <v/>
      </c>
      <c r="J547" s="37"/>
    </row>
    <row r="548" spans="1:10" x14ac:dyDescent="0.3">
      <c r="A548" s="3">
        <v>43457</v>
      </c>
      <c r="B548">
        <v>14</v>
      </c>
      <c r="C548" s="21" t="str">
        <f>VLOOKUP(A548,Справочник!A$2:B$32,2,FALSE)</f>
        <v>вых</v>
      </c>
      <c r="D548">
        <v>1000.9999999999999</v>
      </c>
      <c r="E548">
        <v>1.4405299999999999</v>
      </c>
      <c r="F548" s="32" t="str">
        <f>IF(C548="вых","",IF(VLOOKUP(A548,'Пиковый час'!$A$11:$B$31,2,FALSE)=Расчет!B548,1,""))</f>
        <v/>
      </c>
      <c r="G548" s="32" t="str">
        <f t="shared" si="16"/>
        <v/>
      </c>
      <c r="H548" s="37" t="str">
        <f>IF(C548="вых","",IF(VLOOKUP(B548,'Плановые пиковые часы'!$A$6:$B$29,2,FALSE)=1,1,""))</f>
        <v/>
      </c>
      <c r="I548" s="37" t="str">
        <f t="shared" si="17"/>
        <v/>
      </c>
      <c r="J548" s="37"/>
    </row>
    <row r="549" spans="1:10" x14ac:dyDescent="0.3">
      <c r="A549" s="3">
        <v>43457</v>
      </c>
      <c r="B549">
        <v>15</v>
      </c>
      <c r="C549" s="21" t="str">
        <f>VLOOKUP(A549,Справочник!A$2:B$32,2,FALSE)</f>
        <v>вых</v>
      </c>
      <c r="D549">
        <v>1004.9999999999999</v>
      </c>
      <c r="E549">
        <v>1.4433900000000002</v>
      </c>
      <c r="F549" s="32" t="str">
        <f>IF(C549="вых","",IF(VLOOKUP(A549,'Пиковый час'!$A$11:$B$31,2,FALSE)=Расчет!B549,1,""))</f>
        <v/>
      </c>
      <c r="G549" s="32" t="str">
        <f t="shared" si="16"/>
        <v/>
      </c>
      <c r="H549" s="37" t="str">
        <f>IF(C549="вых","",IF(VLOOKUP(B549,'Плановые пиковые часы'!$A$6:$B$29,2,FALSE)=1,1,""))</f>
        <v/>
      </c>
      <c r="I549" s="37" t="str">
        <f t="shared" si="17"/>
        <v/>
      </c>
      <c r="J549" s="37"/>
    </row>
    <row r="550" spans="1:10" x14ac:dyDescent="0.3">
      <c r="A550" s="3">
        <v>43457</v>
      </c>
      <c r="B550">
        <v>16</v>
      </c>
      <c r="C550" s="21" t="str">
        <f>VLOOKUP(A550,Справочник!A$2:B$32,2,FALSE)</f>
        <v>вых</v>
      </c>
      <c r="D550">
        <v>1002</v>
      </c>
      <c r="E550">
        <v>1.4396800000000001</v>
      </c>
      <c r="F550" s="32" t="str">
        <f>IF(C550="вых","",IF(VLOOKUP(A550,'Пиковый час'!$A$11:$B$31,2,FALSE)=Расчет!B550,1,""))</f>
        <v/>
      </c>
      <c r="G550" s="32" t="str">
        <f t="shared" si="16"/>
        <v/>
      </c>
      <c r="H550" s="37" t="str">
        <f>IF(C550="вых","",IF(VLOOKUP(B550,'Плановые пиковые часы'!$A$6:$B$29,2,FALSE)=1,1,""))</f>
        <v/>
      </c>
      <c r="I550" s="37" t="str">
        <f t="shared" si="17"/>
        <v/>
      </c>
      <c r="J550" s="37"/>
    </row>
    <row r="551" spans="1:10" x14ac:dyDescent="0.3">
      <c r="A551" s="3">
        <v>43457</v>
      </c>
      <c r="B551">
        <v>17</v>
      </c>
      <c r="C551" s="21" t="str">
        <f>VLOOKUP(A551,Справочник!A$2:B$32,2,FALSE)</f>
        <v>вых</v>
      </c>
      <c r="D551">
        <v>1022</v>
      </c>
      <c r="E551">
        <v>1.47289</v>
      </c>
      <c r="F551" s="32" t="str">
        <f>IF(C551="вых","",IF(VLOOKUP(A551,'Пиковый час'!$A$11:$B$31,2,FALSE)=Расчет!B551,1,""))</f>
        <v/>
      </c>
      <c r="G551" s="32" t="str">
        <f t="shared" si="16"/>
        <v/>
      </c>
      <c r="H551" s="37" t="str">
        <f>IF(C551="вых","",IF(VLOOKUP(B551,'Плановые пиковые часы'!$A$6:$B$29,2,FALSE)=1,1,""))</f>
        <v/>
      </c>
      <c r="I551" s="37" t="str">
        <f t="shared" si="17"/>
        <v/>
      </c>
      <c r="J551" s="37"/>
    </row>
    <row r="552" spans="1:10" x14ac:dyDescent="0.3">
      <c r="A552" s="3">
        <v>43457</v>
      </c>
      <c r="B552">
        <v>18</v>
      </c>
      <c r="C552" s="21" t="str">
        <f>VLOOKUP(A552,Справочник!A$2:B$32,2,FALSE)</f>
        <v>вых</v>
      </c>
      <c r="D552">
        <v>1031</v>
      </c>
      <c r="E552">
        <v>1.4899</v>
      </c>
      <c r="F552" s="32" t="str">
        <f>IF(C552="вых","",IF(VLOOKUP(A552,'Пиковый час'!$A$11:$B$31,2,FALSE)=Расчет!B552,1,""))</f>
        <v/>
      </c>
      <c r="G552" s="32" t="str">
        <f t="shared" si="16"/>
        <v/>
      </c>
      <c r="H552" s="37" t="str">
        <f>IF(C552="вых","",IF(VLOOKUP(B552,'Плановые пиковые часы'!$A$6:$B$29,2,FALSE)=1,1,""))</f>
        <v/>
      </c>
      <c r="I552" s="37" t="str">
        <f t="shared" si="17"/>
        <v/>
      </c>
      <c r="J552" s="37"/>
    </row>
    <row r="553" spans="1:10" x14ac:dyDescent="0.3">
      <c r="A553" s="3">
        <v>43457</v>
      </c>
      <c r="B553">
        <v>19</v>
      </c>
      <c r="C553" s="21" t="str">
        <f>VLOOKUP(A553,Справочник!A$2:B$32,2,FALSE)</f>
        <v>вых</v>
      </c>
      <c r="D553">
        <v>1034</v>
      </c>
      <c r="E553">
        <v>1.4916099999999999</v>
      </c>
      <c r="F553" s="32" t="str">
        <f>IF(C553="вых","",IF(VLOOKUP(A553,'Пиковый час'!$A$11:$B$31,2,FALSE)=Расчет!B553,1,""))</f>
        <v/>
      </c>
      <c r="G553" s="32" t="str">
        <f t="shared" si="16"/>
        <v/>
      </c>
      <c r="H553" s="37" t="str">
        <f>IF(C553="вых","",IF(VLOOKUP(B553,'Плановые пиковые часы'!$A$6:$B$29,2,FALSE)=1,1,""))</f>
        <v/>
      </c>
      <c r="I553" s="37" t="str">
        <f t="shared" si="17"/>
        <v/>
      </c>
      <c r="J553" s="37"/>
    </row>
    <row r="554" spans="1:10" x14ac:dyDescent="0.3">
      <c r="A554" s="3">
        <v>43457</v>
      </c>
      <c r="B554">
        <v>20</v>
      </c>
      <c r="C554" s="21" t="str">
        <f>VLOOKUP(A554,Справочник!A$2:B$32,2,FALSE)</f>
        <v>вых</v>
      </c>
      <c r="D554">
        <v>1032</v>
      </c>
      <c r="E554">
        <v>1.4791500000000002</v>
      </c>
      <c r="F554" s="32" t="str">
        <f>IF(C554="вых","",IF(VLOOKUP(A554,'Пиковый час'!$A$11:$B$31,2,FALSE)=Расчет!B554,1,""))</f>
        <v/>
      </c>
      <c r="G554" s="32" t="str">
        <f t="shared" si="16"/>
        <v/>
      </c>
      <c r="H554" s="37" t="str">
        <f>IF(C554="вых","",IF(VLOOKUP(B554,'Плановые пиковые часы'!$A$6:$B$29,2,FALSE)=1,1,""))</f>
        <v/>
      </c>
      <c r="I554" s="37" t="str">
        <f t="shared" si="17"/>
        <v/>
      </c>
      <c r="J554" s="37"/>
    </row>
    <row r="555" spans="1:10" x14ac:dyDescent="0.3">
      <c r="A555" s="3">
        <v>43457</v>
      </c>
      <c r="B555">
        <v>21</v>
      </c>
      <c r="C555" s="21" t="str">
        <f>VLOOKUP(A555,Справочник!A$2:B$32,2,FALSE)</f>
        <v>вых</v>
      </c>
      <c r="D555">
        <v>1025</v>
      </c>
      <c r="E555">
        <v>1.4758900000000001</v>
      </c>
      <c r="F555" s="32" t="str">
        <f>IF(C555="вых","",IF(VLOOKUP(A555,'Пиковый час'!$A$11:$B$31,2,FALSE)=Расчет!B555,1,""))</f>
        <v/>
      </c>
      <c r="G555" s="32" t="str">
        <f t="shared" si="16"/>
        <v/>
      </c>
      <c r="H555" s="37" t="str">
        <f>IF(C555="вых","",IF(VLOOKUP(B555,'Плановые пиковые часы'!$A$6:$B$29,2,FALSE)=1,1,""))</f>
        <v/>
      </c>
      <c r="I555" s="37" t="str">
        <f t="shared" si="17"/>
        <v/>
      </c>
      <c r="J555" s="37"/>
    </row>
    <row r="556" spans="1:10" x14ac:dyDescent="0.3">
      <c r="A556" s="3">
        <v>43457</v>
      </c>
      <c r="B556">
        <v>22</v>
      </c>
      <c r="C556" s="21" t="str">
        <f>VLOOKUP(A556,Справочник!A$2:B$32,2,FALSE)</f>
        <v>вых</v>
      </c>
      <c r="D556">
        <v>1022</v>
      </c>
      <c r="E556">
        <v>1.4716300000000002</v>
      </c>
      <c r="F556" s="32" t="str">
        <f>IF(C556="вых","",IF(VLOOKUP(A556,'Пиковый час'!$A$11:$B$31,2,FALSE)=Расчет!B556,1,""))</f>
        <v/>
      </c>
      <c r="G556" s="32" t="str">
        <f t="shared" si="16"/>
        <v/>
      </c>
      <c r="H556" s="37" t="str">
        <f>IF(C556="вых","",IF(VLOOKUP(B556,'Плановые пиковые часы'!$A$6:$B$29,2,FALSE)=1,1,""))</f>
        <v/>
      </c>
      <c r="I556" s="37" t="str">
        <f t="shared" si="17"/>
        <v/>
      </c>
      <c r="J556" s="37"/>
    </row>
    <row r="557" spans="1:10" x14ac:dyDescent="0.3">
      <c r="A557" s="3">
        <v>43457</v>
      </c>
      <c r="B557">
        <v>23</v>
      </c>
      <c r="C557" s="21" t="str">
        <f>VLOOKUP(A557,Справочник!A$2:B$32,2,FALSE)</f>
        <v>вых</v>
      </c>
      <c r="D557">
        <v>1020.9999999999999</v>
      </c>
      <c r="E557">
        <v>1.4028</v>
      </c>
      <c r="F557" s="32" t="str">
        <f>IF(C557="вых","",IF(VLOOKUP(A557,'Пиковый час'!$A$11:$B$31,2,FALSE)=Расчет!B557,1,""))</f>
        <v/>
      </c>
      <c r="G557" s="32" t="str">
        <f t="shared" si="16"/>
        <v/>
      </c>
      <c r="H557" s="37" t="str">
        <f>IF(C557="вых","",IF(VLOOKUP(B557,'Плановые пиковые часы'!$A$6:$B$29,2,FALSE)=1,1,""))</f>
        <v/>
      </c>
      <c r="I557" s="37" t="str">
        <f t="shared" si="17"/>
        <v/>
      </c>
      <c r="J557" s="37"/>
    </row>
    <row r="558" spans="1:10" x14ac:dyDescent="0.3">
      <c r="A558" s="3">
        <v>43457</v>
      </c>
      <c r="B558">
        <v>24</v>
      </c>
      <c r="C558" s="21" t="str">
        <f>VLOOKUP(A558,Справочник!A$2:B$32,2,FALSE)</f>
        <v>вых</v>
      </c>
      <c r="D558">
        <v>1018.9999999999999</v>
      </c>
      <c r="E558">
        <v>1.0983499999999999</v>
      </c>
      <c r="F558" s="32" t="str">
        <f>IF(C558="вых","",IF(VLOOKUP(A558,'Пиковый час'!$A$11:$B$31,2,FALSE)=Расчет!B558,1,""))</f>
        <v/>
      </c>
      <c r="G558" s="32" t="str">
        <f t="shared" si="16"/>
        <v/>
      </c>
      <c r="H558" s="37" t="str">
        <f>IF(C558="вых","",IF(VLOOKUP(B558,'Плановые пиковые часы'!$A$6:$B$29,2,FALSE)=1,1,""))</f>
        <v/>
      </c>
      <c r="I558" s="37" t="str">
        <f t="shared" si="17"/>
        <v/>
      </c>
      <c r="J558" s="37"/>
    </row>
    <row r="559" spans="1:10" x14ac:dyDescent="0.3">
      <c r="A559" s="3">
        <v>43458</v>
      </c>
      <c r="B559">
        <v>1</v>
      </c>
      <c r="C559" s="21" t="str">
        <f>VLOOKUP(A559,Справочник!A$2:B$32,2,FALSE)</f>
        <v>раб</v>
      </c>
      <c r="D559">
        <v>1018.9999999999999</v>
      </c>
      <c r="E559">
        <v>1.0478599999999998</v>
      </c>
      <c r="F559" s="32" t="str">
        <f>IF(C559="вых","",IF(VLOOKUP(A559,'Пиковый час'!$A$11:$B$31,2,FALSE)=Расчет!B559,1,""))</f>
        <v/>
      </c>
      <c r="G559" s="32" t="str">
        <f t="shared" si="16"/>
        <v/>
      </c>
      <c r="H559" s="37" t="str">
        <f>IF(C559="вых","",IF(VLOOKUP(B559,'Плановые пиковые часы'!$A$6:$B$29,2,FALSE)=1,1,""))</f>
        <v/>
      </c>
      <c r="I559" s="37" t="str">
        <f t="shared" si="17"/>
        <v/>
      </c>
      <c r="J559" s="37">
        <f>IF(C559="вых","",MAX(I559:I582))</f>
        <v>2228</v>
      </c>
    </row>
    <row r="560" spans="1:10" x14ac:dyDescent="0.3">
      <c r="A560" s="3">
        <v>43458</v>
      </c>
      <c r="B560">
        <v>2</v>
      </c>
      <c r="C560" s="21" t="str">
        <f>VLOOKUP(A560,Справочник!A$2:B$32,2,FALSE)</f>
        <v>раб</v>
      </c>
      <c r="D560">
        <v>1008.9999999999999</v>
      </c>
      <c r="E560">
        <v>0.99170000000000003</v>
      </c>
      <c r="F560" s="32" t="str">
        <f>IF(C560="вых","",IF(VLOOKUP(A560,'Пиковый час'!$A$11:$B$31,2,FALSE)=Расчет!B560,1,""))</f>
        <v/>
      </c>
      <c r="G560" s="32" t="str">
        <f t="shared" si="16"/>
        <v/>
      </c>
      <c r="H560" s="37" t="str">
        <f>IF(C560="вых","",IF(VLOOKUP(B560,'Плановые пиковые часы'!$A$6:$B$29,2,FALSE)=1,1,""))</f>
        <v/>
      </c>
      <c r="I560" s="37" t="str">
        <f t="shared" si="17"/>
        <v/>
      </c>
      <c r="J560" s="37"/>
    </row>
    <row r="561" spans="1:10" x14ac:dyDescent="0.3">
      <c r="A561" s="3">
        <v>43458</v>
      </c>
      <c r="B561">
        <v>3</v>
      </c>
      <c r="C561" s="21" t="str">
        <f>VLOOKUP(A561,Справочник!A$2:B$32,2,FALSE)</f>
        <v>раб</v>
      </c>
      <c r="D561">
        <v>1008.9999999999999</v>
      </c>
      <c r="E561">
        <v>0.93562999999999996</v>
      </c>
      <c r="F561" s="32" t="str">
        <f>IF(C561="вых","",IF(VLOOKUP(A561,'Пиковый час'!$A$11:$B$31,2,FALSE)=Расчет!B561,1,""))</f>
        <v/>
      </c>
      <c r="G561" s="32" t="str">
        <f t="shared" si="16"/>
        <v/>
      </c>
      <c r="H561" s="37" t="str">
        <f>IF(C561="вых","",IF(VLOOKUP(B561,'Плановые пиковые часы'!$A$6:$B$29,2,FALSE)=1,1,""))</f>
        <v/>
      </c>
      <c r="I561" s="37" t="str">
        <f t="shared" si="17"/>
        <v/>
      </c>
      <c r="J561" s="37"/>
    </row>
    <row r="562" spans="1:10" x14ac:dyDescent="0.3">
      <c r="A562" s="3">
        <v>43458</v>
      </c>
      <c r="B562">
        <v>4</v>
      </c>
      <c r="C562" s="21" t="str">
        <f>VLOOKUP(A562,Справочник!A$2:B$32,2,FALSE)</f>
        <v>раб</v>
      </c>
      <c r="D562">
        <v>1008.9999999999999</v>
      </c>
      <c r="E562">
        <v>0.92362999999999995</v>
      </c>
      <c r="F562" s="32" t="str">
        <f>IF(C562="вых","",IF(VLOOKUP(A562,'Пиковый час'!$A$11:$B$31,2,FALSE)=Расчет!B562,1,""))</f>
        <v/>
      </c>
      <c r="G562" s="32" t="str">
        <f t="shared" si="16"/>
        <v/>
      </c>
      <c r="H562" s="37" t="str">
        <f>IF(C562="вых","",IF(VLOOKUP(B562,'Плановые пиковые часы'!$A$6:$B$29,2,FALSE)=1,1,""))</f>
        <v/>
      </c>
      <c r="I562" s="37" t="str">
        <f t="shared" si="17"/>
        <v/>
      </c>
      <c r="J562" s="37"/>
    </row>
    <row r="563" spans="1:10" x14ac:dyDescent="0.3">
      <c r="A563" s="3">
        <v>43458</v>
      </c>
      <c r="B563">
        <v>5</v>
      </c>
      <c r="C563" s="21" t="str">
        <f>VLOOKUP(A563,Справочник!A$2:B$32,2,FALSE)</f>
        <v>раб</v>
      </c>
      <c r="D563">
        <v>1012</v>
      </c>
      <c r="E563">
        <v>0.94723999999999997</v>
      </c>
      <c r="F563" s="32" t="str">
        <f>IF(C563="вых","",IF(VLOOKUP(A563,'Пиковый час'!$A$11:$B$31,2,FALSE)=Расчет!B563,1,""))</f>
        <v/>
      </c>
      <c r="G563" s="32" t="str">
        <f t="shared" si="16"/>
        <v/>
      </c>
      <c r="H563" s="37" t="str">
        <f>IF(C563="вых","",IF(VLOOKUP(B563,'Плановые пиковые часы'!$A$6:$B$29,2,FALSE)=1,1,""))</f>
        <v/>
      </c>
      <c r="I563" s="37" t="str">
        <f t="shared" si="17"/>
        <v/>
      </c>
      <c r="J563" s="37"/>
    </row>
    <row r="564" spans="1:10" x14ac:dyDescent="0.3">
      <c r="A564" s="3">
        <v>43458</v>
      </c>
      <c r="B564">
        <v>6</v>
      </c>
      <c r="C564" s="21" t="str">
        <f>VLOOKUP(A564,Справочник!A$2:B$32,2,FALSE)</f>
        <v>раб</v>
      </c>
      <c r="D564">
        <v>1018.9999999999999</v>
      </c>
      <c r="E564">
        <v>1.02058</v>
      </c>
      <c r="F564" s="32" t="str">
        <f>IF(C564="вых","",IF(VLOOKUP(A564,'Пиковый час'!$A$11:$B$31,2,FALSE)=Расчет!B564,1,""))</f>
        <v/>
      </c>
      <c r="G564" s="32" t="str">
        <f t="shared" si="16"/>
        <v/>
      </c>
      <c r="H564" s="37" t="str">
        <f>IF(C564="вых","",IF(VLOOKUP(B564,'Плановые пиковые часы'!$A$6:$B$29,2,FALSE)=1,1,""))</f>
        <v/>
      </c>
      <c r="I564" s="37" t="str">
        <f t="shared" si="17"/>
        <v/>
      </c>
      <c r="J564" s="37"/>
    </row>
    <row r="565" spans="1:10" x14ac:dyDescent="0.3">
      <c r="A565" s="3">
        <v>43458</v>
      </c>
      <c r="B565">
        <v>7</v>
      </c>
      <c r="C565" s="21" t="str">
        <f>VLOOKUP(A565,Справочник!A$2:B$32,2,FALSE)</f>
        <v>раб</v>
      </c>
      <c r="D565">
        <v>1096</v>
      </c>
      <c r="E565">
        <v>1.15263</v>
      </c>
      <c r="F565" s="32" t="str">
        <f>IF(C565="вых","",IF(VLOOKUP(A565,'Пиковый час'!$A$11:$B$31,2,FALSE)=Расчет!B565,1,""))</f>
        <v/>
      </c>
      <c r="G565" s="32" t="str">
        <f t="shared" si="16"/>
        <v/>
      </c>
      <c r="H565" s="37" t="str">
        <f>IF(C565="вых","",IF(VLOOKUP(B565,'Плановые пиковые часы'!$A$6:$B$29,2,FALSE)=1,1,""))</f>
        <v/>
      </c>
      <c r="I565" s="37" t="str">
        <f t="shared" si="17"/>
        <v/>
      </c>
      <c r="J565" s="37"/>
    </row>
    <row r="566" spans="1:10" x14ac:dyDescent="0.3">
      <c r="A566" s="3">
        <v>43458</v>
      </c>
      <c r="B566">
        <v>8</v>
      </c>
      <c r="C566" s="21" t="str">
        <f>VLOOKUP(A566,Справочник!A$2:B$32,2,FALSE)</f>
        <v>раб</v>
      </c>
      <c r="D566">
        <v>1277</v>
      </c>
      <c r="E566">
        <v>1.3951300000000002</v>
      </c>
      <c r="F566" s="32" t="str">
        <f>IF(C566="вых","",IF(VLOOKUP(A566,'Пиковый час'!$A$11:$B$31,2,FALSE)=Расчет!B566,1,""))</f>
        <v/>
      </c>
      <c r="G566" s="32" t="str">
        <f t="shared" si="16"/>
        <v/>
      </c>
      <c r="H566" s="37">
        <f>IF(C566="вых","",IF(VLOOKUP(B566,'Плановые пиковые часы'!$A$6:$B$29,2,FALSE)=1,1,""))</f>
        <v>1</v>
      </c>
      <c r="I566" s="37">
        <f t="shared" si="17"/>
        <v>1277</v>
      </c>
      <c r="J566" s="37"/>
    </row>
    <row r="567" spans="1:10" x14ac:dyDescent="0.3">
      <c r="A567" s="3">
        <v>43458</v>
      </c>
      <c r="B567">
        <v>9</v>
      </c>
      <c r="C567" s="21" t="str">
        <f>VLOOKUP(A567,Справочник!A$2:B$32,2,FALSE)</f>
        <v>раб</v>
      </c>
      <c r="D567">
        <v>1756</v>
      </c>
      <c r="E567">
        <v>1.4945200000000001</v>
      </c>
      <c r="F567" s="32" t="str">
        <f>IF(C567="вых","",IF(VLOOKUP(A567,'Пиковый час'!$A$11:$B$31,2,FALSE)=Расчет!B567,1,""))</f>
        <v/>
      </c>
      <c r="G567" s="32" t="str">
        <f t="shared" si="16"/>
        <v/>
      </c>
      <c r="H567" s="37">
        <f>IF(C567="вых","",IF(VLOOKUP(B567,'Плановые пиковые часы'!$A$6:$B$29,2,FALSE)=1,1,""))</f>
        <v>1</v>
      </c>
      <c r="I567" s="37">
        <f t="shared" si="17"/>
        <v>1756</v>
      </c>
      <c r="J567" s="37"/>
    </row>
    <row r="568" spans="1:10" x14ac:dyDescent="0.3">
      <c r="A568" s="3">
        <v>43458</v>
      </c>
      <c r="B568">
        <v>10</v>
      </c>
      <c r="C568" s="21" t="str">
        <f>VLOOKUP(A568,Справочник!A$2:B$32,2,FALSE)</f>
        <v>раб</v>
      </c>
      <c r="D568">
        <v>2001.9999999999998</v>
      </c>
      <c r="E568">
        <v>1.5317799999999999</v>
      </c>
      <c r="F568" s="32" t="str">
        <f>IF(C568="вых","",IF(VLOOKUP(A568,'Пиковый час'!$A$11:$B$31,2,FALSE)=Расчет!B568,1,""))</f>
        <v/>
      </c>
      <c r="G568" s="32" t="str">
        <f t="shared" si="16"/>
        <v/>
      </c>
      <c r="H568" s="37">
        <f>IF(C568="вых","",IF(VLOOKUP(B568,'Плановые пиковые часы'!$A$6:$B$29,2,FALSE)=1,1,""))</f>
        <v>1</v>
      </c>
      <c r="I568" s="37">
        <f t="shared" si="17"/>
        <v>2001.9999999999998</v>
      </c>
      <c r="J568" s="37"/>
    </row>
    <row r="569" spans="1:10" x14ac:dyDescent="0.3">
      <c r="A569" s="3">
        <v>43458</v>
      </c>
      <c r="B569">
        <v>11</v>
      </c>
      <c r="C569" s="21" t="str">
        <f>VLOOKUP(A569,Справочник!A$2:B$32,2,FALSE)</f>
        <v>раб</v>
      </c>
      <c r="D569">
        <v>2169</v>
      </c>
      <c r="E569">
        <v>1.5656400000000001</v>
      </c>
      <c r="F569" s="32" t="str">
        <f>IF(C569="вых","",IF(VLOOKUP(A569,'Пиковый час'!$A$11:$B$31,2,FALSE)=Расчет!B569,1,""))</f>
        <v/>
      </c>
      <c r="G569" s="32" t="str">
        <f t="shared" si="16"/>
        <v/>
      </c>
      <c r="H569" s="37">
        <f>IF(C569="вых","",IF(VLOOKUP(B569,'Плановые пиковые часы'!$A$6:$B$29,2,FALSE)=1,1,""))</f>
        <v>1</v>
      </c>
      <c r="I569" s="37">
        <f t="shared" si="17"/>
        <v>2169</v>
      </c>
      <c r="J569" s="37"/>
    </row>
    <row r="570" spans="1:10" x14ac:dyDescent="0.3">
      <c r="A570" s="3">
        <v>43458</v>
      </c>
      <c r="B570">
        <v>12</v>
      </c>
      <c r="C570" s="21" t="str">
        <f>VLOOKUP(A570,Справочник!A$2:B$32,2,FALSE)</f>
        <v>раб</v>
      </c>
      <c r="D570">
        <v>2228</v>
      </c>
      <c r="E570">
        <v>1.5876300000000001</v>
      </c>
      <c r="F570" s="32" t="str">
        <f>IF(C570="вых","",IF(VLOOKUP(A570,'Пиковый час'!$A$11:$B$31,2,FALSE)=Расчет!B570,1,""))</f>
        <v/>
      </c>
      <c r="G570" s="32" t="str">
        <f t="shared" si="16"/>
        <v/>
      </c>
      <c r="H570" s="37">
        <f>IF(C570="вых","",IF(VLOOKUP(B570,'Плановые пиковые часы'!$A$6:$B$29,2,FALSE)=1,1,""))</f>
        <v>1</v>
      </c>
      <c r="I570" s="37">
        <f t="shared" si="17"/>
        <v>2228</v>
      </c>
      <c r="J570" s="37"/>
    </row>
    <row r="571" spans="1:10" x14ac:dyDescent="0.3">
      <c r="A571" s="3">
        <v>43458</v>
      </c>
      <c r="B571">
        <v>13</v>
      </c>
      <c r="C571" s="21" t="str">
        <f>VLOOKUP(A571,Справочник!A$2:B$32,2,FALSE)</f>
        <v>раб</v>
      </c>
      <c r="D571">
        <v>2200</v>
      </c>
      <c r="E571">
        <v>1.65032</v>
      </c>
      <c r="F571" s="32" t="str">
        <f>IF(C571="вых","",IF(VLOOKUP(A571,'Пиковый час'!$A$11:$B$31,2,FALSE)=Расчет!B571,1,""))</f>
        <v/>
      </c>
      <c r="G571" s="32" t="str">
        <f t="shared" si="16"/>
        <v/>
      </c>
      <c r="H571" s="37" t="str">
        <f>IF(C571="вых","",IF(VLOOKUP(B571,'Плановые пиковые часы'!$A$6:$B$29,2,FALSE)=1,1,""))</f>
        <v/>
      </c>
      <c r="I571" s="37" t="str">
        <f t="shared" si="17"/>
        <v/>
      </c>
      <c r="J571" s="37"/>
    </row>
    <row r="572" spans="1:10" x14ac:dyDescent="0.3">
      <c r="A572" s="3">
        <v>43458</v>
      </c>
      <c r="B572">
        <v>14</v>
      </c>
      <c r="C572" s="21" t="str">
        <f>VLOOKUP(A572,Справочник!A$2:B$32,2,FALSE)</f>
        <v>раб</v>
      </c>
      <c r="D572">
        <v>2226</v>
      </c>
      <c r="E572">
        <v>1.67503</v>
      </c>
      <c r="F572" s="32" t="str">
        <f>IF(C572="вых","",IF(VLOOKUP(A572,'Пиковый час'!$A$11:$B$31,2,FALSE)=Расчет!B572,1,""))</f>
        <v/>
      </c>
      <c r="G572" s="32" t="str">
        <f t="shared" si="16"/>
        <v/>
      </c>
      <c r="H572" s="37" t="str">
        <f>IF(C572="вых","",IF(VLOOKUP(B572,'Плановые пиковые часы'!$A$6:$B$29,2,FALSE)=1,1,""))</f>
        <v/>
      </c>
      <c r="I572" s="37" t="str">
        <f t="shared" si="17"/>
        <v/>
      </c>
      <c r="J572" s="37"/>
    </row>
    <row r="573" spans="1:10" x14ac:dyDescent="0.3">
      <c r="A573" s="3">
        <v>43458</v>
      </c>
      <c r="B573">
        <v>15</v>
      </c>
      <c r="C573" s="21" t="str">
        <f>VLOOKUP(A573,Справочник!A$2:B$32,2,FALSE)</f>
        <v>раб</v>
      </c>
      <c r="D573">
        <v>2164</v>
      </c>
      <c r="E573">
        <v>1.57124</v>
      </c>
      <c r="F573" s="32" t="str">
        <f>IF(C573="вых","",IF(VLOOKUP(A573,'Пиковый час'!$A$11:$B$31,2,FALSE)=Расчет!B573,1,""))</f>
        <v/>
      </c>
      <c r="G573" s="32" t="str">
        <f t="shared" si="16"/>
        <v/>
      </c>
      <c r="H573" s="37">
        <f>IF(C573="вых","",IF(VLOOKUP(B573,'Плановые пиковые часы'!$A$6:$B$29,2,FALSE)=1,1,""))</f>
        <v>1</v>
      </c>
      <c r="I573" s="37">
        <f t="shared" si="17"/>
        <v>2164</v>
      </c>
      <c r="J573" s="37"/>
    </row>
    <row r="574" spans="1:10" x14ac:dyDescent="0.3">
      <c r="A574" s="3">
        <v>43458</v>
      </c>
      <c r="B574">
        <v>16</v>
      </c>
      <c r="C574" s="21" t="str">
        <f>VLOOKUP(A574,Справочник!A$2:B$32,2,FALSE)</f>
        <v>раб</v>
      </c>
      <c r="D574">
        <v>2019.0000000000002</v>
      </c>
      <c r="E574">
        <v>1.5675599999999998</v>
      </c>
      <c r="F574" s="32" t="str">
        <f>IF(C574="вых","",IF(VLOOKUP(A574,'Пиковый час'!$A$11:$B$31,2,FALSE)=Расчет!B574,1,""))</f>
        <v/>
      </c>
      <c r="G574" s="32" t="str">
        <f t="shared" si="16"/>
        <v/>
      </c>
      <c r="H574" s="37">
        <f>IF(C574="вых","",IF(VLOOKUP(B574,'Плановые пиковые часы'!$A$6:$B$29,2,FALSE)=1,1,""))</f>
        <v>1</v>
      </c>
      <c r="I574" s="37">
        <f t="shared" si="17"/>
        <v>2019.0000000000002</v>
      </c>
      <c r="J574" s="37"/>
    </row>
    <row r="575" spans="1:10" x14ac:dyDescent="0.3">
      <c r="A575" s="3">
        <v>43458</v>
      </c>
      <c r="B575">
        <v>17</v>
      </c>
      <c r="C575" s="21" t="str">
        <f>VLOOKUP(A575,Справочник!A$2:B$32,2,FALSE)</f>
        <v>раб</v>
      </c>
      <c r="D575">
        <v>1625</v>
      </c>
      <c r="E575">
        <v>1.5674399999999999</v>
      </c>
      <c r="F575" s="32" t="str">
        <f>IF(C575="вых","",IF(VLOOKUP(A575,'Пиковый час'!$A$11:$B$31,2,FALSE)=Расчет!B575,1,""))</f>
        <v/>
      </c>
      <c r="G575" s="32" t="str">
        <f t="shared" si="16"/>
        <v/>
      </c>
      <c r="H575" s="37">
        <f>IF(C575="вых","",IF(VLOOKUP(B575,'Плановые пиковые часы'!$A$6:$B$29,2,FALSE)=1,1,""))</f>
        <v>1</v>
      </c>
      <c r="I575" s="37">
        <f t="shared" si="17"/>
        <v>1625</v>
      </c>
      <c r="J575" s="37"/>
    </row>
    <row r="576" spans="1:10" x14ac:dyDescent="0.3">
      <c r="A576" s="3">
        <v>43458</v>
      </c>
      <c r="B576">
        <v>18</v>
      </c>
      <c r="C576" s="21" t="str">
        <f>VLOOKUP(A576,Справочник!A$2:B$32,2,FALSE)</f>
        <v>раб</v>
      </c>
      <c r="D576">
        <v>1275</v>
      </c>
      <c r="E576">
        <v>1.56778</v>
      </c>
      <c r="F576" s="32">
        <f>IF(C576="вых","",IF(VLOOKUP(A576,'Пиковый час'!$A$11:$B$31,2,FALSE)=Расчет!B576,1,""))</f>
        <v>1</v>
      </c>
      <c r="G576" s="32">
        <f t="shared" si="16"/>
        <v>1275</v>
      </c>
      <c r="H576" s="37">
        <f>IF(C576="вых","",IF(VLOOKUP(B576,'Плановые пиковые часы'!$A$6:$B$29,2,FALSE)=1,1,""))</f>
        <v>1</v>
      </c>
      <c r="I576" s="37">
        <f t="shared" si="17"/>
        <v>1275</v>
      </c>
      <c r="J576" s="37"/>
    </row>
    <row r="577" spans="1:10" x14ac:dyDescent="0.3">
      <c r="A577" s="3">
        <v>43458</v>
      </c>
      <c r="B577">
        <v>19</v>
      </c>
      <c r="C577" s="21" t="str">
        <f>VLOOKUP(A577,Справочник!A$2:B$32,2,FALSE)</f>
        <v>раб</v>
      </c>
      <c r="D577">
        <v>1157</v>
      </c>
      <c r="E577">
        <v>1.56277</v>
      </c>
      <c r="F577" s="32" t="str">
        <f>IF(C577="вых","",IF(VLOOKUP(A577,'Пиковый час'!$A$11:$B$31,2,FALSE)=Расчет!B577,1,""))</f>
        <v/>
      </c>
      <c r="G577" s="32" t="str">
        <f t="shared" si="16"/>
        <v/>
      </c>
      <c r="H577" s="37">
        <f>IF(C577="вых","",IF(VLOOKUP(B577,'Плановые пиковые часы'!$A$6:$B$29,2,FALSE)=1,1,""))</f>
        <v>1</v>
      </c>
      <c r="I577" s="37">
        <f t="shared" si="17"/>
        <v>1157</v>
      </c>
      <c r="J577" s="37"/>
    </row>
    <row r="578" spans="1:10" x14ac:dyDescent="0.3">
      <c r="A578" s="3">
        <v>43458</v>
      </c>
      <c r="B578">
        <v>20</v>
      </c>
      <c r="C578" s="21" t="str">
        <f>VLOOKUP(A578,Справочник!A$2:B$32,2,FALSE)</f>
        <v>раб</v>
      </c>
      <c r="D578">
        <v>1116</v>
      </c>
      <c r="E578">
        <v>1.5524800000000001</v>
      </c>
      <c r="F578" s="32" t="str">
        <f>IF(C578="вых","",IF(VLOOKUP(A578,'Пиковый час'!$A$11:$B$31,2,FALSE)=Расчет!B578,1,""))</f>
        <v/>
      </c>
      <c r="G578" s="32" t="str">
        <f t="shared" si="16"/>
        <v/>
      </c>
      <c r="H578" s="37">
        <f>IF(C578="вых","",IF(VLOOKUP(B578,'Плановые пиковые часы'!$A$6:$B$29,2,FALSE)=1,1,""))</f>
        <v>1</v>
      </c>
      <c r="I578" s="37">
        <f t="shared" si="17"/>
        <v>1116</v>
      </c>
      <c r="J578" s="37"/>
    </row>
    <row r="579" spans="1:10" x14ac:dyDescent="0.3">
      <c r="A579" s="3">
        <v>43458</v>
      </c>
      <c r="B579">
        <v>21</v>
      </c>
      <c r="C579" s="21" t="str">
        <f>VLOOKUP(A579,Справочник!A$2:B$32,2,FALSE)</f>
        <v>раб</v>
      </c>
      <c r="D579">
        <v>1085</v>
      </c>
      <c r="E579">
        <v>1.4861300000000002</v>
      </c>
      <c r="F579" s="32" t="str">
        <f>IF(C579="вых","",IF(VLOOKUP(A579,'Пиковый час'!$A$11:$B$31,2,FALSE)=Расчет!B579,1,""))</f>
        <v/>
      </c>
      <c r="G579" s="32" t="str">
        <f t="shared" si="16"/>
        <v/>
      </c>
      <c r="H579" s="37">
        <f>IF(C579="вых","",IF(VLOOKUP(B579,'Плановые пиковые часы'!$A$6:$B$29,2,FALSE)=1,1,""))</f>
        <v>1</v>
      </c>
      <c r="I579" s="37">
        <f t="shared" si="17"/>
        <v>1085</v>
      </c>
      <c r="J579" s="37"/>
    </row>
    <row r="580" spans="1:10" x14ac:dyDescent="0.3">
      <c r="A580" s="3">
        <v>43458</v>
      </c>
      <c r="B580">
        <v>22</v>
      </c>
      <c r="C580" s="21" t="str">
        <f>VLOOKUP(A580,Справочник!A$2:B$32,2,FALSE)</f>
        <v>раб</v>
      </c>
      <c r="D580">
        <v>1084</v>
      </c>
      <c r="E580">
        <v>1.47427</v>
      </c>
      <c r="F580" s="32" t="str">
        <f>IF(C580="вых","",IF(VLOOKUP(A580,'Пиковый час'!$A$11:$B$31,2,FALSE)=Расчет!B580,1,""))</f>
        <v/>
      </c>
      <c r="G580" s="32" t="str">
        <f t="shared" si="16"/>
        <v/>
      </c>
      <c r="H580" s="37" t="str">
        <f>IF(C580="вых","",IF(VLOOKUP(B580,'Плановые пиковые часы'!$A$6:$B$29,2,FALSE)=1,1,""))</f>
        <v/>
      </c>
      <c r="I580" s="37" t="str">
        <f t="shared" si="17"/>
        <v/>
      </c>
      <c r="J580" s="37"/>
    </row>
    <row r="581" spans="1:10" x14ac:dyDescent="0.3">
      <c r="A581" s="3">
        <v>43458</v>
      </c>
      <c r="B581">
        <v>23</v>
      </c>
      <c r="C581" s="21" t="str">
        <f>VLOOKUP(A581,Справочник!A$2:B$32,2,FALSE)</f>
        <v>раб</v>
      </c>
      <c r="D581">
        <v>1084</v>
      </c>
      <c r="E581">
        <v>1.4387000000000001</v>
      </c>
      <c r="F581" s="32" t="str">
        <f>IF(C581="вых","",IF(VLOOKUP(A581,'Пиковый час'!$A$11:$B$31,2,FALSE)=Расчет!B581,1,""))</f>
        <v/>
      </c>
      <c r="G581" s="32" t="str">
        <f t="shared" si="16"/>
        <v/>
      </c>
      <c r="H581" s="37" t="str">
        <f>IF(C581="вых","",IF(VLOOKUP(B581,'Плановые пиковые часы'!$A$6:$B$29,2,FALSE)=1,1,""))</f>
        <v/>
      </c>
      <c r="I581" s="37" t="str">
        <f t="shared" si="17"/>
        <v/>
      </c>
      <c r="J581" s="37"/>
    </row>
    <row r="582" spans="1:10" x14ac:dyDescent="0.3">
      <c r="A582" s="3">
        <v>43458</v>
      </c>
      <c r="B582">
        <v>24</v>
      </c>
      <c r="C582" s="21" t="str">
        <f>VLOOKUP(A582,Справочник!A$2:B$32,2,FALSE)</f>
        <v>раб</v>
      </c>
      <c r="D582">
        <v>1073</v>
      </c>
      <c r="E582">
        <v>1.16832</v>
      </c>
      <c r="F582" s="32" t="str">
        <f>IF(C582="вых","",IF(VLOOKUP(A582,'Пиковый час'!$A$11:$B$31,2,FALSE)=Расчет!B582,1,""))</f>
        <v/>
      </c>
      <c r="G582" s="32" t="str">
        <f t="shared" si="16"/>
        <v/>
      </c>
      <c r="H582" s="37" t="str">
        <f>IF(C582="вых","",IF(VLOOKUP(B582,'Плановые пиковые часы'!$A$6:$B$29,2,FALSE)=1,1,""))</f>
        <v/>
      </c>
      <c r="I582" s="37" t="str">
        <f t="shared" si="17"/>
        <v/>
      </c>
      <c r="J582" s="37"/>
    </row>
    <row r="583" spans="1:10" x14ac:dyDescent="0.3">
      <c r="A583" s="3">
        <v>43459</v>
      </c>
      <c r="B583">
        <v>1</v>
      </c>
      <c r="C583" s="21" t="str">
        <f>VLOOKUP(A583,Справочник!A$2:B$32,2,FALSE)</f>
        <v>раб</v>
      </c>
      <c r="D583">
        <v>1063</v>
      </c>
      <c r="E583">
        <v>1.0370599999999999</v>
      </c>
      <c r="F583" s="32" t="str">
        <f>IF(C583="вых","",IF(VLOOKUP(A583,'Пиковый час'!$A$11:$B$31,2,FALSE)=Расчет!B583,1,""))</f>
        <v/>
      </c>
      <c r="G583" s="32" t="str">
        <f t="shared" ref="G583:G646" si="18">IF(F583="","",D583)</f>
        <v/>
      </c>
      <c r="H583" s="37" t="str">
        <f>IF(C583="вых","",IF(VLOOKUP(B583,'Плановые пиковые часы'!$A$6:$B$29,2,FALSE)=1,1,""))</f>
        <v/>
      </c>
      <c r="I583" s="37" t="str">
        <f t="shared" ref="I583:I646" si="19">IF(H583="","",D583)</f>
        <v/>
      </c>
      <c r="J583" s="37">
        <f>IF(C583="вых","",MAX(I583:I606))</f>
        <v>2204</v>
      </c>
    </row>
    <row r="584" spans="1:10" x14ac:dyDescent="0.3">
      <c r="A584" s="3">
        <v>43459</v>
      </c>
      <c r="B584">
        <v>2</v>
      </c>
      <c r="C584" s="21" t="str">
        <f>VLOOKUP(A584,Справочник!A$2:B$32,2,FALSE)</f>
        <v>раб</v>
      </c>
      <c r="D584">
        <v>1061</v>
      </c>
      <c r="E584">
        <v>0.99209000000000003</v>
      </c>
      <c r="F584" s="32" t="str">
        <f>IF(C584="вых","",IF(VLOOKUP(A584,'Пиковый час'!$A$11:$B$31,2,FALSE)=Расчет!B584,1,""))</f>
        <v/>
      </c>
      <c r="G584" s="32" t="str">
        <f t="shared" si="18"/>
        <v/>
      </c>
      <c r="H584" s="37" t="str">
        <f>IF(C584="вых","",IF(VLOOKUP(B584,'Плановые пиковые часы'!$A$6:$B$29,2,FALSE)=1,1,""))</f>
        <v/>
      </c>
      <c r="I584" s="37" t="str">
        <f t="shared" si="19"/>
        <v/>
      </c>
      <c r="J584" s="37"/>
    </row>
    <row r="585" spans="1:10" x14ac:dyDescent="0.3">
      <c r="A585" s="3">
        <v>43459</v>
      </c>
      <c r="B585">
        <v>3</v>
      </c>
      <c r="C585" s="21" t="str">
        <f>VLOOKUP(A585,Справочник!A$2:B$32,2,FALSE)</f>
        <v>раб</v>
      </c>
      <c r="D585">
        <v>1063</v>
      </c>
      <c r="E585">
        <v>0.93596000000000001</v>
      </c>
      <c r="F585" s="32" t="str">
        <f>IF(C585="вых","",IF(VLOOKUP(A585,'Пиковый час'!$A$11:$B$31,2,FALSE)=Расчет!B585,1,""))</f>
        <v/>
      </c>
      <c r="G585" s="32" t="str">
        <f t="shared" si="18"/>
        <v/>
      </c>
      <c r="H585" s="37" t="str">
        <f>IF(C585="вых","",IF(VLOOKUP(B585,'Плановые пиковые часы'!$A$6:$B$29,2,FALSE)=1,1,""))</f>
        <v/>
      </c>
      <c r="I585" s="37" t="str">
        <f t="shared" si="19"/>
        <v/>
      </c>
      <c r="J585" s="37"/>
    </row>
    <row r="586" spans="1:10" x14ac:dyDescent="0.3">
      <c r="A586" s="3">
        <v>43459</v>
      </c>
      <c r="B586">
        <v>4</v>
      </c>
      <c r="C586" s="21" t="str">
        <f>VLOOKUP(A586,Справочник!A$2:B$32,2,FALSE)</f>
        <v>раб</v>
      </c>
      <c r="D586">
        <v>1065</v>
      </c>
      <c r="E586">
        <v>0.93847000000000003</v>
      </c>
      <c r="F586" s="32" t="str">
        <f>IF(C586="вых","",IF(VLOOKUP(A586,'Пиковый час'!$A$11:$B$31,2,FALSE)=Расчет!B586,1,""))</f>
        <v/>
      </c>
      <c r="G586" s="32" t="str">
        <f t="shared" si="18"/>
        <v/>
      </c>
      <c r="H586" s="37" t="str">
        <f>IF(C586="вых","",IF(VLOOKUP(B586,'Плановые пиковые часы'!$A$6:$B$29,2,FALSE)=1,1,""))</f>
        <v/>
      </c>
      <c r="I586" s="37" t="str">
        <f t="shared" si="19"/>
        <v/>
      </c>
      <c r="J586" s="37"/>
    </row>
    <row r="587" spans="1:10" x14ac:dyDescent="0.3">
      <c r="A587" s="3">
        <v>43459</v>
      </c>
      <c r="B587">
        <v>5</v>
      </c>
      <c r="C587" s="21" t="str">
        <f>VLOOKUP(A587,Справочник!A$2:B$32,2,FALSE)</f>
        <v>раб</v>
      </c>
      <c r="D587">
        <v>1059</v>
      </c>
      <c r="E587">
        <v>0.97658</v>
      </c>
      <c r="F587" s="32" t="str">
        <f>IF(C587="вых","",IF(VLOOKUP(A587,'Пиковый час'!$A$11:$B$31,2,FALSE)=Расчет!B587,1,""))</f>
        <v/>
      </c>
      <c r="G587" s="32" t="str">
        <f t="shared" si="18"/>
        <v/>
      </c>
      <c r="H587" s="37" t="str">
        <f>IF(C587="вых","",IF(VLOOKUP(B587,'Плановые пиковые часы'!$A$6:$B$29,2,FALSE)=1,1,""))</f>
        <v/>
      </c>
      <c r="I587" s="37" t="str">
        <f t="shared" si="19"/>
        <v/>
      </c>
      <c r="J587" s="37"/>
    </row>
    <row r="588" spans="1:10" x14ac:dyDescent="0.3">
      <c r="A588" s="3">
        <v>43459</v>
      </c>
      <c r="B588">
        <v>6</v>
      </c>
      <c r="C588" s="21" t="str">
        <f>VLOOKUP(A588,Справочник!A$2:B$32,2,FALSE)</f>
        <v>раб</v>
      </c>
      <c r="D588">
        <v>1060</v>
      </c>
      <c r="E588">
        <v>1.0680000000000001</v>
      </c>
      <c r="F588" s="32" t="str">
        <f>IF(C588="вых","",IF(VLOOKUP(A588,'Пиковый час'!$A$11:$B$31,2,FALSE)=Расчет!B588,1,""))</f>
        <v/>
      </c>
      <c r="G588" s="32" t="str">
        <f t="shared" si="18"/>
        <v/>
      </c>
      <c r="H588" s="37" t="str">
        <f>IF(C588="вых","",IF(VLOOKUP(B588,'Плановые пиковые часы'!$A$6:$B$29,2,FALSE)=1,1,""))</f>
        <v/>
      </c>
      <c r="I588" s="37" t="str">
        <f t="shared" si="19"/>
        <v/>
      </c>
      <c r="J588" s="37"/>
    </row>
    <row r="589" spans="1:10" x14ac:dyDescent="0.3">
      <c r="A589" s="3">
        <v>43459</v>
      </c>
      <c r="B589">
        <v>7</v>
      </c>
      <c r="C589" s="21" t="str">
        <f>VLOOKUP(A589,Справочник!A$2:B$32,2,FALSE)</f>
        <v>раб</v>
      </c>
      <c r="D589">
        <v>1111</v>
      </c>
      <c r="E589">
        <v>1.2348800000000002</v>
      </c>
      <c r="F589" s="32" t="str">
        <f>IF(C589="вых","",IF(VLOOKUP(A589,'Пиковый час'!$A$11:$B$31,2,FALSE)=Расчет!B589,1,""))</f>
        <v/>
      </c>
      <c r="G589" s="32" t="str">
        <f t="shared" si="18"/>
        <v/>
      </c>
      <c r="H589" s="37" t="str">
        <f>IF(C589="вых","",IF(VLOOKUP(B589,'Плановые пиковые часы'!$A$6:$B$29,2,FALSE)=1,1,""))</f>
        <v/>
      </c>
      <c r="I589" s="37" t="str">
        <f t="shared" si="19"/>
        <v/>
      </c>
      <c r="J589" s="37"/>
    </row>
    <row r="590" spans="1:10" x14ac:dyDescent="0.3">
      <c r="A590" s="3">
        <v>43459</v>
      </c>
      <c r="B590">
        <v>8</v>
      </c>
      <c r="C590" s="21" t="str">
        <f>VLOOKUP(A590,Справочник!A$2:B$32,2,FALSE)</f>
        <v>раб</v>
      </c>
      <c r="D590">
        <v>1261</v>
      </c>
      <c r="E590">
        <v>1.4107499999999999</v>
      </c>
      <c r="F590" s="32" t="str">
        <f>IF(C590="вых","",IF(VLOOKUP(A590,'Пиковый час'!$A$11:$B$31,2,FALSE)=Расчет!B590,1,""))</f>
        <v/>
      </c>
      <c r="G590" s="32" t="str">
        <f t="shared" si="18"/>
        <v/>
      </c>
      <c r="H590" s="37">
        <f>IF(C590="вых","",IF(VLOOKUP(B590,'Плановые пиковые часы'!$A$6:$B$29,2,FALSE)=1,1,""))</f>
        <v>1</v>
      </c>
      <c r="I590" s="37">
        <f t="shared" si="19"/>
        <v>1261</v>
      </c>
      <c r="J590" s="37"/>
    </row>
    <row r="591" spans="1:10" x14ac:dyDescent="0.3">
      <c r="A591" s="3">
        <v>43459</v>
      </c>
      <c r="B591">
        <v>9</v>
      </c>
      <c r="C591" s="21" t="str">
        <f>VLOOKUP(A591,Справочник!A$2:B$32,2,FALSE)</f>
        <v>раб</v>
      </c>
      <c r="D591">
        <v>1732</v>
      </c>
      <c r="E591">
        <v>1.5387899999999999</v>
      </c>
      <c r="F591" s="32" t="str">
        <f>IF(C591="вых","",IF(VLOOKUP(A591,'Пиковый час'!$A$11:$B$31,2,FALSE)=Расчет!B591,1,""))</f>
        <v/>
      </c>
      <c r="G591" s="32" t="str">
        <f t="shared" si="18"/>
        <v/>
      </c>
      <c r="H591" s="37">
        <f>IF(C591="вых","",IF(VLOOKUP(B591,'Плановые пиковые часы'!$A$6:$B$29,2,FALSE)=1,1,""))</f>
        <v>1</v>
      </c>
      <c r="I591" s="37">
        <f t="shared" si="19"/>
        <v>1732</v>
      </c>
      <c r="J591" s="37"/>
    </row>
    <row r="592" spans="1:10" x14ac:dyDescent="0.3">
      <c r="A592" s="3">
        <v>43459</v>
      </c>
      <c r="B592">
        <v>10</v>
      </c>
      <c r="C592" s="21" t="str">
        <f>VLOOKUP(A592,Справочник!A$2:B$32,2,FALSE)</f>
        <v>раб</v>
      </c>
      <c r="D592">
        <v>2013</v>
      </c>
      <c r="E592">
        <v>1.68685</v>
      </c>
      <c r="F592" s="32" t="str">
        <f>IF(C592="вых","",IF(VLOOKUP(A592,'Пиковый час'!$A$11:$B$31,2,FALSE)=Расчет!B592,1,""))</f>
        <v/>
      </c>
      <c r="G592" s="32" t="str">
        <f t="shared" si="18"/>
        <v/>
      </c>
      <c r="H592" s="37">
        <f>IF(C592="вых","",IF(VLOOKUP(B592,'Плановые пиковые часы'!$A$6:$B$29,2,FALSE)=1,1,""))</f>
        <v>1</v>
      </c>
      <c r="I592" s="37">
        <f t="shared" si="19"/>
        <v>2013</v>
      </c>
      <c r="J592" s="37"/>
    </row>
    <row r="593" spans="1:10" x14ac:dyDescent="0.3">
      <c r="A593" s="3">
        <v>43459</v>
      </c>
      <c r="B593">
        <v>11</v>
      </c>
      <c r="C593" s="21" t="str">
        <f>VLOOKUP(A593,Справочник!A$2:B$32,2,FALSE)</f>
        <v>раб</v>
      </c>
      <c r="D593">
        <v>2179</v>
      </c>
      <c r="E593">
        <v>1.7118800000000001</v>
      </c>
      <c r="F593" s="32" t="str">
        <f>IF(C593="вых","",IF(VLOOKUP(A593,'Пиковый час'!$A$11:$B$31,2,FALSE)=Расчет!B593,1,""))</f>
        <v/>
      </c>
      <c r="G593" s="32" t="str">
        <f t="shared" si="18"/>
        <v/>
      </c>
      <c r="H593" s="37">
        <f>IF(C593="вых","",IF(VLOOKUP(B593,'Плановые пиковые часы'!$A$6:$B$29,2,FALSE)=1,1,""))</f>
        <v>1</v>
      </c>
      <c r="I593" s="37">
        <f t="shared" si="19"/>
        <v>2179</v>
      </c>
      <c r="J593" s="37"/>
    </row>
    <row r="594" spans="1:10" x14ac:dyDescent="0.3">
      <c r="A594" s="3">
        <v>43459</v>
      </c>
      <c r="B594">
        <v>12</v>
      </c>
      <c r="C594" s="21" t="str">
        <f>VLOOKUP(A594,Справочник!A$2:B$32,2,FALSE)</f>
        <v>раб</v>
      </c>
      <c r="D594">
        <v>2204</v>
      </c>
      <c r="E594">
        <v>1.7351300000000001</v>
      </c>
      <c r="F594" s="32" t="str">
        <f>IF(C594="вых","",IF(VLOOKUP(A594,'Пиковый час'!$A$11:$B$31,2,FALSE)=Расчет!B594,1,""))</f>
        <v/>
      </c>
      <c r="G594" s="32" t="str">
        <f t="shared" si="18"/>
        <v/>
      </c>
      <c r="H594" s="37">
        <f>IF(C594="вых","",IF(VLOOKUP(B594,'Плановые пиковые часы'!$A$6:$B$29,2,FALSE)=1,1,""))</f>
        <v>1</v>
      </c>
      <c r="I594" s="37">
        <f t="shared" si="19"/>
        <v>2204</v>
      </c>
      <c r="J594" s="37"/>
    </row>
    <row r="595" spans="1:10" x14ac:dyDescent="0.3">
      <c r="A595" s="3">
        <v>43459</v>
      </c>
      <c r="B595">
        <v>13</v>
      </c>
      <c r="C595" s="21" t="str">
        <f>VLOOKUP(A595,Справочник!A$2:B$32,2,FALSE)</f>
        <v>раб</v>
      </c>
      <c r="D595">
        <v>2199</v>
      </c>
      <c r="E595">
        <v>1.8243</v>
      </c>
      <c r="F595" s="32" t="str">
        <f>IF(C595="вых","",IF(VLOOKUP(A595,'Пиковый час'!$A$11:$B$31,2,FALSE)=Расчет!B595,1,""))</f>
        <v/>
      </c>
      <c r="G595" s="32" t="str">
        <f t="shared" si="18"/>
        <v/>
      </c>
      <c r="H595" s="37" t="str">
        <f>IF(C595="вых","",IF(VLOOKUP(B595,'Плановые пиковые часы'!$A$6:$B$29,2,FALSE)=1,1,""))</f>
        <v/>
      </c>
      <c r="I595" s="37" t="str">
        <f t="shared" si="19"/>
        <v/>
      </c>
      <c r="J595" s="37"/>
    </row>
    <row r="596" spans="1:10" x14ac:dyDescent="0.3">
      <c r="A596" s="3">
        <v>43459</v>
      </c>
      <c r="B596">
        <v>14</v>
      </c>
      <c r="C596" s="21" t="str">
        <f>VLOOKUP(A596,Справочник!A$2:B$32,2,FALSE)</f>
        <v>раб</v>
      </c>
      <c r="D596">
        <v>2123</v>
      </c>
      <c r="E596">
        <v>1.8369899999999999</v>
      </c>
      <c r="F596" s="32" t="str">
        <f>IF(C596="вых","",IF(VLOOKUP(A596,'Пиковый час'!$A$11:$B$31,2,FALSE)=Расчет!B596,1,""))</f>
        <v/>
      </c>
      <c r="G596" s="32" t="str">
        <f t="shared" si="18"/>
        <v/>
      </c>
      <c r="H596" s="37" t="str">
        <f>IF(C596="вых","",IF(VLOOKUP(B596,'Плановые пиковые часы'!$A$6:$B$29,2,FALSE)=1,1,""))</f>
        <v/>
      </c>
      <c r="I596" s="37" t="str">
        <f t="shared" si="19"/>
        <v/>
      </c>
      <c r="J596" s="37"/>
    </row>
    <row r="597" spans="1:10" x14ac:dyDescent="0.3">
      <c r="A597" s="3">
        <v>43459</v>
      </c>
      <c r="B597">
        <v>15</v>
      </c>
      <c r="C597" s="21" t="str">
        <f>VLOOKUP(A597,Справочник!A$2:B$32,2,FALSE)</f>
        <v>раб</v>
      </c>
      <c r="D597">
        <v>2093</v>
      </c>
      <c r="E597">
        <v>1.7252700000000001</v>
      </c>
      <c r="F597" s="32" t="str">
        <f>IF(C597="вых","",IF(VLOOKUP(A597,'Пиковый час'!$A$11:$B$31,2,FALSE)=Расчет!B597,1,""))</f>
        <v/>
      </c>
      <c r="G597" s="32" t="str">
        <f t="shared" si="18"/>
        <v/>
      </c>
      <c r="H597" s="37">
        <f>IF(C597="вых","",IF(VLOOKUP(B597,'Плановые пиковые часы'!$A$6:$B$29,2,FALSE)=1,1,""))</f>
        <v>1</v>
      </c>
      <c r="I597" s="37">
        <f t="shared" si="19"/>
        <v>2093</v>
      </c>
      <c r="J597" s="37"/>
    </row>
    <row r="598" spans="1:10" x14ac:dyDescent="0.3">
      <c r="A598" s="3">
        <v>43459</v>
      </c>
      <c r="B598">
        <v>16</v>
      </c>
      <c r="C598" s="21" t="str">
        <f>VLOOKUP(A598,Справочник!A$2:B$32,2,FALSE)</f>
        <v>раб</v>
      </c>
      <c r="D598">
        <v>1966</v>
      </c>
      <c r="E598">
        <v>1.71346</v>
      </c>
      <c r="F598" s="32" t="str">
        <f>IF(C598="вых","",IF(VLOOKUP(A598,'Пиковый час'!$A$11:$B$31,2,FALSE)=Расчет!B598,1,""))</f>
        <v/>
      </c>
      <c r="G598" s="32" t="str">
        <f t="shared" si="18"/>
        <v/>
      </c>
      <c r="H598" s="37">
        <f>IF(C598="вых","",IF(VLOOKUP(B598,'Плановые пиковые часы'!$A$6:$B$29,2,FALSE)=1,1,""))</f>
        <v>1</v>
      </c>
      <c r="I598" s="37">
        <f t="shared" si="19"/>
        <v>1966</v>
      </c>
      <c r="J598" s="37"/>
    </row>
    <row r="599" spans="1:10" x14ac:dyDescent="0.3">
      <c r="A599" s="3">
        <v>43459</v>
      </c>
      <c r="B599">
        <v>17</v>
      </c>
      <c r="C599" s="21" t="str">
        <f>VLOOKUP(A599,Справочник!A$2:B$32,2,FALSE)</f>
        <v>раб</v>
      </c>
      <c r="D599">
        <v>1600</v>
      </c>
      <c r="E599">
        <v>1.7285299999999999</v>
      </c>
      <c r="F599" s="32">
        <f>IF(C599="вых","",IF(VLOOKUP(A599,'Пиковый час'!$A$11:$B$31,2,FALSE)=Расчет!B599,1,""))</f>
        <v>1</v>
      </c>
      <c r="G599" s="32">
        <f t="shared" si="18"/>
        <v>1600</v>
      </c>
      <c r="H599" s="37">
        <f>IF(C599="вых","",IF(VLOOKUP(B599,'Плановые пиковые часы'!$A$6:$B$29,2,FALSE)=1,1,""))</f>
        <v>1</v>
      </c>
      <c r="I599" s="37">
        <f t="shared" si="19"/>
        <v>1600</v>
      </c>
      <c r="J599" s="37"/>
    </row>
    <row r="600" spans="1:10" x14ac:dyDescent="0.3">
      <c r="A600" s="3">
        <v>43459</v>
      </c>
      <c r="B600">
        <v>18</v>
      </c>
      <c r="C600" s="21" t="str">
        <f>VLOOKUP(A600,Справочник!A$2:B$32,2,FALSE)</f>
        <v>раб</v>
      </c>
      <c r="D600">
        <v>1271</v>
      </c>
      <c r="E600">
        <v>1.6938199999999999</v>
      </c>
      <c r="F600" s="32" t="str">
        <f>IF(C600="вых","",IF(VLOOKUP(A600,'Пиковый час'!$A$11:$B$31,2,FALSE)=Расчет!B600,1,""))</f>
        <v/>
      </c>
      <c r="G600" s="32" t="str">
        <f t="shared" si="18"/>
        <v/>
      </c>
      <c r="H600" s="37">
        <f>IF(C600="вых","",IF(VLOOKUP(B600,'Плановые пиковые часы'!$A$6:$B$29,2,FALSE)=1,1,""))</f>
        <v>1</v>
      </c>
      <c r="I600" s="37">
        <f t="shared" si="19"/>
        <v>1271</v>
      </c>
      <c r="J600" s="37"/>
    </row>
    <row r="601" spans="1:10" x14ac:dyDescent="0.3">
      <c r="A601" s="3">
        <v>43459</v>
      </c>
      <c r="B601">
        <v>19</v>
      </c>
      <c r="C601" s="21" t="str">
        <f>VLOOKUP(A601,Справочник!A$2:B$32,2,FALSE)</f>
        <v>раб</v>
      </c>
      <c r="D601">
        <v>1174</v>
      </c>
      <c r="E601">
        <v>1.68418</v>
      </c>
      <c r="F601" s="32" t="str">
        <f>IF(C601="вых","",IF(VLOOKUP(A601,'Пиковый час'!$A$11:$B$31,2,FALSE)=Расчет!B601,1,""))</f>
        <v/>
      </c>
      <c r="G601" s="32" t="str">
        <f t="shared" si="18"/>
        <v/>
      </c>
      <c r="H601" s="37">
        <f>IF(C601="вых","",IF(VLOOKUP(B601,'Плановые пиковые часы'!$A$6:$B$29,2,FALSE)=1,1,""))</f>
        <v>1</v>
      </c>
      <c r="I601" s="37">
        <f t="shared" si="19"/>
        <v>1174</v>
      </c>
      <c r="J601" s="37"/>
    </row>
    <row r="602" spans="1:10" x14ac:dyDescent="0.3">
      <c r="A602" s="3">
        <v>43459</v>
      </c>
      <c r="B602">
        <v>20</v>
      </c>
      <c r="C602" s="21" t="str">
        <f>VLOOKUP(A602,Справочник!A$2:B$32,2,FALSE)</f>
        <v>раб</v>
      </c>
      <c r="D602">
        <v>1128</v>
      </c>
      <c r="E602">
        <v>1.6766099999999999</v>
      </c>
      <c r="F602" s="32" t="str">
        <f>IF(C602="вых","",IF(VLOOKUP(A602,'Пиковый час'!$A$11:$B$31,2,FALSE)=Расчет!B602,1,""))</f>
        <v/>
      </c>
      <c r="G602" s="32" t="str">
        <f t="shared" si="18"/>
        <v/>
      </c>
      <c r="H602" s="37">
        <f>IF(C602="вых","",IF(VLOOKUP(B602,'Плановые пиковые часы'!$A$6:$B$29,2,FALSE)=1,1,""))</f>
        <v>1</v>
      </c>
      <c r="I602" s="37">
        <f t="shared" si="19"/>
        <v>1128</v>
      </c>
      <c r="J602" s="37"/>
    </row>
    <row r="603" spans="1:10" x14ac:dyDescent="0.3">
      <c r="A603" s="3">
        <v>43459</v>
      </c>
      <c r="B603">
        <v>21</v>
      </c>
      <c r="C603" s="21" t="str">
        <f>VLOOKUP(A603,Справочник!A$2:B$32,2,FALSE)</f>
        <v>раб</v>
      </c>
      <c r="D603">
        <v>1099</v>
      </c>
      <c r="E603">
        <v>1.61009</v>
      </c>
      <c r="F603" s="32" t="str">
        <f>IF(C603="вых","",IF(VLOOKUP(A603,'Пиковый час'!$A$11:$B$31,2,FALSE)=Расчет!B603,1,""))</f>
        <v/>
      </c>
      <c r="G603" s="32" t="str">
        <f t="shared" si="18"/>
        <v/>
      </c>
      <c r="H603" s="37">
        <f>IF(C603="вых","",IF(VLOOKUP(B603,'Плановые пиковые часы'!$A$6:$B$29,2,FALSE)=1,1,""))</f>
        <v>1</v>
      </c>
      <c r="I603" s="37">
        <f t="shared" si="19"/>
        <v>1099</v>
      </c>
      <c r="J603" s="37"/>
    </row>
    <row r="604" spans="1:10" x14ac:dyDescent="0.3">
      <c r="A604" s="3">
        <v>43459</v>
      </c>
      <c r="B604">
        <v>22</v>
      </c>
      <c r="C604" s="21" t="str">
        <f>VLOOKUP(A604,Справочник!A$2:B$32,2,FALSE)</f>
        <v>раб</v>
      </c>
      <c r="D604">
        <v>1092</v>
      </c>
      <c r="E604">
        <v>1.53084</v>
      </c>
      <c r="F604" s="32" t="str">
        <f>IF(C604="вых","",IF(VLOOKUP(A604,'Пиковый час'!$A$11:$B$31,2,FALSE)=Расчет!B604,1,""))</f>
        <v/>
      </c>
      <c r="G604" s="32" t="str">
        <f t="shared" si="18"/>
        <v/>
      </c>
      <c r="H604" s="37" t="str">
        <f>IF(C604="вых","",IF(VLOOKUP(B604,'Плановые пиковые часы'!$A$6:$B$29,2,FALSE)=1,1,""))</f>
        <v/>
      </c>
      <c r="I604" s="37" t="str">
        <f t="shared" si="19"/>
        <v/>
      </c>
      <c r="J604" s="37"/>
    </row>
    <row r="605" spans="1:10" x14ac:dyDescent="0.3">
      <c r="A605" s="3">
        <v>43459</v>
      </c>
      <c r="B605">
        <v>23</v>
      </c>
      <c r="C605" s="21" t="str">
        <f>VLOOKUP(A605,Справочник!A$2:B$32,2,FALSE)</f>
        <v>раб</v>
      </c>
      <c r="D605">
        <v>1090</v>
      </c>
      <c r="E605">
        <v>1.4333499999999999</v>
      </c>
      <c r="F605" s="32" t="str">
        <f>IF(C605="вых","",IF(VLOOKUP(A605,'Пиковый час'!$A$11:$B$31,2,FALSE)=Расчет!B605,1,""))</f>
        <v/>
      </c>
      <c r="G605" s="32" t="str">
        <f t="shared" si="18"/>
        <v/>
      </c>
      <c r="H605" s="37" t="str">
        <f>IF(C605="вых","",IF(VLOOKUP(B605,'Плановые пиковые часы'!$A$6:$B$29,2,FALSE)=1,1,""))</f>
        <v/>
      </c>
      <c r="I605" s="37" t="str">
        <f t="shared" si="19"/>
        <v/>
      </c>
      <c r="J605" s="37"/>
    </row>
    <row r="606" spans="1:10" x14ac:dyDescent="0.3">
      <c r="A606" s="3">
        <v>43459</v>
      </c>
      <c r="B606">
        <v>24</v>
      </c>
      <c r="C606" s="21" t="str">
        <f>VLOOKUP(A606,Справочник!A$2:B$32,2,FALSE)</f>
        <v>раб</v>
      </c>
      <c r="D606">
        <v>1088</v>
      </c>
      <c r="E606">
        <v>1.1553099999999998</v>
      </c>
      <c r="F606" s="32" t="str">
        <f>IF(C606="вых","",IF(VLOOKUP(A606,'Пиковый час'!$A$11:$B$31,2,FALSE)=Расчет!B606,1,""))</f>
        <v/>
      </c>
      <c r="G606" s="32" t="str">
        <f t="shared" si="18"/>
        <v/>
      </c>
      <c r="H606" s="37" t="str">
        <f>IF(C606="вых","",IF(VLOOKUP(B606,'Плановые пиковые часы'!$A$6:$B$29,2,FALSE)=1,1,""))</f>
        <v/>
      </c>
      <c r="I606" s="37" t="str">
        <f t="shared" si="19"/>
        <v/>
      </c>
      <c r="J606" s="37"/>
    </row>
    <row r="607" spans="1:10" x14ac:dyDescent="0.3">
      <c r="A607" s="3">
        <v>43460</v>
      </c>
      <c r="B607">
        <v>1</v>
      </c>
      <c r="C607" s="21" t="str">
        <f>VLOOKUP(A607,Справочник!A$2:B$32,2,FALSE)</f>
        <v>раб</v>
      </c>
      <c r="D607">
        <v>1079</v>
      </c>
      <c r="E607">
        <v>1.0631300000000001</v>
      </c>
      <c r="F607" s="32" t="str">
        <f>IF(C607="вых","",IF(VLOOKUP(A607,'Пиковый час'!$A$11:$B$31,2,FALSE)=Расчет!B607,1,""))</f>
        <v/>
      </c>
      <c r="G607" s="32" t="str">
        <f t="shared" si="18"/>
        <v/>
      </c>
      <c r="H607" s="37" t="str">
        <f>IF(C607="вых","",IF(VLOOKUP(B607,'Плановые пиковые часы'!$A$6:$B$29,2,FALSE)=1,1,""))</f>
        <v/>
      </c>
      <c r="I607" s="37" t="str">
        <f t="shared" si="19"/>
        <v/>
      </c>
      <c r="J607" s="37">
        <f>IF(C607="вых","",MAX(I607:I630))</f>
        <v>2202</v>
      </c>
    </row>
    <row r="608" spans="1:10" x14ac:dyDescent="0.3">
      <c r="A608" s="3">
        <v>43460</v>
      </c>
      <c r="B608">
        <v>2</v>
      </c>
      <c r="C608" s="21" t="str">
        <f>VLOOKUP(A608,Справочник!A$2:B$32,2,FALSE)</f>
        <v>раб</v>
      </c>
      <c r="D608">
        <v>1069</v>
      </c>
      <c r="E608">
        <v>0.99848999999999999</v>
      </c>
      <c r="F608" s="32" t="str">
        <f>IF(C608="вых","",IF(VLOOKUP(A608,'Пиковый час'!$A$11:$B$31,2,FALSE)=Расчет!B608,1,""))</f>
        <v/>
      </c>
      <c r="G608" s="32" t="str">
        <f t="shared" si="18"/>
        <v/>
      </c>
      <c r="H608" s="37" t="str">
        <f>IF(C608="вых","",IF(VLOOKUP(B608,'Плановые пиковые часы'!$A$6:$B$29,2,FALSE)=1,1,""))</f>
        <v/>
      </c>
      <c r="I608" s="37" t="str">
        <f t="shared" si="19"/>
        <v/>
      </c>
      <c r="J608" s="37"/>
    </row>
    <row r="609" spans="1:10" x14ac:dyDescent="0.3">
      <c r="A609" s="3">
        <v>43460</v>
      </c>
      <c r="B609">
        <v>3</v>
      </c>
      <c r="C609" s="21" t="str">
        <f>VLOOKUP(A609,Справочник!A$2:B$32,2,FALSE)</f>
        <v>раб</v>
      </c>
      <c r="D609">
        <v>1069</v>
      </c>
      <c r="E609">
        <v>0.91891999999999996</v>
      </c>
      <c r="F609" s="32" t="str">
        <f>IF(C609="вых","",IF(VLOOKUP(A609,'Пиковый час'!$A$11:$B$31,2,FALSE)=Расчет!B609,1,""))</f>
        <v/>
      </c>
      <c r="G609" s="32" t="str">
        <f t="shared" si="18"/>
        <v/>
      </c>
      <c r="H609" s="37" t="str">
        <f>IF(C609="вых","",IF(VLOOKUP(B609,'Плановые пиковые часы'!$A$6:$B$29,2,FALSE)=1,1,""))</f>
        <v/>
      </c>
      <c r="I609" s="37" t="str">
        <f t="shared" si="19"/>
        <v/>
      </c>
      <c r="J609" s="37"/>
    </row>
    <row r="610" spans="1:10" x14ac:dyDescent="0.3">
      <c r="A610" s="3">
        <v>43460</v>
      </c>
      <c r="B610">
        <v>4</v>
      </c>
      <c r="C610" s="21" t="str">
        <f>VLOOKUP(A610,Справочник!A$2:B$32,2,FALSE)</f>
        <v>раб</v>
      </c>
      <c r="D610">
        <v>1067</v>
      </c>
      <c r="E610">
        <v>0.92257</v>
      </c>
      <c r="F610" s="32" t="str">
        <f>IF(C610="вых","",IF(VLOOKUP(A610,'Пиковый час'!$A$11:$B$31,2,FALSE)=Расчет!B610,1,""))</f>
        <v/>
      </c>
      <c r="G610" s="32" t="str">
        <f t="shared" si="18"/>
        <v/>
      </c>
      <c r="H610" s="37" t="str">
        <f>IF(C610="вых","",IF(VLOOKUP(B610,'Плановые пиковые часы'!$A$6:$B$29,2,FALSE)=1,1,""))</f>
        <v/>
      </c>
      <c r="I610" s="37" t="str">
        <f t="shared" si="19"/>
        <v/>
      </c>
      <c r="J610" s="37"/>
    </row>
    <row r="611" spans="1:10" x14ac:dyDescent="0.3">
      <c r="A611" s="3">
        <v>43460</v>
      </c>
      <c r="B611">
        <v>5</v>
      </c>
      <c r="C611" s="21" t="str">
        <f>VLOOKUP(A611,Справочник!A$2:B$32,2,FALSE)</f>
        <v>раб</v>
      </c>
      <c r="D611">
        <v>1064</v>
      </c>
      <c r="E611">
        <v>0.95723000000000003</v>
      </c>
      <c r="F611" s="32" t="str">
        <f>IF(C611="вых","",IF(VLOOKUP(A611,'Пиковый час'!$A$11:$B$31,2,FALSE)=Расчет!B611,1,""))</f>
        <v/>
      </c>
      <c r="G611" s="32" t="str">
        <f t="shared" si="18"/>
        <v/>
      </c>
      <c r="H611" s="37" t="str">
        <f>IF(C611="вых","",IF(VLOOKUP(B611,'Плановые пиковые часы'!$A$6:$B$29,2,FALSE)=1,1,""))</f>
        <v/>
      </c>
      <c r="I611" s="37" t="str">
        <f t="shared" si="19"/>
        <v/>
      </c>
      <c r="J611" s="37"/>
    </row>
    <row r="612" spans="1:10" x14ac:dyDescent="0.3">
      <c r="A612" s="3">
        <v>43460</v>
      </c>
      <c r="B612">
        <v>6</v>
      </c>
      <c r="C612" s="21" t="str">
        <f>VLOOKUP(A612,Справочник!A$2:B$32,2,FALSE)</f>
        <v>раб</v>
      </c>
      <c r="D612">
        <v>1068</v>
      </c>
      <c r="E612">
        <v>1.04087</v>
      </c>
      <c r="F612" s="32" t="str">
        <f>IF(C612="вых","",IF(VLOOKUP(A612,'Пиковый час'!$A$11:$B$31,2,FALSE)=Расчет!B612,1,""))</f>
        <v/>
      </c>
      <c r="G612" s="32" t="str">
        <f t="shared" si="18"/>
        <v/>
      </c>
      <c r="H612" s="37" t="str">
        <f>IF(C612="вых","",IF(VLOOKUP(B612,'Плановые пиковые часы'!$A$6:$B$29,2,FALSE)=1,1,""))</f>
        <v/>
      </c>
      <c r="I612" s="37" t="str">
        <f t="shared" si="19"/>
        <v/>
      </c>
      <c r="J612" s="37"/>
    </row>
    <row r="613" spans="1:10" x14ac:dyDescent="0.3">
      <c r="A613" s="3">
        <v>43460</v>
      </c>
      <c r="B613">
        <v>7</v>
      </c>
      <c r="C613" s="21" t="str">
        <f>VLOOKUP(A613,Справочник!A$2:B$32,2,FALSE)</f>
        <v>раб</v>
      </c>
      <c r="D613">
        <v>1125</v>
      </c>
      <c r="E613">
        <v>1.1348499999999999</v>
      </c>
      <c r="F613" s="32" t="str">
        <f>IF(C613="вых","",IF(VLOOKUP(A613,'Пиковый час'!$A$11:$B$31,2,FALSE)=Расчет!B613,1,""))</f>
        <v/>
      </c>
      <c r="G613" s="32" t="str">
        <f t="shared" si="18"/>
        <v/>
      </c>
      <c r="H613" s="37" t="str">
        <f>IF(C613="вых","",IF(VLOOKUP(B613,'Плановые пиковые часы'!$A$6:$B$29,2,FALSE)=1,1,""))</f>
        <v/>
      </c>
      <c r="I613" s="37" t="str">
        <f t="shared" si="19"/>
        <v/>
      </c>
      <c r="J613" s="37"/>
    </row>
    <row r="614" spans="1:10" x14ac:dyDescent="0.3">
      <c r="A614" s="3">
        <v>43460</v>
      </c>
      <c r="B614">
        <v>8</v>
      </c>
      <c r="C614" s="21" t="str">
        <f>VLOOKUP(A614,Справочник!A$2:B$32,2,FALSE)</f>
        <v>раб</v>
      </c>
      <c r="D614">
        <v>1239</v>
      </c>
      <c r="E614">
        <v>1.2863</v>
      </c>
      <c r="F614" s="32" t="str">
        <f>IF(C614="вых","",IF(VLOOKUP(A614,'Пиковый час'!$A$11:$B$31,2,FALSE)=Расчет!B614,1,""))</f>
        <v/>
      </c>
      <c r="G614" s="32" t="str">
        <f t="shared" si="18"/>
        <v/>
      </c>
      <c r="H614" s="37">
        <f>IF(C614="вых","",IF(VLOOKUP(B614,'Плановые пиковые часы'!$A$6:$B$29,2,FALSE)=1,1,""))</f>
        <v>1</v>
      </c>
      <c r="I614" s="37">
        <f t="shared" si="19"/>
        <v>1239</v>
      </c>
      <c r="J614" s="37"/>
    </row>
    <row r="615" spans="1:10" x14ac:dyDescent="0.3">
      <c r="A615" s="3">
        <v>43460</v>
      </c>
      <c r="B615">
        <v>9</v>
      </c>
      <c r="C615" s="21" t="str">
        <f>VLOOKUP(A615,Справочник!A$2:B$32,2,FALSE)</f>
        <v>раб</v>
      </c>
      <c r="D615">
        <v>1751</v>
      </c>
      <c r="E615">
        <v>1.45784</v>
      </c>
      <c r="F615" s="32" t="str">
        <f>IF(C615="вых","",IF(VLOOKUP(A615,'Пиковый час'!$A$11:$B$31,2,FALSE)=Расчет!B615,1,""))</f>
        <v/>
      </c>
      <c r="G615" s="32" t="str">
        <f t="shared" si="18"/>
        <v/>
      </c>
      <c r="H615" s="37">
        <f>IF(C615="вых","",IF(VLOOKUP(B615,'Плановые пиковые часы'!$A$6:$B$29,2,FALSE)=1,1,""))</f>
        <v>1</v>
      </c>
      <c r="I615" s="37">
        <f t="shared" si="19"/>
        <v>1751</v>
      </c>
      <c r="J615" s="37"/>
    </row>
    <row r="616" spans="1:10" x14ac:dyDescent="0.3">
      <c r="A616" s="3">
        <v>43460</v>
      </c>
      <c r="B616">
        <v>10</v>
      </c>
      <c r="C616" s="21" t="str">
        <f>VLOOKUP(A616,Справочник!A$2:B$32,2,FALSE)</f>
        <v>раб</v>
      </c>
      <c r="D616">
        <v>2037.9999999999998</v>
      </c>
      <c r="E616">
        <v>1.5404500000000001</v>
      </c>
      <c r="F616" s="32" t="str">
        <f>IF(C616="вых","",IF(VLOOKUP(A616,'Пиковый час'!$A$11:$B$31,2,FALSE)=Расчет!B616,1,""))</f>
        <v/>
      </c>
      <c r="G616" s="32" t="str">
        <f t="shared" si="18"/>
        <v/>
      </c>
      <c r="H616" s="37">
        <f>IF(C616="вых","",IF(VLOOKUP(B616,'Плановые пиковые часы'!$A$6:$B$29,2,FALSE)=1,1,""))</f>
        <v>1</v>
      </c>
      <c r="I616" s="37">
        <f t="shared" si="19"/>
        <v>2037.9999999999998</v>
      </c>
      <c r="J616" s="37"/>
    </row>
    <row r="617" spans="1:10" x14ac:dyDescent="0.3">
      <c r="A617" s="3">
        <v>43460</v>
      </c>
      <c r="B617">
        <v>11</v>
      </c>
      <c r="C617" s="21" t="str">
        <f>VLOOKUP(A617,Справочник!A$2:B$32,2,FALSE)</f>
        <v>раб</v>
      </c>
      <c r="D617">
        <v>2153</v>
      </c>
      <c r="E617">
        <v>1.5545100000000001</v>
      </c>
      <c r="F617" s="32" t="str">
        <f>IF(C617="вых","",IF(VLOOKUP(A617,'Пиковый час'!$A$11:$B$31,2,FALSE)=Расчет!B617,1,""))</f>
        <v/>
      </c>
      <c r="G617" s="32" t="str">
        <f t="shared" si="18"/>
        <v/>
      </c>
      <c r="H617" s="37">
        <f>IF(C617="вых","",IF(VLOOKUP(B617,'Плановые пиковые часы'!$A$6:$B$29,2,FALSE)=1,1,""))</f>
        <v>1</v>
      </c>
      <c r="I617" s="37">
        <f t="shared" si="19"/>
        <v>2153</v>
      </c>
      <c r="J617" s="37"/>
    </row>
    <row r="618" spans="1:10" x14ac:dyDescent="0.3">
      <c r="A618" s="3">
        <v>43460</v>
      </c>
      <c r="B618">
        <v>12</v>
      </c>
      <c r="C618" s="21" t="str">
        <f>VLOOKUP(A618,Справочник!A$2:B$32,2,FALSE)</f>
        <v>раб</v>
      </c>
      <c r="D618">
        <v>2202</v>
      </c>
      <c r="E618">
        <v>1.50441</v>
      </c>
      <c r="F618" s="32" t="str">
        <f>IF(C618="вых","",IF(VLOOKUP(A618,'Пиковый час'!$A$11:$B$31,2,FALSE)=Расчет!B618,1,""))</f>
        <v/>
      </c>
      <c r="G618" s="32" t="str">
        <f t="shared" si="18"/>
        <v/>
      </c>
      <c r="H618" s="37">
        <f>IF(C618="вых","",IF(VLOOKUP(B618,'Плановые пиковые часы'!$A$6:$B$29,2,FALSE)=1,1,""))</f>
        <v>1</v>
      </c>
      <c r="I618" s="37">
        <f t="shared" si="19"/>
        <v>2202</v>
      </c>
      <c r="J618" s="37"/>
    </row>
    <row r="619" spans="1:10" x14ac:dyDescent="0.3">
      <c r="A619" s="3">
        <v>43460</v>
      </c>
      <c r="B619">
        <v>13</v>
      </c>
      <c r="C619" s="21" t="str">
        <f>VLOOKUP(A619,Справочник!A$2:B$32,2,FALSE)</f>
        <v>раб</v>
      </c>
      <c r="D619">
        <v>2081</v>
      </c>
      <c r="E619">
        <v>1.52139</v>
      </c>
      <c r="F619" s="32" t="str">
        <f>IF(C619="вых","",IF(VLOOKUP(A619,'Пиковый час'!$A$11:$B$31,2,FALSE)=Расчет!B619,1,""))</f>
        <v/>
      </c>
      <c r="G619" s="32" t="str">
        <f t="shared" si="18"/>
        <v/>
      </c>
      <c r="H619" s="37" t="str">
        <f>IF(C619="вых","",IF(VLOOKUP(B619,'Плановые пиковые часы'!$A$6:$B$29,2,FALSE)=1,1,""))</f>
        <v/>
      </c>
      <c r="I619" s="37" t="str">
        <f t="shared" si="19"/>
        <v/>
      </c>
      <c r="J619" s="37"/>
    </row>
    <row r="620" spans="1:10" x14ac:dyDescent="0.3">
      <c r="A620" s="3">
        <v>43460</v>
      </c>
      <c r="B620">
        <v>14</v>
      </c>
      <c r="C620" s="21" t="str">
        <f>VLOOKUP(A620,Справочник!A$2:B$32,2,FALSE)</f>
        <v>раб</v>
      </c>
      <c r="D620">
        <v>2037</v>
      </c>
      <c r="E620">
        <v>1.53488</v>
      </c>
      <c r="F620" s="32" t="str">
        <f>IF(C620="вых","",IF(VLOOKUP(A620,'Пиковый час'!$A$11:$B$31,2,FALSE)=Расчет!B620,1,""))</f>
        <v/>
      </c>
      <c r="G620" s="32" t="str">
        <f t="shared" si="18"/>
        <v/>
      </c>
      <c r="H620" s="37" t="str">
        <f>IF(C620="вых","",IF(VLOOKUP(B620,'Плановые пиковые часы'!$A$6:$B$29,2,FALSE)=1,1,""))</f>
        <v/>
      </c>
      <c r="I620" s="37" t="str">
        <f t="shared" si="19"/>
        <v/>
      </c>
      <c r="J620" s="37"/>
    </row>
    <row r="621" spans="1:10" x14ac:dyDescent="0.3">
      <c r="A621" s="3">
        <v>43460</v>
      </c>
      <c r="B621">
        <v>15</v>
      </c>
      <c r="C621" s="21" t="str">
        <f>VLOOKUP(A621,Справочник!A$2:B$32,2,FALSE)</f>
        <v>раб</v>
      </c>
      <c r="D621">
        <v>1987</v>
      </c>
      <c r="E621">
        <v>1.50373</v>
      </c>
      <c r="F621" s="32" t="str">
        <f>IF(C621="вых","",IF(VLOOKUP(A621,'Пиковый час'!$A$11:$B$31,2,FALSE)=Расчет!B621,1,""))</f>
        <v/>
      </c>
      <c r="G621" s="32" t="str">
        <f t="shared" si="18"/>
        <v/>
      </c>
      <c r="H621" s="37">
        <f>IF(C621="вых","",IF(VLOOKUP(B621,'Плановые пиковые часы'!$A$6:$B$29,2,FALSE)=1,1,""))</f>
        <v>1</v>
      </c>
      <c r="I621" s="37">
        <f t="shared" si="19"/>
        <v>1987</v>
      </c>
      <c r="J621" s="37"/>
    </row>
    <row r="622" spans="1:10" x14ac:dyDescent="0.3">
      <c r="A622" s="3">
        <v>43460</v>
      </c>
      <c r="B622">
        <v>16</v>
      </c>
      <c r="C622" s="21" t="str">
        <f>VLOOKUP(A622,Справочник!A$2:B$32,2,FALSE)</f>
        <v>раб</v>
      </c>
      <c r="D622">
        <v>1872</v>
      </c>
      <c r="E622">
        <v>1.5245199999999999</v>
      </c>
      <c r="F622" s="32" t="str">
        <f>IF(C622="вых","",IF(VLOOKUP(A622,'Пиковый час'!$A$11:$B$31,2,FALSE)=Расчет!B622,1,""))</f>
        <v/>
      </c>
      <c r="G622" s="32" t="str">
        <f t="shared" si="18"/>
        <v/>
      </c>
      <c r="H622" s="37">
        <f>IF(C622="вых","",IF(VLOOKUP(B622,'Плановые пиковые часы'!$A$6:$B$29,2,FALSE)=1,1,""))</f>
        <v>1</v>
      </c>
      <c r="I622" s="37">
        <f t="shared" si="19"/>
        <v>1872</v>
      </c>
      <c r="J622" s="37"/>
    </row>
    <row r="623" spans="1:10" x14ac:dyDescent="0.3">
      <c r="A623" s="3">
        <v>43460</v>
      </c>
      <c r="B623">
        <v>17</v>
      </c>
      <c r="C623" s="21" t="str">
        <f>VLOOKUP(A623,Справочник!A$2:B$32,2,FALSE)</f>
        <v>раб</v>
      </c>
      <c r="D623">
        <v>1498</v>
      </c>
      <c r="E623">
        <v>1.60782</v>
      </c>
      <c r="F623" s="32" t="str">
        <f>IF(C623="вых","",IF(VLOOKUP(A623,'Пиковый час'!$A$11:$B$31,2,FALSE)=Расчет!B623,1,""))</f>
        <v/>
      </c>
      <c r="G623" s="32" t="str">
        <f t="shared" si="18"/>
        <v/>
      </c>
      <c r="H623" s="37">
        <f>IF(C623="вых","",IF(VLOOKUP(B623,'Плановые пиковые часы'!$A$6:$B$29,2,FALSE)=1,1,""))</f>
        <v>1</v>
      </c>
      <c r="I623" s="37">
        <f t="shared" si="19"/>
        <v>1498</v>
      </c>
      <c r="J623" s="37"/>
    </row>
    <row r="624" spans="1:10" x14ac:dyDescent="0.3">
      <c r="A624" s="3">
        <v>43460</v>
      </c>
      <c r="B624">
        <v>18</v>
      </c>
      <c r="C624" s="21" t="str">
        <f>VLOOKUP(A624,Справочник!A$2:B$32,2,FALSE)</f>
        <v>раб</v>
      </c>
      <c r="D624">
        <v>1195</v>
      </c>
      <c r="E624">
        <v>1.6093900000000001</v>
      </c>
      <c r="F624" s="32">
        <f>IF(C624="вых","",IF(VLOOKUP(A624,'Пиковый час'!$A$11:$B$31,2,FALSE)=Расчет!B624,1,""))</f>
        <v>1</v>
      </c>
      <c r="G624" s="32">
        <f t="shared" si="18"/>
        <v>1195</v>
      </c>
      <c r="H624" s="37">
        <f>IF(C624="вых","",IF(VLOOKUP(B624,'Плановые пиковые часы'!$A$6:$B$29,2,FALSE)=1,1,""))</f>
        <v>1</v>
      </c>
      <c r="I624" s="37">
        <f t="shared" si="19"/>
        <v>1195</v>
      </c>
      <c r="J624" s="37"/>
    </row>
    <row r="625" spans="1:10" x14ac:dyDescent="0.3">
      <c r="A625" s="3">
        <v>43460</v>
      </c>
      <c r="B625">
        <v>19</v>
      </c>
      <c r="C625" s="21" t="str">
        <f>VLOOKUP(A625,Справочник!A$2:B$32,2,FALSE)</f>
        <v>раб</v>
      </c>
      <c r="D625">
        <v>1123</v>
      </c>
      <c r="E625">
        <v>1.58369</v>
      </c>
      <c r="F625" s="32" t="str">
        <f>IF(C625="вых","",IF(VLOOKUP(A625,'Пиковый час'!$A$11:$B$31,2,FALSE)=Расчет!B625,1,""))</f>
        <v/>
      </c>
      <c r="G625" s="32" t="str">
        <f t="shared" si="18"/>
        <v/>
      </c>
      <c r="H625" s="37">
        <f>IF(C625="вых","",IF(VLOOKUP(B625,'Плановые пиковые часы'!$A$6:$B$29,2,FALSE)=1,1,""))</f>
        <v>1</v>
      </c>
      <c r="I625" s="37">
        <f t="shared" si="19"/>
        <v>1123</v>
      </c>
      <c r="J625" s="37"/>
    </row>
    <row r="626" spans="1:10" x14ac:dyDescent="0.3">
      <c r="A626" s="3">
        <v>43460</v>
      </c>
      <c r="B626">
        <v>20</v>
      </c>
      <c r="C626" s="21" t="str">
        <f>VLOOKUP(A626,Справочник!A$2:B$32,2,FALSE)</f>
        <v>раб</v>
      </c>
      <c r="D626">
        <v>1072</v>
      </c>
      <c r="E626">
        <v>1.5263499999999999</v>
      </c>
      <c r="F626" s="32" t="str">
        <f>IF(C626="вых","",IF(VLOOKUP(A626,'Пиковый час'!$A$11:$B$31,2,FALSE)=Расчет!B626,1,""))</f>
        <v/>
      </c>
      <c r="G626" s="32" t="str">
        <f t="shared" si="18"/>
        <v/>
      </c>
      <c r="H626" s="37">
        <f>IF(C626="вых","",IF(VLOOKUP(B626,'Плановые пиковые часы'!$A$6:$B$29,2,FALSE)=1,1,""))</f>
        <v>1</v>
      </c>
      <c r="I626" s="37">
        <f t="shared" si="19"/>
        <v>1072</v>
      </c>
      <c r="J626" s="37"/>
    </row>
    <row r="627" spans="1:10" x14ac:dyDescent="0.3">
      <c r="A627" s="3">
        <v>43460</v>
      </c>
      <c r="B627">
        <v>21</v>
      </c>
      <c r="C627" s="21" t="str">
        <f>VLOOKUP(A627,Справочник!A$2:B$32,2,FALSE)</f>
        <v>раб</v>
      </c>
      <c r="D627">
        <v>1059</v>
      </c>
      <c r="E627">
        <v>1.48942</v>
      </c>
      <c r="F627" s="32" t="str">
        <f>IF(C627="вых","",IF(VLOOKUP(A627,'Пиковый час'!$A$11:$B$31,2,FALSE)=Расчет!B627,1,""))</f>
        <v/>
      </c>
      <c r="G627" s="32" t="str">
        <f t="shared" si="18"/>
        <v/>
      </c>
      <c r="H627" s="37">
        <f>IF(C627="вых","",IF(VLOOKUP(B627,'Плановые пиковые часы'!$A$6:$B$29,2,FALSE)=1,1,""))</f>
        <v>1</v>
      </c>
      <c r="I627" s="37">
        <f t="shared" si="19"/>
        <v>1059</v>
      </c>
      <c r="J627" s="37"/>
    </row>
    <row r="628" spans="1:10" x14ac:dyDescent="0.3">
      <c r="A628" s="3">
        <v>43460</v>
      </c>
      <c r="B628">
        <v>22</v>
      </c>
      <c r="C628" s="21" t="str">
        <f>VLOOKUP(A628,Справочник!A$2:B$32,2,FALSE)</f>
        <v>раб</v>
      </c>
      <c r="D628">
        <v>1051</v>
      </c>
      <c r="E628">
        <v>1.44519</v>
      </c>
      <c r="F628" s="32" t="str">
        <f>IF(C628="вых","",IF(VLOOKUP(A628,'Пиковый час'!$A$11:$B$31,2,FALSE)=Расчет!B628,1,""))</f>
        <v/>
      </c>
      <c r="G628" s="32" t="str">
        <f t="shared" si="18"/>
        <v/>
      </c>
      <c r="H628" s="37" t="str">
        <f>IF(C628="вых","",IF(VLOOKUP(B628,'Плановые пиковые часы'!$A$6:$B$29,2,FALSE)=1,1,""))</f>
        <v/>
      </c>
      <c r="I628" s="37" t="str">
        <f t="shared" si="19"/>
        <v/>
      </c>
      <c r="J628" s="37"/>
    </row>
    <row r="629" spans="1:10" x14ac:dyDescent="0.3">
      <c r="A629" s="3">
        <v>43460</v>
      </c>
      <c r="B629">
        <v>23</v>
      </c>
      <c r="C629" s="21" t="str">
        <f>VLOOKUP(A629,Справочник!A$2:B$32,2,FALSE)</f>
        <v>раб</v>
      </c>
      <c r="D629">
        <v>1046</v>
      </c>
      <c r="E629">
        <v>1.1791500000000001</v>
      </c>
      <c r="F629" s="32" t="str">
        <f>IF(C629="вых","",IF(VLOOKUP(A629,'Пиковый час'!$A$11:$B$31,2,FALSE)=Расчет!B629,1,""))</f>
        <v/>
      </c>
      <c r="G629" s="32" t="str">
        <f t="shared" si="18"/>
        <v/>
      </c>
      <c r="H629" s="37" t="str">
        <f>IF(C629="вых","",IF(VLOOKUP(B629,'Плановые пиковые часы'!$A$6:$B$29,2,FALSE)=1,1,""))</f>
        <v/>
      </c>
      <c r="I629" s="37" t="str">
        <f t="shared" si="19"/>
        <v/>
      </c>
      <c r="J629" s="37"/>
    </row>
    <row r="630" spans="1:10" x14ac:dyDescent="0.3">
      <c r="A630" s="3">
        <v>43460</v>
      </c>
      <c r="B630">
        <v>24</v>
      </c>
      <c r="C630" s="21" t="str">
        <f>VLOOKUP(A630,Справочник!A$2:B$32,2,FALSE)</f>
        <v>раб</v>
      </c>
      <c r="D630">
        <v>1046</v>
      </c>
      <c r="E630">
        <v>1.10826</v>
      </c>
      <c r="F630" s="32" t="str">
        <f>IF(C630="вых","",IF(VLOOKUP(A630,'Пиковый час'!$A$11:$B$31,2,FALSE)=Расчет!B630,1,""))</f>
        <v/>
      </c>
      <c r="G630" s="32" t="str">
        <f t="shared" si="18"/>
        <v/>
      </c>
      <c r="H630" s="37" t="str">
        <f>IF(C630="вых","",IF(VLOOKUP(B630,'Плановые пиковые часы'!$A$6:$B$29,2,FALSE)=1,1,""))</f>
        <v/>
      </c>
      <c r="I630" s="37" t="str">
        <f t="shared" si="19"/>
        <v/>
      </c>
      <c r="J630" s="37"/>
    </row>
    <row r="631" spans="1:10" x14ac:dyDescent="0.3">
      <c r="A631" s="3">
        <v>43461</v>
      </c>
      <c r="B631">
        <v>1</v>
      </c>
      <c r="C631" s="21" t="str">
        <f>VLOOKUP(A631,Справочник!A$2:B$32,2,FALSE)</f>
        <v>раб</v>
      </c>
      <c r="D631">
        <v>1045</v>
      </c>
      <c r="E631">
        <v>1.02502</v>
      </c>
      <c r="F631" s="32" t="str">
        <f>IF(C631="вых","",IF(VLOOKUP(A631,'Пиковый час'!$A$11:$B$31,2,FALSE)=Расчет!B631,1,""))</f>
        <v/>
      </c>
      <c r="G631" s="32" t="str">
        <f t="shared" si="18"/>
        <v/>
      </c>
      <c r="H631" s="37" t="str">
        <f>IF(C631="вых","",IF(VLOOKUP(B631,'Плановые пиковые часы'!$A$6:$B$29,2,FALSE)=1,1,""))</f>
        <v/>
      </c>
      <c r="I631" s="37" t="str">
        <f t="shared" si="19"/>
        <v/>
      </c>
      <c r="J631" s="37">
        <f>IF(C631="вых","",MAX(I631:I654))</f>
        <v>2117</v>
      </c>
    </row>
    <row r="632" spans="1:10" x14ac:dyDescent="0.3">
      <c r="A632" s="3">
        <v>43461</v>
      </c>
      <c r="B632">
        <v>2</v>
      </c>
      <c r="C632" s="21" t="str">
        <f>VLOOKUP(A632,Справочник!A$2:B$32,2,FALSE)</f>
        <v>раб</v>
      </c>
      <c r="D632">
        <v>1040</v>
      </c>
      <c r="E632">
        <v>0.96502999999999994</v>
      </c>
      <c r="F632" s="32" t="str">
        <f>IF(C632="вых","",IF(VLOOKUP(A632,'Пиковый час'!$A$11:$B$31,2,FALSE)=Расчет!B632,1,""))</f>
        <v/>
      </c>
      <c r="G632" s="32" t="str">
        <f t="shared" si="18"/>
        <v/>
      </c>
      <c r="H632" s="37" t="str">
        <f>IF(C632="вых","",IF(VLOOKUP(B632,'Плановые пиковые часы'!$A$6:$B$29,2,FALSE)=1,1,""))</f>
        <v/>
      </c>
      <c r="I632" s="37" t="str">
        <f t="shared" si="19"/>
        <v/>
      </c>
      <c r="J632" s="37"/>
    </row>
    <row r="633" spans="1:10" x14ac:dyDescent="0.3">
      <c r="A633" s="3">
        <v>43461</v>
      </c>
      <c r="B633">
        <v>3</v>
      </c>
      <c r="C633" s="21" t="str">
        <f>VLOOKUP(A633,Справочник!A$2:B$32,2,FALSE)</f>
        <v>раб</v>
      </c>
      <c r="D633">
        <v>1040</v>
      </c>
      <c r="E633">
        <v>0.91289999999999993</v>
      </c>
      <c r="F633" s="32" t="str">
        <f>IF(C633="вых","",IF(VLOOKUP(A633,'Пиковый час'!$A$11:$B$31,2,FALSE)=Расчет!B633,1,""))</f>
        <v/>
      </c>
      <c r="G633" s="32" t="str">
        <f t="shared" si="18"/>
        <v/>
      </c>
      <c r="H633" s="37" t="str">
        <f>IF(C633="вых","",IF(VLOOKUP(B633,'Плановые пиковые часы'!$A$6:$B$29,2,FALSE)=1,1,""))</f>
        <v/>
      </c>
      <c r="I633" s="37" t="str">
        <f t="shared" si="19"/>
        <v/>
      </c>
      <c r="J633" s="37"/>
    </row>
    <row r="634" spans="1:10" x14ac:dyDescent="0.3">
      <c r="A634" s="3">
        <v>43461</v>
      </c>
      <c r="B634">
        <v>4</v>
      </c>
      <c r="C634" s="21" t="str">
        <f>VLOOKUP(A634,Справочник!A$2:B$32,2,FALSE)</f>
        <v>раб</v>
      </c>
      <c r="D634">
        <v>1043</v>
      </c>
      <c r="E634">
        <v>0.91392999999999991</v>
      </c>
      <c r="F634" s="32" t="str">
        <f>IF(C634="вых","",IF(VLOOKUP(A634,'Пиковый час'!$A$11:$B$31,2,FALSE)=Расчет!B634,1,""))</f>
        <v/>
      </c>
      <c r="G634" s="32" t="str">
        <f t="shared" si="18"/>
        <v/>
      </c>
      <c r="H634" s="37" t="str">
        <f>IF(C634="вых","",IF(VLOOKUP(B634,'Плановые пиковые часы'!$A$6:$B$29,2,FALSE)=1,1,""))</f>
        <v/>
      </c>
      <c r="I634" s="37" t="str">
        <f t="shared" si="19"/>
        <v/>
      </c>
      <c r="J634" s="37"/>
    </row>
    <row r="635" spans="1:10" x14ac:dyDescent="0.3">
      <c r="A635" s="3">
        <v>43461</v>
      </c>
      <c r="B635">
        <v>5</v>
      </c>
      <c r="C635" s="21" t="str">
        <f>VLOOKUP(A635,Справочник!A$2:B$32,2,FALSE)</f>
        <v>раб</v>
      </c>
      <c r="D635">
        <v>1046</v>
      </c>
      <c r="E635">
        <v>0.93597000000000008</v>
      </c>
      <c r="F635" s="32" t="str">
        <f>IF(C635="вых","",IF(VLOOKUP(A635,'Пиковый час'!$A$11:$B$31,2,FALSE)=Расчет!B635,1,""))</f>
        <v/>
      </c>
      <c r="G635" s="32" t="str">
        <f t="shared" si="18"/>
        <v/>
      </c>
      <c r="H635" s="37" t="str">
        <f>IF(C635="вых","",IF(VLOOKUP(B635,'Плановые пиковые часы'!$A$6:$B$29,2,FALSE)=1,1,""))</f>
        <v/>
      </c>
      <c r="I635" s="37" t="str">
        <f t="shared" si="19"/>
        <v/>
      </c>
      <c r="J635" s="37"/>
    </row>
    <row r="636" spans="1:10" x14ac:dyDescent="0.3">
      <c r="A636" s="3">
        <v>43461</v>
      </c>
      <c r="B636">
        <v>6</v>
      </c>
      <c r="C636" s="21" t="str">
        <f>VLOOKUP(A636,Справочник!A$2:B$32,2,FALSE)</f>
        <v>раб</v>
      </c>
      <c r="D636">
        <v>1047</v>
      </c>
      <c r="E636">
        <v>1.03091</v>
      </c>
      <c r="F636" s="32" t="str">
        <f>IF(C636="вых","",IF(VLOOKUP(A636,'Пиковый час'!$A$11:$B$31,2,FALSE)=Расчет!B636,1,""))</f>
        <v/>
      </c>
      <c r="G636" s="32" t="str">
        <f t="shared" si="18"/>
        <v/>
      </c>
      <c r="H636" s="37" t="str">
        <f>IF(C636="вых","",IF(VLOOKUP(B636,'Плановые пиковые часы'!$A$6:$B$29,2,FALSE)=1,1,""))</f>
        <v/>
      </c>
      <c r="I636" s="37" t="str">
        <f t="shared" si="19"/>
        <v/>
      </c>
      <c r="J636" s="37"/>
    </row>
    <row r="637" spans="1:10" x14ac:dyDescent="0.3">
      <c r="A637" s="3">
        <v>43461</v>
      </c>
      <c r="B637">
        <v>7</v>
      </c>
      <c r="C637" s="21" t="str">
        <f>VLOOKUP(A637,Справочник!A$2:B$32,2,FALSE)</f>
        <v>раб</v>
      </c>
      <c r="D637">
        <v>1081</v>
      </c>
      <c r="E637">
        <v>1.1362699999999999</v>
      </c>
      <c r="F637" s="32" t="str">
        <f>IF(C637="вых","",IF(VLOOKUP(A637,'Пиковый час'!$A$11:$B$31,2,FALSE)=Расчет!B637,1,""))</f>
        <v/>
      </c>
      <c r="G637" s="32" t="str">
        <f t="shared" si="18"/>
        <v/>
      </c>
      <c r="H637" s="37" t="str">
        <f>IF(C637="вых","",IF(VLOOKUP(B637,'Плановые пиковые часы'!$A$6:$B$29,2,FALSE)=1,1,""))</f>
        <v/>
      </c>
      <c r="I637" s="37" t="str">
        <f t="shared" si="19"/>
        <v/>
      </c>
      <c r="J637" s="37"/>
    </row>
    <row r="638" spans="1:10" x14ac:dyDescent="0.3">
      <c r="A638" s="3">
        <v>43461</v>
      </c>
      <c r="B638">
        <v>8</v>
      </c>
      <c r="C638" s="21" t="str">
        <f>VLOOKUP(A638,Справочник!A$2:B$32,2,FALSE)</f>
        <v>раб</v>
      </c>
      <c r="D638">
        <v>1239</v>
      </c>
      <c r="E638">
        <v>1.2705199999999999</v>
      </c>
      <c r="F638" s="32" t="str">
        <f>IF(C638="вых","",IF(VLOOKUP(A638,'Пиковый час'!$A$11:$B$31,2,FALSE)=Расчет!B638,1,""))</f>
        <v/>
      </c>
      <c r="G638" s="32" t="str">
        <f t="shared" si="18"/>
        <v/>
      </c>
      <c r="H638" s="37">
        <f>IF(C638="вых","",IF(VLOOKUP(B638,'Плановые пиковые часы'!$A$6:$B$29,2,FALSE)=1,1,""))</f>
        <v>1</v>
      </c>
      <c r="I638" s="37">
        <f t="shared" si="19"/>
        <v>1239</v>
      </c>
      <c r="J638" s="37"/>
    </row>
    <row r="639" spans="1:10" x14ac:dyDescent="0.3">
      <c r="A639" s="3">
        <v>43461</v>
      </c>
      <c r="B639">
        <v>9</v>
      </c>
      <c r="C639" s="21" t="str">
        <f>VLOOKUP(A639,Справочник!A$2:B$32,2,FALSE)</f>
        <v>раб</v>
      </c>
      <c r="D639">
        <v>1693</v>
      </c>
      <c r="E639">
        <v>1.47681</v>
      </c>
      <c r="F639" s="32" t="str">
        <f>IF(C639="вых","",IF(VLOOKUP(A639,'Пиковый час'!$A$11:$B$31,2,FALSE)=Расчет!B639,1,""))</f>
        <v/>
      </c>
      <c r="G639" s="32" t="str">
        <f t="shared" si="18"/>
        <v/>
      </c>
      <c r="H639" s="37">
        <f>IF(C639="вых","",IF(VLOOKUP(B639,'Плановые пиковые часы'!$A$6:$B$29,2,FALSE)=1,1,""))</f>
        <v>1</v>
      </c>
      <c r="I639" s="37">
        <f t="shared" si="19"/>
        <v>1693</v>
      </c>
      <c r="J639" s="37"/>
    </row>
    <row r="640" spans="1:10" x14ac:dyDescent="0.3">
      <c r="A640" s="3">
        <v>43461</v>
      </c>
      <c r="B640">
        <v>10</v>
      </c>
      <c r="C640" s="21" t="str">
        <f>VLOOKUP(A640,Справочник!A$2:B$32,2,FALSE)</f>
        <v>раб</v>
      </c>
      <c r="D640">
        <v>1940</v>
      </c>
      <c r="E640">
        <v>1.5578699999999999</v>
      </c>
      <c r="F640" s="32" t="str">
        <f>IF(C640="вых","",IF(VLOOKUP(A640,'Пиковый час'!$A$11:$B$31,2,FALSE)=Расчет!B640,1,""))</f>
        <v/>
      </c>
      <c r="G640" s="32" t="str">
        <f t="shared" si="18"/>
        <v/>
      </c>
      <c r="H640" s="37">
        <f>IF(C640="вых","",IF(VLOOKUP(B640,'Плановые пиковые часы'!$A$6:$B$29,2,FALSE)=1,1,""))</f>
        <v>1</v>
      </c>
      <c r="I640" s="37">
        <f t="shared" si="19"/>
        <v>1940</v>
      </c>
      <c r="J640" s="37"/>
    </row>
    <row r="641" spans="1:10" x14ac:dyDescent="0.3">
      <c r="A641" s="3">
        <v>43461</v>
      </c>
      <c r="B641">
        <v>11</v>
      </c>
      <c r="C641" s="21" t="str">
        <f>VLOOKUP(A641,Справочник!A$2:B$32,2,FALSE)</f>
        <v>раб</v>
      </c>
      <c r="D641">
        <v>2117</v>
      </c>
      <c r="E641">
        <v>1.56826</v>
      </c>
      <c r="F641" s="32" t="str">
        <f>IF(C641="вых","",IF(VLOOKUP(A641,'Пиковый час'!$A$11:$B$31,2,FALSE)=Расчет!B641,1,""))</f>
        <v/>
      </c>
      <c r="G641" s="32" t="str">
        <f t="shared" si="18"/>
        <v/>
      </c>
      <c r="H641" s="37">
        <f>IF(C641="вых","",IF(VLOOKUP(B641,'Плановые пиковые часы'!$A$6:$B$29,2,FALSE)=1,1,""))</f>
        <v>1</v>
      </c>
      <c r="I641" s="37">
        <f t="shared" si="19"/>
        <v>2117</v>
      </c>
      <c r="J641" s="37"/>
    </row>
    <row r="642" spans="1:10" x14ac:dyDescent="0.3">
      <c r="A642" s="3">
        <v>43461</v>
      </c>
      <c r="B642">
        <v>12</v>
      </c>
      <c r="C642" s="21" t="str">
        <f>VLOOKUP(A642,Справочник!A$2:B$32,2,FALSE)</f>
        <v>раб</v>
      </c>
      <c r="D642">
        <v>2089</v>
      </c>
      <c r="E642">
        <v>1.55955</v>
      </c>
      <c r="F642" s="32" t="str">
        <f>IF(C642="вых","",IF(VLOOKUP(A642,'Пиковый час'!$A$11:$B$31,2,FALSE)=Расчет!B642,1,""))</f>
        <v/>
      </c>
      <c r="G642" s="32" t="str">
        <f t="shared" si="18"/>
        <v/>
      </c>
      <c r="H642" s="37">
        <f>IF(C642="вых","",IF(VLOOKUP(B642,'Плановые пиковые часы'!$A$6:$B$29,2,FALSE)=1,1,""))</f>
        <v>1</v>
      </c>
      <c r="I642" s="37">
        <f t="shared" si="19"/>
        <v>2089</v>
      </c>
      <c r="J642" s="37"/>
    </row>
    <row r="643" spans="1:10" x14ac:dyDescent="0.3">
      <c r="A643" s="3">
        <v>43461</v>
      </c>
      <c r="B643">
        <v>13</v>
      </c>
      <c r="C643" s="21" t="str">
        <f>VLOOKUP(A643,Справочник!A$2:B$32,2,FALSE)</f>
        <v>раб</v>
      </c>
      <c r="D643">
        <v>1967</v>
      </c>
      <c r="E643">
        <v>1.53898</v>
      </c>
      <c r="F643" s="32" t="str">
        <f>IF(C643="вых","",IF(VLOOKUP(A643,'Пиковый час'!$A$11:$B$31,2,FALSE)=Расчет!B643,1,""))</f>
        <v/>
      </c>
      <c r="G643" s="32" t="str">
        <f t="shared" si="18"/>
        <v/>
      </c>
      <c r="H643" s="37" t="str">
        <f>IF(C643="вых","",IF(VLOOKUP(B643,'Плановые пиковые часы'!$A$6:$B$29,2,FALSE)=1,1,""))</f>
        <v/>
      </c>
      <c r="I643" s="37" t="str">
        <f t="shared" si="19"/>
        <v/>
      </c>
      <c r="J643" s="37"/>
    </row>
    <row r="644" spans="1:10" x14ac:dyDescent="0.3">
      <c r="A644" s="3">
        <v>43461</v>
      </c>
      <c r="B644">
        <v>14</v>
      </c>
      <c r="C644" s="21" t="str">
        <f>VLOOKUP(A644,Справочник!A$2:B$32,2,FALSE)</f>
        <v>раб</v>
      </c>
      <c r="D644">
        <v>1973</v>
      </c>
      <c r="E644">
        <v>1.5496800000000002</v>
      </c>
      <c r="F644" s="32" t="str">
        <f>IF(C644="вых","",IF(VLOOKUP(A644,'Пиковый час'!$A$11:$B$31,2,FALSE)=Расчет!B644,1,""))</f>
        <v/>
      </c>
      <c r="G644" s="32" t="str">
        <f t="shared" si="18"/>
        <v/>
      </c>
      <c r="H644" s="37" t="str">
        <f>IF(C644="вых","",IF(VLOOKUP(B644,'Плановые пиковые часы'!$A$6:$B$29,2,FALSE)=1,1,""))</f>
        <v/>
      </c>
      <c r="I644" s="37" t="str">
        <f t="shared" si="19"/>
        <v/>
      </c>
      <c r="J644" s="37"/>
    </row>
    <row r="645" spans="1:10" x14ac:dyDescent="0.3">
      <c r="A645" s="3">
        <v>43461</v>
      </c>
      <c r="B645">
        <v>15</v>
      </c>
      <c r="C645" s="21" t="str">
        <f>VLOOKUP(A645,Справочник!A$2:B$32,2,FALSE)</f>
        <v>раб</v>
      </c>
      <c r="D645">
        <v>1942</v>
      </c>
      <c r="E645">
        <v>1.5273099999999999</v>
      </c>
      <c r="F645" s="32" t="str">
        <f>IF(C645="вых","",IF(VLOOKUP(A645,'Пиковый час'!$A$11:$B$31,2,FALSE)=Расчет!B645,1,""))</f>
        <v/>
      </c>
      <c r="G645" s="32" t="str">
        <f t="shared" si="18"/>
        <v/>
      </c>
      <c r="H645" s="37">
        <f>IF(C645="вых","",IF(VLOOKUP(B645,'Плановые пиковые часы'!$A$6:$B$29,2,FALSE)=1,1,""))</f>
        <v>1</v>
      </c>
      <c r="I645" s="37">
        <f t="shared" si="19"/>
        <v>1942</v>
      </c>
      <c r="J645" s="37"/>
    </row>
    <row r="646" spans="1:10" x14ac:dyDescent="0.3">
      <c r="A646" s="3">
        <v>43461</v>
      </c>
      <c r="B646">
        <v>16</v>
      </c>
      <c r="C646" s="21" t="str">
        <f>VLOOKUP(A646,Справочник!A$2:B$32,2,FALSE)</f>
        <v>раб</v>
      </c>
      <c r="D646">
        <v>1866</v>
      </c>
      <c r="E646">
        <v>1.5640799999999999</v>
      </c>
      <c r="F646" s="32" t="str">
        <f>IF(C646="вых","",IF(VLOOKUP(A646,'Пиковый час'!$A$11:$B$31,2,FALSE)=Расчет!B646,1,""))</f>
        <v/>
      </c>
      <c r="G646" s="32" t="str">
        <f t="shared" si="18"/>
        <v/>
      </c>
      <c r="H646" s="37">
        <f>IF(C646="вых","",IF(VLOOKUP(B646,'Плановые пиковые часы'!$A$6:$B$29,2,FALSE)=1,1,""))</f>
        <v>1</v>
      </c>
      <c r="I646" s="37">
        <f t="shared" si="19"/>
        <v>1866</v>
      </c>
      <c r="J646" s="37"/>
    </row>
    <row r="647" spans="1:10" x14ac:dyDescent="0.3">
      <c r="A647" s="3">
        <v>43461</v>
      </c>
      <c r="B647">
        <v>17</v>
      </c>
      <c r="C647" s="21" t="str">
        <f>VLOOKUP(A647,Справочник!A$2:B$32,2,FALSE)</f>
        <v>раб</v>
      </c>
      <c r="D647">
        <v>1448</v>
      </c>
      <c r="E647">
        <v>1.60358</v>
      </c>
      <c r="F647" s="32" t="str">
        <f>IF(C647="вых","",IF(VLOOKUP(A647,'Пиковый час'!$A$11:$B$31,2,FALSE)=Расчет!B647,1,""))</f>
        <v/>
      </c>
      <c r="G647" s="32" t="str">
        <f t="shared" ref="G647:G710" si="20">IF(F647="","",D647)</f>
        <v/>
      </c>
      <c r="H647" s="37">
        <f>IF(C647="вых","",IF(VLOOKUP(B647,'Плановые пиковые часы'!$A$6:$B$29,2,FALSE)=1,1,""))</f>
        <v>1</v>
      </c>
      <c r="I647" s="37">
        <f t="shared" ref="I647:I710" si="21">IF(H647="","",D647)</f>
        <v>1448</v>
      </c>
      <c r="J647" s="37"/>
    </row>
    <row r="648" spans="1:10" x14ac:dyDescent="0.3">
      <c r="A648" s="3">
        <v>43461</v>
      </c>
      <c r="B648">
        <v>18</v>
      </c>
      <c r="C648" s="21" t="str">
        <f>VLOOKUP(A648,Справочник!A$2:B$32,2,FALSE)</f>
        <v>раб</v>
      </c>
      <c r="D648">
        <v>1202</v>
      </c>
      <c r="E648">
        <v>1.59209</v>
      </c>
      <c r="F648" s="32">
        <f>IF(C648="вых","",IF(VLOOKUP(A648,'Пиковый час'!$A$11:$B$31,2,FALSE)=Расчет!B648,1,""))</f>
        <v>1</v>
      </c>
      <c r="G648" s="32">
        <f t="shared" si="20"/>
        <v>1202</v>
      </c>
      <c r="H648" s="37">
        <f>IF(C648="вых","",IF(VLOOKUP(B648,'Плановые пиковые часы'!$A$6:$B$29,2,FALSE)=1,1,""))</f>
        <v>1</v>
      </c>
      <c r="I648" s="37">
        <f t="shared" si="21"/>
        <v>1202</v>
      </c>
      <c r="J648" s="37"/>
    </row>
    <row r="649" spans="1:10" x14ac:dyDescent="0.3">
      <c r="A649" s="3">
        <v>43461</v>
      </c>
      <c r="B649">
        <v>19</v>
      </c>
      <c r="C649" s="21" t="str">
        <f>VLOOKUP(A649,Справочник!A$2:B$32,2,FALSE)</f>
        <v>раб</v>
      </c>
      <c r="D649">
        <v>1116</v>
      </c>
      <c r="E649">
        <v>1.58029</v>
      </c>
      <c r="F649" s="32" t="str">
        <f>IF(C649="вых","",IF(VLOOKUP(A649,'Пиковый час'!$A$11:$B$31,2,FALSE)=Расчет!B649,1,""))</f>
        <v/>
      </c>
      <c r="G649" s="32" t="str">
        <f t="shared" si="20"/>
        <v/>
      </c>
      <c r="H649" s="37">
        <f>IF(C649="вых","",IF(VLOOKUP(B649,'Плановые пиковые часы'!$A$6:$B$29,2,FALSE)=1,1,""))</f>
        <v>1</v>
      </c>
      <c r="I649" s="37">
        <f t="shared" si="21"/>
        <v>1116</v>
      </c>
      <c r="J649" s="37"/>
    </row>
    <row r="650" spans="1:10" x14ac:dyDescent="0.3">
      <c r="A650" s="3">
        <v>43461</v>
      </c>
      <c r="B650">
        <v>20</v>
      </c>
      <c r="C650" s="21" t="str">
        <f>VLOOKUP(A650,Справочник!A$2:B$32,2,FALSE)</f>
        <v>раб</v>
      </c>
      <c r="D650">
        <v>1085</v>
      </c>
      <c r="E650">
        <v>1.52721</v>
      </c>
      <c r="F650" s="32" t="str">
        <f>IF(C650="вых","",IF(VLOOKUP(A650,'Пиковый час'!$A$11:$B$31,2,FALSE)=Расчет!B650,1,""))</f>
        <v/>
      </c>
      <c r="G650" s="32" t="str">
        <f t="shared" si="20"/>
        <v/>
      </c>
      <c r="H650" s="37">
        <f>IF(C650="вых","",IF(VLOOKUP(B650,'Плановые пиковые часы'!$A$6:$B$29,2,FALSE)=1,1,""))</f>
        <v>1</v>
      </c>
      <c r="I650" s="37">
        <f t="shared" si="21"/>
        <v>1085</v>
      </c>
      <c r="J650" s="37"/>
    </row>
    <row r="651" spans="1:10" x14ac:dyDescent="0.3">
      <c r="A651" s="3">
        <v>43461</v>
      </c>
      <c r="B651">
        <v>21</v>
      </c>
      <c r="C651" s="21" t="str">
        <f>VLOOKUP(A651,Справочник!A$2:B$32,2,FALSE)</f>
        <v>раб</v>
      </c>
      <c r="D651">
        <v>1055</v>
      </c>
      <c r="E651">
        <v>1.4959899999999999</v>
      </c>
      <c r="F651" s="32" t="str">
        <f>IF(C651="вых","",IF(VLOOKUP(A651,'Пиковый час'!$A$11:$B$31,2,FALSE)=Расчет!B651,1,""))</f>
        <v/>
      </c>
      <c r="G651" s="32" t="str">
        <f t="shared" si="20"/>
        <v/>
      </c>
      <c r="H651" s="37">
        <f>IF(C651="вых","",IF(VLOOKUP(B651,'Плановые пиковые часы'!$A$6:$B$29,2,FALSE)=1,1,""))</f>
        <v>1</v>
      </c>
      <c r="I651" s="37">
        <f t="shared" si="21"/>
        <v>1055</v>
      </c>
      <c r="J651" s="37"/>
    </row>
    <row r="652" spans="1:10" x14ac:dyDescent="0.3">
      <c r="A652" s="3">
        <v>43461</v>
      </c>
      <c r="B652">
        <v>22</v>
      </c>
      <c r="C652" s="21" t="str">
        <f>VLOOKUP(A652,Справочник!A$2:B$32,2,FALSE)</f>
        <v>раб</v>
      </c>
      <c r="D652">
        <v>1058</v>
      </c>
      <c r="E652">
        <v>1.4344000000000001</v>
      </c>
      <c r="F652" s="32" t="str">
        <f>IF(C652="вых","",IF(VLOOKUP(A652,'Пиковый час'!$A$11:$B$31,2,FALSE)=Расчет!B652,1,""))</f>
        <v/>
      </c>
      <c r="G652" s="32" t="str">
        <f t="shared" si="20"/>
        <v/>
      </c>
      <c r="H652" s="37" t="str">
        <f>IF(C652="вых","",IF(VLOOKUP(B652,'Плановые пиковые часы'!$A$6:$B$29,2,FALSE)=1,1,""))</f>
        <v/>
      </c>
      <c r="I652" s="37" t="str">
        <f t="shared" si="21"/>
        <v/>
      </c>
      <c r="J652" s="37"/>
    </row>
    <row r="653" spans="1:10" x14ac:dyDescent="0.3">
      <c r="A653" s="3">
        <v>43461</v>
      </c>
      <c r="B653">
        <v>23</v>
      </c>
      <c r="C653" s="21" t="str">
        <f>VLOOKUP(A653,Справочник!A$2:B$32,2,FALSE)</f>
        <v>раб</v>
      </c>
      <c r="D653">
        <v>1048</v>
      </c>
      <c r="E653">
        <v>1.3711500000000001</v>
      </c>
      <c r="F653" s="32" t="str">
        <f>IF(C653="вых","",IF(VLOOKUP(A653,'Пиковый час'!$A$11:$B$31,2,FALSE)=Расчет!B653,1,""))</f>
        <v/>
      </c>
      <c r="G653" s="32" t="str">
        <f t="shared" si="20"/>
        <v/>
      </c>
      <c r="H653" s="37" t="str">
        <f>IF(C653="вых","",IF(VLOOKUP(B653,'Плановые пиковые часы'!$A$6:$B$29,2,FALSE)=1,1,""))</f>
        <v/>
      </c>
      <c r="I653" s="37" t="str">
        <f t="shared" si="21"/>
        <v/>
      </c>
      <c r="J653" s="37"/>
    </row>
    <row r="654" spans="1:10" x14ac:dyDescent="0.3">
      <c r="A654" s="3">
        <v>43461</v>
      </c>
      <c r="B654">
        <v>24</v>
      </c>
      <c r="C654" s="21" t="str">
        <f>VLOOKUP(A654,Справочник!A$2:B$32,2,FALSE)</f>
        <v>раб</v>
      </c>
      <c r="D654">
        <v>1034</v>
      </c>
      <c r="E654">
        <v>1.12469</v>
      </c>
      <c r="F654" s="32" t="str">
        <f>IF(C654="вых","",IF(VLOOKUP(A654,'Пиковый час'!$A$11:$B$31,2,FALSE)=Расчет!B654,1,""))</f>
        <v/>
      </c>
      <c r="G654" s="32" t="str">
        <f t="shared" si="20"/>
        <v/>
      </c>
      <c r="H654" s="37" t="str">
        <f>IF(C654="вых","",IF(VLOOKUP(B654,'Плановые пиковые часы'!$A$6:$B$29,2,FALSE)=1,1,""))</f>
        <v/>
      </c>
      <c r="I654" s="37" t="str">
        <f t="shared" si="21"/>
        <v/>
      </c>
      <c r="J654" s="37"/>
    </row>
    <row r="655" spans="1:10" x14ac:dyDescent="0.3">
      <c r="A655" s="3">
        <v>43462</v>
      </c>
      <c r="B655">
        <v>1</v>
      </c>
      <c r="C655" s="21" t="str">
        <f>VLOOKUP(A655,Справочник!A$2:B$32,2,FALSE)</f>
        <v>раб</v>
      </c>
      <c r="D655">
        <v>1035</v>
      </c>
      <c r="E655">
        <v>1.03498</v>
      </c>
      <c r="F655" s="32" t="str">
        <f>IF(C655="вых","",IF(VLOOKUP(A655,'Пиковый час'!$A$11:$B$31,2,FALSE)=Расчет!B655,1,""))</f>
        <v/>
      </c>
      <c r="G655" s="32" t="str">
        <f t="shared" si="20"/>
        <v/>
      </c>
      <c r="H655" s="37" t="str">
        <f>IF(C655="вых","",IF(VLOOKUP(B655,'Плановые пиковые часы'!$A$6:$B$29,2,FALSE)=1,1,""))</f>
        <v/>
      </c>
      <c r="I655" s="37" t="str">
        <f t="shared" si="21"/>
        <v/>
      </c>
      <c r="J655" s="37">
        <f>IF(C655="вых","",MAX(I655:I678))</f>
        <v>1976</v>
      </c>
    </row>
    <row r="656" spans="1:10" x14ac:dyDescent="0.3">
      <c r="A656" s="3">
        <v>43462</v>
      </c>
      <c r="B656">
        <v>2</v>
      </c>
      <c r="C656" s="21" t="str">
        <f>VLOOKUP(A656,Справочник!A$2:B$32,2,FALSE)</f>
        <v>раб</v>
      </c>
      <c r="D656">
        <v>1025</v>
      </c>
      <c r="E656">
        <v>0.97245000000000004</v>
      </c>
      <c r="F656" s="32" t="str">
        <f>IF(C656="вых","",IF(VLOOKUP(A656,'Пиковый час'!$A$11:$B$31,2,FALSE)=Расчет!B656,1,""))</f>
        <v/>
      </c>
      <c r="G656" s="32" t="str">
        <f t="shared" si="20"/>
        <v/>
      </c>
      <c r="H656" s="37" t="str">
        <f>IF(C656="вых","",IF(VLOOKUP(B656,'Плановые пиковые часы'!$A$6:$B$29,2,FALSE)=1,1,""))</f>
        <v/>
      </c>
      <c r="I656" s="37" t="str">
        <f t="shared" si="21"/>
        <v/>
      </c>
      <c r="J656" s="37"/>
    </row>
    <row r="657" spans="1:10" x14ac:dyDescent="0.3">
      <c r="A657" s="3">
        <v>43462</v>
      </c>
      <c r="B657">
        <v>3</v>
      </c>
      <c r="C657" s="21" t="str">
        <f>VLOOKUP(A657,Справочник!A$2:B$32,2,FALSE)</f>
        <v>раб</v>
      </c>
      <c r="D657">
        <v>1032</v>
      </c>
      <c r="E657">
        <v>0.91371999999999998</v>
      </c>
      <c r="F657" s="32" t="str">
        <f>IF(C657="вых","",IF(VLOOKUP(A657,'Пиковый час'!$A$11:$B$31,2,FALSE)=Расчет!B657,1,""))</f>
        <v/>
      </c>
      <c r="G657" s="32" t="str">
        <f t="shared" si="20"/>
        <v/>
      </c>
      <c r="H657" s="37" t="str">
        <f>IF(C657="вых","",IF(VLOOKUP(B657,'Плановые пиковые часы'!$A$6:$B$29,2,FALSE)=1,1,""))</f>
        <v/>
      </c>
      <c r="I657" s="37" t="str">
        <f t="shared" si="21"/>
        <v/>
      </c>
      <c r="J657" s="37"/>
    </row>
    <row r="658" spans="1:10" x14ac:dyDescent="0.3">
      <c r="A658" s="3">
        <v>43462</v>
      </c>
      <c r="B658">
        <v>4</v>
      </c>
      <c r="C658" s="21" t="str">
        <f>VLOOKUP(A658,Справочник!A$2:B$32,2,FALSE)</f>
        <v>раб</v>
      </c>
      <c r="D658">
        <v>1024</v>
      </c>
      <c r="E658">
        <v>0.89500999999999997</v>
      </c>
      <c r="F658" s="32" t="str">
        <f>IF(C658="вых","",IF(VLOOKUP(A658,'Пиковый час'!$A$11:$B$31,2,FALSE)=Расчет!B658,1,""))</f>
        <v/>
      </c>
      <c r="G658" s="32" t="str">
        <f t="shared" si="20"/>
        <v/>
      </c>
      <c r="H658" s="37" t="str">
        <f>IF(C658="вых","",IF(VLOOKUP(B658,'Плановые пиковые часы'!$A$6:$B$29,2,FALSE)=1,1,""))</f>
        <v/>
      </c>
      <c r="I658" s="37" t="str">
        <f t="shared" si="21"/>
        <v/>
      </c>
      <c r="J658" s="37"/>
    </row>
    <row r="659" spans="1:10" x14ac:dyDescent="0.3">
      <c r="A659" s="3">
        <v>43462</v>
      </c>
      <c r="B659">
        <v>5</v>
      </c>
      <c r="C659" s="21" t="str">
        <f>VLOOKUP(A659,Справочник!A$2:B$32,2,FALSE)</f>
        <v>раб</v>
      </c>
      <c r="D659">
        <v>1022.9999999999999</v>
      </c>
      <c r="E659">
        <v>0.94653999999999994</v>
      </c>
      <c r="F659" s="32" t="str">
        <f>IF(C659="вых","",IF(VLOOKUP(A659,'Пиковый час'!$A$11:$B$31,2,FALSE)=Расчет!B659,1,""))</f>
        <v/>
      </c>
      <c r="G659" s="32" t="str">
        <f t="shared" si="20"/>
        <v/>
      </c>
      <c r="H659" s="37" t="str">
        <f>IF(C659="вых","",IF(VLOOKUP(B659,'Плановые пиковые часы'!$A$6:$B$29,2,FALSE)=1,1,""))</f>
        <v/>
      </c>
      <c r="I659" s="37" t="str">
        <f t="shared" si="21"/>
        <v/>
      </c>
      <c r="J659" s="37"/>
    </row>
    <row r="660" spans="1:10" x14ac:dyDescent="0.3">
      <c r="A660" s="3">
        <v>43462</v>
      </c>
      <c r="B660">
        <v>6</v>
      </c>
      <c r="C660" s="21" t="str">
        <f>VLOOKUP(A660,Справочник!A$2:B$32,2,FALSE)</f>
        <v>раб</v>
      </c>
      <c r="D660">
        <v>1025</v>
      </c>
      <c r="E660">
        <v>1.0321800000000001</v>
      </c>
      <c r="F660" s="32" t="str">
        <f>IF(C660="вых","",IF(VLOOKUP(A660,'Пиковый час'!$A$11:$B$31,2,FALSE)=Расчет!B660,1,""))</f>
        <v/>
      </c>
      <c r="G660" s="32" t="str">
        <f t="shared" si="20"/>
        <v/>
      </c>
      <c r="H660" s="37" t="str">
        <f>IF(C660="вых","",IF(VLOOKUP(B660,'Плановые пиковые часы'!$A$6:$B$29,2,FALSE)=1,1,""))</f>
        <v/>
      </c>
      <c r="I660" s="37" t="str">
        <f t="shared" si="21"/>
        <v/>
      </c>
      <c r="J660" s="37"/>
    </row>
    <row r="661" spans="1:10" x14ac:dyDescent="0.3">
      <c r="A661" s="3">
        <v>43462</v>
      </c>
      <c r="B661">
        <v>7</v>
      </c>
      <c r="C661" s="21" t="str">
        <f>VLOOKUP(A661,Справочник!A$2:B$32,2,FALSE)</f>
        <v>раб</v>
      </c>
      <c r="D661">
        <v>1067</v>
      </c>
      <c r="E661">
        <v>1.1200600000000001</v>
      </c>
      <c r="F661" s="32" t="str">
        <f>IF(C661="вых","",IF(VLOOKUP(A661,'Пиковый час'!$A$11:$B$31,2,FALSE)=Расчет!B661,1,""))</f>
        <v/>
      </c>
      <c r="G661" s="32" t="str">
        <f t="shared" si="20"/>
        <v/>
      </c>
      <c r="H661" s="37" t="str">
        <f>IF(C661="вых","",IF(VLOOKUP(B661,'Плановые пиковые часы'!$A$6:$B$29,2,FALSE)=1,1,""))</f>
        <v/>
      </c>
      <c r="I661" s="37" t="str">
        <f t="shared" si="21"/>
        <v/>
      </c>
      <c r="J661" s="37"/>
    </row>
    <row r="662" spans="1:10" x14ac:dyDescent="0.3">
      <c r="A662" s="3">
        <v>43462</v>
      </c>
      <c r="B662">
        <v>8</v>
      </c>
      <c r="C662" s="21" t="str">
        <f>VLOOKUP(A662,Справочник!A$2:B$32,2,FALSE)</f>
        <v>раб</v>
      </c>
      <c r="D662">
        <v>1219</v>
      </c>
      <c r="E662">
        <v>1.4081700000000001</v>
      </c>
      <c r="F662" s="32" t="str">
        <f>IF(C662="вых","",IF(VLOOKUP(A662,'Пиковый час'!$A$11:$B$31,2,FALSE)=Расчет!B662,1,""))</f>
        <v/>
      </c>
      <c r="G662" s="32" t="str">
        <f t="shared" si="20"/>
        <v/>
      </c>
      <c r="H662" s="37">
        <f>IF(C662="вых","",IF(VLOOKUP(B662,'Плановые пиковые часы'!$A$6:$B$29,2,FALSE)=1,1,""))</f>
        <v>1</v>
      </c>
      <c r="I662" s="37">
        <f t="shared" si="21"/>
        <v>1219</v>
      </c>
      <c r="J662" s="37"/>
    </row>
    <row r="663" spans="1:10" x14ac:dyDescent="0.3">
      <c r="A663" s="3">
        <v>43462</v>
      </c>
      <c r="B663">
        <v>9</v>
      </c>
      <c r="C663" s="21" t="str">
        <f>VLOOKUP(A663,Справочник!A$2:B$32,2,FALSE)</f>
        <v>раб</v>
      </c>
      <c r="D663">
        <v>1665</v>
      </c>
      <c r="E663">
        <v>1.476</v>
      </c>
      <c r="F663" s="32" t="str">
        <f>IF(C663="вых","",IF(VLOOKUP(A663,'Пиковый час'!$A$11:$B$31,2,FALSE)=Расчет!B663,1,""))</f>
        <v/>
      </c>
      <c r="G663" s="32" t="str">
        <f t="shared" si="20"/>
        <v/>
      </c>
      <c r="H663" s="37">
        <f>IF(C663="вых","",IF(VLOOKUP(B663,'Плановые пиковые часы'!$A$6:$B$29,2,FALSE)=1,1,""))</f>
        <v>1</v>
      </c>
      <c r="I663" s="37">
        <f t="shared" si="21"/>
        <v>1665</v>
      </c>
      <c r="J663" s="37"/>
    </row>
    <row r="664" spans="1:10" x14ac:dyDescent="0.3">
      <c r="A664" s="3">
        <v>43462</v>
      </c>
      <c r="B664">
        <v>10</v>
      </c>
      <c r="C664" s="21" t="str">
        <f>VLOOKUP(A664,Справочник!A$2:B$32,2,FALSE)</f>
        <v>раб</v>
      </c>
      <c r="D664">
        <v>1908</v>
      </c>
      <c r="E664">
        <v>1.54121</v>
      </c>
      <c r="F664" s="32" t="str">
        <f>IF(C664="вых","",IF(VLOOKUP(A664,'Пиковый час'!$A$11:$B$31,2,FALSE)=Расчет!B664,1,""))</f>
        <v/>
      </c>
      <c r="G664" s="32" t="str">
        <f t="shared" si="20"/>
        <v/>
      </c>
      <c r="H664" s="37">
        <f>IF(C664="вых","",IF(VLOOKUP(B664,'Плановые пиковые часы'!$A$6:$B$29,2,FALSE)=1,1,""))</f>
        <v>1</v>
      </c>
      <c r="I664" s="37">
        <f t="shared" si="21"/>
        <v>1908</v>
      </c>
      <c r="J664" s="37"/>
    </row>
    <row r="665" spans="1:10" x14ac:dyDescent="0.3">
      <c r="A665" s="3">
        <v>43462</v>
      </c>
      <c r="B665">
        <v>11</v>
      </c>
      <c r="C665" s="21" t="str">
        <f>VLOOKUP(A665,Справочник!A$2:B$32,2,FALSE)</f>
        <v>раб</v>
      </c>
      <c r="D665">
        <v>1976</v>
      </c>
      <c r="E665">
        <v>1.5617699999999999</v>
      </c>
      <c r="F665" s="32" t="str">
        <f>IF(C665="вых","",IF(VLOOKUP(A665,'Пиковый час'!$A$11:$B$31,2,FALSE)=Расчет!B665,1,""))</f>
        <v/>
      </c>
      <c r="G665" s="32" t="str">
        <f t="shared" si="20"/>
        <v/>
      </c>
      <c r="H665" s="37">
        <f>IF(C665="вых","",IF(VLOOKUP(B665,'Плановые пиковые часы'!$A$6:$B$29,2,FALSE)=1,1,""))</f>
        <v>1</v>
      </c>
      <c r="I665" s="37">
        <f t="shared" si="21"/>
        <v>1976</v>
      </c>
      <c r="J665" s="37"/>
    </row>
    <row r="666" spans="1:10" x14ac:dyDescent="0.3">
      <c r="A666" s="3">
        <v>43462</v>
      </c>
      <c r="B666">
        <v>12</v>
      </c>
      <c r="C666" s="21" t="str">
        <f>VLOOKUP(A666,Справочник!A$2:B$32,2,FALSE)</f>
        <v>раб</v>
      </c>
      <c r="D666">
        <v>1968</v>
      </c>
      <c r="E666">
        <v>1.5453599999999998</v>
      </c>
      <c r="F666" s="32" t="str">
        <f>IF(C666="вых","",IF(VLOOKUP(A666,'Пиковый час'!$A$11:$B$31,2,FALSE)=Расчет!B666,1,""))</f>
        <v/>
      </c>
      <c r="G666" s="32" t="str">
        <f t="shared" si="20"/>
        <v/>
      </c>
      <c r="H666" s="37">
        <f>IF(C666="вых","",IF(VLOOKUP(B666,'Плановые пиковые часы'!$A$6:$B$29,2,FALSE)=1,1,""))</f>
        <v>1</v>
      </c>
      <c r="I666" s="37">
        <f t="shared" si="21"/>
        <v>1968</v>
      </c>
      <c r="J666" s="37"/>
    </row>
    <row r="667" spans="1:10" x14ac:dyDescent="0.3">
      <c r="A667" s="3">
        <v>43462</v>
      </c>
      <c r="B667">
        <v>13</v>
      </c>
      <c r="C667" s="21" t="str">
        <f>VLOOKUP(A667,Справочник!A$2:B$32,2,FALSE)</f>
        <v>раб</v>
      </c>
      <c r="D667">
        <v>1906</v>
      </c>
      <c r="E667">
        <v>1.5522100000000001</v>
      </c>
      <c r="F667" s="32" t="str">
        <f>IF(C667="вых","",IF(VLOOKUP(A667,'Пиковый час'!$A$11:$B$31,2,FALSE)=Расчет!B667,1,""))</f>
        <v/>
      </c>
      <c r="G667" s="32" t="str">
        <f t="shared" si="20"/>
        <v/>
      </c>
      <c r="H667" s="37" t="str">
        <f>IF(C667="вых","",IF(VLOOKUP(B667,'Плановые пиковые часы'!$A$6:$B$29,2,FALSE)=1,1,""))</f>
        <v/>
      </c>
      <c r="I667" s="37" t="str">
        <f t="shared" si="21"/>
        <v/>
      </c>
      <c r="J667" s="37"/>
    </row>
    <row r="668" spans="1:10" x14ac:dyDescent="0.3">
      <c r="A668" s="3">
        <v>43462</v>
      </c>
      <c r="B668">
        <v>14</v>
      </c>
      <c r="C668" s="21" t="str">
        <f>VLOOKUP(A668,Справочник!A$2:B$32,2,FALSE)</f>
        <v>раб</v>
      </c>
      <c r="D668">
        <v>1831</v>
      </c>
      <c r="E668">
        <v>1.5566500000000001</v>
      </c>
      <c r="F668" s="32" t="str">
        <f>IF(C668="вых","",IF(VLOOKUP(A668,'Пиковый час'!$A$11:$B$31,2,FALSE)=Расчет!B668,1,""))</f>
        <v/>
      </c>
      <c r="G668" s="32" t="str">
        <f t="shared" si="20"/>
        <v/>
      </c>
      <c r="H668" s="37" t="str">
        <f>IF(C668="вых","",IF(VLOOKUP(B668,'Плановые пиковые часы'!$A$6:$B$29,2,FALSE)=1,1,""))</f>
        <v/>
      </c>
      <c r="I668" s="37" t="str">
        <f t="shared" si="21"/>
        <v/>
      </c>
      <c r="J668" s="37"/>
    </row>
    <row r="669" spans="1:10" x14ac:dyDescent="0.3">
      <c r="A669" s="3">
        <v>43462</v>
      </c>
      <c r="B669">
        <v>15</v>
      </c>
      <c r="C669" s="21" t="str">
        <f>VLOOKUP(A669,Справочник!A$2:B$32,2,FALSE)</f>
        <v>раб</v>
      </c>
      <c r="D669">
        <v>1809</v>
      </c>
      <c r="E669">
        <v>1.5191199999999998</v>
      </c>
      <c r="F669" s="32" t="str">
        <f>IF(C669="вых","",IF(VLOOKUP(A669,'Пиковый час'!$A$11:$B$31,2,FALSE)=Расчет!B669,1,""))</f>
        <v/>
      </c>
      <c r="G669" s="32" t="str">
        <f t="shared" si="20"/>
        <v/>
      </c>
      <c r="H669" s="37">
        <f>IF(C669="вых","",IF(VLOOKUP(B669,'Плановые пиковые часы'!$A$6:$B$29,2,FALSE)=1,1,""))</f>
        <v>1</v>
      </c>
      <c r="I669" s="37">
        <f t="shared" si="21"/>
        <v>1809</v>
      </c>
      <c r="J669" s="37"/>
    </row>
    <row r="670" spans="1:10" x14ac:dyDescent="0.3">
      <c r="A670" s="3">
        <v>43462</v>
      </c>
      <c r="B670">
        <v>16</v>
      </c>
      <c r="C670" s="21" t="str">
        <f>VLOOKUP(A670,Справочник!A$2:B$32,2,FALSE)</f>
        <v>раб</v>
      </c>
      <c r="D670">
        <v>1515</v>
      </c>
      <c r="E670">
        <v>1.5039800000000001</v>
      </c>
      <c r="F670" s="32" t="str">
        <f>IF(C670="вых","",IF(VLOOKUP(A670,'Пиковый час'!$A$11:$B$31,2,FALSE)=Расчет!B670,1,""))</f>
        <v/>
      </c>
      <c r="G670" s="32" t="str">
        <f t="shared" si="20"/>
        <v/>
      </c>
      <c r="H670" s="37">
        <f>IF(C670="вых","",IF(VLOOKUP(B670,'Плановые пиковые часы'!$A$6:$B$29,2,FALSE)=1,1,""))</f>
        <v>1</v>
      </c>
      <c r="I670" s="37">
        <f t="shared" si="21"/>
        <v>1515</v>
      </c>
      <c r="J670" s="37"/>
    </row>
    <row r="671" spans="1:10" x14ac:dyDescent="0.3">
      <c r="A671" s="3">
        <v>43462</v>
      </c>
      <c r="B671">
        <v>17</v>
      </c>
      <c r="C671" s="21" t="str">
        <f>VLOOKUP(A671,Справочник!A$2:B$32,2,FALSE)</f>
        <v>раб</v>
      </c>
      <c r="D671">
        <v>1238</v>
      </c>
      <c r="E671">
        <v>1.5525499999999999</v>
      </c>
      <c r="F671" s="32" t="str">
        <f>IF(C671="вых","",IF(VLOOKUP(A671,'Пиковый час'!$A$11:$B$31,2,FALSE)=Расчет!B671,1,""))</f>
        <v/>
      </c>
      <c r="G671" s="32" t="str">
        <f t="shared" si="20"/>
        <v/>
      </c>
      <c r="H671" s="37">
        <f>IF(C671="вых","",IF(VLOOKUP(B671,'Плановые пиковые часы'!$A$6:$B$29,2,FALSE)=1,1,""))</f>
        <v>1</v>
      </c>
      <c r="I671" s="37">
        <f t="shared" si="21"/>
        <v>1238</v>
      </c>
      <c r="J671" s="37"/>
    </row>
    <row r="672" spans="1:10" x14ac:dyDescent="0.3">
      <c r="A672" s="3">
        <v>43462</v>
      </c>
      <c r="B672">
        <v>18</v>
      </c>
      <c r="C672" s="21" t="str">
        <f>VLOOKUP(A672,Справочник!A$2:B$32,2,FALSE)</f>
        <v>раб</v>
      </c>
      <c r="D672">
        <v>1094</v>
      </c>
      <c r="E672">
        <v>1.5471400000000002</v>
      </c>
      <c r="F672" s="32">
        <f>IF(C672="вых","",IF(VLOOKUP(A672,'Пиковый час'!$A$11:$B$31,2,FALSE)=Расчет!B672,1,""))</f>
        <v>1</v>
      </c>
      <c r="G672" s="32">
        <f t="shared" si="20"/>
        <v>1094</v>
      </c>
      <c r="H672" s="37">
        <f>IF(C672="вых","",IF(VLOOKUP(B672,'Плановые пиковые часы'!$A$6:$B$29,2,FALSE)=1,1,""))</f>
        <v>1</v>
      </c>
      <c r="I672" s="37">
        <f t="shared" si="21"/>
        <v>1094</v>
      </c>
      <c r="J672" s="37"/>
    </row>
    <row r="673" spans="1:10" x14ac:dyDescent="0.3">
      <c r="A673" s="3">
        <v>43462</v>
      </c>
      <c r="B673">
        <v>19</v>
      </c>
      <c r="C673" s="21" t="str">
        <f>VLOOKUP(A673,Справочник!A$2:B$32,2,FALSE)</f>
        <v>раб</v>
      </c>
      <c r="D673">
        <v>1051</v>
      </c>
      <c r="E673">
        <v>1.53908</v>
      </c>
      <c r="F673" s="32" t="str">
        <f>IF(C673="вых","",IF(VLOOKUP(A673,'Пиковый час'!$A$11:$B$31,2,FALSE)=Расчет!B673,1,""))</f>
        <v/>
      </c>
      <c r="G673" s="32" t="str">
        <f t="shared" si="20"/>
        <v/>
      </c>
      <c r="H673" s="37">
        <f>IF(C673="вых","",IF(VLOOKUP(B673,'Плановые пиковые часы'!$A$6:$B$29,2,FALSE)=1,1,""))</f>
        <v>1</v>
      </c>
      <c r="I673" s="37">
        <f t="shared" si="21"/>
        <v>1051</v>
      </c>
      <c r="J673" s="37"/>
    </row>
    <row r="674" spans="1:10" x14ac:dyDescent="0.3">
      <c r="A674" s="3">
        <v>43462</v>
      </c>
      <c r="B674">
        <v>20</v>
      </c>
      <c r="C674" s="21" t="str">
        <f>VLOOKUP(A674,Справочник!A$2:B$32,2,FALSE)</f>
        <v>раб</v>
      </c>
      <c r="D674">
        <v>1030</v>
      </c>
      <c r="E674">
        <v>1.51684</v>
      </c>
      <c r="F674" s="32" t="str">
        <f>IF(C674="вых","",IF(VLOOKUP(A674,'Пиковый час'!$A$11:$B$31,2,FALSE)=Расчет!B674,1,""))</f>
        <v/>
      </c>
      <c r="G674" s="32" t="str">
        <f t="shared" si="20"/>
        <v/>
      </c>
      <c r="H674" s="37">
        <f>IF(C674="вых","",IF(VLOOKUP(B674,'Плановые пиковые часы'!$A$6:$B$29,2,FALSE)=1,1,""))</f>
        <v>1</v>
      </c>
      <c r="I674" s="37">
        <f t="shared" si="21"/>
        <v>1030</v>
      </c>
      <c r="J674" s="37"/>
    </row>
    <row r="675" spans="1:10" x14ac:dyDescent="0.3">
      <c r="A675" s="3">
        <v>43462</v>
      </c>
      <c r="B675">
        <v>21</v>
      </c>
      <c r="C675" s="21" t="str">
        <f>VLOOKUP(A675,Справочник!A$2:B$32,2,FALSE)</f>
        <v>раб</v>
      </c>
      <c r="D675">
        <v>1012.9999999999999</v>
      </c>
      <c r="E675">
        <v>1.4824600000000001</v>
      </c>
      <c r="F675" s="32" t="str">
        <f>IF(C675="вых","",IF(VLOOKUP(A675,'Пиковый час'!$A$11:$B$31,2,FALSE)=Расчет!B675,1,""))</f>
        <v/>
      </c>
      <c r="G675" s="32" t="str">
        <f t="shared" si="20"/>
        <v/>
      </c>
      <c r="H675" s="37">
        <f>IF(C675="вых","",IF(VLOOKUP(B675,'Плановые пиковые часы'!$A$6:$B$29,2,FALSE)=1,1,""))</f>
        <v>1</v>
      </c>
      <c r="I675" s="37">
        <f t="shared" si="21"/>
        <v>1012.9999999999999</v>
      </c>
      <c r="J675" s="37"/>
    </row>
    <row r="676" spans="1:10" x14ac:dyDescent="0.3">
      <c r="A676" s="3">
        <v>43462</v>
      </c>
      <c r="B676">
        <v>22</v>
      </c>
      <c r="C676" s="21" t="str">
        <f>VLOOKUP(A676,Справочник!A$2:B$32,2,FALSE)</f>
        <v>раб</v>
      </c>
      <c r="D676">
        <v>1006.9999999999999</v>
      </c>
      <c r="E676">
        <v>1.4476099999999998</v>
      </c>
      <c r="F676" s="32" t="str">
        <f>IF(C676="вых","",IF(VLOOKUP(A676,'Пиковый час'!$A$11:$B$31,2,FALSE)=Расчет!B676,1,""))</f>
        <v/>
      </c>
      <c r="G676" s="32" t="str">
        <f t="shared" si="20"/>
        <v/>
      </c>
      <c r="H676" s="37" t="str">
        <f>IF(C676="вых","",IF(VLOOKUP(B676,'Плановые пиковые часы'!$A$6:$B$29,2,FALSE)=1,1,""))</f>
        <v/>
      </c>
      <c r="I676" s="37" t="str">
        <f t="shared" si="21"/>
        <v/>
      </c>
      <c r="J676" s="37"/>
    </row>
    <row r="677" spans="1:10" x14ac:dyDescent="0.3">
      <c r="A677" s="3">
        <v>43462</v>
      </c>
      <c r="B677">
        <v>23</v>
      </c>
      <c r="C677" s="21" t="str">
        <f>VLOOKUP(A677,Справочник!A$2:B$32,2,FALSE)</f>
        <v>раб</v>
      </c>
      <c r="D677">
        <v>997</v>
      </c>
      <c r="E677">
        <v>1.39653</v>
      </c>
      <c r="F677" s="32" t="str">
        <f>IF(C677="вых","",IF(VLOOKUP(A677,'Пиковый час'!$A$11:$B$31,2,FALSE)=Расчет!B677,1,""))</f>
        <v/>
      </c>
      <c r="G677" s="32" t="str">
        <f t="shared" si="20"/>
        <v/>
      </c>
      <c r="H677" s="37" t="str">
        <f>IF(C677="вых","",IF(VLOOKUP(B677,'Плановые пиковые часы'!$A$6:$B$29,2,FALSE)=1,1,""))</f>
        <v/>
      </c>
      <c r="I677" s="37" t="str">
        <f t="shared" si="21"/>
        <v/>
      </c>
      <c r="J677" s="37"/>
    </row>
    <row r="678" spans="1:10" x14ac:dyDescent="0.3">
      <c r="A678" s="3">
        <v>43462</v>
      </c>
      <c r="B678">
        <v>24</v>
      </c>
      <c r="C678" s="21" t="str">
        <f>VLOOKUP(A678,Справочник!A$2:B$32,2,FALSE)</f>
        <v>раб</v>
      </c>
      <c r="D678">
        <v>1004.9999999999999</v>
      </c>
      <c r="E678">
        <v>1.1209100000000001</v>
      </c>
      <c r="F678" s="32" t="str">
        <f>IF(C678="вых","",IF(VLOOKUP(A678,'Пиковый час'!$A$11:$B$31,2,FALSE)=Расчет!B678,1,""))</f>
        <v/>
      </c>
      <c r="G678" s="32" t="str">
        <f t="shared" si="20"/>
        <v/>
      </c>
      <c r="H678" s="37" t="str">
        <f>IF(C678="вых","",IF(VLOOKUP(B678,'Плановые пиковые часы'!$A$6:$B$29,2,FALSE)=1,1,""))</f>
        <v/>
      </c>
      <c r="I678" s="37" t="str">
        <f t="shared" si="21"/>
        <v/>
      </c>
      <c r="J678" s="37"/>
    </row>
    <row r="679" spans="1:10" x14ac:dyDescent="0.3">
      <c r="A679" s="3">
        <v>43463</v>
      </c>
      <c r="B679">
        <v>1</v>
      </c>
      <c r="C679" s="21" t="str">
        <f>VLOOKUP(A679,Справочник!A$2:B$32,2,FALSE)</f>
        <v>раб</v>
      </c>
      <c r="D679">
        <v>1008</v>
      </c>
      <c r="E679">
        <v>1.0816199999999998</v>
      </c>
      <c r="F679" s="32" t="str">
        <f>IF(C679="вых","",IF(VLOOKUP(A679,'Пиковый час'!$A$11:$B$31,2,FALSE)=Расчет!B679,1,""))</f>
        <v/>
      </c>
      <c r="G679" s="32" t="str">
        <f t="shared" si="20"/>
        <v/>
      </c>
      <c r="H679" s="37" t="str">
        <f>IF(C679="вых","",IF(VLOOKUP(B679,'Плановые пиковые часы'!$A$6:$B$29,2,FALSE)=1,1,""))</f>
        <v/>
      </c>
      <c r="I679" s="37" t="str">
        <f t="shared" si="21"/>
        <v/>
      </c>
      <c r="J679" s="37">
        <f>IF(C679="вых","",MAX(I679:I702))</f>
        <v>1519</v>
      </c>
    </row>
    <row r="680" spans="1:10" x14ac:dyDescent="0.3">
      <c r="A680" s="3">
        <v>43463</v>
      </c>
      <c r="B680">
        <v>2</v>
      </c>
      <c r="C680" s="21" t="str">
        <f>VLOOKUP(A680,Справочник!A$2:B$32,2,FALSE)</f>
        <v>раб</v>
      </c>
      <c r="D680">
        <v>1012.9999999999999</v>
      </c>
      <c r="E680">
        <v>1.00465</v>
      </c>
      <c r="F680" s="32" t="str">
        <f>IF(C680="вых","",IF(VLOOKUP(A680,'Пиковый час'!$A$11:$B$31,2,FALSE)=Расчет!B680,1,""))</f>
        <v/>
      </c>
      <c r="G680" s="32" t="str">
        <f t="shared" si="20"/>
        <v/>
      </c>
      <c r="H680" s="37" t="str">
        <f>IF(C680="вых","",IF(VLOOKUP(B680,'Плановые пиковые часы'!$A$6:$B$29,2,FALSE)=1,1,""))</f>
        <v/>
      </c>
      <c r="I680" s="37" t="str">
        <f t="shared" si="21"/>
        <v/>
      </c>
      <c r="J680" s="37"/>
    </row>
    <row r="681" spans="1:10" x14ac:dyDescent="0.3">
      <c r="A681" s="3">
        <v>43463</v>
      </c>
      <c r="B681">
        <v>3</v>
      </c>
      <c r="C681" s="21" t="str">
        <f>VLOOKUP(A681,Справочник!A$2:B$32,2,FALSE)</f>
        <v>раб</v>
      </c>
      <c r="D681">
        <v>1016.9999999999999</v>
      </c>
      <c r="E681">
        <v>0.95429999999999993</v>
      </c>
      <c r="F681" s="32" t="str">
        <f>IF(C681="вых","",IF(VLOOKUP(A681,'Пиковый час'!$A$11:$B$31,2,FALSE)=Расчет!B681,1,""))</f>
        <v/>
      </c>
      <c r="G681" s="32" t="str">
        <f t="shared" si="20"/>
        <v/>
      </c>
      <c r="H681" s="37" t="str">
        <f>IF(C681="вых","",IF(VLOOKUP(B681,'Плановые пиковые часы'!$A$6:$B$29,2,FALSE)=1,1,""))</f>
        <v/>
      </c>
      <c r="I681" s="37" t="str">
        <f t="shared" si="21"/>
        <v/>
      </c>
      <c r="J681" s="37"/>
    </row>
    <row r="682" spans="1:10" x14ac:dyDescent="0.3">
      <c r="A682" s="3">
        <v>43463</v>
      </c>
      <c r="B682">
        <v>4</v>
      </c>
      <c r="C682" s="21" t="str">
        <f>VLOOKUP(A682,Справочник!A$2:B$32,2,FALSE)</f>
        <v>раб</v>
      </c>
      <c r="D682">
        <v>1018</v>
      </c>
      <c r="E682">
        <v>0.91908000000000001</v>
      </c>
      <c r="F682" s="32" t="str">
        <f>IF(C682="вых","",IF(VLOOKUP(A682,'Пиковый час'!$A$11:$B$31,2,FALSE)=Расчет!B682,1,""))</f>
        <v/>
      </c>
      <c r="G682" s="32" t="str">
        <f t="shared" si="20"/>
        <v/>
      </c>
      <c r="H682" s="37" t="str">
        <f>IF(C682="вых","",IF(VLOOKUP(B682,'Плановые пиковые часы'!$A$6:$B$29,2,FALSE)=1,1,""))</f>
        <v/>
      </c>
      <c r="I682" s="37" t="str">
        <f t="shared" si="21"/>
        <v/>
      </c>
      <c r="J682" s="37"/>
    </row>
    <row r="683" spans="1:10" x14ac:dyDescent="0.3">
      <c r="A683" s="3">
        <v>43463</v>
      </c>
      <c r="B683">
        <v>5</v>
      </c>
      <c r="C683" s="21" t="str">
        <f>VLOOKUP(A683,Справочник!A$2:B$32,2,FALSE)</f>
        <v>раб</v>
      </c>
      <c r="D683">
        <v>1020</v>
      </c>
      <c r="E683">
        <v>0.96821000000000002</v>
      </c>
      <c r="F683" s="32" t="str">
        <f>IF(C683="вых","",IF(VLOOKUP(A683,'Пиковый час'!$A$11:$B$31,2,FALSE)=Расчет!B683,1,""))</f>
        <v/>
      </c>
      <c r="G683" s="32" t="str">
        <f t="shared" si="20"/>
        <v/>
      </c>
      <c r="H683" s="37" t="str">
        <f>IF(C683="вых","",IF(VLOOKUP(B683,'Плановые пиковые часы'!$A$6:$B$29,2,FALSE)=1,1,""))</f>
        <v/>
      </c>
      <c r="I683" s="37" t="str">
        <f t="shared" si="21"/>
        <v/>
      </c>
      <c r="J683" s="37"/>
    </row>
    <row r="684" spans="1:10" x14ac:dyDescent="0.3">
      <c r="A684" s="3">
        <v>43463</v>
      </c>
      <c r="B684">
        <v>6</v>
      </c>
      <c r="C684" s="21" t="str">
        <f>VLOOKUP(A684,Справочник!A$2:B$32,2,FALSE)</f>
        <v>раб</v>
      </c>
      <c r="D684">
        <v>1024</v>
      </c>
      <c r="E684">
        <v>1.0380699999999998</v>
      </c>
      <c r="F684" s="32" t="str">
        <f>IF(C684="вых","",IF(VLOOKUP(A684,'Пиковый час'!$A$11:$B$31,2,FALSE)=Расчет!B684,1,""))</f>
        <v/>
      </c>
      <c r="G684" s="32" t="str">
        <f t="shared" si="20"/>
        <v/>
      </c>
      <c r="H684" s="37" t="str">
        <f>IF(C684="вых","",IF(VLOOKUP(B684,'Плановые пиковые часы'!$A$6:$B$29,2,FALSE)=1,1,""))</f>
        <v/>
      </c>
      <c r="I684" s="37" t="str">
        <f t="shared" si="21"/>
        <v/>
      </c>
      <c r="J684" s="37"/>
    </row>
    <row r="685" spans="1:10" x14ac:dyDescent="0.3">
      <c r="A685" s="3">
        <v>43463</v>
      </c>
      <c r="B685">
        <v>7</v>
      </c>
      <c r="C685" s="21" t="str">
        <f>VLOOKUP(A685,Справочник!A$2:B$32,2,FALSE)</f>
        <v>раб</v>
      </c>
      <c r="D685">
        <v>1060</v>
      </c>
      <c r="E685">
        <v>1.11589</v>
      </c>
      <c r="F685" s="32" t="str">
        <f>IF(C685="вых","",IF(VLOOKUP(A685,'Пиковый час'!$A$11:$B$31,2,FALSE)=Расчет!B685,1,""))</f>
        <v/>
      </c>
      <c r="G685" s="32" t="str">
        <f t="shared" si="20"/>
        <v/>
      </c>
      <c r="H685" s="37" t="str">
        <f>IF(C685="вых","",IF(VLOOKUP(B685,'Плановые пиковые часы'!$A$6:$B$29,2,FALSE)=1,1,""))</f>
        <v/>
      </c>
      <c r="I685" s="37" t="str">
        <f t="shared" si="21"/>
        <v/>
      </c>
      <c r="J685" s="37"/>
    </row>
    <row r="686" spans="1:10" x14ac:dyDescent="0.3">
      <c r="A686" s="3">
        <v>43463</v>
      </c>
      <c r="B686">
        <v>8</v>
      </c>
      <c r="C686" s="21" t="str">
        <f>VLOOKUP(A686,Справочник!A$2:B$32,2,FALSE)</f>
        <v>раб</v>
      </c>
      <c r="D686">
        <v>1188</v>
      </c>
      <c r="E686">
        <v>1.3232599999999999</v>
      </c>
      <c r="F686" s="32" t="str">
        <f>IF(C686="вых","",IF(VLOOKUP(A686,'Пиковый час'!$A$11:$B$31,2,FALSE)=Расчет!B686,1,""))</f>
        <v/>
      </c>
      <c r="G686" s="32" t="str">
        <f t="shared" si="20"/>
        <v/>
      </c>
      <c r="H686" s="37">
        <f>IF(C686="вых","",IF(VLOOKUP(B686,'Плановые пиковые часы'!$A$6:$B$29,2,FALSE)=1,1,""))</f>
        <v>1</v>
      </c>
      <c r="I686" s="37">
        <f t="shared" si="21"/>
        <v>1188</v>
      </c>
      <c r="J686" s="37"/>
    </row>
    <row r="687" spans="1:10" x14ac:dyDescent="0.3">
      <c r="A687" s="3">
        <v>43463</v>
      </c>
      <c r="B687">
        <v>9</v>
      </c>
      <c r="C687" s="21" t="str">
        <f>VLOOKUP(A687,Справочник!A$2:B$32,2,FALSE)</f>
        <v>раб</v>
      </c>
      <c r="D687">
        <v>1466</v>
      </c>
      <c r="E687">
        <v>1.46851</v>
      </c>
      <c r="F687" s="32" t="str">
        <f>IF(C687="вых","",IF(VLOOKUP(A687,'Пиковый час'!$A$11:$B$31,2,FALSE)=Расчет!B687,1,""))</f>
        <v/>
      </c>
      <c r="G687" s="32" t="str">
        <f t="shared" si="20"/>
        <v/>
      </c>
      <c r="H687" s="37">
        <f>IF(C687="вых","",IF(VLOOKUP(B687,'Плановые пиковые часы'!$A$6:$B$29,2,FALSE)=1,1,""))</f>
        <v>1</v>
      </c>
      <c r="I687" s="37">
        <f t="shared" si="21"/>
        <v>1466</v>
      </c>
      <c r="J687" s="37"/>
    </row>
    <row r="688" spans="1:10" x14ac:dyDescent="0.3">
      <c r="A688" s="3">
        <v>43463</v>
      </c>
      <c r="B688">
        <v>10</v>
      </c>
      <c r="C688" s="21" t="str">
        <f>VLOOKUP(A688,Справочник!A$2:B$32,2,FALSE)</f>
        <v>раб</v>
      </c>
      <c r="D688">
        <v>1519</v>
      </c>
      <c r="E688">
        <v>1.5241800000000001</v>
      </c>
      <c r="F688" s="32" t="str">
        <f>IF(C688="вых","",IF(VLOOKUP(A688,'Пиковый час'!$A$11:$B$31,2,FALSE)=Расчет!B688,1,""))</f>
        <v/>
      </c>
      <c r="G688" s="32" t="str">
        <f t="shared" si="20"/>
        <v/>
      </c>
      <c r="H688" s="37">
        <f>IF(C688="вых","",IF(VLOOKUP(B688,'Плановые пиковые часы'!$A$6:$B$29,2,FALSE)=1,1,""))</f>
        <v>1</v>
      </c>
      <c r="I688" s="37">
        <f t="shared" si="21"/>
        <v>1519</v>
      </c>
      <c r="J688" s="37"/>
    </row>
    <row r="689" spans="1:10" x14ac:dyDescent="0.3">
      <c r="A689" s="3">
        <v>43463</v>
      </c>
      <c r="B689">
        <v>11</v>
      </c>
      <c r="C689" s="21" t="str">
        <f>VLOOKUP(A689,Справочник!A$2:B$32,2,FALSE)</f>
        <v>раб</v>
      </c>
      <c r="D689">
        <v>1485</v>
      </c>
      <c r="E689">
        <v>1.5431600000000001</v>
      </c>
      <c r="F689" s="32" t="str">
        <f>IF(C689="вых","",IF(VLOOKUP(A689,'Пиковый час'!$A$11:$B$31,2,FALSE)=Расчет!B689,1,""))</f>
        <v/>
      </c>
      <c r="G689" s="32" t="str">
        <f t="shared" si="20"/>
        <v/>
      </c>
      <c r="H689" s="37">
        <f>IF(C689="вых","",IF(VLOOKUP(B689,'Плановые пиковые часы'!$A$6:$B$29,2,FALSE)=1,1,""))</f>
        <v>1</v>
      </c>
      <c r="I689" s="37">
        <f t="shared" si="21"/>
        <v>1485</v>
      </c>
      <c r="J689" s="37"/>
    </row>
    <row r="690" spans="1:10" x14ac:dyDescent="0.3">
      <c r="A690" s="3">
        <v>43463</v>
      </c>
      <c r="B690">
        <v>12</v>
      </c>
      <c r="C690" s="21" t="str">
        <f>VLOOKUP(A690,Справочник!A$2:B$32,2,FALSE)</f>
        <v>раб</v>
      </c>
      <c r="D690">
        <v>1204</v>
      </c>
      <c r="E690">
        <v>1.5288299999999999</v>
      </c>
      <c r="F690" s="32" t="str">
        <f>IF(C690="вых","",IF(VLOOKUP(A690,'Пиковый час'!$A$11:$B$31,2,FALSE)=Расчет!B690,1,""))</f>
        <v/>
      </c>
      <c r="G690" s="32" t="str">
        <f t="shared" si="20"/>
        <v/>
      </c>
      <c r="H690" s="37">
        <f>IF(C690="вых","",IF(VLOOKUP(B690,'Плановые пиковые часы'!$A$6:$B$29,2,FALSE)=1,1,""))</f>
        <v>1</v>
      </c>
      <c r="I690" s="37">
        <f t="shared" si="21"/>
        <v>1204</v>
      </c>
      <c r="J690" s="37"/>
    </row>
    <row r="691" spans="1:10" x14ac:dyDescent="0.3">
      <c r="A691" s="3">
        <v>43463</v>
      </c>
      <c r="B691">
        <v>13</v>
      </c>
      <c r="C691" s="21" t="str">
        <f>VLOOKUP(A691,Справочник!A$2:B$32,2,FALSE)</f>
        <v>раб</v>
      </c>
      <c r="D691">
        <v>1104</v>
      </c>
      <c r="E691">
        <v>1.50607</v>
      </c>
      <c r="F691" s="32" t="str">
        <f>IF(C691="вых","",IF(VLOOKUP(A691,'Пиковый час'!$A$11:$B$31,2,FALSE)=Расчет!B691,1,""))</f>
        <v/>
      </c>
      <c r="G691" s="32" t="str">
        <f t="shared" si="20"/>
        <v/>
      </c>
      <c r="H691" s="37" t="str">
        <f>IF(C691="вых","",IF(VLOOKUP(B691,'Плановые пиковые часы'!$A$6:$B$29,2,FALSE)=1,1,""))</f>
        <v/>
      </c>
      <c r="I691" s="37" t="str">
        <f t="shared" si="21"/>
        <v/>
      </c>
      <c r="J691" s="37"/>
    </row>
    <row r="692" spans="1:10" x14ac:dyDescent="0.3">
      <c r="A692" s="3">
        <v>43463</v>
      </c>
      <c r="B692">
        <v>14</v>
      </c>
      <c r="C692" s="21" t="str">
        <f>VLOOKUP(A692,Справочник!A$2:B$32,2,FALSE)</f>
        <v>раб</v>
      </c>
      <c r="D692">
        <v>1050</v>
      </c>
      <c r="E692">
        <v>1.4875</v>
      </c>
      <c r="F692" s="32" t="str">
        <f>IF(C692="вых","",IF(VLOOKUP(A692,'Пиковый час'!$A$11:$B$31,2,FALSE)=Расчет!B692,1,""))</f>
        <v/>
      </c>
      <c r="G692" s="32" t="str">
        <f t="shared" si="20"/>
        <v/>
      </c>
      <c r="H692" s="37" t="str">
        <f>IF(C692="вых","",IF(VLOOKUP(B692,'Плановые пиковые часы'!$A$6:$B$29,2,FALSE)=1,1,""))</f>
        <v/>
      </c>
      <c r="I692" s="37" t="str">
        <f t="shared" si="21"/>
        <v/>
      </c>
      <c r="J692" s="37"/>
    </row>
    <row r="693" spans="1:10" x14ac:dyDescent="0.3">
      <c r="A693" s="3">
        <v>43463</v>
      </c>
      <c r="B693">
        <v>15</v>
      </c>
      <c r="C693" s="21" t="str">
        <f>VLOOKUP(A693,Справочник!A$2:B$32,2,FALSE)</f>
        <v>раб</v>
      </c>
      <c r="D693">
        <v>1014</v>
      </c>
      <c r="E693">
        <v>1.4510699999999999</v>
      </c>
      <c r="F693" s="32" t="str">
        <f>IF(C693="вых","",IF(VLOOKUP(A693,'Пиковый час'!$A$11:$B$31,2,FALSE)=Расчет!B693,1,""))</f>
        <v/>
      </c>
      <c r="G693" s="32" t="str">
        <f t="shared" si="20"/>
        <v/>
      </c>
      <c r="H693" s="37">
        <f>IF(C693="вых","",IF(VLOOKUP(B693,'Плановые пиковые часы'!$A$6:$B$29,2,FALSE)=1,1,""))</f>
        <v>1</v>
      </c>
      <c r="I693" s="37">
        <f t="shared" si="21"/>
        <v>1014</v>
      </c>
      <c r="J693" s="37"/>
    </row>
    <row r="694" spans="1:10" x14ac:dyDescent="0.3">
      <c r="A694" s="3">
        <v>43463</v>
      </c>
      <c r="B694">
        <v>16</v>
      </c>
      <c r="C694" s="21" t="str">
        <f>VLOOKUP(A694,Справочник!A$2:B$32,2,FALSE)</f>
        <v>раб</v>
      </c>
      <c r="D694">
        <v>991</v>
      </c>
      <c r="E694">
        <v>1.4351500000000001</v>
      </c>
      <c r="F694" s="32" t="str">
        <f>IF(C694="вых","",IF(VLOOKUP(A694,'Пиковый час'!$A$11:$B$31,2,FALSE)=Расчет!B694,1,""))</f>
        <v/>
      </c>
      <c r="G694" s="32" t="str">
        <f t="shared" si="20"/>
        <v/>
      </c>
      <c r="H694" s="37">
        <f>IF(C694="вых","",IF(VLOOKUP(B694,'Плановые пиковые часы'!$A$6:$B$29,2,FALSE)=1,1,""))</f>
        <v>1</v>
      </c>
      <c r="I694" s="37">
        <f t="shared" si="21"/>
        <v>991</v>
      </c>
      <c r="J694" s="37"/>
    </row>
    <row r="695" spans="1:10" x14ac:dyDescent="0.3">
      <c r="A695" s="3">
        <v>43463</v>
      </c>
      <c r="B695">
        <v>17</v>
      </c>
      <c r="C695" s="21" t="str">
        <f>VLOOKUP(A695,Справочник!A$2:B$32,2,FALSE)</f>
        <v>раб</v>
      </c>
      <c r="D695">
        <v>987</v>
      </c>
      <c r="E695">
        <v>1.4601900000000001</v>
      </c>
      <c r="F695" s="32" t="str">
        <f>IF(C695="вых","",IF(VLOOKUP(A695,'Пиковый час'!$A$11:$B$31,2,FALSE)=Расчет!B695,1,""))</f>
        <v/>
      </c>
      <c r="G695" s="32" t="str">
        <f t="shared" si="20"/>
        <v/>
      </c>
      <c r="H695" s="37">
        <f>IF(C695="вых","",IF(VLOOKUP(B695,'Плановые пиковые часы'!$A$6:$B$29,2,FALSE)=1,1,""))</f>
        <v>1</v>
      </c>
      <c r="I695" s="37">
        <f t="shared" si="21"/>
        <v>987</v>
      </c>
      <c r="J695" s="37"/>
    </row>
    <row r="696" spans="1:10" x14ac:dyDescent="0.3">
      <c r="A696" s="3">
        <v>43463</v>
      </c>
      <c r="B696">
        <v>18</v>
      </c>
      <c r="C696" s="21" t="str">
        <f>VLOOKUP(A696,Справочник!A$2:B$32,2,FALSE)</f>
        <v>раб</v>
      </c>
      <c r="D696">
        <v>1004.9999999999999</v>
      </c>
      <c r="E696">
        <v>1.51196</v>
      </c>
      <c r="F696" s="32">
        <f>IF(C696="вых","",IF(VLOOKUP(A696,'Пиковый час'!$A$11:$B$31,2,FALSE)=Расчет!B696,1,""))</f>
        <v>1</v>
      </c>
      <c r="G696" s="32">
        <f t="shared" si="20"/>
        <v>1004.9999999999999</v>
      </c>
      <c r="H696" s="37">
        <f>IF(C696="вых","",IF(VLOOKUP(B696,'Плановые пиковые часы'!$A$6:$B$29,2,FALSE)=1,1,""))</f>
        <v>1</v>
      </c>
      <c r="I696" s="37">
        <f t="shared" si="21"/>
        <v>1004.9999999999999</v>
      </c>
      <c r="J696" s="37"/>
    </row>
    <row r="697" spans="1:10" x14ac:dyDescent="0.3">
      <c r="A697" s="3">
        <v>43463</v>
      </c>
      <c r="B697">
        <v>19</v>
      </c>
      <c r="C697" s="21" t="str">
        <f>VLOOKUP(A697,Справочник!A$2:B$32,2,FALSE)</f>
        <v>раб</v>
      </c>
      <c r="D697">
        <v>1002</v>
      </c>
      <c r="E697">
        <v>1.5130899999999998</v>
      </c>
      <c r="F697" s="32" t="str">
        <f>IF(C697="вых","",IF(VLOOKUP(A697,'Пиковый час'!$A$11:$B$31,2,FALSE)=Расчет!B697,1,""))</f>
        <v/>
      </c>
      <c r="G697" s="32" t="str">
        <f t="shared" si="20"/>
        <v/>
      </c>
      <c r="H697" s="37">
        <f>IF(C697="вых","",IF(VLOOKUP(B697,'Плановые пиковые часы'!$A$6:$B$29,2,FALSE)=1,1,""))</f>
        <v>1</v>
      </c>
      <c r="I697" s="37">
        <f t="shared" si="21"/>
        <v>1002</v>
      </c>
      <c r="J697" s="37"/>
    </row>
    <row r="698" spans="1:10" x14ac:dyDescent="0.3">
      <c r="A698" s="3">
        <v>43463</v>
      </c>
      <c r="B698">
        <v>20</v>
      </c>
      <c r="C698" s="21" t="str">
        <f>VLOOKUP(A698,Справочник!A$2:B$32,2,FALSE)</f>
        <v>раб</v>
      </c>
      <c r="D698">
        <v>991</v>
      </c>
      <c r="E698">
        <v>1.49983</v>
      </c>
      <c r="F698" s="32" t="str">
        <f>IF(C698="вых","",IF(VLOOKUP(A698,'Пиковый час'!$A$11:$B$31,2,FALSE)=Расчет!B698,1,""))</f>
        <v/>
      </c>
      <c r="G698" s="32" t="str">
        <f t="shared" si="20"/>
        <v/>
      </c>
      <c r="H698" s="37">
        <f>IF(C698="вых","",IF(VLOOKUP(B698,'Плановые пиковые часы'!$A$6:$B$29,2,FALSE)=1,1,""))</f>
        <v>1</v>
      </c>
      <c r="I698" s="37">
        <f t="shared" si="21"/>
        <v>991</v>
      </c>
      <c r="J698" s="37"/>
    </row>
    <row r="699" spans="1:10" x14ac:dyDescent="0.3">
      <c r="A699" s="3">
        <v>43463</v>
      </c>
      <c r="B699">
        <v>21</v>
      </c>
      <c r="C699" s="21" t="str">
        <f>VLOOKUP(A699,Справочник!A$2:B$32,2,FALSE)</f>
        <v>раб</v>
      </c>
      <c r="D699">
        <v>989</v>
      </c>
      <c r="E699">
        <v>1.4651099999999999</v>
      </c>
      <c r="F699" s="32" t="str">
        <f>IF(C699="вых","",IF(VLOOKUP(A699,'Пиковый час'!$A$11:$B$31,2,FALSE)=Расчет!B699,1,""))</f>
        <v/>
      </c>
      <c r="G699" s="32" t="str">
        <f t="shared" si="20"/>
        <v/>
      </c>
      <c r="H699" s="37">
        <f>IF(C699="вых","",IF(VLOOKUP(B699,'Плановые пиковые часы'!$A$6:$B$29,2,FALSE)=1,1,""))</f>
        <v>1</v>
      </c>
      <c r="I699" s="37">
        <f t="shared" si="21"/>
        <v>989</v>
      </c>
      <c r="J699" s="37"/>
    </row>
    <row r="700" spans="1:10" x14ac:dyDescent="0.3">
      <c r="A700" s="3">
        <v>43463</v>
      </c>
      <c r="B700">
        <v>22</v>
      </c>
      <c r="C700" s="21" t="str">
        <f>VLOOKUP(A700,Справочник!A$2:B$32,2,FALSE)</f>
        <v>раб</v>
      </c>
      <c r="D700">
        <v>995</v>
      </c>
      <c r="E700">
        <v>1.4925599999999999</v>
      </c>
      <c r="F700" s="32" t="str">
        <f>IF(C700="вых","",IF(VLOOKUP(A700,'Пиковый час'!$A$11:$B$31,2,FALSE)=Расчет!B700,1,""))</f>
        <v/>
      </c>
      <c r="G700" s="32" t="str">
        <f t="shared" si="20"/>
        <v/>
      </c>
      <c r="H700" s="37" t="str">
        <f>IF(C700="вых","",IF(VLOOKUP(B700,'Плановые пиковые часы'!$A$6:$B$29,2,FALSE)=1,1,""))</f>
        <v/>
      </c>
      <c r="I700" s="37" t="str">
        <f t="shared" si="21"/>
        <v/>
      </c>
      <c r="J700" s="37"/>
    </row>
    <row r="701" spans="1:10" x14ac:dyDescent="0.3">
      <c r="A701" s="3">
        <v>43463</v>
      </c>
      <c r="B701">
        <v>23</v>
      </c>
      <c r="C701" s="21" t="str">
        <f>VLOOKUP(A701,Справочник!A$2:B$32,2,FALSE)</f>
        <v>раб</v>
      </c>
      <c r="D701">
        <v>993</v>
      </c>
      <c r="E701">
        <v>1.4347300000000001</v>
      </c>
      <c r="F701" s="32" t="str">
        <f>IF(C701="вых","",IF(VLOOKUP(A701,'Пиковый час'!$A$11:$B$31,2,FALSE)=Расчет!B701,1,""))</f>
        <v/>
      </c>
      <c r="G701" s="32" t="str">
        <f t="shared" si="20"/>
        <v/>
      </c>
      <c r="H701" s="37" t="str">
        <f>IF(C701="вых","",IF(VLOOKUP(B701,'Плановые пиковые часы'!$A$6:$B$29,2,FALSE)=1,1,""))</f>
        <v/>
      </c>
      <c r="I701" s="37" t="str">
        <f t="shared" si="21"/>
        <v/>
      </c>
      <c r="J701" s="37"/>
    </row>
    <row r="702" spans="1:10" x14ac:dyDescent="0.3">
      <c r="A702" s="3">
        <v>43463</v>
      </c>
      <c r="B702">
        <v>24</v>
      </c>
      <c r="C702" s="21" t="str">
        <f>VLOOKUP(A702,Справочник!A$2:B$32,2,FALSE)</f>
        <v>раб</v>
      </c>
      <c r="D702">
        <v>990</v>
      </c>
      <c r="E702">
        <v>1.1211</v>
      </c>
      <c r="F702" s="32" t="str">
        <f>IF(C702="вых","",IF(VLOOKUP(A702,'Пиковый час'!$A$11:$B$31,2,FALSE)=Расчет!B702,1,""))</f>
        <v/>
      </c>
      <c r="G702" s="32" t="str">
        <f t="shared" si="20"/>
        <v/>
      </c>
      <c r="H702" s="37" t="str">
        <f>IF(C702="вых","",IF(VLOOKUP(B702,'Плановые пиковые часы'!$A$6:$B$29,2,FALSE)=1,1,""))</f>
        <v/>
      </c>
      <c r="I702" s="37" t="str">
        <f t="shared" si="21"/>
        <v/>
      </c>
      <c r="J702" s="37"/>
    </row>
    <row r="703" spans="1:10" x14ac:dyDescent="0.3">
      <c r="A703" s="3">
        <v>43464</v>
      </c>
      <c r="B703">
        <v>1</v>
      </c>
      <c r="C703" s="21" t="str">
        <f>VLOOKUP(A703,Справочник!A$2:B$32,2,FALSE)</f>
        <v>вых</v>
      </c>
      <c r="D703">
        <v>983</v>
      </c>
      <c r="E703">
        <v>1.0672999999999999</v>
      </c>
      <c r="F703" s="32" t="str">
        <f>IF(C703="вых","",IF(VLOOKUP(A703,'Пиковый час'!$A$11:$B$31,2,FALSE)=Расчет!B703,1,""))</f>
        <v/>
      </c>
      <c r="G703" s="32" t="str">
        <f t="shared" si="20"/>
        <v/>
      </c>
      <c r="H703" s="37" t="str">
        <f>IF(C703="вых","",IF(VLOOKUP(B703,'Плановые пиковые часы'!$A$6:$B$29,2,FALSE)=1,1,""))</f>
        <v/>
      </c>
      <c r="I703" s="37" t="str">
        <f t="shared" si="21"/>
        <v/>
      </c>
      <c r="J703" s="37" t="str">
        <f>IF(C703="вых","",MAX(I703:I726))</f>
        <v/>
      </c>
    </row>
    <row r="704" spans="1:10" x14ac:dyDescent="0.3">
      <c r="A704" s="3">
        <v>43464</v>
      </c>
      <c r="B704">
        <v>2</v>
      </c>
      <c r="C704" s="21" t="str">
        <f>VLOOKUP(A704,Справочник!A$2:B$32,2,FALSE)</f>
        <v>вых</v>
      </c>
      <c r="D704">
        <v>985</v>
      </c>
      <c r="E704">
        <v>1.0137400000000001</v>
      </c>
      <c r="F704" s="32" t="str">
        <f>IF(C704="вых","",IF(VLOOKUP(A704,'Пиковый час'!$A$11:$B$31,2,FALSE)=Расчет!B704,1,""))</f>
        <v/>
      </c>
      <c r="G704" s="32" t="str">
        <f t="shared" si="20"/>
        <v/>
      </c>
      <c r="H704" s="37" t="str">
        <f>IF(C704="вых","",IF(VLOOKUP(B704,'Плановые пиковые часы'!$A$6:$B$29,2,FALSE)=1,1,""))</f>
        <v/>
      </c>
      <c r="I704" s="37" t="str">
        <f t="shared" si="21"/>
        <v/>
      </c>
      <c r="J704" s="37"/>
    </row>
    <row r="705" spans="1:10" x14ac:dyDescent="0.3">
      <c r="A705" s="3">
        <v>43464</v>
      </c>
      <c r="B705">
        <v>3</v>
      </c>
      <c r="C705" s="21" t="str">
        <f>VLOOKUP(A705,Справочник!A$2:B$32,2,FALSE)</f>
        <v>вых</v>
      </c>
      <c r="D705">
        <v>987</v>
      </c>
      <c r="E705">
        <v>0.95345000000000002</v>
      </c>
      <c r="F705" s="32" t="str">
        <f>IF(C705="вых","",IF(VLOOKUP(A705,'Пиковый час'!$A$11:$B$31,2,FALSE)=Расчет!B705,1,""))</f>
        <v/>
      </c>
      <c r="G705" s="32" t="str">
        <f t="shared" si="20"/>
        <v/>
      </c>
      <c r="H705" s="37" t="str">
        <f>IF(C705="вых","",IF(VLOOKUP(B705,'Плановые пиковые часы'!$A$6:$B$29,2,FALSE)=1,1,""))</f>
        <v/>
      </c>
      <c r="I705" s="37" t="str">
        <f t="shared" si="21"/>
        <v/>
      </c>
      <c r="J705" s="37"/>
    </row>
    <row r="706" spans="1:10" x14ac:dyDescent="0.3">
      <c r="A706" s="3">
        <v>43464</v>
      </c>
      <c r="B706">
        <v>4</v>
      </c>
      <c r="C706" s="21" t="str">
        <f>VLOOKUP(A706,Справочник!A$2:B$32,2,FALSE)</f>
        <v>вых</v>
      </c>
      <c r="D706">
        <v>986</v>
      </c>
      <c r="E706">
        <v>0.9284</v>
      </c>
      <c r="F706" s="32" t="str">
        <f>IF(C706="вых","",IF(VLOOKUP(A706,'Пиковый час'!$A$11:$B$31,2,FALSE)=Расчет!B706,1,""))</f>
        <v/>
      </c>
      <c r="G706" s="32" t="str">
        <f t="shared" si="20"/>
        <v/>
      </c>
      <c r="H706" s="37" t="str">
        <f>IF(C706="вых","",IF(VLOOKUP(B706,'Плановые пиковые часы'!$A$6:$B$29,2,FALSE)=1,1,""))</f>
        <v/>
      </c>
      <c r="I706" s="37" t="str">
        <f t="shared" si="21"/>
        <v/>
      </c>
      <c r="J706" s="37"/>
    </row>
    <row r="707" spans="1:10" x14ac:dyDescent="0.3">
      <c r="A707" s="3">
        <v>43464</v>
      </c>
      <c r="B707">
        <v>5</v>
      </c>
      <c r="C707" s="21" t="str">
        <f>VLOOKUP(A707,Справочник!A$2:B$32,2,FALSE)</f>
        <v>вых</v>
      </c>
      <c r="D707">
        <v>984</v>
      </c>
      <c r="E707">
        <v>0.93132999999999999</v>
      </c>
      <c r="F707" s="32" t="str">
        <f>IF(C707="вых","",IF(VLOOKUP(A707,'Пиковый час'!$A$11:$B$31,2,FALSE)=Расчет!B707,1,""))</f>
        <v/>
      </c>
      <c r="G707" s="32" t="str">
        <f t="shared" si="20"/>
        <v/>
      </c>
      <c r="H707" s="37" t="str">
        <f>IF(C707="вых","",IF(VLOOKUP(B707,'Плановые пиковые часы'!$A$6:$B$29,2,FALSE)=1,1,""))</f>
        <v/>
      </c>
      <c r="I707" s="37" t="str">
        <f t="shared" si="21"/>
        <v/>
      </c>
      <c r="J707" s="37"/>
    </row>
    <row r="708" spans="1:10" x14ac:dyDescent="0.3">
      <c r="A708" s="3">
        <v>43464</v>
      </c>
      <c r="B708">
        <v>6</v>
      </c>
      <c r="C708" s="21" t="str">
        <f>VLOOKUP(A708,Справочник!A$2:B$32,2,FALSE)</f>
        <v>вых</v>
      </c>
      <c r="D708">
        <v>980</v>
      </c>
      <c r="E708">
        <v>1.0036100000000001</v>
      </c>
      <c r="F708" s="32" t="str">
        <f>IF(C708="вых","",IF(VLOOKUP(A708,'Пиковый час'!$A$11:$B$31,2,FALSE)=Расчет!B708,1,""))</f>
        <v/>
      </c>
      <c r="G708" s="32" t="str">
        <f t="shared" si="20"/>
        <v/>
      </c>
      <c r="H708" s="37" t="str">
        <f>IF(C708="вых","",IF(VLOOKUP(B708,'Плановые пиковые часы'!$A$6:$B$29,2,FALSE)=1,1,""))</f>
        <v/>
      </c>
      <c r="I708" s="37" t="str">
        <f t="shared" si="21"/>
        <v/>
      </c>
      <c r="J708" s="37"/>
    </row>
    <row r="709" spans="1:10" x14ac:dyDescent="0.3">
      <c r="A709" s="3">
        <v>43464</v>
      </c>
      <c r="B709">
        <v>7</v>
      </c>
      <c r="C709" s="21" t="str">
        <f>VLOOKUP(A709,Справочник!A$2:B$32,2,FALSE)</f>
        <v>вых</v>
      </c>
      <c r="D709">
        <v>990</v>
      </c>
      <c r="E709">
        <v>1.05569</v>
      </c>
      <c r="F709" s="32" t="str">
        <f>IF(C709="вых","",IF(VLOOKUP(A709,'Пиковый час'!$A$11:$B$31,2,FALSE)=Расчет!B709,1,""))</f>
        <v/>
      </c>
      <c r="G709" s="32" t="str">
        <f t="shared" si="20"/>
        <v/>
      </c>
      <c r="H709" s="37" t="str">
        <f>IF(C709="вых","",IF(VLOOKUP(B709,'Плановые пиковые часы'!$A$6:$B$29,2,FALSE)=1,1,""))</f>
        <v/>
      </c>
      <c r="I709" s="37" t="str">
        <f t="shared" si="21"/>
        <v/>
      </c>
      <c r="J709" s="37"/>
    </row>
    <row r="710" spans="1:10" x14ac:dyDescent="0.3">
      <c r="A710" s="3">
        <v>43464</v>
      </c>
      <c r="B710">
        <v>8</v>
      </c>
      <c r="C710" s="21" t="str">
        <f>VLOOKUP(A710,Справочник!A$2:B$32,2,FALSE)</f>
        <v>вых</v>
      </c>
      <c r="D710">
        <v>984</v>
      </c>
      <c r="E710">
        <v>1.07246</v>
      </c>
      <c r="F710" s="32" t="str">
        <f>IF(C710="вых","",IF(VLOOKUP(A710,'Пиковый час'!$A$11:$B$31,2,FALSE)=Расчет!B710,1,""))</f>
        <v/>
      </c>
      <c r="G710" s="32" t="str">
        <f t="shared" si="20"/>
        <v/>
      </c>
      <c r="H710" s="37" t="str">
        <f>IF(C710="вых","",IF(VLOOKUP(B710,'Плановые пиковые часы'!$A$6:$B$29,2,FALSE)=1,1,""))</f>
        <v/>
      </c>
      <c r="I710" s="37" t="str">
        <f t="shared" si="21"/>
        <v/>
      </c>
      <c r="J710" s="37"/>
    </row>
    <row r="711" spans="1:10" x14ac:dyDescent="0.3">
      <c r="A711" s="3">
        <v>43464</v>
      </c>
      <c r="B711">
        <v>9</v>
      </c>
      <c r="C711" s="21" t="str">
        <f>VLOOKUP(A711,Справочник!A$2:B$32,2,FALSE)</f>
        <v>вых</v>
      </c>
      <c r="D711">
        <v>981</v>
      </c>
      <c r="E711">
        <v>1.2360199999999999</v>
      </c>
      <c r="F711" s="32" t="str">
        <f>IF(C711="вых","",IF(VLOOKUP(A711,'Пиковый час'!$A$11:$B$31,2,FALSE)=Расчет!B711,1,""))</f>
        <v/>
      </c>
      <c r="G711" s="32" t="str">
        <f t="shared" ref="G711:G750" si="22">IF(F711="","",D711)</f>
        <v/>
      </c>
      <c r="H711" s="37" t="str">
        <f>IF(C711="вых","",IF(VLOOKUP(B711,'Плановые пиковые часы'!$A$6:$B$29,2,FALSE)=1,1,""))</f>
        <v/>
      </c>
      <c r="I711" s="37" t="str">
        <f t="shared" ref="I711:I750" si="23">IF(H711="","",D711)</f>
        <v/>
      </c>
      <c r="J711" s="37"/>
    </row>
    <row r="712" spans="1:10" x14ac:dyDescent="0.3">
      <c r="A712" s="3">
        <v>43464</v>
      </c>
      <c r="B712">
        <v>10</v>
      </c>
      <c r="C712" s="21" t="str">
        <f>VLOOKUP(A712,Справочник!A$2:B$32,2,FALSE)</f>
        <v>вых</v>
      </c>
      <c r="D712">
        <v>973</v>
      </c>
      <c r="E712">
        <v>1.4418800000000001</v>
      </c>
      <c r="F712" s="32" t="str">
        <f>IF(C712="вых","",IF(VLOOKUP(A712,'Пиковый час'!$A$11:$B$31,2,FALSE)=Расчет!B712,1,""))</f>
        <v/>
      </c>
      <c r="G712" s="32" t="str">
        <f t="shared" si="22"/>
        <v/>
      </c>
      <c r="H712" s="37" t="str">
        <f>IF(C712="вых","",IF(VLOOKUP(B712,'Плановые пиковые часы'!$A$6:$B$29,2,FALSE)=1,1,""))</f>
        <v/>
      </c>
      <c r="I712" s="37" t="str">
        <f t="shared" si="23"/>
        <v/>
      </c>
      <c r="J712" s="37"/>
    </row>
    <row r="713" spans="1:10" x14ac:dyDescent="0.3">
      <c r="A713" s="3">
        <v>43464</v>
      </c>
      <c r="B713">
        <v>11</v>
      </c>
      <c r="C713" s="21" t="str">
        <f>VLOOKUP(A713,Справочник!A$2:B$32,2,FALSE)</f>
        <v>вых</v>
      </c>
      <c r="D713">
        <v>968</v>
      </c>
      <c r="E713">
        <v>1.52092</v>
      </c>
      <c r="F713" s="32" t="str">
        <f>IF(C713="вых","",IF(VLOOKUP(A713,'Пиковый час'!$A$11:$B$31,2,FALSE)=Расчет!B713,1,""))</f>
        <v/>
      </c>
      <c r="G713" s="32" t="str">
        <f t="shared" si="22"/>
        <v/>
      </c>
      <c r="H713" s="37" t="str">
        <f>IF(C713="вых","",IF(VLOOKUP(B713,'Плановые пиковые часы'!$A$6:$B$29,2,FALSE)=1,1,""))</f>
        <v/>
      </c>
      <c r="I713" s="37" t="str">
        <f t="shared" si="23"/>
        <v/>
      </c>
      <c r="J713" s="37"/>
    </row>
    <row r="714" spans="1:10" x14ac:dyDescent="0.3">
      <c r="A714" s="3">
        <v>43464</v>
      </c>
      <c r="B714">
        <v>12</v>
      </c>
      <c r="C714" s="21" t="str">
        <f>VLOOKUP(A714,Справочник!A$2:B$32,2,FALSE)</f>
        <v>вых</v>
      </c>
      <c r="D714">
        <v>965</v>
      </c>
      <c r="E714">
        <v>1.5585899999999999</v>
      </c>
      <c r="F714" s="32" t="str">
        <f>IF(C714="вых","",IF(VLOOKUP(A714,'Пиковый час'!$A$11:$B$31,2,FALSE)=Расчет!B714,1,""))</f>
        <v/>
      </c>
      <c r="G714" s="32" t="str">
        <f t="shared" si="22"/>
        <v/>
      </c>
      <c r="H714" s="37" t="str">
        <f>IF(C714="вых","",IF(VLOOKUP(B714,'Плановые пиковые часы'!$A$6:$B$29,2,FALSE)=1,1,""))</f>
        <v/>
      </c>
      <c r="I714" s="37" t="str">
        <f t="shared" si="23"/>
        <v/>
      </c>
      <c r="J714" s="37"/>
    </row>
    <row r="715" spans="1:10" x14ac:dyDescent="0.3">
      <c r="A715" s="3">
        <v>43464</v>
      </c>
      <c r="B715">
        <v>13</v>
      </c>
      <c r="C715" s="21" t="str">
        <f>VLOOKUP(A715,Справочник!A$2:B$32,2,FALSE)</f>
        <v>вых</v>
      </c>
      <c r="D715">
        <v>962</v>
      </c>
      <c r="E715">
        <v>1.5591199999999998</v>
      </c>
      <c r="F715" s="32" t="str">
        <f>IF(C715="вых","",IF(VLOOKUP(A715,'Пиковый час'!$A$11:$B$31,2,FALSE)=Расчет!B715,1,""))</f>
        <v/>
      </c>
      <c r="G715" s="32" t="str">
        <f t="shared" si="22"/>
        <v/>
      </c>
      <c r="H715" s="37" t="str">
        <f>IF(C715="вых","",IF(VLOOKUP(B715,'Плановые пиковые часы'!$A$6:$B$29,2,FALSE)=1,1,""))</f>
        <v/>
      </c>
      <c r="I715" s="37" t="str">
        <f t="shared" si="23"/>
        <v/>
      </c>
      <c r="J715" s="37"/>
    </row>
    <row r="716" spans="1:10" x14ac:dyDescent="0.3">
      <c r="A716" s="3">
        <v>43464</v>
      </c>
      <c r="B716">
        <v>14</v>
      </c>
      <c r="C716" s="21" t="str">
        <f>VLOOKUP(A716,Справочник!A$2:B$32,2,FALSE)</f>
        <v>вых</v>
      </c>
      <c r="D716">
        <v>951</v>
      </c>
      <c r="E716">
        <v>1.55976</v>
      </c>
      <c r="F716" s="32" t="str">
        <f>IF(C716="вых","",IF(VLOOKUP(A716,'Пиковый час'!$A$11:$B$31,2,FALSE)=Расчет!B716,1,""))</f>
        <v/>
      </c>
      <c r="G716" s="32" t="str">
        <f t="shared" si="22"/>
        <v/>
      </c>
      <c r="H716" s="37" t="str">
        <f>IF(C716="вых","",IF(VLOOKUP(B716,'Плановые пиковые часы'!$A$6:$B$29,2,FALSE)=1,1,""))</f>
        <v/>
      </c>
      <c r="I716" s="37" t="str">
        <f t="shared" si="23"/>
        <v/>
      </c>
      <c r="J716" s="37"/>
    </row>
    <row r="717" spans="1:10" x14ac:dyDescent="0.3">
      <c r="A717" s="3">
        <v>43464</v>
      </c>
      <c r="B717">
        <v>15</v>
      </c>
      <c r="C717" s="21" t="str">
        <f>VLOOKUP(A717,Справочник!A$2:B$32,2,FALSE)</f>
        <v>вых</v>
      </c>
      <c r="D717">
        <v>948</v>
      </c>
      <c r="E717">
        <v>1.5565199999999999</v>
      </c>
      <c r="F717" s="32" t="str">
        <f>IF(C717="вых","",IF(VLOOKUP(A717,'Пиковый час'!$A$11:$B$31,2,FALSE)=Расчет!B717,1,""))</f>
        <v/>
      </c>
      <c r="G717" s="32" t="str">
        <f t="shared" si="22"/>
        <v/>
      </c>
      <c r="H717" s="37" t="str">
        <f>IF(C717="вых","",IF(VLOOKUP(B717,'Плановые пиковые часы'!$A$6:$B$29,2,FALSE)=1,1,""))</f>
        <v/>
      </c>
      <c r="I717" s="37" t="str">
        <f t="shared" si="23"/>
        <v/>
      </c>
      <c r="J717" s="37"/>
    </row>
    <row r="718" spans="1:10" x14ac:dyDescent="0.3">
      <c r="A718" s="3">
        <v>43464</v>
      </c>
      <c r="B718">
        <v>16</v>
      </c>
      <c r="C718" s="21" t="str">
        <f>VLOOKUP(A718,Справочник!A$2:B$32,2,FALSE)</f>
        <v>вых</v>
      </c>
      <c r="D718">
        <v>947</v>
      </c>
      <c r="E718">
        <v>1.53654</v>
      </c>
      <c r="F718" s="32" t="str">
        <f>IF(C718="вых","",IF(VLOOKUP(A718,'Пиковый час'!$A$11:$B$31,2,FALSE)=Расчет!B718,1,""))</f>
        <v/>
      </c>
      <c r="G718" s="32" t="str">
        <f t="shared" si="22"/>
        <v/>
      </c>
      <c r="H718" s="37" t="str">
        <f>IF(C718="вых","",IF(VLOOKUP(B718,'Плановые пиковые часы'!$A$6:$B$29,2,FALSE)=1,1,""))</f>
        <v/>
      </c>
      <c r="I718" s="37" t="str">
        <f t="shared" si="23"/>
        <v/>
      </c>
      <c r="J718" s="37"/>
    </row>
    <row r="719" spans="1:10" x14ac:dyDescent="0.3">
      <c r="A719" s="3">
        <v>43464</v>
      </c>
      <c r="B719">
        <v>17</v>
      </c>
      <c r="C719" s="21" t="str">
        <f>VLOOKUP(A719,Справочник!A$2:B$32,2,FALSE)</f>
        <v>вых</v>
      </c>
      <c r="D719">
        <v>970</v>
      </c>
      <c r="E719">
        <v>1.5830199999999999</v>
      </c>
      <c r="F719" s="32" t="str">
        <f>IF(C719="вых","",IF(VLOOKUP(A719,'Пиковый час'!$A$11:$B$31,2,FALSE)=Расчет!B719,1,""))</f>
        <v/>
      </c>
      <c r="G719" s="32" t="str">
        <f t="shared" si="22"/>
        <v/>
      </c>
      <c r="H719" s="37" t="str">
        <f>IF(C719="вых","",IF(VLOOKUP(B719,'Плановые пиковые часы'!$A$6:$B$29,2,FALSE)=1,1,""))</f>
        <v/>
      </c>
      <c r="I719" s="37" t="str">
        <f t="shared" si="23"/>
        <v/>
      </c>
      <c r="J719" s="37"/>
    </row>
    <row r="720" spans="1:10" x14ac:dyDescent="0.3">
      <c r="A720" s="3">
        <v>43464</v>
      </c>
      <c r="B720">
        <v>18</v>
      </c>
      <c r="C720" s="21" t="str">
        <f>VLOOKUP(A720,Справочник!A$2:B$32,2,FALSE)</f>
        <v>вых</v>
      </c>
      <c r="D720">
        <v>972</v>
      </c>
      <c r="E720">
        <v>1.6261300000000001</v>
      </c>
      <c r="F720" s="32" t="str">
        <f>IF(C720="вых","",IF(VLOOKUP(A720,'Пиковый час'!$A$11:$B$31,2,FALSE)=Расчет!B720,1,""))</f>
        <v/>
      </c>
      <c r="G720" s="32" t="str">
        <f t="shared" si="22"/>
        <v/>
      </c>
      <c r="H720" s="37" t="str">
        <f>IF(C720="вых","",IF(VLOOKUP(B720,'Плановые пиковые часы'!$A$6:$B$29,2,FALSE)=1,1,""))</f>
        <v/>
      </c>
      <c r="I720" s="37" t="str">
        <f t="shared" si="23"/>
        <v/>
      </c>
      <c r="J720" s="37"/>
    </row>
    <row r="721" spans="1:10" x14ac:dyDescent="0.3">
      <c r="A721" s="3">
        <v>43464</v>
      </c>
      <c r="B721">
        <v>19</v>
      </c>
      <c r="C721" s="21" t="str">
        <f>VLOOKUP(A721,Справочник!A$2:B$32,2,FALSE)</f>
        <v>вых</v>
      </c>
      <c r="D721">
        <v>973</v>
      </c>
      <c r="E721">
        <v>1.5986199999999999</v>
      </c>
      <c r="F721" s="32" t="str">
        <f>IF(C721="вых","",IF(VLOOKUP(A721,'Пиковый час'!$A$11:$B$31,2,FALSE)=Расчет!B721,1,""))</f>
        <v/>
      </c>
      <c r="G721" s="32" t="str">
        <f t="shared" si="22"/>
        <v/>
      </c>
      <c r="H721" s="37" t="str">
        <f>IF(C721="вых","",IF(VLOOKUP(B721,'Плановые пиковые часы'!$A$6:$B$29,2,FALSE)=1,1,""))</f>
        <v/>
      </c>
      <c r="I721" s="37" t="str">
        <f t="shared" si="23"/>
        <v/>
      </c>
      <c r="J721" s="37"/>
    </row>
    <row r="722" spans="1:10" x14ac:dyDescent="0.3">
      <c r="A722" s="3">
        <v>43464</v>
      </c>
      <c r="B722">
        <v>20</v>
      </c>
      <c r="C722" s="21" t="str">
        <f>VLOOKUP(A722,Справочник!A$2:B$32,2,FALSE)</f>
        <v>вых</v>
      </c>
      <c r="D722">
        <v>976</v>
      </c>
      <c r="E722">
        <v>1.58965</v>
      </c>
      <c r="F722" s="32" t="str">
        <f>IF(C722="вых","",IF(VLOOKUP(A722,'Пиковый час'!$A$11:$B$31,2,FALSE)=Расчет!B722,1,""))</f>
        <v/>
      </c>
      <c r="G722" s="32" t="str">
        <f t="shared" si="22"/>
        <v/>
      </c>
      <c r="H722" s="37" t="str">
        <f>IF(C722="вых","",IF(VLOOKUP(B722,'Плановые пиковые часы'!$A$6:$B$29,2,FALSE)=1,1,""))</f>
        <v/>
      </c>
      <c r="I722" s="37" t="str">
        <f t="shared" si="23"/>
        <v/>
      </c>
      <c r="J722" s="37"/>
    </row>
    <row r="723" spans="1:10" x14ac:dyDescent="0.3">
      <c r="A723" s="3">
        <v>43464</v>
      </c>
      <c r="B723">
        <v>21</v>
      </c>
      <c r="C723" s="21" t="str">
        <f>VLOOKUP(A723,Справочник!A$2:B$32,2,FALSE)</f>
        <v>вых</v>
      </c>
      <c r="D723">
        <v>973</v>
      </c>
      <c r="E723">
        <v>1.57474</v>
      </c>
      <c r="F723" s="32" t="str">
        <f>IF(C723="вых","",IF(VLOOKUP(A723,'Пиковый час'!$A$11:$B$31,2,FALSE)=Расчет!B723,1,""))</f>
        <v/>
      </c>
      <c r="G723" s="32" t="str">
        <f t="shared" si="22"/>
        <v/>
      </c>
      <c r="H723" s="37" t="str">
        <f>IF(C723="вых","",IF(VLOOKUP(B723,'Плановые пиковые часы'!$A$6:$B$29,2,FALSE)=1,1,""))</f>
        <v/>
      </c>
      <c r="I723" s="37" t="str">
        <f t="shared" si="23"/>
        <v/>
      </c>
      <c r="J723" s="37"/>
    </row>
    <row r="724" spans="1:10" x14ac:dyDescent="0.3">
      <c r="A724" s="3">
        <v>43464</v>
      </c>
      <c r="B724">
        <v>22</v>
      </c>
      <c r="C724" s="21" t="str">
        <f>VLOOKUP(A724,Справочник!A$2:B$32,2,FALSE)</f>
        <v>вых</v>
      </c>
      <c r="D724">
        <v>968</v>
      </c>
      <c r="E724">
        <v>1.5660099999999999</v>
      </c>
      <c r="F724" s="32" t="str">
        <f>IF(C724="вых","",IF(VLOOKUP(A724,'Пиковый час'!$A$11:$B$31,2,FALSE)=Расчет!B724,1,""))</f>
        <v/>
      </c>
      <c r="G724" s="32" t="str">
        <f t="shared" si="22"/>
        <v/>
      </c>
      <c r="H724" s="37" t="str">
        <f>IF(C724="вых","",IF(VLOOKUP(B724,'Плановые пиковые часы'!$A$6:$B$29,2,FALSE)=1,1,""))</f>
        <v/>
      </c>
      <c r="I724" s="37" t="str">
        <f t="shared" si="23"/>
        <v/>
      </c>
      <c r="J724" s="37"/>
    </row>
    <row r="725" spans="1:10" x14ac:dyDescent="0.3">
      <c r="A725" s="3">
        <v>43464</v>
      </c>
      <c r="B725">
        <v>23</v>
      </c>
      <c r="C725" s="21" t="str">
        <f>VLOOKUP(A725,Справочник!A$2:B$32,2,FALSE)</f>
        <v>вых</v>
      </c>
      <c r="D725">
        <v>968</v>
      </c>
      <c r="E725">
        <v>1.36399</v>
      </c>
      <c r="F725" s="32" t="str">
        <f>IF(C725="вых","",IF(VLOOKUP(A725,'Пиковый час'!$A$11:$B$31,2,FALSE)=Расчет!B725,1,""))</f>
        <v/>
      </c>
      <c r="G725" s="32" t="str">
        <f t="shared" si="22"/>
        <v/>
      </c>
      <c r="H725" s="37" t="str">
        <f>IF(C725="вых","",IF(VLOOKUP(B725,'Плановые пиковые часы'!$A$6:$B$29,2,FALSE)=1,1,""))</f>
        <v/>
      </c>
      <c r="I725" s="37" t="str">
        <f t="shared" si="23"/>
        <v/>
      </c>
      <c r="J725" s="37"/>
    </row>
    <row r="726" spans="1:10" x14ac:dyDescent="0.3">
      <c r="A726" s="3">
        <v>43464</v>
      </c>
      <c r="B726">
        <v>24</v>
      </c>
      <c r="C726" s="21" t="str">
        <f>VLOOKUP(A726,Справочник!A$2:B$32,2,FALSE)</f>
        <v>вых</v>
      </c>
      <c r="D726">
        <v>960</v>
      </c>
      <c r="E726">
        <v>1.1048199999999999</v>
      </c>
      <c r="F726" s="32" t="str">
        <f>IF(C726="вых","",IF(VLOOKUP(A726,'Пиковый час'!$A$11:$B$31,2,FALSE)=Расчет!B726,1,""))</f>
        <v/>
      </c>
      <c r="G726" s="32" t="str">
        <f t="shared" si="22"/>
        <v/>
      </c>
      <c r="H726" s="37" t="str">
        <f>IF(C726="вых","",IF(VLOOKUP(B726,'Плановые пиковые часы'!$A$6:$B$29,2,FALSE)=1,1,""))</f>
        <v/>
      </c>
      <c r="I726" s="37" t="str">
        <f t="shared" si="23"/>
        <v/>
      </c>
      <c r="J726" s="37"/>
    </row>
    <row r="727" spans="1:10" x14ac:dyDescent="0.3">
      <c r="A727" s="3">
        <v>43465</v>
      </c>
      <c r="B727">
        <v>1</v>
      </c>
      <c r="C727" s="21" t="str">
        <f>VLOOKUP(A727,Справочник!A$2:B$32,2,FALSE)</f>
        <v>вых</v>
      </c>
      <c r="D727">
        <v>966</v>
      </c>
      <c r="E727">
        <v>1.0311600000000001</v>
      </c>
      <c r="F727" s="32" t="str">
        <f>IF(C727="вых","",IF(VLOOKUP(A727,'Пиковый час'!$A$11:$B$31,2,FALSE)=Расчет!B727,1,""))</f>
        <v/>
      </c>
      <c r="G727" s="32" t="str">
        <f t="shared" si="22"/>
        <v/>
      </c>
      <c r="H727" s="37" t="str">
        <f>IF(C727="вых","",IF(VLOOKUP(B727,'Плановые пиковые часы'!$A$6:$B$29,2,FALSE)=1,1,""))</f>
        <v/>
      </c>
      <c r="I727" s="37" t="str">
        <f t="shared" si="23"/>
        <v/>
      </c>
      <c r="J727" s="37" t="str">
        <f>IF(C727="вых","",MAX(I727:I750))</f>
        <v/>
      </c>
    </row>
    <row r="728" spans="1:10" x14ac:dyDescent="0.3">
      <c r="A728" s="3">
        <v>43465</v>
      </c>
      <c r="B728">
        <v>2</v>
      </c>
      <c r="C728" s="21" t="str">
        <f>VLOOKUP(A728,Справочник!A$2:B$32,2,FALSE)</f>
        <v>вых</v>
      </c>
      <c r="D728">
        <v>973</v>
      </c>
      <c r="E728">
        <v>0.99339</v>
      </c>
      <c r="F728" s="32" t="str">
        <f>IF(C728="вых","",IF(VLOOKUP(A728,'Пиковый час'!$A$11:$B$31,2,FALSE)=Расчет!B728,1,""))</f>
        <v/>
      </c>
      <c r="G728" s="32" t="str">
        <f t="shared" si="22"/>
        <v/>
      </c>
      <c r="H728" s="37" t="str">
        <f>IF(C728="вых","",IF(VLOOKUP(B728,'Плановые пиковые часы'!$A$6:$B$29,2,FALSE)=1,1,""))</f>
        <v/>
      </c>
      <c r="I728" s="37" t="str">
        <f t="shared" si="23"/>
        <v/>
      </c>
      <c r="J728" s="37"/>
    </row>
    <row r="729" spans="1:10" x14ac:dyDescent="0.3">
      <c r="A729" s="3">
        <v>43465</v>
      </c>
      <c r="B729">
        <v>3</v>
      </c>
      <c r="C729" s="21" t="str">
        <f>VLOOKUP(A729,Справочник!A$2:B$32,2,FALSE)</f>
        <v>вых</v>
      </c>
      <c r="D729">
        <v>972</v>
      </c>
      <c r="E729">
        <v>0.91713999999999996</v>
      </c>
      <c r="F729" s="32" t="str">
        <f>IF(C729="вых","",IF(VLOOKUP(A729,'Пиковый час'!$A$11:$B$31,2,FALSE)=Расчет!B729,1,""))</f>
        <v/>
      </c>
      <c r="G729" s="32" t="str">
        <f t="shared" si="22"/>
        <v/>
      </c>
      <c r="H729" s="37" t="str">
        <f>IF(C729="вых","",IF(VLOOKUP(B729,'Плановые пиковые часы'!$A$6:$B$29,2,FALSE)=1,1,""))</f>
        <v/>
      </c>
      <c r="I729" s="37" t="str">
        <f t="shared" si="23"/>
        <v/>
      </c>
      <c r="J729" s="37"/>
    </row>
    <row r="730" spans="1:10" x14ac:dyDescent="0.3">
      <c r="A730" s="3">
        <v>43465</v>
      </c>
      <c r="B730">
        <v>4</v>
      </c>
      <c r="C730" s="21" t="str">
        <f>VLOOKUP(A730,Справочник!A$2:B$32,2,FALSE)</f>
        <v>вых</v>
      </c>
      <c r="D730">
        <v>973</v>
      </c>
      <c r="E730">
        <v>0.89666999999999997</v>
      </c>
      <c r="F730" s="32" t="str">
        <f>IF(C730="вых","",IF(VLOOKUP(A730,'Пиковый час'!$A$11:$B$31,2,FALSE)=Расчет!B730,1,""))</f>
        <v/>
      </c>
      <c r="G730" s="32" t="str">
        <f t="shared" si="22"/>
        <v/>
      </c>
      <c r="H730" s="37" t="str">
        <f>IF(C730="вых","",IF(VLOOKUP(B730,'Плановые пиковые часы'!$A$6:$B$29,2,FALSE)=1,1,""))</f>
        <v/>
      </c>
      <c r="I730" s="37" t="str">
        <f t="shared" si="23"/>
        <v/>
      </c>
      <c r="J730" s="37"/>
    </row>
    <row r="731" spans="1:10" x14ac:dyDescent="0.3">
      <c r="A731" s="3">
        <v>43465</v>
      </c>
      <c r="B731">
        <v>5</v>
      </c>
      <c r="C731" s="21" t="str">
        <f>VLOOKUP(A731,Справочник!A$2:B$32,2,FALSE)</f>
        <v>вых</v>
      </c>
      <c r="D731">
        <v>973</v>
      </c>
      <c r="E731">
        <v>0.90000999999999998</v>
      </c>
      <c r="F731" s="32" t="str">
        <f>IF(C731="вых","",IF(VLOOKUP(A731,'Пиковый час'!$A$11:$B$31,2,FALSE)=Расчет!B731,1,""))</f>
        <v/>
      </c>
      <c r="G731" s="32" t="str">
        <f t="shared" si="22"/>
        <v/>
      </c>
      <c r="H731" s="37" t="str">
        <f>IF(C731="вых","",IF(VLOOKUP(B731,'Плановые пиковые часы'!$A$6:$B$29,2,FALSE)=1,1,""))</f>
        <v/>
      </c>
      <c r="I731" s="37" t="str">
        <f t="shared" si="23"/>
        <v/>
      </c>
      <c r="J731" s="37"/>
    </row>
    <row r="732" spans="1:10" x14ac:dyDescent="0.3">
      <c r="A732" s="3">
        <v>43465</v>
      </c>
      <c r="B732">
        <v>6</v>
      </c>
      <c r="C732" s="21" t="str">
        <f>VLOOKUP(A732,Справочник!A$2:B$32,2,FALSE)</f>
        <v>вых</v>
      </c>
      <c r="D732">
        <v>973</v>
      </c>
      <c r="E732">
        <v>0.93552999999999997</v>
      </c>
      <c r="F732" s="32" t="str">
        <f>IF(C732="вых","",IF(VLOOKUP(A732,'Пиковый час'!$A$11:$B$31,2,FALSE)=Расчет!B732,1,""))</f>
        <v/>
      </c>
      <c r="G732" s="32" t="str">
        <f t="shared" si="22"/>
        <v/>
      </c>
      <c r="H732" s="37" t="str">
        <f>IF(C732="вых","",IF(VLOOKUP(B732,'Плановые пиковые часы'!$A$6:$B$29,2,FALSE)=1,1,""))</f>
        <v/>
      </c>
      <c r="I732" s="37" t="str">
        <f t="shared" si="23"/>
        <v/>
      </c>
      <c r="J732" s="37"/>
    </row>
    <row r="733" spans="1:10" x14ac:dyDescent="0.3">
      <c r="A733" s="3">
        <v>43465</v>
      </c>
      <c r="B733">
        <v>7</v>
      </c>
      <c r="C733" s="21" t="str">
        <f>VLOOKUP(A733,Справочник!A$2:B$32,2,FALSE)</f>
        <v>вых</v>
      </c>
      <c r="D733">
        <v>978</v>
      </c>
      <c r="E733">
        <v>1.00746</v>
      </c>
      <c r="F733" s="32" t="str">
        <f>IF(C733="вых","",IF(VLOOKUP(A733,'Пиковый час'!$A$11:$B$31,2,FALSE)=Расчет!B733,1,""))</f>
        <v/>
      </c>
      <c r="G733" s="32" t="str">
        <f t="shared" si="22"/>
        <v/>
      </c>
      <c r="H733" s="37" t="str">
        <f>IF(C733="вых","",IF(VLOOKUP(B733,'Плановые пиковые часы'!$A$6:$B$29,2,FALSE)=1,1,""))</f>
        <v/>
      </c>
      <c r="I733" s="37" t="str">
        <f t="shared" si="23"/>
        <v/>
      </c>
      <c r="J733" s="37"/>
    </row>
    <row r="734" spans="1:10" x14ac:dyDescent="0.3">
      <c r="A734" s="3">
        <v>43465</v>
      </c>
      <c r="B734">
        <v>8</v>
      </c>
      <c r="C734" s="21" t="str">
        <f>VLOOKUP(A734,Справочник!A$2:B$32,2,FALSE)</f>
        <v>вых</v>
      </c>
      <c r="D734">
        <v>970</v>
      </c>
      <c r="E734">
        <v>1.0202599999999999</v>
      </c>
      <c r="F734" s="32" t="str">
        <f>IF(C734="вых","",IF(VLOOKUP(A734,'Пиковый час'!$A$11:$B$31,2,FALSE)=Расчет!B734,1,""))</f>
        <v/>
      </c>
      <c r="G734" s="32" t="str">
        <f t="shared" si="22"/>
        <v/>
      </c>
      <c r="H734" s="37" t="str">
        <f>IF(C734="вых","",IF(VLOOKUP(B734,'Плановые пиковые часы'!$A$6:$B$29,2,FALSE)=1,1,""))</f>
        <v/>
      </c>
      <c r="I734" s="37" t="str">
        <f t="shared" si="23"/>
        <v/>
      </c>
      <c r="J734" s="37"/>
    </row>
    <row r="735" spans="1:10" x14ac:dyDescent="0.3">
      <c r="A735" s="3">
        <v>43465</v>
      </c>
      <c r="B735">
        <v>9</v>
      </c>
      <c r="C735" s="21" t="str">
        <f>VLOOKUP(A735,Справочник!A$2:B$32,2,FALSE)</f>
        <v>вых</v>
      </c>
      <c r="D735">
        <v>969</v>
      </c>
      <c r="E735">
        <v>1.1142400000000001</v>
      </c>
      <c r="F735" s="32" t="str">
        <f>IF(C735="вых","",IF(VLOOKUP(A735,'Пиковый час'!$A$11:$B$31,2,FALSE)=Расчет!B735,1,""))</f>
        <v/>
      </c>
      <c r="G735" s="32" t="str">
        <f t="shared" si="22"/>
        <v/>
      </c>
      <c r="H735" s="37" t="str">
        <f>IF(C735="вых","",IF(VLOOKUP(B735,'Плановые пиковые часы'!$A$6:$B$29,2,FALSE)=1,1,""))</f>
        <v/>
      </c>
      <c r="I735" s="37" t="str">
        <f t="shared" si="23"/>
        <v/>
      </c>
      <c r="J735" s="37"/>
    </row>
    <row r="736" spans="1:10" x14ac:dyDescent="0.3">
      <c r="A736" s="3">
        <v>43465</v>
      </c>
      <c r="B736">
        <v>10</v>
      </c>
      <c r="C736" s="21" t="str">
        <f>VLOOKUP(A736,Справочник!A$2:B$32,2,FALSE)</f>
        <v>вых</v>
      </c>
      <c r="D736">
        <v>946</v>
      </c>
      <c r="E736">
        <v>1.2298099999999998</v>
      </c>
      <c r="F736" s="32" t="str">
        <f>IF(C736="вых","",IF(VLOOKUP(A736,'Пиковый час'!$A$11:$B$31,2,FALSE)=Расчет!B736,1,""))</f>
        <v/>
      </c>
      <c r="G736" s="32" t="str">
        <f t="shared" si="22"/>
        <v/>
      </c>
      <c r="H736" s="37" t="str">
        <f>IF(C736="вых","",IF(VLOOKUP(B736,'Плановые пиковые часы'!$A$6:$B$29,2,FALSE)=1,1,""))</f>
        <v/>
      </c>
      <c r="I736" s="37" t="str">
        <f t="shared" si="23"/>
        <v/>
      </c>
      <c r="J736" s="37"/>
    </row>
    <row r="737" spans="1:10" x14ac:dyDescent="0.3">
      <c r="A737" s="3">
        <v>43465</v>
      </c>
      <c r="B737">
        <v>11</v>
      </c>
      <c r="C737" s="21" t="str">
        <f>VLOOKUP(A737,Справочник!A$2:B$32,2,FALSE)</f>
        <v>вых</v>
      </c>
      <c r="D737">
        <v>949</v>
      </c>
      <c r="E737">
        <v>1.3932500000000001</v>
      </c>
      <c r="F737" s="32" t="str">
        <f>IF(C737="вых","",IF(VLOOKUP(A737,'Пиковый час'!$A$11:$B$31,2,FALSE)=Расчет!B737,1,""))</f>
        <v/>
      </c>
      <c r="G737" s="32" t="str">
        <f t="shared" si="22"/>
        <v/>
      </c>
      <c r="H737" s="37" t="str">
        <f>IF(C737="вых","",IF(VLOOKUP(B737,'Плановые пиковые часы'!$A$6:$B$29,2,FALSE)=1,1,""))</f>
        <v/>
      </c>
      <c r="I737" s="37" t="str">
        <f t="shared" si="23"/>
        <v/>
      </c>
      <c r="J737" s="37"/>
    </row>
    <row r="738" spans="1:10" x14ac:dyDescent="0.3">
      <c r="A738" s="3">
        <v>43465</v>
      </c>
      <c r="B738">
        <v>12</v>
      </c>
      <c r="C738" s="21" t="str">
        <f>VLOOKUP(A738,Справочник!A$2:B$32,2,FALSE)</f>
        <v>вых</v>
      </c>
      <c r="D738">
        <v>944</v>
      </c>
      <c r="E738">
        <v>1.4415</v>
      </c>
      <c r="F738" s="32" t="str">
        <f>IF(C738="вых","",IF(VLOOKUP(A738,'Пиковый час'!$A$11:$B$31,2,FALSE)=Расчет!B738,1,""))</f>
        <v/>
      </c>
      <c r="G738" s="32" t="str">
        <f t="shared" si="22"/>
        <v/>
      </c>
      <c r="H738" s="37" t="str">
        <f>IF(C738="вых","",IF(VLOOKUP(B738,'Плановые пиковые часы'!$A$6:$B$29,2,FALSE)=1,1,""))</f>
        <v/>
      </c>
      <c r="I738" s="37" t="str">
        <f t="shared" si="23"/>
        <v/>
      </c>
      <c r="J738" s="37"/>
    </row>
    <row r="739" spans="1:10" x14ac:dyDescent="0.3">
      <c r="A739" s="3">
        <v>43465</v>
      </c>
      <c r="B739">
        <v>13</v>
      </c>
      <c r="C739" s="21" t="str">
        <f>VLOOKUP(A739,Справочник!A$2:B$32,2,FALSE)</f>
        <v>вых</v>
      </c>
      <c r="D739">
        <v>946</v>
      </c>
      <c r="E739">
        <v>1.4440299999999999</v>
      </c>
      <c r="F739" s="32" t="str">
        <f>IF(C739="вых","",IF(VLOOKUP(A739,'Пиковый час'!$A$11:$B$31,2,FALSE)=Расчет!B739,1,""))</f>
        <v/>
      </c>
      <c r="G739" s="32" t="str">
        <f t="shared" si="22"/>
        <v/>
      </c>
      <c r="H739" s="37" t="str">
        <f>IF(C739="вых","",IF(VLOOKUP(B739,'Плановые пиковые часы'!$A$6:$B$29,2,FALSE)=1,1,""))</f>
        <v/>
      </c>
      <c r="I739" s="37" t="str">
        <f t="shared" si="23"/>
        <v/>
      </c>
      <c r="J739" s="37"/>
    </row>
    <row r="740" spans="1:10" x14ac:dyDescent="0.3">
      <c r="A740" s="3">
        <v>43465</v>
      </c>
      <c r="B740">
        <v>14</v>
      </c>
      <c r="C740" s="21" t="str">
        <f>VLOOKUP(A740,Справочник!A$2:B$32,2,FALSE)</f>
        <v>вых</v>
      </c>
      <c r="D740">
        <v>943</v>
      </c>
      <c r="E740">
        <v>1.4503199999999998</v>
      </c>
      <c r="F740" s="32" t="str">
        <f>IF(C740="вых","",IF(VLOOKUP(A740,'Пиковый час'!$A$11:$B$31,2,FALSE)=Расчет!B740,1,""))</f>
        <v/>
      </c>
      <c r="G740" s="32" t="str">
        <f t="shared" si="22"/>
        <v/>
      </c>
      <c r="H740" s="37" t="str">
        <f>IF(C740="вых","",IF(VLOOKUP(B740,'Плановые пиковые часы'!$A$6:$B$29,2,FALSE)=1,1,""))</f>
        <v/>
      </c>
      <c r="I740" s="37" t="str">
        <f t="shared" si="23"/>
        <v/>
      </c>
      <c r="J740" s="37"/>
    </row>
    <row r="741" spans="1:10" x14ac:dyDescent="0.3">
      <c r="A741" s="3">
        <v>43465</v>
      </c>
      <c r="B741">
        <v>15</v>
      </c>
      <c r="C741" s="21" t="str">
        <f>VLOOKUP(A741,Справочник!A$2:B$32,2,FALSE)</f>
        <v>вых</v>
      </c>
      <c r="D741">
        <v>941</v>
      </c>
      <c r="E741">
        <v>1.4607000000000001</v>
      </c>
      <c r="F741" s="32" t="str">
        <f>IF(C741="вых","",IF(VLOOKUP(A741,'Пиковый час'!$A$11:$B$31,2,FALSE)=Расчет!B741,1,""))</f>
        <v/>
      </c>
      <c r="G741" s="32" t="str">
        <f t="shared" si="22"/>
        <v/>
      </c>
      <c r="H741" s="37" t="str">
        <f>IF(C741="вых","",IF(VLOOKUP(B741,'Плановые пиковые часы'!$A$6:$B$29,2,FALSE)=1,1,""))</f>
        <v/>
      </c>
      <c r="I741" s="37" t="str">
        <f t="shared" si="23"/>
        <v/>
      </c>
      <c r="J741" s="37"/>
    </row>
    <row r="742" spans="1:10" x14ac:dyDescent="0.3">
      <c r="A742" s="3">
        <v>43465</v>
      </c>
      <c r="B742">
        <v>16</v>
      </c>
      <c r="C742" s="21" t="str">
        <f>VLOOKUP(A742,Справочник!A$2:B$32,2,FALSE)</f>
        <v>вых</v>
      </c>
      <c r="D742">
        <v>946</v>
      </c>
      <c r="E742">
        <v>1.4446400000000001</v>
      </c>
      <c r="F742" s="32" t="str">
        <f>IF(C742="вых","",IF(VLOOKUP(A742,'Пиковый час'!$A$11:$B$31,2,FALSE)=Расчет!B742,1,""))</f>
        <v/>
      </c>
      <c r="G742" s="32" t="str">
        <f t="shared" si="22"/>
        <v/>
      </c>
      <c r="H742" s="37" t="str">
        <f>IF(C742="вых","",IF(VLOOKUP(B742,'Плановые пиковые часы'!$A$6:$B$29,2,FALSE)=1,1,""))</f>
        <v/>
      </c>
      <c r="I742" s="37" t="str">
        <f t="shared" si="23"/>
        <v/>
      </c>
      <c r="J742" s="37"/>
    </row>
    <row r="743" spans="1:10" x14ac:dyDescent="0.3">
      <c r="A743" s="3">
        <v>43465</v>
      </c>
      <c r="B743">
        <v>17</v>
      </c>
      <c r="C743" s="21" t="str">
        <f>VLOOKUP(A743,Справочник!A$2:B$32,2,FALSE)</f>
        <v>вых</v>
      </c>
      <c r="D743">
        <v>953</v>
      </c>
      <c r="E743">
        <v>1.49722</v>
      </c>
      <c r="F743" s="32" t="str">
        <f>IF(C743="вых","",IF(VLOOKUP(A743,'Пиковый час'!$A$11:$B$31,2,FALSE)=Расчет!B743,1,""))</f>
        <v/>
      </c>
      <c r="G743" s="32" t="str">
        <f t="shared" si="22"/>
        <v/>
      </c>
      <c r="H743" s="37" t="str">
        <f>IF(C743="вых","",IF(VLOOKUP(B743,'Плановые пиковые часы'!$A$6:$B$29,2,FALSE)=1,1,""))</f>
        <v/>
      </c>
      <c r="I743" s="37" t="str">
        <f t="shared" si="23"/>
        <v/>
      </c>
      <c r="J743" s="37"/>
    </row>
    <row r="744" spans="1:10" x14ac:dyDescent="0.3">
      <c r="A744" s="3">
        <v>43465</v>
      </c>
      <c r="B744">
        <v>18</v>
      </c>
      <c r="C744" s="21" t="str">
        <f>VLOOKUP(A744,Справочник!A$2:B$32,2,FALSE)</f>
        <v>вых</v>
      </c>
      <c r="D744">
        <v>972</v>
      </c>
      <c r="E744">
        <v>1.51677</v>
      </c>
      <c r="F744" s="32" t="str">
        <f>IF(C744="вых","",IF(VLOOKUP(A744,'Пиковый час'!$A$11:$B$31,2,FALSE)=Расчет!B744,1,""))</f>
        <v/>
      </c>
      <c r="G744" s="32" t="str">
        <f t="shared" si="22"/>
        <v/>
      </c>
      <c r="H744" s="37" t="str">
        <f>IF(C744="вых","",IF(VLOOKUP(B744,'Плановые пиковые часы'!$A$6:$B$29,2,FALSE)=1,1,""))</f>
        <v/>
      </c>
      <c r="I744" s="37" t="str">
        <f t="shared" si="23"/>
        <v/>
      </c>
      <c r="J744" s="37"/>
    </row>
    <row r="745" spans="1:10" x14ac:dyDescent="0.3">
      <c r="A745" s="3">
        <v>43465</v>
      </c>
      <c r="B745">
        <v>19</v>
      </c>
      <c r="C745" s="21" t="str">
        <f>VLOOKUP(A745,Справочник!A$2:B$32,2,FALSE)</f>
        <v>вых</v>
      </c>
      <c r="D745">
        <v>975</v>
      </c>
      <c r="E745">
        <v>1.52318</v>
      </c>
      <c r="F745" s="32" t="str">
        <f>IF(C745="вых","",IF(VLOOKUP(A745,'Пиковый час'!$A$11:$B$31,2,FALSE)=Расчет!B745,1,""))</f>
        <v/>
      </c>
      <c r="G745" s="32" t="str">
        <f t="shared" si="22"/>
        <v/>
      </c>
      <c r="H745" s="37" t="str">
        <f>IF(C745="вых","",IF(VLOOKUP(B745,'Плановые пиковые часы'!$A$6:$B$29,2,FALSE)=1,1,""))</f>
        <v/>
      </c>
      <c r="I745" s="37" t="str">
        <f t="shared" si="23"/>
        <v/>
      </c>
      <c r="J745" s="37"/>
    </row>
    <row r="746" spans="1:10" x14ac:dyDescent="0.3">
      <c r="A746" s="3">
        <v>43465</v>
      </c>
      <c r="B746">
        <v>20</v>
      </c>
      <c r="C746" s="21" t="str">
        <f>VLOOKUP(A746,Справочник!A$2:B$32,2,FALSE)</f>
        <v>вых</v>
      </c>
      <c r="D746">
        <v>972</v>
      </c>
      <c r="E746">
        <v>1.51349</v>
      </c>
      <c r="F746" s="32" t="str">
        <f>IF(C746="вых","",IF(VLOOKUP(A746,'Пиковый час'!$A$11:$B$31,2,FALSE)=Расчет!B746,1,""))</f>
        <v/>
      </c>
      <c r="G746" s="32" t="str">
        <f t="shared" si="22"/>
        <v/>
      </c>
      <c r="H746" s="37" t="str">
        <f>IF(C746="вых","",IF(VLOOKUP(B746,'Плановые пиковые часы'!$A$6:$B$29,2,FALSE)=1,1,""))</f>
        <v/>
      </c>
      <c r="I746" s="37" t="str">
        <f t="shared" si="23"/>
        <v/>
      </c>
      <c r="J746" s="37"/>
    </row>
    <row r="747" spans="1:10" x14ac:dyDescent="0.3">
      <c r="A747" s="3">
        <v>43465</v>
      </c>
      <c r="B747">
        <v>21</v>
      </c>
      <c r="C747" s="21" t="str">
        <f>VLOOKUP(A747,Справочник!A$2:B$32,2,FALSE)</f>
        <v>вых</v>
      </c>
      <c r="D747">
        <v>976</v>
      </c>
      <c r="E747">
        <v>1.50797</v>
      </c>
      <c r="F747" s="32" t="str">
        <f>IF(C747="вых","",IF(VLOOKUP(A747,'Пиковый час'!$A$11:$B$31,2,FALSE)=Расчет!B747,1,""))</f>
        <v/>
      </c>
      <c r="G747" s="32" t="str">
        <f t="shared" si="22"/>
        <v/>
      </c>
      <c r="H747" s="37" t="str">
        <f>IF(C747="вых","",IF(VLOOKUP(B747,'Плановые пиковые часы'!$A$6:$B$29,2,FALSE)=1,1,""))</f>
        <v/>
      </c>
      <c r="I747" s="37" t="str">
        <f t="shared" si="23"/>
        <v/>
      </c>
      <c r="J747" s="37"/>
    </row>
    <row r="748" spans="1:10" x14ac:dyDescent="0.3">
      <c r="A748" s="3">
        <v>43465</v>
      </c>
      <c r="B748">
        <v>22</v>
      </c>
      <c r="C748" s="21" t="str">
        <f>VLOOKUP(A748,Справочник!A$2:B$32,2,FALSE)</f>
        <v>вых</v>
      </c>
      <c r="D748">
        <v>975</v>
      </c>
      <c r="E748">
        <v>1.4747600000000001</v>
      </c>
      <c r="F748" s="32" t="str">
        <f>IF(C748="вых","",IF(VLOOKUP(A748,'Пиковый час'!$A$11:$B$31,2,FALSE)=Расчет!B748,1,""))</f>
        <v/>
      </c>
      <c r="G748" s="32" t="str">
        <f t="shared" si="22"/>
        <v/>
      </c>
      <c r="H748" s="37" t="str">
        <f>IF(C748="вых","",IF(VLOOKUP(B748,'Плановые пиковые часы'!$A$6:$B$29,2,FALSE)=1,1,""))</f>
        <v/>
      </c>
      <c r="I748" s="37" t="str">
        <f t="shared" si="23"/>
        <v/>
      </c>
      <c r="J748" s="37"/>
    </row>
    <row r="749" spans="1:10" x14ac:dyDescent="0.3">
      <c r="A749" s="3">
        <v>43465</v>
      </c>
      <c r="B749">
        <v>23</v>
      </c>
      <c r="C749" s="21" t="str">
        <f>VLOOKUP(A749,Справочник!A$2:B$32,2,FALSE)</f>
        <v>вых</v>
      </c>
      <c r="D749">
        <v>976</v>
      </c>
      <c r="E749">
        <v>1.32545</v>
      </c>
      <c r="F749" s="32" t="str">
        <f>IF(C749="вых","",IF(VLOOKUP(A749,'Пиковый час'!$A$11:$B$31,2,FALSE)=Расчет!B749,1,""))</f>
        <v/>
      </c>
      <c r="G749" s="32" t="str">
        <f t="shared" si="22"/>
        <v/>
      </c>
      <c r="H749" s="37" t="str">
        <f>IF(C749="вых","",IF(VLOOKUP(B749,'Плановые пиковые часы'!$A$6:$B$29,2,FALSE)=1,1,""))</f>
        <v/>
      </c>
      <c r="I749" s="37" t="str">
        <f t="shared" si="23"/>
        <v/>
      </c>
      <c r="J749" s="37"/>
    </row>
    <row r="750" spans="1:10" x14ac:dyDescent="0.3">
      <c r="A750" s="3">
        <v>43465</v>
      </c>
      <c r="B750">
        <v>24</v>
      </c>
      <c r="C750" s="21" t="str">
        <f>VLOOKUP(A750,Справочник!A$2:B$32,2,FALSE)</f>
        <v>вых</v>
      </c>
      <c r="D750">
        <v>975</v>
      </c>
      <c r="E750">
        <v>1.1076600000000001</v>
      </c>
      <c r="F750" s="32" t="str">
        <f>IF(C750="вых","",IF(VLOOKUP(A750,'Пиковый час'!$A$11:$B$31,2,FALSE)=Расчет!B750,1,""))</f>
        <v/>
      </c>
      <c r="G750" s="32" t="str">
        <f t="shared" si="22"/>
        <v/>
      </c>
      <c r="H750" s="37" t="str">
        <f>IF(C750="вых","",IF(VLOOKUP(B750,'Плановые пиковые часы'!$A$6:$B$29,2,FALSE)=1,1,""))</f>
        <v/>
      </c>
      <c r="I750" s="37" t="str">
        <f t="shared" si="23"/>
        <v/>
      </c>
      <c r="J750" s="37"/>
    </row>
  </sheetData>
  <mergeCells count="2">
    <mergeCell ref="F5:G5"/>
    <mergeCell ref="H5:J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5"/>
  <sheetViews>
    <sheetView zoomScale="85" zoomScaleNormal="85" workbookViewId="0">
      <selection activeCell="N31" sqref="N31"/>
    </sheetView>
  </sheetViews>
  <sheetFormatPr defaultRowHeight="14.4" x14ac:dyDescent="0.3"/>
  <cols>
    <col min="1" max="1" width="10.109375" bestFit="1" customWidth="1"/>
    <col min="2" max="2" width="9.109375" style="1"/>
  </cols>
  <sheetData>
    <row r="1" spans="1:2" x14ac:dyDescent="0.3">
      <c r="A1" s="25" t="s">
        <v>0</v>
      </c>
      <c r="B1" s="22" t="s">
        <v>32</v>
      </c>
    </row>
    <row r="2" spans="1:2" x14ac:dyDescent="0.3">
      <c r="A2" s="24">
        <v>43435</v>
      </c>
      <c r="B2" s="1" t="s">
        <v>30</v>
      </c>
    </row>
    <row r="3" spans="1:2" x14ac:dyDescent="0.3">
      <c r="A3" s="24">
        <v>43436</v>
      </c>
      <c r="B3" s="1" t="s">
        <v>30</v>
      </c>
    </row>
    <row r="4" spans="1:2" x14ac:dyDescent="0.3">
      <c r="A4" s="24">
        <v>43437</v>
      </c>
      <c r="B4" s="1" t="s">
        <v>31</v>
      </c>
    </row>
    <row r="5" spans="1:2" x14ac:dyDescent="0.3">
      <c r="A5" s="24">
        <v>43438</v>
      </c>
      <c r="B5" s="1" t="s">
        <v>31</v>
      </c>
    </row>
    <row r="6" spans="1:2" x14ac:dyDescent="0.3">
      <c r="A6" s="24">
        <v>43439</v>
      </c>
      <c r="B6" s="1" t="s">
        <v>31</v>
      </c>
    </row>
    <row r="7" spans="1:2" x14ac:dyDescent="0.3">
      <c r="A7" s="24">
        <v>43440</v>
      </c>
      <c r="B7" s="1" t="s">
        <v>31</v>
      </c>
    </row>
    <row r="8" spans="1:2" x14ac:dyDescent="0.3">
      <c r="A8" s="24">
        <v>43441</v>
      </c>
      <c r="B8" s="1" t="s">
        <v>31</v>
      </c>
    </row>
    <row r="9" spans="1:2" x14ac:dyDescent="0.3">
      <c r="A9" s="24">
        <v>43442</v>
      </c>
      <c r="B9" s="1" t="s">
        <v>30</v>
      </c>
    </row>
    <row r="10" spans="1:2" x14ac:dyDescent="0.3">
      <c r="A10" s="24">
        <v>43443</v>
      </c>
      <c r="B10" s="1" t="s">
        <v>30</v>
      </c>
    </row>
    <row r="11" spans="1:2" x14ac:dyDescent="0.3">
      <c r="A11" s="24">
        <v>43444</v>
      </c>
      <c r="B11" s="1" t="s">
        <v>31</v>
      </c>
    </row>
    <row r="12" spans="1:2" x14ac:dyDescent="0.3">
      <c r="A12" s="24">
        <v>43445</v>
      </c>
      <c r="B12" s="1" t="s">
        <v>31</v>
      </c>
    </row>
    <row r="13" spans="1:2" x14ac:dyDescent="0.3">
      <c r="A13" s="24">
        <v>43446</v>
      </c>
      <c r="B13" s="1" t="s">
        <v>31</v>
      </c>
    </row>
    <row r="14" spans="1:2" x14ac:dyDescent="0.3">
      <c r="A14" s="24">
        <v>43447</v>
      </c>
      <c r="B14" s="1" t="s">
        <v>31</v>
      </c>
    </row>
    <row r="15" spans="1:2" x14ac:dyDescent="0.3">
      <c r="A15" s="24">
        <v>43448</v>
      </c>
      <c r="B15" s="1" t="s">
        <v>31</v>
      </c>
    </row>
    <row r="16" spans="1:2" x14ac:dyDescent="0.3">
      <c r="A16" s="24">
        <v>43449</v>
      </c>
      <c r="B16" s="1" t="s">
        <v>30</v>
      </c>
    </row>
    <row r="17" spans="1:2" x14ac:dyDescent="0.3">
      <c r="A17" s="24">
        <v>43450</v>
      </c>
      <c r="B17" s="1" t="s">
        <v>30</v>
      </c>
    </row>
    <row r="18" spans="1:2" x14ac:dyDescent="0.3">
      <c r="A18" s="24">
        <v>43451</v>
      </c>
      <c r="B18" s="1" t="s">
        <v>31</v>
      </c>
    </row>
    <row r="19" spans="1:2" x14ac:dyDescent="0.3">
      <c r="A19" s="24">
        <v>43452</v>
      </c>
      <c r="B19" s="1" t="s">
        <v>31</v>
      </c>
    </row>
    <row r="20" spans="1:2" x14ac:dyDescent="0.3">
      <c r="A20" s="24">
        <v>43453</v>
      </c>
      <c r="B20" s="1" t="s">
        <v>31</v>
      </c>
    </row>
    <row r="21" spans="1:2" x14ac:dyDescent="0.3">
      <c r="A21" s="24">
        <v>43454</v>
      </c>
      <c r="B21" s="1" t="s">
        <v>31</v>
      </c>
    </row>
    <row r="22" spans="1:2" x14ac:dyDescent="0.3">
      <c r="A22" s="24">
        <v>43455</v>
      </c>
      <c r="B22" s="1" t="s">
        <v>31</v>
      </c>
    </row>
    <row r="23" spans="1:2" x14ac:dyDescent="0.3">
      <c r="A23" s="24">
        <v>43456</v>
      </c>
      <c r="B23" s="1" t="s">
        <v>30</v>
      </c>
    </row>
    <row r="24" spans="1:2" x14ac:dyDescent="0.3">
      <c r="A24" s="24">
        <v>43457</v>
      </c>
      <c r="B24" s="1" t="s">
        <v>30</v>
      </c>
    </row>
    <row r="25" spans="1:2" x14ac:dyDescent="0.3">
      <c r="A25" s="24">
        <v>43458</v>
      </c>
      <c r="B25" s="1" t="s">
        <v>31</v>
      </c>
    </row>
    <row r="26" spans="1:2" x14ac:dyDescent="0.3">
      <c r="A26" s="24">
        <v>43459</v>
      </c>
      <c r="B26" s="1" t="s">
        <v>31</v>
      </c>
    </row>
    <row r="27" spans="1:2" x14ac:dyDescent="0.3">
      <c r="A27" s="24">
        <v>43460</v>
      </c>
      <c r="B27" s="1" t="s">
        <v>31</v>
      </c>
    </row>
    <row r="28" spans="1:2" x14ac:dyDescent="0.3">
      <c r="A28" s="24">
        <v>43461</v>
      </c>
      <c r="B28" s="1" t="s">
        <v>31</v>
      </c>
    </row>
    <row r="29" spans="1:2" x14ac:dyDescent="0.3">
      <c r="A29" s="24">
        <v>43462</v>
      </c>
      <c r="B29" s="1" t="s">
        <v>31</v>
      </c>
    </row>
    <row r="30" spans="1:2" x14ac:dyDescent="0.3">
      <c r="A30" s="24">
        <v>43463</v>
      </c>
      <c r="B30" s="1" t="s">
        <v>31</v>
      </c>
    </row>
    <row r="31" spans="1:2" x14ac:dyDescent="0.3">
      <c r="A31" s="24">
        <v>43464</v>
      </c>
      <c r="B31" s="1" t="s">
        <v>30</v>
      </c>
    </row>
    <row r="32" spans="1:2" x14ac:dyDescent="0.3">
      <c r="A32" s="24">
        <v>43465</v>
      </c>
      <c r="B32" s="1" t="s">
        <v>30</v>
      </c>
    </row>
    <row r="33" spans="1:1" x14ac:dyDescent="0.3">
      <c r="A33" s="24"/>
    </row>
    <row r="34" spans="1:1" x14ac:dyDescent="0.3">
      <c r="A34" s="24"/>
    </row>
    <row r="35" spans="1:1" x14ac:dyDescent="0.3">
      <c r="A35" s="24"/>
    </row>
    <row r="36" spans="1:1" x14ac:dyDescent="0.3">
      <c r="A36" s="24"/>
    </row>
    <row r="37" spans="1:1" x14ac:dyDescent="0.3">
      <c r="A37" s="24"/>
    </row>
    <row r="38" spans="1:1" x14ac:dyDescent="0.3">
      <c r="A38" s="24"/>
    </row>
    <row r="39" spans="1:1" x14ac:dyDescent="0.3">
      <c r="A39" s="24"/>
    </row>
    <row r="40" spans="1:1" x14ac:dyDescent="0.3">
      <c r="A40" s="24"/>
    </row>
    <row r="41" spans="1:1" x14ac:dyDescent="0.3">
      <c r="A41" s="24"/>
    </row>
    <row r="42" spans="1:1" x14ac:dyDescent="0.3">
      <c r="A42" s="24"/>
    </row>
    <row r="43" spans="1:1" x14ac:dyDescent="0.3">
      <c r="A43" s="24"/>
    </row>
    <row r="44" spans="1:1" x14ac:dyDescent="0.3">
      <c r="A44" s="24"/>
    </row>
    <row r="45" spans="1:1" x14ac:dyDescent="0.3">
      <c r="A45" s="24"/>
    </row>
    <row r="46" spans="1:1" x14ac:dyDescent="0.3">
      <c r="A46" s="24"/>
    </row>
    <row r="47" spans="1:1" x14ac:dyDescent="0.3">
      <c r="A47" s="24"/>
    </row>
    <row r="48" spans="1:1" x14ac:dyDescent="0.3">
      <c r="A48" s="24"/>
    </row>
    <row r="49" spans="1:1" x14ac:dyDescent="0.3">
      <c r="A49" s="24"/>
    </row>
    <row r="50" spans="1:1" x14ac:dyDescent="0.3">
      <c r="A50" s="24"/>
    </row>
    <row r="51" spans="1:1" x14ac:dyDescent="0.3">
      <c r="A51" s="24"/>
    </row>
    <row r="52" spans="1:1" x14ac:dyDescent="0.3">
      <c r="A52" s="24"/>
    </row>
    <row r="53" spans="1:1" x14ac:dyDescent="0.3">
      <c r="A53" s="24"/>
    </row>
    <row r="54" spans="1:1" x14ac:dyDescent="0.3">
      <c r="A54" s="24"/>
    </row>
    <row r="55" spans="1:1" x14ac:dyDescent="0.3">
      <c r="A55" s="24"/>
    </row>
    <row r="56" spans="1:1" x14ac:dyDescent="0.3">
      <c r="A56" s="24"/>
    </row>
    <row r="57" spans="1:1" x14ac:dyDescent="0.3">
      <c r="A57" s="24"/>
    </row>
    <row r="58" spans="1:1" x14ac:dyDescent="0.3">
      <c r="A58" s="24"/>
    </row>
    <row r="59" spans="1:1" x14ac:dyDescent="0.3">
      <c r="A59" s="24"/>
    </row>
    <row r="60" spans="1:1" x14ac:dyDescent="0.3">
      <c r="A60" s="24"/>
    </row>
    <row r="61" spans="1:1" x14ac:dyDescent="0.3">
      <c r="A61" s="24"/>
    </row>
    <row r="62" spans="1:1" x14ac:dyDescent="0.3">
      <c r="A62" s="24"/>
    </row>
    <row r="63" spans="1:1" x14ac:dyDescent="0.3">
      <c r="A63" s="24"/>
    </row>
    <row r="64" spans="1:1" x14ac:dyDescent="0.3">
      <c r="A64" s="24"/>
    </row>
    <row r="65" spans="1:1" x14ac:dyDescent="0.3">
      <c r="A65" s="24"/>
    </row>
    <row r="66" spans="1:1" x14ac:dyDescent="0.3">
      <c r="A66" s="24"/>
    </row>
    <row r="67" spans="1:1" x14ac:dyDescent="0.3">
      <c r="A67" s="24"/>
    </row>
    <row r="68" spans="1:1" x14ac:dyDescent="0.3">
      <c r="A68" s="24"/>
    </row>
    <row r="69" spans="1:1" x14ac:dyDescent="0.3">
      <c r="A69" s="24"/>
    </row>
    <row r="70" spans="1:1" x14ac:dyDescent="0.3">
      <c r="A70" s="24"/>
    </row>
    <row r="71" spans="1:1" x14ac:dyDescent="0.3">
      <c r="A71" s="24"/>
    </row>
    <row r="72" spans="1:1" x14ac:dyDescent="0.3">
      <c r="A72" s="24"/>
    </row>
    <row r="73" spans="1:1" x14ac:dyDescent="0.3">
      <c r="A73" s="24"/>
    </row>
    <row r="74" spans="1:1" x14ac:dyDescent="0.3">
      <c r="A74" s="24"/>
    </row>
    <row r="75" spans="1:1" x14ac:dyDescent="0.3">
      <c r="A75" s="24"/>
    </row>
    <row r="76" spans="1:1" x14ac:dyDescent="0.3">
      <c r="A76" s="24"/>
    </row>
    <row r="77" spans="1:1" x14ac:dyDescent="0.3">
      <c r="A77" s="24"/>
    </row>
    <row r="78" spans="1:1" x14ac:dyDescent="0.3">
      <c r="A78" s="24"/>
    </row>
    <row r="79" spans="1:1" x14ac:dyDescent="0.3">
      <c r="A79" s="24"/>
    </row>
    <row r="80" spans="1:1" x14ac:dyDescent="0.3">
      <c r="A80" s="24"/>
    </row>
    <row r="81" spans="1:1" x14ac:dyDescent="0.3">
      <c r="A81" s="24"/>
    </row>
    <row r="82" spans="1:1" x14ac:dyDescent="0.3">
      <c r="A82" s="24"/>
    </row>
    <row r="83" spans="1:1" x14ac:dyDescent="0.3">
      <c r="A83" s="24"/>
    </row>
    <row r="84" spans="1:1" x14ac:dyDescent="0.3">
      <c r="A84" s="24"/>
    </row>
    <row r="85" spans="1:1" x14ac:dyDescent="0.3">
      <c r="A85" s="24"/>
    </row>
    <row r="86" spans="1:1" x14ac:dyDescent="0.3">
      <c r="A86" s="24"/>
    </row>
    <row r="87" spans="1:1" x14ac:dyDescent="0.3">
      <c r="A87" s="24"/>
    </row>
    <row r="88" spans="1:1" x14ac:dyDescent="0.3">
      <c r="A88" s="24"/>
    </row>
    <row r="89" spans="1:1" x14ac:dyDescent="0.3">
      <c r="A89" s="24"/>
    </row>
    <row r="90" spans="1:1" x14ac:dyDescent="0.3">
      <c r="A90" s="24"/>
    </row>
    <row r="91" spans="1:1" x14ac:dyDescent="0.3">
      <c r="A91" s="24"/>
    </row>
    <row r="92" spans="1:1" x14ac:dyDescent="0.3">
      <c r="A92" s="24"/>
    </row>
    <row r="93" spans="1:1" x14ac:dyDescent="0.3">
      <c r="A93" s="24"/>
    </row>
    <row r="94" spans="1:1" x14ac:dyDescent="0.3">
      <c r="A94" s="24"/>
    </row>
    <row r="95" spans="1:1" x14ac:dyDescent="0.3">
      <c r="A95" s="24"/>
    </row>
    <row r="96" spans="1:1" x14ac:dyDescent="0.3">
      <c r="A96" s="24"/>
    </row>
    <row r="97" spans="1:1" x14ac:dyDescent="0.3">
      <c r="A97" s="24"/>
    </row>
    <row r="98" spans="1:1" x14ac:dyDescent="0.3">
      <c r="A98" s="24"/>
    </row>
    <row r="99" spans="1:1" x14ac:dyDescent="0.3">
      <c r="A99" s="24"/>
    </row>
    <row r="100" spans="1:1" x14ac:dyDescent="0.3">
      <c r="A100" s="24"/>
    </row>
    <row r="101" spans="1:1" x14ac:dyDescent="0.3">
      <c r="A101" s="24"/>
    </row>
    <row r="102" spans="1:1" x14ac:dyDescent="0.3">
      <c r="A102" s="24"/>
    </row>
    <row r="103" spans="1:1" x14ac:dyDescent="0.3">
      <c r="A103" s="24"/>
    </row>
    <row r="104" spans="1:1" x14ac:dyDescent="0.3">
      <c r="A104" s="24"/>
    </row>
    <row r="105" spans="1:1" x14ac:dyDescent="0.3">
      <c r="A105" s="24"/>
    </row>
    <row r="106" spans="1:1" x14ac:dyDescent="0.3">
      <c r="A106" s="24"/>
    </row>
    <row r="107" spans="1:1" x14ac:dyDescent="0.3">
      <c r="A107" s="24"/>
    </row>
    <row r="108" spans="1:1" x14ac:dyDescent="0.3">
      <c r="A108" s="24"/>
    </row>
    <row r="109" spans="1:1" x14ac:dyDescent="0.3">
      <c r="A109" s="24"/>
    </row>
    <row r="110" spans="1:1" x14ac:dyDescent="0.3">
      <c r="A110" s="24"/>
    </row>
    <row r="111" spans="1:1" x14ac:dyDescent="0.3">
      <c r="A111" s="24"/>
    </row>
    <row r="112" spans="1:1" x14ac:dyDescent="0.3">
      <c r="A112" s="24"/>
    </row>
    <row r="113" spans="1:1" x14ac:dyDescent="0.3">
      <c r="A113" s="24"/>
    </row>
    <row r="114" spans="1:1" x14ac:dyDescent="0.3">
      <c r="A114" s="24"/>
    </row>
    <row r="115" spans="1:1" x14ac:dyDescent="0.3">
      <c r="A115" s="24"/>
    </row>
    <row r="116" spans="1:1" x14ac:dyDescent="0.3">
      <c r="A116" s="24"/>
    </row>
    <row r="117" spans="1:1" x14ac:dyDescent="0.3">
      <c r="A117" s="24"/>
    </row>
    <row r="118" spans="1:1" x14ac:dyDescent="0.3">
      <c r="A118" s="24"/>
    </row>
    <row r="119" spans="1:1" x14ac:dyDescent="0.3">
      <c r="A119" s="24"/>
    </row>
    <row r="120" spans="1:1" x14ac:dyDescent="0.3">
      <c r="A120" s="24"/>
    </row>
    <row r="121" spans="1:1" x14ac:dyDescent="0.3">
      <c r="A121" s="24"/>
    </row>
    <row r="122" spans="1:1" x14ac:dyDescent="0.3">
      <c r="A122" s="24"/>
    </row>
    <row r="123" spans="1:1" x14ac:dyDescent="0.3">
      <c r="A123" s="24"/>
    </row>
    <row r="124" spans="1:1" x14ac:dyDescent="0.3">
      <c r="A124" s="24"/>
    </row>
    <row r="125" spans="1:1" x14ac:dyDescent="0.3">
      <c r="A125" s="24"/>
    </row>
    <row r="126" spans="1:1" x14ac:dyDescent="0.3">
      <c r="A126" s="24"/>
    </row>
    <row r="127" spans="1:1" x14ac:dyDescent="0.3">
      <c r="A127" s="24"/>
    </row>
    <row r="128" spans="1:1" x14ac:dyDescent="0.3">
      <c r="A128" s="24"/>
    </row>
    <row r="129" spans="1:1" x14ac:dyDescent="0.3">
      <c r="A129" s="24"/>
    </row>
    <row r="130" spans="1:1" x14ac:dyDescent="0.3">
      <c r="A130" s="24"/>
    </row>
    <row r="131" spans="1:1" x14ac:dyDescent="0.3">
      <c r="A131" s="24"/>
    </row>
    <row r="132" spans="1:1" x14ac:dyDescent="0.3">
      <c r="A132" s="24"/>
    </row>
    <row r="133" spans="1:1" x14ac:dyDescent="0.3">
      <c r="A133" s="24"/>
    </row>
    <row r="134" spans="1:1" x14ac:dyDescent="0.3">
      <c r="A134" s="24"/>
    </row>
    <row r="135" spans="1:1" x14ac:dyDescent="0.3">
      <c r="A135" s="24"/>
    </row>
    <row r="136" spans="1:1" x14ac:dyDescent="0.3">
      <c r="A136" s="24"/>
    </row>
    <row r="137" spans="1:1" x14ac:dyDescent="0.3">
      <c r="A137" s="24"/>
    </row>
    <row r="138" spans="1:1" x14ac:dyDescent="0.3">
      <c r="A138" s="24"/>
    </row>
    <row r="139" spans="1:1" x14ac:dyDescent="0.3">
      <c r="A139" s="24"/>
    </row>
    <row r="140" spans="1:1" x14ac:dyDescent="0.3">
      <c r="A140" s="24"/>
    </row>
    <row r="141" spans="1:1" x14ac:dyDescent="0.3">
      <c r="A141" s="24"/>
    </row>
    <row r="142" spans="1:1" x14ac:dyDescent="0.3">
      <c r="A142" s="24"/>
    </row>
    <row r="143" spans="1:1" x14ac:dyDescent="0.3">
      <c r="A143" s="24"/>
    </row>
    <row r="144" spans="1:1" x14ac:dyDescent="0.3">
      <c r="A144" s="24"/>
    </row>
    <row r="145" spans="1:1" x14ac:dyDescent="0.3">
      <c r="A145" s="24"/>
    </row>
    <row r="146" spans="1:1" x14ac:dyDescent="0.3">
      <c r="A146" s="24"/>
    </row>
    <row r="147" spans="1:1" x14ac:dyDescent="0.3">
      <c r="A147" s="24"/>
    </row>
    <row r="148" spans="1:1" x14ac:dyDescent="0.3">
      <c r="A148" s="24"/>
    </row>
    <row r="149" spans="1:1" x14ac:dyDescent="0.3">
      <c r="A149" s="24"/>
    </row>
    <row r="150" spans="1:1" x14ac:dyDescent="0.3">
      <c r="A150" s="24"/>
    </row>
    <row r="151" spans="1:1" x14ac:dyDescent="0.3">
      <c r="A151" s="24"/>
    </row>
    <row r="152" spans="1:1" x14ac:dyDescent="0.3">
      <c r="A152" s="24"/>
    </row>
    <row r="153" spans="1:1" x14ac:dyDescent="0.3">
      <c r="A153" s="24"/>
    </row>
    <row r="154" spans="1:1" x14ac:dyDescent="0.3">
      <c r="A154" s="24"/>
    </row>
    <row r="155" spans="1:1" x14ac:dyDescent="0.3">
      <c r="A155" s="24"/>
    </row>
    <row r="156" spans="1:1" x14ac:dyDescent="0.3">
      <c r="A156" s="24"/>
    </row>
    <row r="157" spans="1:1" x14ac:dyDescent="0.3">
      <c r="A157" s="24"/>
    </row>
    <row r="158" spans="1:1" x14ac:dyDescent="0.3">
      <c r="A158" s="24"/>
    </row>
    <row r="159" spans="1:1" x14ac:dyDescent="0.3">
      <c r="A159" s="24"/>
    </row>
    <row r="160" spans="1:1" x14ac:dyDescent="0.3">
      <c r="A160" s="24"/>
    </row>
    <row r="161" spans="1:1" x14ac:dyDescent="0.3">
      <c r="A161" s="24"/>
    </row>
    <row r="162" spans="1:1" x14ac:dyDescent="0.3">
      <c r="A162" s="24"/>
    </row>
    <row r="163" spans="1:1" x14ac:dyDescent="0.3">
      <c r="A163" s="24"/>
    </row>
    <row r="164" spans="1:1" x14ac:dyDescent="0.3">
      <c r="A164" s="24"/>
    </row>
    <row r="165" spans="1:1" x14ac:dyDescent="0.3">
      <c r="A165" s="24"/>
    </row>
    <row r="166" spans="1:1" x14ac:dyDescent="0.3">
      <c r="A166" s="24"/>
    </row>
    <row r="167" spans="1:1" x14ac:dyDescent="0.3">
      <c r="A167" s="24"/>
    </row>
    <row r="168" spans="1:1" x14ac:dyDescent="0.3">
      <c r="A168" s="24"/>
    </row>
    <row r="169" spans="1:1" x14ac:dyDescent="0.3">
      <c r="A169" s="24"/>
    </row>
    <row r="170" spans="1:1" x14ac:dyDescent="0.3">
      <c r="A170" s="24"/>
    </row>
    <row r="171" spans="1:1" x14ac:dyDescent="0.3">
      <c r="A171" s="24"/>
    </row>
    <row r="172" spans="1:1" x14ac:dyDescent="0.3">
      <c r="A172" s="24"/>
    </row>
    <row r="173" spans="1:1" x14ac:dyDescent="0.3">
      <c r="A173" s="24"/>
    </row>
    <row r="174" spans="1:1" x14ac:dyDescent="0.3">
      <c r="A174" s="24"/>
    </row>
    <row r="175" spans="1:1" x14ac:dyDescent="0.3">
      <c r="A175" s="24"/>
    </row>
    <row r="176" spans="1:1" x14ac:dyDescent="0.3">
      <c r="A176" s="24"/>
    </row>
    <row r="177" spans="1:1" x14ac:dyDescent="0.3">
      <c r="A177" s="24"/>
    </row>
    <row r="178" spans="1:1" x14ac:dyDescent="0.3">
      <c r="A178" s="24"/>
    </row>
    <row r="179" spans="1:1" x14ac:dyDescent="0.3">
      <c r="A179" s="24"/>
    </row>
    <row r="180" spans="1:1" x14ac:dyDescent="0.3">
      <c r="A180" s="24"/>
    </row>
    <row r="181" spans="1:1" x14ac:dyDescent="0.3">
      <c r="A181" s="24"/>
    </row>
    <row r="182" spans="1:1" x14ac:dyDescent="0.3">
      <c r="A182" s="24"/>
    </row>
    <row r="183" spans="1:1" x14ac:dyDescent="0.3">
      <c r="A183" s="24"/>
    </row>
    <row r="184" spans="1:1" x14ac:dyDescent="0.3">
      <c r="A184" s="24"/>
    </row>
    <row r="185" spans="1:1" x14ac:dyDescent="0.3">
      <c r="A185" s="24"/>
    </row>
    <row r="186" spans="1:1" x14ac:dyDescent="0.3">
      <c r="A186" s="24"/>
    </row>
    <row r="187" spans="1:1" x14ac:dyDescent="0.3">
      <c r="A187" s="24"/>
    </row>
    <row r="188" spans="1:1" x14ac:dyDescent="0.3">
      <c r="A188" s="24"/>
    </row>
    <row r="189" spans="1:1" x14ac:dyDescent="0.3">
      <c r="A189" s="24"/>
    </row>
    <row r="190" spans="1:1" x14ac:dyDescent="0.3">
      <c r="A190" s="24"/>
    </row>
    <row r="191" spans="1:1" x14ac:dyDescent="0.3">
      <c r="A191" s="24"/>
    </row>
    <row r="192" spans="1:1" x14ac:dyDescent="0.3">
      <c r="A192" s="24"/>
    </row>
    <row r="193" spans="1:1" x14ac:dyDescent="0.3">
      <c r="A193" s="24"/>
    </row>
    <row r="194" spans="1:1" x14ac:dyDescent="0.3">
      <c r="A194" s="24"/>
    </row>
    <row r="195" spans="1:1" x14ac:dyDescent="0.3">
      <c r="A195" s="24"/>
    </row>
    <row r="196" spans="1:1" x14ac:dyDescent="0.3">
      <c r="A196" s="24"/>
    </row>
    <row r="197" spans="1:1" x14ac:dyDescent="0.3">
      <c r="A197" s="24"/>
    </row>
    <row r="198" spans="1:1" x14ac:dyDescent="0.3">
      <c r="A198" s="24"/>
    </row>
    <row r="199" spans="1:1" x14ac:dyDescent="0.3">
      <c r="A199" s="24"/>
    </row>
    <row r="200" spans="1:1" x14ac:dyDescent="0.3">
      <c r="A200" s="24"/>
    </row>
    <row r="201" spans="1:1" x14ac:dyDescent="0.3">
      <c r="A201" s="24"/>
    </row>
    <row r="202" spans="1:1" x14ac:dyDescent="0.3">
      <c r="A202" s="24"/>
    </row>
    <row r="203" spans="1:1" x14ac:dyDescent="0.3">
      <c r="A203" s="24"/>
    </row>
    <row r="204" spans="1:1" x14ac:dyDescent="0.3">
      <c r="A204" s="24"/>
    </row>
    <row r="205" spans="1:1" x14ac:dyDescent="0.3">
      <c r="A205" s="24"/>
    </row>
    <row r="206" spans="1:1" x14ac:dyDescent="0.3">
      <c r="A206" s="24"/>
    </row>
    <row r="207" spans="1:1" x14ac:dyDescent="0.3">
      <c r="A207" s="24"/>
    </row>
    <row r="208" spans="1:1" x14ac:dyDescent="0.3">
      <c r="A208" s="24"/>
    </row>
    <row r="209" spans="1:1" x14ac:dyDescent="0.3">
      <c r="A209" s="24"/>
    </row>
    <row r="210" spans="1:1" x14ac:dyDescent="0.3">
      <c r="A210" s="24"/>
    </row>
    <row r="211" spans="1:1" x14ac:dyDescent="0.3">
      <c r="A211" s="24"/>
    </row>
    <row r="212" spans="1:1" x14ac:dyDescent="0.3">
      <c r="A212" s="24"/>
    </row>
    <row r="213" spans="1:1" x14ac:dyDescent="0.3">
      <c r="A213" s="24"/>
    </row>
    <row r="214" spans="1:1" x14ac:dyDescent="0.3">
      <c r="A214" s="24"/>
    </row>
    <row r="215" spans="1:1" x14ac:dyDescent="0.3">
      <c r="A215" s="24"/>
    </row>
    <row r="216" spans="1:1" x14ac:dyDescent="0.3">
      <c r="A216" s="24"/>
    </row>
    <row r="217" spans="1:1" x14ac:dyDescent="0.3">
      <c r="A217" s="24"/>
    </row>
    <row r="218" spans="1:1" x14ac:dyDescent="0.3">
      <c r="A218" s="24"/>
    </row>
    <row r="219" spans="1:1" x14ac:dyDescent="0.3">
      <c r="A219" s="24"/>
    </row>
    <row r="220" spans="1:1" x14ac:dyDescent="0.3">
      <c r="A220" s="24"/>
    </row>
    <row r="221" spans="1:1" x14ac:dyDescent="0.3">
      <c r="A221" s="24"/>
    </row>
    <row r="222" spans="1:1" x14ac:dyDescent="0.3">
      <c r="A222" s="24"/>
    </row>
    <row r="223" spans="1:1" x14ac:dyDescent="0.3">
      <c r="A223" s="24"/>
    </row>
    <row r="224" spans="1:1" x14ac:dyDescent="0.3">
      <c r="A224" s="24"/>
    </row>
    <row r="225" spans="1:1" x14ac:dyDescent="0.3">
      <c r="A225" s="24"/>
    </row>
    <row r="226" spans="1:1" x14ac:dyDescent="0.3">
      <c r="A226" s="24"/>
    </row>
    <row r="227" spans="1:1" x14ac:dyDescent="0.3">
      <c r="A227" s="24"/>
    </row>
    <row r="228" spans="1:1" x14ac:dyDescent="0.3">
      <c r="A228" s="24"/>
    </row>
    <row r="229" spans="1:1" x14ac:dyDescent="0.3">
      <c r="A229" s="24"/>
    </row>
    <row r="230" spans="1:1" x14ac:dyDescent="0.3">
      <c r="A230" s="24"/>
    </row>
    <row r="231" spans="1:1" x14ac:dyDescent="0.3">
      <c r="A231" s="24"/>
    </row>
    <row r="232" spans="1:1" x14ac:dyDescent="0.3">
      <c r="A232" s="24"/>
    </row>
    <row r="233" spans="1:1" x14ac:dyDescent="0.3">
      <c r="A233" s="24"/>
    </row>
    <row r="234" spans="1:1" x14ac:dyDescent="0.3">
      <c r="A234" s="24"/>
    </row>
    <row r="235" spans="1:1" x14ac:dyDescent="0.3">
      <c r="A235" s="24"/>
    </row>
    <row r="236" spans="1:1" x14ac:dyDescent="0.3">
      <c r="A236" s="24"/>
    </row>
    <row r="237" spans="1:1" x14ac:dyDescent="0.3">
      <c r="A237" s="24"/>
    </row>
    <row r="238" spans="1:1" x14ac:dyDescent="0.3">
      <c r="A238" s="24"/>
    </row>
    <row r="239" spans="1:1" x14ac:dyDescent="0.3">
      <c r="A239" s="24"/>
    </row>
    <row r="240" spans="1:1" x14ac:dyDescent="0.3">
      <c r="A240" s="24"/>
    </row>
    <row r="241" spans="1:1" x14ac:dyDescent="0.3">
      <c r="A241" s="24"/>
    </row>
    <row r="242" spans="1:1" x14ac:dyDescent="0.3">
      <c r="A242" s="24"/>
    </row>
    <row r="243" spans="1:1" x14ac:dyDescent="0.3">
      <c r="A243" s="24"/>
    </row>
    <row r="244" spans="1:1" x14ac:dyDescent="0.3">
      <c r="A244" s="24"/>
    </row>
    <row r="245" spans="1:1" x14ac:dyDescent="0.3">
      <c r="A245" s="24"/>
    </row>
    <row r="246" spans="1:1" x14ac:dyDescent="0.3">
      <c r="A246" s="24"/>
    </row>
    <row r="247" spans="1:1" x14ac:dyDescent="0.3">
      <c r="A247" s="24"/>
    </row>
    <row r="248" spans="1:1" x14ac:dyDescent="0.3">
      <c r="A248" s="24"/>
    </row>
    <row r="249" spans="1:1" x14ac:dyDescent="0.3">
      <c r="A249" s="24"/>
    </row>
    <row r="250" spans="1:1" x14ac:dyDescent="0.3">
      <c r="A250" s="24"/>
    </row>
    <row r="251" spans="1:1" x14ac:dyDescent="0.3">
      <c r="A251" s="24"/>
    </row>
    <row r="252" spans="1:1" x14ac:dyDescent="0.3">
      <c r="A252" s="24"/>
    </row>
    <row r="253" spans="1:1" x14ac:dyDescent="0.3">
      <c r="A253" s="24"/>
    </row>
    <row r="254" spans="1:1" x14ac:dyDescent="0.3">
      <c r="A254" s="24"/>
    </row>
    <row r="255" spans="1:1" x14ac:dyDescent="0.3">
      <c r="A255" s="24"/>
    </row>
    <row r="256" spans="1:1" x14ac:dyDescent="0.3">
      <c r="A256" s="24"/>
    </row>
    <row r="257" spans="1:1" x14ac:dyDescent="0.3">
      <c r="A257" s="24"/>
    </row>
    <row r="258" spans="1:1" x14ac:dyDescent="0.3">
      <c r="A258" s="24"/>
    </row>
    <row r="259" spans="1:1" x14ac:dyDescent="0.3">
      <c r="A259" s="24"/>
    </row>
    <row r="260" spans="1:1" x14ac:dyDescent="0.3">
      <c r="A260" s="24"/>
    </row>
    <row r="261" spans="1:1" x14ac:dyDescent="0.3">
      <c r="A261" s="24"/>
    </row>
    <row r="262" spans="1:1" x14ac:dyDescent="0.3">
      <c r="A262" s="24"/>
    </row>
    <row r="263" spans="1:1" x14ac:dyDescent="0.3">
      <c r="A263" s="24"/>
    </row>
    <row r="264" spans="1:1" x14ac:dyDescent="0.3">
      <c r="A264" s="24"/>
    </row>
    <row r="265" spans="1:1" x14ac:dyDescent="0.3">
      <c r="A265" s="24"/>
    </row>
    <row r="266" spans="1:1" x14ac:dyDescent="0.3">
      <c r="A266" s="24"/>
    </row>
    <row r="267" spans="1:1" x14ac:dyDescent="0.3">
      <c r="A267" s="24"/>
    </row>
    <row r="268" spans="1:1" x14ac:dyDescent="0.3">
      <c r="A268" s="24"/>
    </row>
    <row r="269" spans="1:1" x14ac:dyDescent="0.3">
      <c r="A269" s="24"/>
    </row>
    <row r="270" spans="1:1" x14ac:dyDescent="0.3">
      <c r="A270" s="24"/>
    </row>
    <row r="271" spans="1:1" x14ac:dyDescent="0.3">
      <c r="A271" s="24"/>
    </row>
    <row r="272" spans="1:1" x14ac:dyDescent="0.3">
      <c r="A272" s="24"/>
    </row>
    <row r="273" spans="1:1" x14ac:dyDescent="0.3">
      <c r="A273" s="24"/>
    </row>
    <row r="274" spans="1:1" x14ac:dyDescent="0.3">
      <c r="A274" s="24"/>
    </row>
    <row r="275" spans="1:1" x14ac:dyDescent="0.3">
      <c r="A275" s="24"/>
    </row>
    <row r="276" spans="1:1" x14ac:dyDescent="0.3">
      <c r="A276" s="24"/>
    </row>
    <row r="277" spans="1:1" x14ac:dyDescent="0.3">
      <c r="A277" s="24"/>
    </row>
    <row r="278" spans="1:1" x14ac:dyDescent="0.3">
      <c r="A278" s="24"/>
    </row>
    <row r="279" spans="1:1" x14ac:dyDescent="0.3">
      <c r="A279" s="24"/>
    </row>
    <row r="280" spans="1:1" x14ac:dyDescent="0.3">
      <c r="A280" s="24"/>
    </row>
    <row r="281" spans="1:1" x14ac:dyDescent="0.3">
      <c r="A281" s="24"/>
    </row>
    <row r="282" spans="1:1" x14ac:dyDescent="0.3">
      <c r="A282" s="24"/>
    </row>
    <row r="283" spans="1:1" x14ac:dyDescent="0.3">
      <c r="A283" s="24"/>
    </row>
    <row r="284" spans="1:1" x14ac:dyDescent="0.3">
      <c r="A284" s="24"/>
    </row>
    <row r="285" spans="1:1" x14ac:dyDescent="0.3">
      <c r="A285" s="24"/>
    </row>
    <row r="286" spans="1:1" x14ac:dyDescent="0.3">
      <c r="A286" s="24"/>
    </row>
    <row r="287" spans="1:1" x14ac:dyDescent="0.3">
      <c r="A287" s="24"/>
    </row>
    <row r="288" spans="1:1" x14ac:dyDescent="0.3">
      <c r="A288" s="24"/>
    </row>
    <row r="289" spans="1:1" x14ac:dyDescent="0.3">
      <c r="A289" s="24"/>
    </row>
    <row r="290" spans="1:1" x14ac:dyDescent="0.3">
      <c r="A290" s="24"/>
    </row>
    <row r="291" spans="1:1" x14ac:dyDescent="0.3">
      <c r="A291" s="24"/>
    </row>
    <row r="292" spans="1:1" x14ac:dyDescent="0.3">
      <c r="A292" s="24"/>
    </row>
    <row r="293" spans="1:1" x14ac:dyDescent="0.3">
      <c r="A293" s="24"/>
    </row>
    <row r="294" spans="1:1" x14ac:dyDescent="0.3">
      <c r="A294" s="24"/>
    </row>
    <row r="295" spans="1:1" x14ac:dyDescent="0.3">
      <c r="A295" s="24"/>
    </row>
    <row r="296" spans="1:1" x14ac:dyDescent="0.3">
      <c r="A296" s="24"/>
    </row>
    <row r="297" spans="1:1" x14ac:dyDescent="0.3">
      <c r="A297" s="24"/>
    </row>
    <row r="298" spans="1:1" x14ac:dyDescent="0.3">
      <c r="A298" s="24"/>
    </row>
    <row r="299" spans="1:1" x14ac:dyDescent="0.3">
      <c r="A299" s="24"/>
    </row>
    <row r="300" spans="1:1" x14ac:dyDescent="0.3">
      <c r="A300" s="24"/>
    </row>
    <row r="301" spans="1:1" x14ac:dyDescent="0.3">
      <c r="A301" s="24"/>
    </row>
    <row r="302" spans="1:1" x14ac:dyDescent="0.3">
      <c r="A302" s="24"/>
    </row>
    <row r="303" spans="1:1" x14ac:dyDescent="0.3">
      <c r="A303" s="24"/>
    </row>
    <row r="304" spans="1:1" x14ac:dyDescent="0.3">
      <c r="A304" s="24"/>
    </row>
    <row r="305" spans="1:1" x14ac:dyDescent="0.3">
      <c r="A305" s="24"/>
    </row>
    <row r="306" spans="1:1" x14ac:dyDescent="0.3">
      <c r="A306" s="24"/>
    </row>
    <row r="307" spans="1:1" x14ac:dyDescent="0.3">
      <c r="A307" s="24"/>
    </row>
    <row r="308" spans="1:1" x14ac:dyDescent="0.3">
      <c r="A308" s="24"/>
    </row>
    <row r="309" spans="1:1" x14ac:dyDescent="0.3">
      <c r="A309" s="24"/>
    </row>
    <row r="310" spans="1:1" x14ac:dyDescent="0.3">
      <c r="A310" s="24"/>
    </row>
    <row r="311" spans="1:1" x14ac:dyDescent="0.3">
      <c r="A311" s="24"/>
    </row>
    <row r="312" spans="1:1" x14ac:dyDescent="0.3">
      <c r="A312" s="24"/>
    </row>
    <row r="313" spans="1:1" x14ac:dyDescent="0.3">
      <c r="A313" s="24"/>
    </row>
    <row r="314" spans="1:1" x14ac:dyDescent="0.3">
      <c r="A314" s="24"/>
    </row>
    <row r="315" spans="1:1" x14ac:dyDescent="0.3">
      <c r="A315" s="24"/>
    </row>
    <row r="316" spans="1:1" x14ac:dyDescent="0.3">
      <c r="A316" s="24"/>
    </row>
    <row r="317" spans="1:1" x14ac:dyDescent="0.3">
      <c r="A317" s="24"/>
    </row>
    <row r="318" spans="1:1" x14ac:dyDescent="0.3">
      <c r="A318" s="24"/>
    </row>
    <row r="319" spans="1:1" x14ac:dyDescent="0.3">
      <c r="A319" s="24"/>
    </row>
    <row r="320" spans="1:1" x14ac:dyDescent="0.3">
      <c r="A320" s="24"/>
    </row>
    <row r="321" spans="1:1" x14ac:dyDescent="0.3">
      <c r="A321" s="24"/>
    </row>
    <row r="322" spans="1:1" x14ac:dyDescent="0.3">
      <c r="A322" s="24"/>
    </row>
    <row r="323" spans="1:1" x14ac:dyDescent="0.3">
      <c r="A323" s="24"/>
    </row>
    <row r="324" spans="1:1" x14ac:dyDescent="0.3">
      <c r="A324" s="24"/>
    </row>
    <row r="325" spans="1:1" x14ac:dyDescent="0.3">
      <c r="A325" s="24"/>
    </row>
    <row r="326" spans="1:1" x14ac:dyDescent="0.3">
      <c r="A326" s="24"/>
    </row>
    <row r="327" spans="1:1" x14ac:dyDescent="0.3">
      <c r="A327" s="24"/>
    </row>
    <row r="328" spans="1:1" x14ac:dyDescent="0.3">
      <c r="A328" s="24"/>
    </row>
    <row r="329" spans="1:1" x14ac:dyDescent="0.3">
      <c r="A329" s="24"/>
    </row>
    <row r="330" spans="1:1" x14ac:dyDescent="0.3">
      <c r="A330" s="24"/>
    </row>
    <row r="331" spans="1:1" x14ac:dyDescent="0.3">
      <c r="A331" s="24"/>
    </row>
    <row r="332" spans="1:1" x14ac:dyDescent="0.3">
      <c r="A332" s="24"/>
    </row>
    <row r="333" spans="1:1" x14ac:dyDescent="0.3">
      <c r="A333" s="24"/>
    </row>
    <row r="334" spans="1:1" x14ac:dyDescent="0.3">
      <c r="A334" s="24"/>
    </row>
    <row r="335" spans="1:1" x14ac:dyDescent="0.3">
      <c r="A335" s="24"/>
    </row>
    <row r="336" spans="1:1" x14ac:dyDescent="0.3">
      <c r="A336" s="24"/>
    </row>
    <row r="337" spans="1:1" x14ac:dyDescent="0.3">
      <c r="A337" s="24"/>
    </row>
    <row r="338" spans="1:1" x14ac:dyDescent="0.3">
      <c r="A338" s="24"/>
    </row>
    <row r="339" spans="1:1" x14ac:dyDescent="0.3">
      <c r="A339" s="24"/>
    </row>
    <row r="340" spans="1:1" x14ac:dyDescent="0.3">
      <c r="A340" s="24"/>
    </row>
    <row r="341" spans="1:1" x14ac:dyDescent="0.3">
      <c r="A341" s="24"/>
    </row>
    <row r="342" spans="1:1" x14ac:dyDescent="0.3">
      <c r="A342" s="24"/>
    </row>
    <row r="343" spans="1:1" x14ac:dyDescent="0.3">
      <c r="A343" s="24"/>
    </row>
    <row r="344" spans="1:1" x14ac:dyDescent="0.3">
      <c r="A344" s="24"/>
    </row>
    <row r="345" spans="1:1" x14ac:dyDescent="0.3">
      <c r="A345" s="24"/>
    </row>
    <row r="346" spans="1:1" x14ac:dyDescent="0.3">
      <c r="A346" s="24"/>
    </row>
    <row r="347" spans="1:1" x14ac:dyDescent="0.3">
      <c r="A347" s="24"/>
    </row>
    <row r="348" spans="1:1" x14ac:dyDescent="0.3">
      <c r="A348" s="24"/>
    </row>
    <row r="349" spans="1:1" x14ac:dyDescent="0.3">
      <c r="A349" s="24"/>
    </row>
    <row r="350" spans="1:1" x14ac:dyDescent="0.3">
      <c r="A350" s="24"/>
    </row>
    <row r="351" spans="1:1" x14ac:dyDescent="0.3">
      <c r="A351" s="24"/>
    </row>
    <row r="352" spans="1:1" x14ac:dyDescent="0.3">
      <c r="A352" s="24"/>
    </row>
    <row r="353" spans="1:1" x14ac:dyDescent="0.3">
      <c r="A353" s="24"/>
    </row>
    <row r="354" spans="1:1" x14ac:dyDescent="0.3">
      <c r="A354" s="24"/>
    </row>
    <row r="355" spans="1:1" x14ac:dyDescent="0.3">
      <c r="A355" s="24"/>
    </row>
    <row r="356" spans="1:1" x14ac:dyDescent="0.3">
      <c r="A356" s="24"/>
    </row>
    <row r="357" spans="1:1" x14ac:dyDescent="0.3">
      <c r="A357" s="24"/>
    </row>
    <row r="358" spans="1:1" x14ac:dyDescent="0.3">
      <c r="A358" s="24"/>
    </row>
    <row r="359" spans="1:1" x14ac:dyDescent="0.3">
      <c r="A359" s="24"/>
    </row>
    <row r="360" spans="1:1" x14ac:dyDescent="0.3">
      <c r="A360" s="24"/>
    </row>
    <row r="361" spans="1:1" x14ac:dyDescent="0.3">
      <c r="A361" s="24"/>
    </row>
    <row r="362" spans="1:1" x14ac:dyDescent="0.3">
      <c r="A362" s="24"/>
    </row>
    <row r="363" spans="1:1" x14ac:dyDescent="0.3">
      <c r="A363" s="24"/>
    </row>
    <row r="364" spans="1:1" x14ac:dyDescent="0.3">
      <c r="A364" s="24"/>
    </row>
    <row r="365" spans="1:1" x14ac:dyDescent="0.3">
      <c r="A365" s="24"/>
    </row>
    <row r="366" spans="1:1" x14ac:dyDescent="0.3">
      <c r="A366" s="24"/>
    </row>
    <row r="367" spans="1:1" x14ac:dyDescent="0.3">
      <c r="A367" s="24"/>
    </row>
    <row r="368" spans="1:1" x14ac:dyDescent="0.3">
      <c r="A368" s="24"/>
    </row>
    <row r="369" spans="1:1" x14ac:dyDescent="0.3">
      <c r="A369" s="24"/>
    </row>
    <row r="370" spans="1:1" x14ac:dyDescent="0.3">
      <c r="A370" s="24"/>
    </row>
    <row r="371" spans="1:1" x14ac:dyDescent="0.3">
      <c r="A371" s="24"/>
    </row>
    <row r="372" spans="1:1" x14ac:dyDescent="0.3">
      <c r="A372" s="24"/>
    </row>
    <row r="373" spans="1:1" x14ac:dyDescent="0.3">
      <c r="A373" s="24"/>
    </row>
    <row r="374" spans="1:1" x14ac:dyDescent="0.3">
      <c r="A374" s="24"/>
    </row>
    <row r="375" spans="1:1" x14ac:dyDescent="0.3">
      <c r="A375" s="24"/>
    </row>
    <row r="376" spans="1:1" x14ac:dyDescent="0.3">
      <c r="A376" s="24"/>
    </row>
    <row r="377" spans="1:1" x14ac:dyDescent="0.3">
      <c r="A377" s="24"/>
    </row>
    <row r="378" spans="1:1" x14ac:dyDescent="0.3">
      <c r="A378" s="24"/>
    </row>
    <row r="379" spans="1:1" x14ac:dyDescent="0.3">
      <c r="A379" s="24"/>
    </row>
    <row r="380" spans="1:1" x14ac:dyDescent="0.3">
      <c r="A380" s="24"/>
    </row>
    <row r="381" spans="1:1" x14ac:dyDescent="0.3">
      <c r="A381" s="24"/>
    </row>
    <row r="382" spans="1:1" x14ac:dyDescent="0.3">
      <c r="A382" s="24"/>
    </row>
    <row r="383" spans="1:1" x14ac:dyDescent="0.3">
      <c r="A383" s="24"/>
    </row>
    <row r="384" spans="1:1" x14ac:dyDescent="0.3">
      <c r="A384" s="24"/>
    </row>
    <row r="385" spans="1:1" x14ac:dyDescent="0.3">
      <c r="A385" s="24"/>
    </row>
    <row r="386" spans="1:1" x14ac:dyDescent="0.3">
      <c r="A386" s="24"/>
    </row>
    <row r="387" spans="1:1" x14ac:dyDescent="0.3">
      <c r="A387" s="24"/>
    </row>
    <row r="388" spans="1:1" x14ac:dyDescent="0.3">
      <c r="A388" s="24"/>
    </row>
    <row r="389" spans="1:1" x14ac:dyDescent="0.3">
      <c r="A389" s="24"/>
    </row>
    <row r="390" spans="1:1" x14ac:dyDescent="0.3">
      <c r="A390" s="24"/>
    </row>
    <row r="391" spans="1:1" x14ac:dyDescent="0.3">
      <c r="A391" s="24"/>
    </row>
    <row r="392" spans="1:1" x14ac:dyDescent="0.3">
      <c r="A392" s="24"/>
    </row>
    <row r="393" spans="1:1" x14ac:dyDescent="0.3">
      <c r="A393" s="24"/>
    </row>
    <row r="394" spans="1:1" x14ac:dyDescent="0.3">
      <c r="A394" s="24"/>
    </row>
    <row r="395" spans="1:1" x14ac:dyDescent="0.3">
      <c r="A395" s="24"/>
    </row>
    <row r="396" spans="1:1" x14ac:dyDescent="0.3">
      <c r="A396" s="24"/>
    </row>
    <row r="397" spans="1:1" x14ac:dyDescent="0.3">
      <c r="A397" s="24"/>
    </row>
    <row r="398" spans="1:1" x14ac:dyDescent="0.3">
      <c r="A398" s="24"/>
    </row>
    <row r="399" spans="1:1" x14ac:dyDescent="0.3">
      <c r="A399" s="24"/>
    </row>
    <row r="400" spans="1:1" x14ac:dyDescent="0.3">
      <c r="A400" s="24"/>
    </row>
    <row r="401" spans="1:1" x14ac:dyDescent="0.3">
      <c r="A401" s="24"/>
    </row>
    <row r="402" spans="1:1" x14ac:dyDescent="0.3">
      <c r="A402" s="24"/>
    </row>
    <row r="403" spans="1:1" x14ac:dyDescent="0.3">
      <c r="A403" s="24"/>
    </row>
    <row r="404" spans="1:1" x14ac:dyDescent="0.3">
      <c r="A404" s="24"/>
    </row>
    <row r="405" spans="1:1" x14ac:dyDescent="0.3">
      <c r="A405" s="24"/>
    </row>
    <row r="406" spans="1:1" x14ac:dyDescent="0.3">
      <c r="A406" s="24"/>
    </row>
    <row r="407" spans="1:1" x14ac:dyDescent="0.3">
      <c r="A407" s="24"/>
    </row>
    <row r="408" spans="1:1" x14ac:dyDescent="0.3">
      <c r="A408" s="24"/>
    </row>
    <row r="409" spans="1:1" x14ac:dyDescent="0.3">
      <c r="A409" s="24"/>
    </row>
    <row r="410" spans="1:1" x14ac:dyDescent="0.3">
      <c r="A410" s="24"/>
    </row>
    <row r="411" spans="1:1" x14ac:dyDescent="0.3">
      <c r="A411" s="24"/>
    </row>
    <row r="412" spans="1:1" x14ac:dyDescent="0.3">
      <c r="A412" s="24"/>
    </row>
    <row r="413" spans="1:1" x14ac:dyDescent="0.3">
      <c r="A413" s="24"/>
    </row>
    <row r="414" spans="1:1" x14ac:dyDescent="0.3">
      <c r="A414" s="24"/>
    </row>
    <row r="415" spans="1:1" x14ac:dyDescent="0.3">
      <c r="A415" s="24"/>
    </row>
    <row r="416" spans="1:1" x14ac:dyDescent="0.3">
      <c r="A416" s="24"/>
    </row>
    <row r="417" spans="1:1" x14ac:dyDescent="0.3">
      <c r="A417" s="24"/>
    </row>
    <row r="418" spans="1:1" x14ac:dyDescent="0.3">
      <c r="A418" s="24"/>
    </row>
    <row r="419" spans="1:1" x14ac:dyDescent="0.3">
      <c r="A419" s="24"/>
    </row>
    <row r="420" spans="1:1" x14ac:dyDescent="0.3">
      <c r="A420" s="24"/>
    </row>
    <row r="421" spans="1:1" x14ac:dyDescent="0.3">
      <c r="A421" s="24"/>
    </row>
    <row r="422" spans="1:1" x14ac:dyDescent="0.3">
      <c r="A422" s="24"/>
    </row>
    <row r="423" spans="1:1" x14ac:dyDescent="0.3">
      <c r="A423" s="24"/>
    </row>
    <row r="424" spans="1:1" x14ac:dyDescent="0.3">
      <c r="A424" s="24"/>
    </row>
    <row r="425" spans="1:1" x14ac:dyDescent="0.3">
      <c r="A425" s="24"/>
    </row>
    <row r="426" spans="1:1" x14ac:dyDescent="0.3">
      <c r="A426" s="24"/>
    </row>
    <row r="427" spans="1:1" x14ac:dyDescent="0.3">
      <c r="A427" s="24"/>
    </row>
    <row r="428" spans="1:1" x14ac:dyDescent="0.3">
      <c r="A428" s="24"/>
    </row>
    <row r="429" spans="1:1" x14ac:dyDescent="0.3">
      <c r="A429" s="24"/>
    </row>
    <row r="430" spans="1:1" x14ac:dyDescent="0.3">
      <c r="A430" s="24"/>
    </row>
    <row r="431" spans="1:1" x14ac:dyDescent="0.3">
      <c r="A431" s="24"/>
    </row>
    <row r="432" spans="1:1" x14ac:dyDescent="0.3">
      <c r="A432" s="24"/>
    </row>
    <row r="433" spans="1:1" x14ac:dyDescent="0.3">
      <c r="A433" s="24"/>
    </row>
    <row r="434" spans="1:1" x14ac:dyDescent="0.3">
      <c r="A434" s="24"/>
    </row>
    <row r="435" spans="1:1" x14ac:dyDescent="0.3">
      <c r="A435" s="24"/>
    </row>
    <row r="436" spans="1:1" x14ac:dyDescent="0.3">
      <c r="A436" s="24"/>
    </row>
    <row r="437" spans="1:1" x14ac:dyDescent="0.3">
      <c r="A437" s="24"/>
    </row>
    <row r="438" spans="1:1" x14ac:dyDescent="0.3">
      <c r="A438" s="24"/>
    </row>
    <row r="439" spans="1:1" x14ac:dyDescent="0.3">
      <c r="A439" s="24"/>
    </row>
    <row r="440" spans="1:1" x14ac:dyDescent="0.3">
      <c r="A440" s="24"/>
    </row>
    <row r="441" spans="1:1" x14ac:dyDescent="0.3">
      <c r="A441" s="24"/>
    </row>
    <row r="442" spans="1:1" x14ac:dyDescent="0.3">
      <c r="A442" s="24"/>
    </row>
    <row r="443" spans="1:1" x14ac:dyDescent="0.3">
      <c r="A443" s="24"/>
    </row>
    <row r="444" spans="1:1" x14ac:dyDescent="0.3">
      <c r="A444" s="24"/>
    </row>
    <row r="445" spans="1:1" x14ac:dyDescent="0.3">
      <c r="A445" s="24"/>
    </row>
    <row r="446" spans="1:1" x14ac:dyDescent="0.3">
      <c r="A446" s="24"/>
    </row>
    <row r="447" spans="1:1" x14ac:dyDescent="0.3">
      <c r="A447" s="24"/>
    </row>
    <row r="448" spans="1:1" x14ac:dyDescent="0.3">
      <c r="A448" s="24"/>
    </row>
    <row r="449" spans="1:1" x14ac:dyDescent="0.3">
      <c r="A449" s="24"/>
    </row>
    <row r="450" spans="1:1" x14ac:dyDescent="0.3">
      <c r="A450" s="24"/>
    </row>
    <row r="451" spans="1:1" x14ac:dyDescent="0.3">
      <c r="A451" s="24"/>
    </row>
    <row r="452" spans="1:1" x14ac:dyDescent="0.3">
      <c r="A452" s="24"/>
    </row>
    <row r="453" spans="1:1" x14ac:dyDescent="0.3">
      <c r="A453" s="24"/>
    </row>
    <row r="454" spans="1:1" x14ac:dyDescent="0.3">
      <c r="A454" s="24"/>
    </row>
    <row r="455" spans="1:1" x14ac:dyDescent="0.3">
      <c r="A455" s="24"/>
    </row>
    <row r="456" spans="1:1" x14ac:dyDescent="0.3">
      <c r="A456" s="24"/>
    </row>
    <row r="457" spans="1:1" x14ac:dyDescent="0.3">
      <c r="A457" s="24"/>
    </row>
    <row r="458" spans="1:1" x14ac:dyDescent="0.3">
      <c r="A458" s="24"/>
    </row>
    <row r="459" spans="1:1" x14ac:dyDescent="0.3">
      <c r="A459" s="24"/>
    </row>
    <row r="460" spans="1:1" x14ac:dyDescent="0.3">
      <c r="A460" s="24"/>
    </row>
    <row r="461" spans="1:1" x14ac:dyDescent="0.3">
      <c r="A461" s="24"/>
    </row>
    <row r="462" spans="1:1" x14ac:dyDescent="0.3">
      <c r="A462" s="24"/>
    </row>
    <row r="463" spans="1:1" x14ac:dyDescent="0.3">
      <c r="A463" s="24"/>
    </row>
    <row r="464" spans="1:1" x14ac:dyDescent="0.3">
      <c r="A464" s="24"/>
    </row>
    <row r="465" spans="1:1" x14ac:dyDescent="0.3">
      <c r="A465" s="24"/>
    </row>
    <row r="466" spans="1:1" x14ac:dyDescent="0.3">
      <c r="A466" s="24"/>
    </row>
    <row r="467" spans="1:1" x14ac:dyDescent="0.3">
      <c r="A467" s="24"/>
    </row>
    <row r="468" spans="1:1" x14ac:dyDescent="0.3">
      <c r="A468" s="24"/>
    </row>
    <row r="469" spans="1:1" x14ac:dyDescent="0.3">
      <c r="A469" s="24"/>
    </row>
    <row r="470" spans="1:1" x14ac:dyDescent="0.3">
      <c r="A470" s="24"/>
    </row>
    <row r="471" spans="1:1" x14ac:dyDescent="0.3">
      <c r="A471" s="24"/>
    </row>
    <row r="472" spans="1:1" x14ac:dyDescent="0.3">
      <c r="A472" s="24"/>
    </row>
    <row r="473" spans="1:1" x14ac:dyDescent="0.3">
      <c r="A473" s="24"/>
    </row>
    <row r="474" spans="1:1" x14ac:dyDescent="0.3">
      <c r="A474" s="24"/>
    </row>
    <row r="475" spans="1:1" x14ac:dyDescent="0.3">
      <c r="A475" s="24"/>
    </row>
    <row r="476" spans="1:1" x14ac:dyDescent="0.3">
      <c r="A476" s="24"/>
    </row>
    <row r="477" spans="1:1" x14ac:dyDescent="0.3">
      <c r="A477" s="24"/>
    </row>
    <row r="478" spans="1:1" x14ac:dyDescent="0.3">
      <c r="A478" s="24"/>
    </row>
    <row r="479" spans="1:1" x14ac:dyDescent="0.3">
      <c r="A479" s="24"/>
    </row>
    <row r="480" spans="1:1" x14ac:dyDescent="0.3">
      <c r="A480" s="24"/>
    </row>
    <row r="481" spans="1:1" x14ac:dyDescent="0.3">
      <c r="A481" s="24"/>
    </row>
    <row r="482" spans="1:1" x14ac:dyDescent="0.3">
      <c r="A482" s="24"/>
    </row>
    <row r="483" spans="1:1" x14ac:dyDescent="0.3">
      <c r="A483" s="24"/>
    </row>
    <row r="484" spans="1:1" x14ac:dyDescent="0.3">
      <c r="A484" s="24"/>
    </row>
    <row r="485" spans="1:1" x14ac:dyDescent="0.3">
      <c r="A485" s="24"/>
    </row>
    <row r="486" spans="1:1" x14ac:dyDescent="0.3">
      <c r="A486" s="24"/>
    </row>
    <row r="487" spans="1:1" x14ac:dyDescent="0.3">
      <c r="A487" s="24"/>
    </row>
    <row r="488" spans="1:1" x14ac:dyDescent="0.3">
      <c r="A488" s="24"/>
    </row>
    <row r="489" spans="1:1" x14ac:dyDescent="0.3">
      <c r="A489" s="24"/>
    </row>
    <row r="490" spans="1:1" x14ac:dyDescent="0.3">
      <c r="A490" s="24"/>
    </row>
    <row r="491" spans="1:1" x14ac:dyDescent="0.3">
      <c r="A491" s="24"/>
    </row>
    <row r="492" spans="1:1" x14ac:dyDescent="0.3">
      <c r="A492" s="24"/>
    </row>
    <row r="493" spans="1:1" x14ac:dyDescent="0.3">
      <c r="A493" s="24"/>
    </row>
    <row r="494" spans="1:1" x14ac:dyDescent="0.3">
      <c r="A494" s="24"/>
    </row>
    <row r="495" spans="1:1" x14ac:dyDescent="0.3">
      <c r="A495" s="24"/>
    </row>
    <row r="496" spans="1:1" x14ac:dyDescent="0.3">
      <c r="A496" s="24"/>
    </row>
    <row r="497" spans="1:1" x14ac:dyDescent="0.3">
      <c r="A497" s="24"/>
    </row>
    <row r="498" spans="1:1" x14ac:dyDescent="0.3">
      <c r="A498" s="24"/>
    </row>
    <row r="499" spans="1:1" x14ac:dyDescent="0.3">
      <c r="A499" s="24"/>
    </row>
    <row r="500" spans="1:1" x14ac:dyDescent="0.3">
      <c r="A500" s="24"/>
    </row>
    <row r="501" spans="1:1" x14ac:dyDescent="0.3">
      <c r="A501" s="24"/>
    </row>
    <row r="502" spans="1:1" x14ac:dyDescent="0.3">
      <c r="A502" s="24"/>
    </row>
    <row r="503" spans="1:1" x14ac:dyDescent="0.3">
      <c r="A503" s="24"/>
    </row>
    <row r="504" spans="1:1" x14ac:dyDescent="0.3">
      <c r="A504" s="24"/>
    </row>
    <row r="505" spans="1:1" x14ac:dyDescent="0.3">
      <c r="A505" s="24"/>
    </row>
    <row r="506" spans="1:1" x14ac:dyDescent="0.3">
      <c r="A506" s="24"/>
    </row>
    <row r="507" spans="1:1" x14ac:dyDescent="0.3">
      <c r="A507" s="24"/>
    </row>
    <row r="508" spans="1:1" x14ac:dyDescent="0.3">
      <c r="A508" s="24"/>
    </row>
    <row r="509" spans="1:1" x14ac:dyDescent="0.3">
      <c r="A509" s="24"/>
    </row>
    <row r="510" spans="1:1" x14ac:dyDescent="0.3">
      <c r="A510" s="24"/>
    </row>
    <row r="511" spans="1:1" x14ac:dyDescent="0.3">
      <c r="A511" s="24"/>
    </row>
    <row r="512" spans="1:1" x14ac:dyDescent="0.3">
      <c r="A512" s="24"/>
    </row>
    <row r="513" spans="1:1" x14ac:dyDescent="0.3">
      <c r="A513" s="24"/>
    </row>
    <row r="514" spans="1:1" x14ac:dyDescent="0.3">
      <c r="A514" s="24"/>
    </row>
    <row r="515" spans="1:1" x14ac:dyDescent="0.3">
      <c r="A515" s="24"/>
    </row>
    <row r="516" spans="1:1" x14ac:dyDescent="0.3">
      <c r="A516" s="24"/>
    </row>
    <row r="517" spans="1:1" x14ac:dyDescent="0.3">
      <c r="A517" s="24"/>
    </row>
    <row r="518" spans="1:1" x14ac:dyDescent="0.3">
      <c r="A518" s="24"/>
    </row>
    <row r="519" spans="1:1" x14ac:dyDescent="0.3">
      <c r="A519" s="24"/>
    </row>
    <row r="520" spans="1:1" x14ac:dyDescent="0.3">
      <c r="A520" s="24"/>
    </row>
    <row r="521" spans="1:1" x14ac:dyDescent="0.3">
      <c r="A521" s="24"/>
    </row>
    <row r="522" spans="1:1" x14ac:dyDescent="0.3">
      <c r="A522" s="24"/>
    </row>
    <row r="523" spans="1:1" x14ac:dyDescent="0.3">
      <c r="A523" s="24"/>
    </row>
    <row r="524" spans="1:1" x14ac:dyDescent="0.3">
      <c r="A524" s="24"/>
    </row>
    <row r="525" spans="1:1" x14ac:dyDescent="0.3">
      <c r="A525" s="24"/>
    </row>
    <row r="526" spans="1:1" x14ac:dyDescent="0.3">
      <c r="A526" s="24"/>
    </row>
    <row r="527" spans="1:1" x14ac:dyDescent="0.3">
      <c r="A527" s="24"/>
    </row>
    <row r="528" spans="1:1" x14ac:dyDescent="0.3">
      <c r="A528" s="24"/>
    </row>
    <row r="529" spans="1:1" x14ac:dyDescent="0.3">
      <c r="A529" s="24"/>
    </row>
    <row r="530" spans="1:1" x14ac:dyDescent="0.3">
      <c r="A530" s="24"/>
    </row>
    <row r="531" spans="1:1" x14ac:dyDescent="0.3">
      <c r="A531" s="24"/>
    </row>
    <row r="532" spans="1:1" x14ac:dyDescent="0.3">
      <c r="A532" s="24"/>
    </row>
    <row r="533" spans="1:1" x14ac:dyDescent="0.3">
      <c r="A533" s="24"/>
    </row>
    <row r="534" spans="1:1" x14ac:dyDescent="0.3">
      <c r="A534" s="24"/>
    </row>
    <row r="535" spans="1:1" x14ac:dyDescent="0.3">
      <c r="A535" s="24"/>
    </row>
    <row r="536" spans="1:1" x14ac:dyDescent="0.3">
      <c r="A536" s="24"/>
    </row>
    <row r="537" spans="1:1" x14ac:dyDescent="0.3">
      <c r="A537" s="24"/>
    </row>
    <row r="538" spans="1:1" x14ac:dyDescent="0.3">
      <c r="A538" s="24"/>
    </row>
    <row r="539" spans="1:1" x14ac:dyDescent="0.3">
      <c r="A539" s="24"/>
    </row>
    <row r="540" spans="1:1" x14ac:dyDescent="0.3">
      <c r="A540" s="24"/>
    </row>
    <row r="541" spans="1:1" x14ac:dyDescent="0.3">
      <c r="A541" s="24"/>
    </row>
    <row r="542" spans="1:1" x14ac:dyDescent="0.3">
      <c r="A542" s="24"/>
    </row>
    <row r="543" spans="1:1" x14ac:dyDescent="0.3">
      <c r="A543" s="24"/>
    </row>
    <row r="544" spans="1:1" x14ac:dyDescent="0.3">
      <c r="A544" s="24"/>
    </row>
    <row r="545" spans="1:1" x14ac:dyDescent="0.3">
      <c r="A545" s="24"/>
    </row>
    <row r="546" spans="1:1" x14ac:dyDescent="0.3">
      <c r="A546" s="24"/>
    </row>
    <row r="547" spans="1:1" x14ac:dyDescent="0.3">
      <c r="A547" s="24"/>
    </row>
    <row r="548" spans="1:1" x14ac:dyDescent="0.3">
      <c r="A548" s="24"/>
    </row>
    <row r="549" spans="1:1" x14ac:dyDescent="0.3">
      <c r="A549" s="24"/>
    </row>
    <row r="550" spans="1:1" x14ac:dyDescent="0.3">
      <c r="A550" s="24"/>
    </row>
    <row r="551" spans="1:1" x14ac:dyDescent="0.3">
      <c r="A551" s="24"/>
    </row>
    <row r="552" spans="1:1" x14ac:dyDescent="0.3">
      <c r="A552" s="24"/>
    </row>
    <row r="553" spans="1:1" x14ac:dyDescent="0.3">
      <c r="A553" s="24"/>
    </row>
    <row r="554" spans="1:1" x14ac:dyDescent="0.3">
      <c r="A554" s="24"/>
    </row>
    <row r="555" spans="1:1" x14ac:dyDescent="0.3">
      <c r="A555" s="24"/>
    </row>
    <row r="556" spans="1:1" x14ac:dyDescent="0.3">
      <c r="A556" s="24"/>
    </row>
    <row r="557" spans="1:1" x14ac:dyDescent="0.3">
      <c r="A557" s="24"/>
    </row>
    <row r="558" spans="1:1" x14ac:dyDescent="0.3">
      <c r="A558" s="24"/>
    </row>
    <row r="559" spans="1:1" x14ac:dyDescent="0.3">
      <c r="A559" s="24"/>
    </row>
    <row r="560" spans="1:1" x14ac:dyDescent="0.3">
      <c r="A560" s="24"/>
    </row>
    <row r="561" spans="1:1" x14ac:dyDescent="0.3">
      <c r="A561" s="24"/>
    </row>
    <row r="562" spans="1:1" x14ac:dyDescent="0.3">
      <c r="A562" s="24"/>
    </row>
    <row r="563" spans="1:1" x14ac:dyDescent="0.3">
      <c r="A563" s="24"/>
    </row>
    <row r="564" spans="1:1" x14ac:dyDescent="0.3">
      <c r="A564" s="24"/>
    </row>
    <row r="565" spans="1:1" x14ac:dyDescent="0.3">
      <c r="A565" s="24"/>
    </row>
    <row r="566" spans="1:1" x14ac:dyDescent="0.3">
      <c r="A566" s="24"/>
    </row>
    <row r="567" spans="1:1" x14ac:dyDescent="0.3">
      <c r="A567" s="24"/>
    </row>
    <row r="568" spans="1:1" x14ac:dyDescent="0.3">
      <c r="A568" s="24"/>
    </row>
    <row r="569" spans="1:1" x14ac:dyDescent="0.3">
      <c r="A569" s="24"/>
    </row>
    <row r="570" spans="1:1" x14ac:dyDescent="0.3">
      <c r="A570" s="24"/>
    </row>
    <row r="571" spans="1:1" x14ac:dyDescent="0.3">
      <c r="A571" s="24"/>
    </row>
    <row r="572" spans="1:1" x14ac:dyDescent="0.3">
      <c r="A572" s="24"/>
    </row>
    <row r="573" spans="1:1" x14ac:dyDescent="0.3">
      <c r="A573" s="24"/>
    </row>
    <row r="574" spans="1:1" x14ac:dyDescent="0.3">
      <c r="A574" s="24"/>
    </row>
    <row r="575" spans="1:1" x14ac:dyDescent="0.3">
      <c r="A575" s="24"/>
    </row>
    <row r="576" spans="1:1" x14ac:dyDescent="0.3">
      <c r="A576" s="24"/>
    </row>
    <row r="577" spans="1:1" x14ac:dyDescent="0.3">
      <c r="A577" s="24"/>
    </row>
    <row r="578" spans="1:1" x14ac:dyDescent="0.3">
      <c r="A578" s="24"/>
    </row>
    <row r="579" spans="1:1" x14ac:dyDescent="0.3">
      <c r="A579" s="24"/>
    </row>
    <row r="580" spans="1:1" x14ac:dyDescent="0.3">
      <c r="A580" s="24"/>
    </row>
    <row r="581" spans="1:1" x14ac:dyDescent="0.3">
      <c r="A581" s="24"/>
    </row>
    <row r="582" spans="1:1" x14ac:dyDescent="0.3">
      <c r="A582" s="24"/>
    </row>
    <row r="583" spans="1:1" x14ac:dyDescent="0.3">
      <c r="A583" s="24"/>
    </row>
    <row r="584" spans="1:1" x14ac:dyDescent="0.3">
      <c r="A584" s="24"/>
    </row>
    <row r="585" spans="1:1" x14ac:dyDescent="0.3">
      <c r="A585" s="24"/>
    </row>
    <row r="586" spans="1:1" x14ac:dyDescent="0.3">
      <c r="A586" s="24"/>
    </row>
    <row r="587" spans="1:1" x14ac:dyDescent="0.3">
      <c r="A587" s="24"/>
    </row>
    <row r="588" spans="1:1" x14ac:dyDescent="0.3">
      <c r="A588" s="24"/>
    </row>
    <row r="589" spans="1:1" x14ac:dyDescent="0.3">
      <c r="A589" s="24"/>
    </row>
    <row r="590" spans="1:1" x14ac:dyDescent="0.3">
      <c r="A590" s="24"/>
    </row>
    <row r="591" spans="1:1" x14ac:dyDescent="0.3">
      <c r="A591" s="24"/>
    </row>
    <row r="592" spans="1:1" x14ac:dyDescent="0.3">
      <c r="A592" s="24"/>
    </row>
    <row r="593" spans="1:1" x14ac:dyDescent="0.3">
      <c r="A593" s="24"/>
    </row>
    <row r="594" spans="1:1" x14ac:dyDescent="0.3">
      <c r="A594" s="24"/>
    </row>
    <row r="595" spans="1:1" x14ac:dyDescent="0.3">
      <c r="A595" s="24"/>
    </row>
    <row r="596" spans="1:1" x14ac:dyDescent="0.3">
      <c r="A596" s="24"/>
    </row>
    <row r="597" spans="1:1" x14ac:dyDescent="0.3">
      <c r="A597" s="24"/>
    </row>
    <row r="598" spans="1:1" x14ac:dyDescent="0.3">
      <c r="A598" s="24"/>
    </row>
    <row r="599" spans="1:1" x14ac:dyDescent="0.3">
      <c r="A599" s="24"/>
    </row>
    <row r="600" spans="1:1" x14ac:dyDescent="0.3">
      <c r="A600" s="24"/>
    </row>
    <row r="601" spans="1:1" x14ac:dyDescent="0.3">
      <c r="A601" s="24"/>
    </row>
    <row r="602" spans="1:1" x14ac:dyDescent="0.3">
      <c r="A602" s="24"/>
    </row>
    <row r="603" spans="1:1" x14ac:dyDescent="0.3">
      <c r="A603" s="24"/>
    </row>
    <row r="604" spans="1:1" x14ac:dyDescent="0.3">
      <c r="A604" s="24"/>
    </row>
    <row r="605" spans="1:1" x14ac:dyDescent="0.3">
      <c r="A605" s="24"/>
    </row>
    <row r="606" spans="1:1" x14ac:dyDescent="0.3">
      <c r="A606" s="24"/>
    </row>
    <row r="607" spans="1:1" x14ac:dyDescent="0.3">
      <c r="A607" s="24"/>
    </row>
    <row r="608" spans="1:1" x14ac:dyDescent="0.3">
      <c r="A608" s="24"/>
    </row>
    <row r="609" spans="1:1" x14ac:dyDescent="0.3">
      <c r="A609" s="24"/>
    </row>
    <row r="610" spans="1:1" x14ac:dyDescent="0.3">
      <c r="A610" s="24"/>
    </row>
    <row r="611" spans="1:1" x14ac:dyDescent="0.3">
      <c r="A611" s="24"/>
    </row>
    <row r="612" spans="1:1" x14ac:dyDescent="0.3">
      <c r="A612" s="24"/>
    </row>
    <row r="613" spans="1:1" x14ac:dyDescent="0.3">
      <c r="A613" s="24"/>
    </row>
    <row r="614" spans="1:1" x14ac:dyDescent="0.3">
      <c r="A614" s="24"/>
    </row>
    <row r="615" spans="1:1" x14ac:dyDescent="0.3">
      <c r="A615" s="24"/>
    </row>
    <row r="616" spans="1:1" x14ac:dyDescent="0.3">
      <c r="A616" s="24"/>
    </row>
    <row r="617" spans="1:1" x14ac:dyDescent="0.3">
      <c r="A617" s="24"/>
    </row>
    <row r="618" spans="1:1" x14ac:dyDescent="0.3">
      <c r="A618" s="24"/>
    </row>
    <row r="619" spans="1:1" x14ac:dyDescent="0.3">
      <c r="A619" s="24"/>
    </row>
    <row r="620" spans="1:1" x14ac:dyDescent="0.3">
      <c r="A620" s="24"/>
    </row>
    <row r="621" spans="1:1" x14ac:dyDescent="0.3">
      <c r="A621" s="24"/>
    </row>
    <row r="622" spans="1:1" x14ac:dyDescent="0.3">
      <c r="A622" s="24"/>
    </row>
    <row r="623" spans="1:1" x14ac:dyDescent="0.3">
      <c r="A623" s="24"/>
    </row>
    <row r="624" spans="1:1" x14ac:dyDescent="0.3">
      <c r="A624" s="24"/>
    </row>
    <row r="625" spans="1:1" x14ac:dyDescent="0.3">
      <c r="A625" s="24"/>
    </row>
    <row r="626" spans="1:1" x14ac:dyDescent="0.3">
      <c r="A626" s="24"/>
    </row>
    <row r="627" spans="1:1" x14ac:dyDescent="0.3">
      <c r="A627" s="24"/>
    </row>
    <row r="628" spans="1:1" x14ac:dyDescent="0.3">
      <c r="A628" s="24"/>
    </row>
    <row r="629" spans="1:1" x14ac:dyDescent="0.3">
      <c r="A629" s="24"/>
    </row>
    <row r="630" spans="1:1" x14ac:dyDescent="0.3">
      <c r="A630" s="24"/>
    </row>
    <row r="631" spans="1:1" x14ac:dyDescent="0.3">
      <c r="A631" s="24"/>
    </row>
    <row r="632" spans="1:1" x14ac:dyDescent="0.3">
      <c r="A632" s="24"/>
    </row>
    <row r="633" spans="1:1" x14ac:dyDescent="0.3">
      <c r="A633" s="24"/>
    </row>
    <row r="634" spans="1:1" x14ac:dyDescent="0.3">
      <c r="A634" s="24"/>
    </row>
    <row r="635" spans="1:1" x14ac:dyDescent="0.3">
      <c r="A635" s="24"/>
    </row>
    <row r="636" spans="1:1" x14ac:dyDescent="0.3">
      <c r="A636" s="24"/>
    </row>
    <row r="637" spans="1:1" x14ac:dyDescent="0.3">
      <c r="A637" s="24"/>
    </row>
    <row r="638" spans="1:1" x14ac:dyDescent="0.3">
      <c r="A638" s="24"/>
    </row>
    <row r="639" spans="1:1" x14ac:dyDescent="0.3">
      <c r="A639" s="24"/>
    </row>
    <row r="640" spans="1:1" x14ac:dyDescent="0.3">
      <c r="A640" s="24"/>
    </row>
    <row r="641" spans="1:1" x14ac:dyDescent="0.3">
      <c r="A641" s="24"/>
    </row>
    <row r="642" spans="1:1" x14ac:dyDescent="0.3">
      <c r="A642" s="24"/>
    </row>
    <row r="643" spans="1:1" x14ac:dyDescent="0.3">
      <c r="A643" s="24"/>
    </row>
    <row r="644" spans="1:1" x14ac:dyDescent="0.3">
      <c r="A644" s="24"/>
    </row>
    <row r="645" spans="1:1" x14ac:dyDescent="0.3">
      <c r="A645" s="24"/>
    </row>
    <row r="646" spans="1:1" x14ac:dyDescent="0.3">
      <c r="A646" s="24"/>
    </row>
    <row r="647" spans="1:1" x14ac:dyDescent="0.3">
      <c r="A647" s="24"/>
    </row>
    <row r="648" spans="1:1" x14ac:dyDescent="0.3">
      <c r="A648" s="24"/>
    </row>
    <row r="649" spans="1:1" x14ac:dyDescent="0.3">
      <c r="A649" s="24"/>
    </row>
    <row r="650" spans="1:1" x14ac:dyDescent="0.3">
      <c r="A650" s="24"/>
    </row>
    <row r="651" spans="1:1" x14ac:dyDescent="0.3">
      <c r="A651" s="24"/>
    </row>
    <row r="652" spans="1:1" x14ac:dyDescent="0.3">
      <c r="A652" s="24"/>
    </row>
    <row r="653" spans="1:1" x14ac:dyDescent="0.3">
      <c r="A653" s="24"/>
    </row>
    <row r="654" spans="1:1" x14ac:dyDescent="0.3">
      <c r="A654" s="24"/>
    </row>
    <row r="655" spans="1:1" x14ac:dyDescent="0.3">
      <c r="A655" s="24"/>
    </row>
    <row r="656" spans="1:1" x14ac:dyDescent="0.3">
      <c r="A656" s="24"/>
    </row>
    <row r="657" spans="1:1" x14ac:dyDescent="0.3">
      <c r="A657" s="24"/>
    </row>
    <row r="658" spans="1:1" x14ac:dyDescent="0.3">
      <c r="A658" s="24"/>
    </row>
    <row r="659" spans="1:1" x14ac:dyDescent="0.3">
      <c r="A659" s="24"/>
    </row>
    <row r="660" spans="1:1" x14ac:dyDescent="0.3">
      <c r="A660" s="24"/>
    </row>
    <row r="661" spans="1:1" x14ac:dyDescent="0.3">
      <c r="A661" s="24"/>
    </row>
    <row r="662" spans="1:1" x14ac:dyDescent="0.3">
      <c r="A662" s="24"/>
    </row>
    <row r="663" spans="1:1" x14ac:dyDescent="0.3">
      <c r="A663" s="24"/>
    </row>
    <row r="664" spans="1:1" x14ac:dyDescent="0.3">
      <c r="A664" s="24"/>
    </row>
    <row r="665" spans="1:1" x14ac:dyDescent="0.3">
      <c r="A665" s="24"/>
    </row>
    <row r="666" spans="1:1" x14ac:dyDescent="0.3">
      <c r="A666" s="24"/>
    </row>
    <row r="667" spans="1:1" x14ac:dyDescent="0.3">
      <c r="A667" s="24"/>
    </row>
    <row r="668" spans="1:1" x14ac:dyDescent="0.3">
      <c r="A668" s="24"/>
    </row>
    <row r="669" spans="1:1" x14ac:dyDescent="0.3">
      <c r="A669" s="24"/>
    </row>
    <row r="670" spans="1:1" x14ac:dyDescent="0.3">
      <c r="A670" s="24"/>
    </row>
    <row r="671" spans="1:1" x14ac:dyDescent="0.3">
      <c r="A671" s="24"/>
    </row>
    <row r="672" spans="1:1" x14ac:dyDescent="0.3">
      <c r="A672" s="24"/>
    </row>
    <row r="673" spans="1:1" x14ac:dyDescent="0.3">
      <c r="A673" s="24"/>
    </row>
    <row r="674" spans="1:1" x14ac:dyDescent="0.3">
      <c r="A674" s="24"/>
    </row>
    <row r="675" spans="1:1" x14ac:dyDescent="0.3">
      <c r="A675" s="24"/>
    </row>
    <row r="676" spans="1:1" x14ac:dyDescent="0.3">
      <c r="A676" s="24"/>
    </row>
    <row r="677" spans="1:1" x14ac:dyDescent="0.3">
      <c r="A677" s="24"/>
    </row>
    <row r="678" spans="1:1" x14ac:dyDescent="0.3">
      <c r="A678" s="24"/>
    </row>
    <row r="679" spans="1:1" x14ac:dyDescent="0.3">
      <c r="A679" s="24"/>
    </row>
    <row r="680" spans="1:1" x14ac:dyDescent="0.3">
      <c r="A680" s="24"/>
    </row>
    <row r="681" spans="1:1" x14ac:dyDescent="0.3">
      <c r="A681" s="24"/>
    </row>
    <row r="682" spans="1:1" x14ac:dyDescent="0.3">
      <c r="A682" s="24"/>
    </row>
    <row r="683" spans="1:1" x14ac:dyDescent="0.3">
      <c r="A683" s="24"/>
    </row>
    <row r="684" spans="1:1" x14ac:dyDescent="0.3">
      <c r="A684" s="24"/>
    </row>
    <row r="685" spans="1:1" x14ac:dyDescent="0.3">
      <c r="A685" s="24"/>
    </row>
    <row r="686" spans="1:1" x14ac:dyDescent="0.3">
      <c r="A686" s="24"/>
    </row>
    <row r="687" spans="1:1" x14ac:dyDescent="0.3">
      <c r="A687" s="24"/>
    </row>
    <row r="688" spans="1:1" x14ac:dyDescent="0.3">
      <c r="A688" s="24"/>
    </row>
    <row r="689" spans="1:1" x14ac:dyDescent="0.3">
      <c r="A689" s="24"/>
    </row>
    <row r="690" spans="1:1" x14ac:dyDescent="0.3">
      <c r="A690" s="24"/>
    </row>
    <row r="691" spans="1:1" x14ac:dyDescent="0.3">
      <c r="A691" s="24"/>
    </row>
    <row r="692" spans="1:1" x14ac:dyDescent="0.3">
      <c r="A692" s="24"/>
    </row>
    <row r="693" spans="1:1" x14ac:dyDescent="0.3">
      <c r="A693" s="24"/>
    </row>
    <row r="694" spans="1:1" x14ac:dyDescent="0.3">
      <c r="A694" s="24"/>
    </row>
    <row r="695" spans="1:1" x14ac:dyDescent="0.3">
      <c r="A695" s="24"/>
    </row>
    <row r="696" spans="1:1" x14ac:dyDescent="0.3">
      <c r="A696" s="24"/>
    </row>
    <row r="697" spans="1:1" x14ac:dyDescent="0.3">
      <c r="A697" s="24"/>
    </row>
    <row r="698" spans="1:1" x14ac:dyDescent="0.3">
      <c r="A698" s="24"/>
    </row>
    <row r="699" spans="1:1" x14ac:dyDescent="0.3">
      <c r="A699" s="24"/>
    </row>
    <row r="700" spans="1:1" x14ac:dyDescent="0.3">
      <c r="A700" s="24"/>
    </row>
    <row r="701" spans="1:1" x14ac:dyDescent="0.3">
      <c r="A701" s="24"/>
    </row>
    <row r="702" spans="1:1" x14ac:dyDescent="0.3">
      <c r="A702" s="24"/>
    </row>
    <row r="703" spans="1:1" x14ac:dyDescent="0.3">
      <c r="A703" s="24"/>
    </row>
    <row r="704" spans="1:1" x14ac:dyDescent="0.3">
      <c r="A704" s="24"/>
    </row>
    <row r="705" spans="1:1" x14ac:dyDescent="0.3">
      <c r="A705" s="24"/>
    </row>
    <row r="706" spans="1:1" x14ac:dyDescent="0.3">
      <c r="A706" s="24"/>
    </row>
    <row r="707" spans="1:1" x14ac:dyDescent="0.3">
      <c r="A707" s="24"/>
    </row>
    <row r="708" spans="1:1" x14ac:dyDescent="0.3">
      <c r="A708" s="24"/>
    </row>
    <row r="709" spans="1:1" x14ac:dyDescent="0.3">
      <c r="A709" s="24"/>
    </row>
    <row r="710" spans="1:1" x14ac:dyDescent="0.3">
      <c r="A710" s="24"/>
    </row>
    <row r="711" spans="1:1" x14ac:dyDescent="0.3">
      <c r="A711" s="24"/>
    </row>
    <row r="712" spans="1:1" x14ac:dyDescent="0.3">
      <c r="A712" s="24"/>
    </row>
    <row r="713" spans="1:1" x14ac:dyDescent="0.3">
      <c r="A713" s="24"/>
    </row>
    <row r="714" spans="1:1" x14ac:dyDescent="0.3">
      <c r="A714" s="24"/>
    </row>
    <row r="715" spans="1:1" x14ac:dyDescent="0.3">
      <c r="A715" s="24"/>
    </row>
    <row r="716" spans="1:1" x14ac:dyDescent="0.3">
      <c r="A716" s="24"/>
    </row>
    <row r="717" spans="1:1" x14ac:dyDescent="0.3">
      <c r="A717" s="24"/>
    </row>
    <row r="718" spans="1:1" x14ac:dyDescent="0.3">
      <c r="A718" s="24"/>
    </row>
    <row r="719" spans="1:1" x14ac:dyDescent="0.3">
      <c r="A719" s="24"/>
    </row>
    <row r="720" spans="1:1" x14ac:dyDescent="0.3">
      <c r="A720" s="24"/>
    </row>
    <row r="721" spans="1:1" x14ac:dyDescent="0.3">
      <c r="A721" s="24"/>
    </row>
    <row r="722" spans="1:1" x14ac:dyDescent="0.3">
      <c r="A722" s="24"/>
    </row>
    <row r="723" spans="1:1" x14ac:dyDescent="0.3">
      <c r="A723" s="24"/>
    </row>
    <row r="724" spans="1:1" x14ac:dyDescent="0.3">
      <c r="A724" s="24"/>
    </row>
    <row r="725" spans="1:1" x14ac:dyDescent="0.3">
      <c r="A725" s="24"/>
    </row>
    <row r="726" spans="1:1" x14ac:dyDescent="0.3">
      <c r="A726" s="24"/>
    </row>
    <row r="727" spans="1:1" x14ac:dyDescent="0.3">
      <c r="A727" s="24"/>
    </row>
    <row r="728" spans="1:1" x14ac:dyDescent="0.3">
      <c r="A728" s="24"/>
    </row>
    <row r="729" spans="1:1" x14ac:dyDescent="0.3">
      <c r="A729" s="24"/>
    </row>
    <row r="730" spans="1:1" x14ac:dyDescent="0.3">
      <c r="A730" s="24"/>
    </row>
    <row r="731" spans="1:1" x14ac:dyDescent="0.3">
      <c r="A731" s="24"/>
    </row>
    <row r="732" spans="1:1" x14ac:dyDescent="0.3">
      <c r="A732" s="24"/>
    </row>
    <row r="733" spans="1:1" x14ac:dyDescent="0.3">
      <c r="A733" s="24"/>
    </row>
    <row r="734" spans="1:1" x14ac:dyDescent="0.3">
      <c r="A734" s="24"/>
    </row>
    <row r="735" spans="1:1" x14ac:dyDescent="0.3">
      <c r="A735" s="24"/>
    </row>
    <row r="736" spans="1:1" x14ac:dyDescent="0.3">
      <c r="A736" s="24"/>
    </row>
    <row r="737" spans="1:1" x14ac:dyDescent="0.3">
      <c r="A737" s="24"/>
    </row>
    <row r="738" spans="1:1" x14ac:dyDescent="0.3">
      <c r="A738" s="24"/>
    </row>
    <row r="739" spans="1:1" x14ac:dyDescent="0.3">
      <c r="A739" s="24"/>
    </row>
    <row r="740" spans="1:1" x14ac:dyDescent="0.3">
      <c r="A740" s="24"/>
    </row>
    <row r="741" spans="1:1" x14ac:dyDescent="0.3">
      <c r="A741" s="24"/>
    </row>
    <row r="742" spans="1:1" x14ac:dyDescent="0.3">
      <c r="A742" s="24"/>
    </row>
    <row r="743" spans="1:1" x14ac:dyDescent="0.3">
      <c r="A743" s="24"/>
    </row>
    <row r="744" spans="1:1" x14ac:dyDescent="0.3">
      <c r="A744" s="24"/>
    </row>
    <row r="745" spans="1:1" x14ac:dyDescent="0.3">
      <c r="A745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"/>
  <sheetViews>
    <sheetView workbookViewId="0">
      <selection activeCell="D14" sqref="D14"/>
    </sheetView>
  </sheetViews>
  <sheetFormatPr defaultRowHeight="14.4" x14ac:dyDescent="0.3"/>
  <cols>
    <col min="3" max="3" width="34.6640625" customWidth="1"/>
    <col min="12" max="12" width="10" bestFit="1" customWidth="1"/>
    <col min="13" max="13" width="10.109375" bestFit="1" customWidth="1"/>
    <col min="14" max="14" width="11.109375" bestFit="1" customWidth="1"/>
    <col min="15" max="15" width="11.44140625" bestFit="1" customWidth="1"/>
  </cols>
  <sheetData>
    <row r="1" spans="1:35" ht="18.600000000000001" thickBot="1" x14ac:dyDescent="0.4">
      <c r="A1" s="38"/>
      <c r="B1" s="39"/>
      <c r="C1" s="39"/>
      <c r="D1" s="40"/>
      <c r="E1" s="40"/>
      <c r="F1" s="40"/>
      <c r="G1" s="40">
        <v>1000</v>
      </c>
      <c r="H1" s="40"/>
      <c r="I1" s="40"/>
      <c r="J1" s="40"/>
      <c r="K1" s="40"/>
      <c r="L1" s="40"/>
      <c r="M1" s="40"/>
      <c r="N1" s="40"/>
      <c r="O1" s="40"/>
      <c r="P1" s="41">
        <v>7500</v>
      </c>
      <c r="Q1" s="42" t="s">
        <v>40</v>
      </c>
      <c r="R1" s="43"/>
      <c r="S1" s="43"/>
      <c r="T1" s="43"/>
      <c r="U1" s="43"/>
      <c r="V1" s="43"/>
      <c r="W1" s="43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15" thickBot="1" x14ac:dyDescent="0.35">
      <c r="A2" s="145" t="s">
        <v>41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7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/>
    </row>
    <row r="3" spans="1:35" ht="15" thickBot="1" x14ac:dyDescent="0.35">
      <c r="A3" s="148" t="s">
        <v>42</v>
      </c>
      <c r="B3" s="151" t="s">
        <v>43</v>
      </c>
      <c r="C3" s="148" t="s">
        <v>44</v>
      </c>
      <c r="D3" s="154" t="s">
        <v>45</v>
      </c>
      <c r="E3" s="155"/>
      <c r="F3" s="155"/>
      <c r="G3" s="156"/>
      <c r="H3" s="160" t="s">
        <v>46</v>
      </c>
      <c r="I3" s="161"/>
      <c r="J3" s="161"/>
      <c r="K3" s="161"/>
      <c r="L3" s="161"/>
      <c r="M3" s="161"/>
      <c r="N3" s="161"/>
      <c r="O3" s="162"/>
      <c r="P3" s="163" t="str">
        <f>"Разница удельной стоимости услуг (одноставка-двуствка) по передачи 1 кВтч ээ при ЧЧИМ "&amp;P1&amp;" , руб./кВтч"</f>
        <v>Разница удельной стоимости услуг (одноставка-двуствка) по передачи 1 кВтч ээ при ЧЧИМ 7500 , руб./кВтч</v>
      </c>
      <c r="Q3" s="164"/>
      <c r="R3" s="164"/>
      <c r="S3" s="165"/>
      <c r="T3" s="172" t="s">
        <v>47</v>
      </c>
      <c r="U3" s="173"/>
      <c r="V3" s="173"/>
      <c r="W3" s="174"/>
      <c r="X3" s="136" t="s">
        <v>48</v>
      </c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8"/>
    </row>
    <row r="4" spans="1:35" ht="15" thickBot="1" x14ac:dyDescent="0.35">
      <c r="A4" s="149"/>
      <c r="B4" s="152"/>
      <c r="C4" s="149"/>
      <c r="D4" s="157"/>
      <c r="E4" s="158"/>
      <c r="F4" s="158"/>
      <c r="G4" s="159"/>
      <c r="H4" s="142" t="s">
        <v>49</v>
      </c>
      <c r="I4" s="143"/>
      <c r="J4" s="143"/>
      <c r="K4" s="144"/>
      <c r="L4" s="142" t="s">
        <v>50</v>
      </c>
      <c r="M4" s="143"/>
      <c r="N4" s="143"/>
      <c r="O4" s="144"/>
      <c r="P4" s="166"/>
      <c r="Q4" s="167"/>
      <c r="R4" s="167"/>
      <c r="S4" s="168"/>
      <c r="T4" s="175"/>
      <c r="U4" s="176"/>
      <c r="V4" s="176"/>
      <c r="W4" s="177"/>
      <c r="X4" s="139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1"/>
    </row>
    <row r="5" spans="1:35" ht="15" thickBot="1" x14ac:dyDescent="0.35">
      <c r="A5" s="150"/>
      <c r="B5" s="153"/>
      <c r="C5" s="150"/>
      <c r="D5" s="47" t="s">
        <v>51</v>
      </c>
      <c r="E5" s="48" t="s">
        <v>52</v>
      </c>
      <c r="F5" s="48" t="s">
        <v>53</v>
      </c>
      <c r="G5" s="49" t="s">
        <v>54</v>
      </c>
      <c r="H5" s="50" t="s">
        <v>51</v>
      </c>
      <c r="I5" s="51" t="s">
        <v>52</v>
      </c>
      <c r="J5" s="51" t="s">
        <v>53</v>
      </c>
      <c r="K5" s="52" t="s">
        <v>54</v>
      </c>
      <c r="L5" s="50" t="s">
        <v>51</v>
      </c>
      <c r="M5" s="51" t="s">
        <v>52</v>
      </c>
      <c r="N5" s="51" t="s">
        <v>53</v>
      </c>
      <c r="O5" s="52" t="s">
        <v>54</v>
      </c>
      <c r="P5" s="169"/>
      <c r="Q5" s="170"/>
      <c r="R5" s="170"/>
      <c r="S5" s="171"/>
      <c r="T5" s="178"/>
      <c r="U5" s="179"/>
      <c r="V5" s="179"/>
      <c r="W5" s="180"/>
      <c r="X5" s="53" t="s">
        <v>51</v>
      </c>
      <c r="Y5" s="54" t="s">
        <v>52</v>
      </c>
      <c r="Z5" s="54" t="s">
        <v>53</v>
      </c>
      <c r="AA5" s="55" t="s">
        <v>54</v>
      </c>
      <c r="AB5" s="53" t="s">
        <v>51</v>
      </c>
      <c r="AC5" s="54" t="s">
        <v>52</v>
      </c>
      <c r="AD5" s="54" t="s">
        <v>53</v>
      </c>
      <c r="AE5" s="55" t="s">
        <v>54</v>
      </c>
      <c r="AF5" s="53" t="s">
        <v>51</v>
      </c>
      <c r="AG5" s="54" t="s">
        <v>52</v>
      </c>
      <c r="AH5" s="54" t="s">
        <v>53</v>
      </c>
      <c r="AI5" s="55" t="s">
        <v>54</v>
      </c>
    </row>
    <row r="6" spans="1:35" x14ac:dyDescent="0.3">
      <c r="A6" s="56"/>
      <c r="B6" s="56" t="s">
        <v>55</v>
      </c>
      <c r="C6" s="57" t="s">
        <v>56</v>
      </c>
      <c r="D6" s="58" t="s">
        <v>57</v>
      </c>
      <c r="E6" s="59" t="s">
        <v>58</v>
      </c>
      <c r="F6" s="59" t="s">
        <v>59</v>
      </c>
      <c r="G6" s="60" t="s">
        <v>60</v>
      </c>
      <c r="H6" s="58" t="s">
        <v>61</v>
      </c>
      <c r="I6" s="59" t="s">
        <v>62</v>
      </c>
      <c r="J6" s="59" t="s">
        <v>63</v>
      </c>
      <c r="K6" s="60" t="s">
        <v>64</v>
      </c>
      <c r="L6" s="58" t="s">
        <v>65</v>
      </c>
      <c r="M6" s="59" t="s">
        <v>66</v>
      </c>
      <c r="N6" s="59" t="s">
        <v>67</v>
      </c>
      <c r="O6" s="60" t="s">
        <v>68</v>
      </c>
      <c r="P6" s="61" t="s">
        <v>51</v>
      </c>
      <c r="Q6" s="62" t="s">
        <v>69</v>
      </c>
      <c r="R6" s="62" t="s">
        <v>70</v>
      </c>
      <c r="S6" s="63" t="s">
        <v>54</v>
      </c>
      <c r="T6" s="85" t="s">
        <v>51</v>
      </c>
      <c r="U6" s="86" t="s">
        <v>69</v>
      </c>
      <c r="V6" s="86" t="s">
        <v>70</v>
      </c>
      <c r="W6" s="87" t="s">
        <v>54</v>
      </c>
      <c r="X6" s="64" t="s">
        <v>57</v>
      </c>
      <c r="Y6" s="65" t="s">
        <v>58</v>
      </c>
      <c r="Z6" s="65" t="s">
        <v>59</v>
      </c>
      <c r="AA6" s="66" t="s">
        <v>60</v>
      </c>
      <c r="AB6" s="64" t="s">
        <v>61</v>
      </c>
      <c r="AC6" s="65" t="s">
        <v>62</v>
      </c>
      <c r="AD6" s="65" t="s">
        <v>63</v>
      </c>
      <c r="AE6" s="66" t="s">
        <v>64</v>
      </c>
      <c r="AF6" s="64" t="s">
        <v>65</v>
      </c>
      <c r="AG6" s="65" t="s">
        <v>66</v>
      </c>
      <c r="AH6" s="65" t="s">
        <v>67</v>
      </c>
      <c r="AI6" s="66" t="s">
        <v>68</v>
      </c>
    </row>
    <row r="7" spans="1:35" x14ac:dyDescent="0.3">
      <c r="A7" s="79">
        <v>31</v>
      </c>
      <c r="B7" s="80" t="s">
        <v>9</v>
      </c>
      <c r="C7" s="67" t="s">
        <v>71</v>
      </c>
      <c r="D7" s="68">
        <v>1279.46</v>
      </c>
      <c r="E7" s="69">
        <v>1736.15</v>
      </c>
      <c r="F7" s="69">
        <v>1935.57</v>
      </c>
      <c r="G7" s="70">
        <v>2367.69</v>
      </c>
      <c r="H7" s="68">
        <v>64.180000000000007</v>
      </c>
      <c r="I7" s="69">
        <v>143.77000000000001</v>
      </c>
      <c r="J7" s="69">
        <v>329.08</v>
      </c>
      <c r="K7" s="70">
        <v>656.86</v>
      </c>
      <c r="L7" s="68">
        <v>658141.49</v>
      </c>
      <c r="M7" s="69">
        <v>854651.44</v>
      </c>
      <c r="N7" s="69">
        <v>879755.28</v>
      </c>
      <c r="O7" s="71">
        <v>936274.96400000004</v>
      </c>
      <c r="P7" s="83">
        <f t="shared" ref="P7:S9" si="0">0.001*(D7-H7)-0.001/$P$1*L7*12</f>
        <v>0.16225361599999988</v>
      </c>
      <c r="Q7" s="84">
        <f t="shared" si="0"/>
        <v>0.22493769600000024</v>
      </c>
      <c r="R7" s="84">
        <f t="shared" si="0"/>
        <v>0.19888155200000002</v>
      </c>
      <c r="S7" s="84">
        <f t="shared" si="0"/>
        <v>0.21279005759999992</v>
      </c>
      <c r="T7" s="81">
        <f t="shared" ref="T7:W9" si="1">IFERROR(ROUND(L7*12/(D7-H7),0),0)</f>
        <v>6499</v>
      </c>
      <c r="U7" s="81">
        <f t="shared" si="1"/>
        <v>6441</v>
      </c>
      <c r="V7" s="81">
        <f t="shared" si="1"/>
        <v>6572</v>
      </c>
      <c r="W7" s="82">
        <f t="shared" si="1"/>
        <v>6567</v>
      </c>
      <c r="X7" s="74">
        <f>IFERROR(ROUND((D7-#REF!)/#REF!*100,2),0)</f>
        <v>0</v>
      </c>
      <c r="Y7" s="72">
        <f>IFERROR(ROUND((E7-#REF!)/#REF!*100,2),0)</f>
        <v>0</v>
      </c>
      <c r="Z7" s="72">
        <f>IFERROR(ROUND((F7-#REF!)/#REF!*100,2),0)</f>
        <v>0</v>
      </c>
      <c r="AA7" s="73">
        <f>IFERROR(ROUND((G7-#REF!)/#REF!*100,2),0)</f>
        <v>0</v>
      </c>
      <c r="AB7" s="74">
        <f>IFERROR(ROUND((H7-#REF!)/#REF!*100,2),0)</f>
        <v>0</v>
      </c>
      <c r="AC7" s="72">
        <f>IFERROR(ROUND((I7-#REF!)/#REF!*100,2),0)</f>
        <v>0</v>
      </c>
      <c r="AD7" s="72">
        <f>IFERROR(ROUND((J7-#REF!)/#REF!*100,2),0)</f>
        <v>0</v>
      </c>
      <c r="AE7" s="73">
        <f>IFERROR(ROUND((K7-#REF!)/#REF!*100,2),0)</f>
        <v>0</v>
      </c>
      <c r="AF7" s="74">
        <f>IFERROR(ROUND((L7-#REF!)/#REF!*100,2),0)</f>
        <v>0</v>
      </c>
      <c r="AG7" s="72">
        <f>IFERROR(ROUND((M7-#REF!)/#REF!*100,2),0)</f>
        <v>0</v>
      </c>
      <c r="AH7" s="72">
        <f>IFERROR(ROUND((N7-#REF!)/#REF!*100,2),0)</f>
        <v>0</v>
      </c>
      <c r="AI7" s="73">
        <f>IFERROR(ROUND((O7-#REF!)/#REF!*100,2),0)</f>
        <v>0</v>
      </c>
    </row>
    <row r="8" spans="1:35" x14ac:dyDescent="0.3">
      <c r="A8" s="79">
        <v>31</v>
      </c>
      <c r="B8" s="80" t="s">
        <v>9</v>
      </c>
      <c r="C8" s="67" t="s">
        <v>72</v>
      </c>
      <c r="D8" s="68">
        <v>1385.8</v>
      </c>
      <c r="E8" s="69">
        <v>1857.08</v>
      </c>
      <c r="F8" s="69">
        <v>2068.09</v>
      </c>
      <c r="G8" s="70">
        <v>2482.9899999999998</v>
      </c>
      <c r="H8" s="68">
        <v>68.989999999999995</v>
      </c>
      <c r="I8" s="69">
        <v>154.55000000000001</v>
      </c>
      <c r="J8" s="69">
        <v>353.76</v>
      </c>
      <c r="K8" s="70">
        <v>706.12</v>
      </c>
      <c r="L8" s="68">
        <v>709255.05900000001</v>
      </c>
      <c r="M8" s="69">
        <v>920991.04</v>
      </c>
      <c r="N8" s="69">
        <v>948042.56299999997</v>
      </c>
      <c r="O8" s="71">
        <v>1008950.116</v>
      </c>
      <c r="P8" s="77">
        <f t="shared" si="0"/>
        <v>0.18200190559999996</v>
      </c>
      <c r="Q8" s="78">
        <f t="shared" si="0"/>
        <v>0.22894433599999986</v>
      </c>
      <c r="R8" s="78">
        <f t="shared" si="0"/>
        <v>0.19746189920000012</v>
      </c>
      <c r="S8" s="78">
        <f t="shared" si="0"/>
        <v>0.16254981439999971</v>
      </c>
      <c r="T8" s="75">
        <f t="shared" si="1"/>
        <v>6463</v>
      </c>
      <c r="U8" s="75">
        <f t="shared" si="1"/>
        <v>6491</v>
      </c>
      <c r="V8" s="75">
        <f t="shared" si="1"/>
        <v>6636</v>
      </c>
      <c r="W8" s="76">
        <f t="shared" si="1"/>
        <v>6814</v>
      </c>
      <c r="X8" s="74">
        <f t="shared" ref="X8:AI9" si="2">IFERROR(ROUND((D8-D7)/D7*100,2),0)</f>
        <v>8.31</v>
      </c>
      <c r="Y8" s="72">
        <f t="shared" si="2"/>
        <v>6.97</v>
      </c>
      <c r="Z8" s="72">
        <f t="shared" si="2"/>
        <v>6.85</v>
      </c>
      <c r="AA8" s="73">
        <f t="shared" si="2"/>
        <v>4.87</v>
      </c>
      <c r="AB8" s="74">
        <f t="shared" si="2"/>
        <v>7.49</v>
      </c>
      <c r="AC8" s="72">
        <f t="shared" si="2"/>
        <v>7.5</v>
      </c>
      <c r="AD8" s="72">
        <f t="shared" si="2"/>
        <v>7.5</v>
      </c>
      <c r="AE8" s="73">
        <f t="shared" si="2"/>
        <v>7.5</v>
      </c>
      <c r="AF8" s="74">
        <f t="shared" si="2"/>
        <v>7.77</v>
      </c>
      <c r="AG8" s="72">
        <f t="shared" si="2"/>
        <v>7.76</v>
      </c>
      <c r="AH8" s="72">
        <f t="shared" si="2"/>
        <v>7.76</v>
      </c>
      <c r="AI8" s="73">
        <f t="shared" si="2"/>
        <v>7.76</v>
      </c>
    </row>
    <row r="9" spans="1:35" x14ac:dyDescent="0.3">
      <c r="A9" s="79">
        <v>31</v>
      </c>
      <c r="B9" s="80" t="s">
        <v>9</v>
      </c>
      <c r="C9" s="67" t="s">
        <v>73</v>
      </c>
      <c r="D9" s="68">
        <v>1386.4</v>
      </c>
      <c r="E9" s="69">
        <v>1857.95</v>
      </c>
      <c r="F9" s="69">
        <v>2068.9499999999998</v>
      </c>
      <c r="G9" s="70">
        <v>2483.87</v>
      </c>
      <c r="H9" s="68">
        <v>68.989999999999995</v>
      </c>
      <c r="I9" s="69">
        <v>154.55000000000001</v>
      </c>
      <c r="J9" s="69">
        <v>353.76</v>
      </c>
      <c r="K9" s="70">
        <v>706.12</v>
      </c>
      <c r="L9" s="68">
        <v>709576.10800000001</v>
      </c>
      <c r="M9" s="69">
        <v>921458.62600000005</v>
      </c>
      <c r="N9" s="69">
        <v>948519.81900000002</v>
      </c>
      <c r="O9" s="71">
        <v>1009445.9669999999</v>
      </c>
      <c r="P9" s="77">
        <f t="shared" si="0"/>
        <v>0.18208822720000017</v>
      </c>
      <c r="Q9" s="78">
        <f t="shared" si="0"/>
        <v>0.22906619839999975</v>
      </c>
      <c r="R9" s="78">
        <f t="shared" si="0"/>
        <v>0.19755828959999944</v>
      </c>
      <c r="S9" s="78">
        <f t="shared" si="0"/>
        <v>0.16263645279999994</v>
      </c>
      <c r="T9" s="75">
        <f t="shared" si="1"/>
        <v>6463</v>
      </c>
      <c r="U9" s="75">
        <f t="shared" si="1"/>
        <v>6491</v>
      </c>
      <c r="V9" s="75">
        <f t="shared" si="1"/>
        <v>6636</v>
      </c>
      <c r="W9" s="76">
        <f t="shared" si="1"/>
        <v>6814</v>
      </c>
      <c r="X9" s="74">
        <f t="shared" si="2"/>
        <v>0.04</v>
      </c>
      <c r="Y9" s="72">
        <f t="shared" si="2"/>
        <v>0.05</v>
      </c>
      <c r="Z9" s="72">
        <f t="shared" si="2"/>
        <v>0.04</v>
      </c>
      <c r="AA9" s="73">
        <f t="shared" si="2"/>
        <v>0.04</v>
      </c>
      <c r="AB9" s="74">
        <f t="shared" si="2"/>
        <v>0</v>
      </c>
      <c r="AC9" s="72">
        <f t="shared" si="2"/>
        <v>0</v>
      </c>
      <c r="AD9" s="72">
        <f t="shared" si="2"/>
        <v>0</v>
      </c>
      <c r="AE9" s="73">
        <f t="shared" si="2"/>
        <v>0</v>
      </c>
      <c r="AF9" s="74">
        <f t="shared" si="2"/>
        <v>0.05</v>
      </c>
      <c r="AG9" s="72">
        <f t="shared" si="2"/>
        <v>0.05</v>
      </c>
      <c r="AH9" s="72">
        <f t="shared" si="2"/>
        <v>0.05</v>
      </c>
      <c r="AI9" s="73">
        <f t="shared" si="2"/>
        <v>0.05</v>
      </c>
    </row>
  </sheetData>
  <mergeCells count="11">
    <mergeCell ref="X3:AI4"/>
    <mergeCell ref="H4:K4"/>
    <mergeCell ref="L4:O4"/>
    <mergeCell ref="A2:W2"/>
    <mergeCell ref="A3:A5"/>
    <mergeCell ref="B3:B5"/>
    <mergeCell ref="C3:C5"/>
    <mergeCell ref="D3:G4"/>
    <mergeCell ref="H3:O3"/>
    <mergeCell ref="P3:S5"/>
    <mergeCell ref="T3:W5"/>
  </mergeCells>
  <conditionalFormatting sqref="P7:S9">
    <cfRule type="colorScale" priority="1">
      <colorScale>
        <cfvo type="min"/>
        <cfvo type="num" val="0"/>
        <cfvo type="max"/>
        <color rgb="FFF8696B"/>
        <color theme="6" tint="0.59999389629810485"/>
        <color rgb="FF29F213"/>
      </colorScale>
    </cfRule>
  </conditionalFormatting>
  <conditionalFormatting sqref="T7:W9">
    <cfRule type="colorScale" priority="2">
      <colorScale>
        <cfvo type="min"/>
        <cfvo type="formula" val="$P$1"/>
        <cfvo type="max"/>
        <color rgb="FF00D661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config</vt:lpstr>
      <vt:lpstr>data</vt:lpstr>
      <vt:lpstr>Raw result</vt:lpstr>
      <vt:lpstr>Result</vt:lpstr>
      <vt:lpstr>Пиковый час</vt:lpstr>
      <vt:lpstr>Плановые пиковые часы</vt:lpstr>
      <vt:lpstr>Расчет</vt:lpstr>
      <vt:lpstr>Справочник</vt:lpstr>
      <vt:lpstr>Тарифы</vt:lpstr>
      <vt:lpstr>Расчет стоимости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2019-02-18T09:43:29Z</dcterms:modified>
</cp:coreProperties>
</file>