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hollow-knight-js\"/>
    </mc:Choice>
  </mc:AlternateContent>
  <xr:revisionPtr revIDLastSave="0" documentId="13_ncr:1_{0B6EC467-6AA3-4B70-B2B7-85AB3FA32EE4}" xr6:coauthVersionLast="47" xr6:coauthVersionMax="47" xr10:uidLastSave="{00000000-0000-0000-0000-000000000000}"/>
  <bookViews>
    <workbookView xWindow="-103" yWindow="-103" windowWidth="22149" windowHeight="11829" activeTab="2" xr2:uid="{5FAA69DA-CD51-4761-BD0F-66EAA2822B57}"/>
  </bookViews>
  <sheets>
    <sheet name="Master" sheetId="1" r:id="rId1"/>
    <sheet name="Flow Program" sheetId="2" r:id="rId2"/>
    <sheet name="Logic Program" sheetId="3" r:id="rId3"/>
    <sheet name="Action Progra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2" l="1"/>
  <c r="L9" i="1" s="1"/>
  <c r="C6" i="2"/>
  <c r="D23" i="3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6" i="4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N19" i="1" l="1"/>
  <c r="N20" i="1"/>
  <c r="N14" i="1"/>
  <c r="N8" i="1"/>
  <c r="N22" i="1"/>
  <c r="N9" i="1"/>
  <c r="N11" i="1"/>
  <c r="N23" i="1"/>
  <c r="N21" i="1"/>
  <c r="N13" i="1"/>
  <c r="N10" i="1"/>
  <c r="N12" i="1"/>
  <c r="N15" i="1"/>
  <c r="N16" i="1"/>
  <c r="N17" i="1"/>
  <c r="N18" i="1"/>
  <c r="D24" i="2"/>
  <c r="L8" i="1" s="1"/>
  <c r="C6" i="3"/>
  <c r="M17" i="1" s="1"/>
  <c r="M20" i="1" l="1"/>
  <c r="M10" i="1"/>
  <c r="M9" i="1"/>
  <c r="M11" i="1"/>
  <c r="M13" i="1"/>
  <c r="M14" i="1"/>
  <c r="M22" i="1"/>
  <c r="M21" i="1"/>
  <c r="M23" i="1"/>
  <c r="M18" i="1"/>
  <c r="M8" i="1"/>
  <c r="C8" i="1" s="1"/>
  <c r="M12" i="1"/>
  <c r="M16" i="1"/>
  <c r="M19" i="1"/>
  <c r="M15" i="1"/>
  <c r="G24" i="2"/>
  <c r="L11" i="1" s="1"/>
  <c r="K24" i="2"/>
  <c r="L15" i="1" s="1"/>
  <c r="O24" i="2"/>
  <c r="L19" i="1" s="1"/>
  <c r="S24" i="2"/>
  <c r="L23" i="1" s="1"/>
  <c r="J24" i="2"/>
  <c r="L14" i="1" s="1"/>
  <c r="N24" i="2"/>
  <c r="L18" i="1" s="1"/>
  <c r="R24" i="2"/>
  <c r="L22" i="1" s="1"/>
  <c r="H24" i="2"/>
  <c r="L12" i="1" s="1"/>
  <c r="L24" i="2"/>
  <c r="L16" i="1" s="1"/>
  <c r="P24" i="2"/>
  <c r="L20" i="1" s="1"/>
  <c r="I24" i="2"/>
  <c r="L13" i="1" s="1"/>
  <c r="M24" i="2"/>
  <c r="L17" i="1" s="1"/>
  <c r="Q24" i="2"/>
  <c r="L21" i="1" s="1"/>
  <c r="F24" i="2"/>
  <c r="L10" i="1" s="1"/>
  <c r="C23" i="1" l="1"/>
  <c r="D23" i="1" s="1"/>
  <c r="C22" i="1"/>
  <c r="D22" i="1" s="1"/>
  <c r="C9" i="1"/>
  <c r="D9" i="1" s="1"/>
  <c r="C13" i="1"/>
  <c r="D13" i="1" s="1"/>
  <c r="C10" i="1"/>
  <c r="D10" i="1" s="1"/>
  <c r="C15" i="1"/>
  <c r="D15" i="1" s="1"/>
  <c r="C20" i="1"/>
  <c r="D20" i="1" s="1"/>
  <c r="C14" i="1"/>
  <c r="D14" i="1" s="1"/>
  <c r="C12" i="1"/>
  <c r="D12" i="1" s="1"/>
  <c r="C18" i="1"/>
  <c r="D18" i="1" s="1"/>
  <c r="C21" i="1"/>
  <c r="D21" i="1" s="1"/>
  <c r="C16" i="1"/>
  <c r="D16" i="1" s="1"/>
  <c r="C11" i="1"/>
  <c r="D11" i="1" s="1"/>
  <c r="C19" i="1"/>
  <c r="D19" i="1" s="1"/>
  <c r="C17" i="1"/>
  <c r="D17" i="1" s="1"/>
  <c r="D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TinTin</author>
  </authors>
  <commentList>
    <comment ref="D5" authorId="0" shapeId="0" xr:uid="{0B27F2A2-5A4B-4EC5-8A86-6F4C02866BAD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Benar = 2 
Salah / Kurang = 1
Tidak Buat = 0
</t>
        </r>
      </text>
    </comment>
    <comment ref="O5" authorId="0" shapeId="0" xr:uid="{CABC83C1-1004-4A28-9332-D9867FAED462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charset val="1"/>
          </rPr>
          <t xml:space="preserve">
- berhasil login dengan username dan password yang sesuai</t>
        </r>
      </text>
    </comment>
    <comment ref="P5" authorId="0" shapeId="0" xr:uid="{FD590FF1-21E2-4944-A5C5-7924BB58E038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dokumentasi konsisten ( 1 bahasa )
- keseluruh layout rapih (dapat dibaca)</t>
        </r>
      </text>
    </comment>
    <comment ref="E6" authorId="0" shapeId="0" xr:uid="{03267D06-FB38-45C8-A530-272C45C0EF0D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attribute sesuai
* cari yang terbaik</t>
        </r>
      </text>
    </comment>
    <comment ref="F6" authorId="0" shapeId="0" xr:uid="{9421A119-6A56-4818-AF0E-5E8D9658C61E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tida boleh mengambil data dari model (ex. new Model / Model.Get)
- terdapat min 1 javafx component (label, pane, etc) 
* cari yang terbaik</t>
        </r>
      </text>
    </comment>
    <comment ref="G6" authorId="0" shapeId="0" xr:uid="{BB9EBF2F-9261-49E4-96A6-C79FA0EC5321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" authorId="0" shapeId="0" xr:uid="{B7EF1045-A904-4FCA-9C42-B8724E0BDF12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- menggunakan query SELECT dan berhasil diexecute</t>
        </r>
      </text>
    </comment>
    <comment ref="I6" authorId="0" shapeId="0" xr:uid="{95A39C94-C555-4AD2-B029-853C8C46BDF6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- menggunakan query INSERT dan berhasil diexecute</t>
        </r>
      </text>
    </comment>
    <comment ref="J6" authorId="0" shapeId="0" xr:uid="{086993F7-4D47-4FD7-A0C6-0ADDDF0BD633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- menggunakan query UPDATE dan berhasil diexecute</t>
        </r>
      </text>
    </comment>
    <comment ref="K6" authorId="0" shapeId="0" xr:uid="{E15BEB93-3BA6-40C5-834A-92B424BE9ED2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- menggunakan query DELETE dan berhasil diexecute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tc={4514AF01-7E8F-4C1D-AC88-7E521B8F31F8}</author>
    <author>TinTin</author>
    <author>tc={897B24F7-839A-412D-8359-372DB9751EB0}</author>
  </authors>
  <commentList>
    <comment ref="C6" authorId="0" shapeId="0" xr:uid="{4514AF01-7E8F-4C1D-AC88-7E521B8F31F8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Weight</t>
      </text>
    </comment>
    <comment ref="B7" authorId="1" shapeId="0" xr:uid="{96DC894D-359C-4A93-B473-EFC593717AA9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- Sesuai  = 2
- Tidak Sesuai = 1
- Tidak ada =  0</t>
        </r>
      </text>
    </comment>
    <comment ref="C7" authorId="2" shapeId="0" xr:uid="{897B24F7-839A-412D-8359-372DB9751EB0}">
      <text>
        <t>[Threaded comment]
Your version of Excel allows you to read this threaded comment; however, any edits to it will get removed if the file is opened in a newer version of Excel. Learn more: https://go.microsoft.com/fwlink/?linkid=870924
Comment:
    1 -&gt; Easy
2 -&gt; Medium
3 -&gt; Hard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tc={37940635-88FF-4125-B9A4-34C7F9E3EBD2}</author>
    <author>TinTin</author>
    <author>tc={074E87B6-7FAC-42E0-8A7C-A8F306C30F53}</author>
  </authors>
  <commentList>
    <comment ref="C6" authorId="0" shapeId="0" xr:uid="{37940635-88FF-4125-B9A4-34C7F9E3EBD2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Weight</t>
      </text>
    </comment>
    <comment ref="B7" authorId="1" shapeId="0" xr:uid="{A6913EE4-0BAE-4289-8345-ED31A52DB279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Benar + Lengkap = 2 Salah/Kurang = 1 
Tidak Ada  = 0</t>
        </r>
      </text>
    </comment>
    <comment ref="C7" authorId="2" shapeId="0" xr:uid="{074E87B6-7FAC-42E0-8A7C-A8F306C30F53}">
      <text>
        <t>[Threaded comment]
Your version of Excel allows you to read this threaded comment; however, any edits to it will get removed if the file is opened in a newer version of Excel. Learn more: https://go.microsoft.com/fwlink/?linkid=870924
Comment:
    1 -&gt; Easy
2 -&gt; Medium
3 -&gt; Hard</t>
      </text>
    </comment>
    <comment ref="B10" authorId="1" shapeId="0" xr:uid="{4A687BA3-C4F7-4630-84F3-8FF5186CCD3E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- validate added quantity book more than book stock
- must be numeric</t>
        </r>
      </text>
    </comment>
    <comment ref="B12" authorId="1" shapeId="0" xr:uid="{C3B81BD3-01B7-47C5-9243-8516C8466AA6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- must be numeric
- must be digit</t>
        </r>
      </text>
    </comment>
    <comment ref="B13" authorId="1" shapeId="0" xr:uid="{DE13F0B5-97C5-4721-9B70-D14F6FBC846E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- must be debit/credit</t>
        </r>
      </text>
    </comment>
    <comment ref="B15" authorId="1" shapeId="0" xr:uid="{4A3C0E72-8F65-4C5B-8626-06E6A7C69A7D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- must be unique</t>
        </r>
      </text>
    </comment>
    <comment ref="B16" authorId="1" shapeId="0" xr:uid="{0A8019C8-ACB2-4CF9-8011-CCAE3C87B86E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- must be numeric
- must be more than 15000</t>
        </r>
      </text>
    </comment>
    <comment ref="B18" authorId="1" shapeId="0" xr:uid="{10941CC2-5BA0-4A32-93FC-C8FD0F82D237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- must be numeric
- must be more than zero</t>
        </r>
      </text>
    </comment>
    <comment ref="B19" authorId="1" shapeId="0" xr:uid="{B494F6C0-CBE1-4B05-AF53-1399EF33D8DB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- must be alphanumeric
- must be more than zero</t>
        </r>
      </text>
    </comment>
    <comment ref="B21" authorId="1" shapeId="0" xr:uid="{F67D96B7-1E58-43E0-9E26-75987243C555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- cannot be null</t>
        </r>
      </text>
    </comment>
    <comment ref="B22" authorId="1" shapeId="0" xr:uid="{AC9FC8DC-87EA-44EC-AEC9-26D02E65091B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- cannot be null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tc={9848147B-9739-4C88-AB72-DB14070A10C1}</author>
    <author>TinTin</author>
    <author>tc={746908A6-6130-4F4D-A38C-69020E311D21}</author>
  </authors>
  <commentList>
    <comment ref="C6" authorId="0" shapeId="0" xr:uid="{9848147B-9739-4C88-AB72-DB14070A10C1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Weight</t>
      </text>
    </comment>
    <comment ref="B7" authorId="1" shapeId="0" xr:uid="{CCDABD2C-159A-46EF-85A2-39723C6BF212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Benar + Lengkap = 2 
Salah/Kurang = 1 
Tidak Ada  = 0</t>
        </r>
      </text>
    </comment>
    <comment ref="C7" authorId="2" shapeId="0" xr:uid="{746908A6-6130-4F4D-A38C-69020E311D21}">
      <text>
        <t>[Threaded comment]
Your version of Excel allows you to read this threaded comment; however, any edits to it will get removed if the file is opened in a newer version of Excel. Learn more: https://go.microsoft.com/fwlink/?linkid=870924
Comment:
    1 -&gt; Easy
2 -&gt; Medium
3 -&gt; Hard</t>
      </text>
    </comment>
    <comment ref="B10" authorId="1" shapeId="0" xr:uid="{4FBBA112-F7FE-47F5-B6FB-3ACE3CF7F477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total price = pertambahan dari book price setiap cart</t>
        </r>
      </text>
    </comment>
    <comment ref="B12" authorId="1" shapeId="0" xr:uid="{92AA7ED4-6E31-42EC-A035-6502525D4F3F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kalkulasi total price dengan diskon promo yang dipakai</t>
        </r>
      </text>
    </comment>
    <comment ref="B13" authorId="1" shapeId="0" xr:uid="{D4125367-AB03-44EB-A195-BAFF8E33ECD1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create transaction
- transaction detail
- remove cart
* semua harus benar 
</t>
        </r>
      </text>
    </comment>
    <comment ref="B16" authorId="1" shapeId="0" xr:uid="{4F7AFC1A-8776-46A8-A83E-E9204593375F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display transaction detail based on transaction</t>
        </r>
      </text>
    </comment>
    <comment ref="B18" authorId="1" shapeId="0" xr:uid="{55D87D04-D632-435A-A0AB-7D460B4EA032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display transaction detail based on transaction</t>
        </r>
      </text>
    </comment>
    <comment ref="B19" authorId="1" shapeId="0" xr:uid="{42EFC9F8-CB00-499E-8876-1CB479210476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display transaction berdasarkan year dan bulan yang dipilih</t>
        </r>
      </text>
    </comment>
  </commentList>
</comments>
</file>

<file path=xl/sharedStrings.xml><?xml version="1.0" encoding="utf-8"?>
<sst xmlns="http://schemas.openxmlformats.org/spreadsheetml/2006/main" count="81" uniqueCount="63">
  <si>
    <t>Documentation</t>
  </si>
  <si>
    <t>Logic</t>
  </si>
  <si>
    <t>Grade</t>
  </si>
  <si>
    <t>Score</t>
  </si>
  <si>
    <t>Flow Program</t>
  </si>
  <si>
    <t>Status</t>
  </si>
  <si>
    <t>Weight</t>
  </si>
  <si>
    <t>Authentication</t>
  </si>
  <si>
    <t>Group Number</t>
  </si>
  <si>
    <t>MVC Architecture</t>
  </si>
  <si>
    <t>Database Operational</t>
  </si>
  <si>
    <t>COMP6115 - Object-Oriented Analysis &amp; Design</t>
  </si>
  <si>
    <t>Template Correction PRY</t>
  </si>
  <si>
    <t>Logic Program</t>
  </si>
  <si>
    <t>Flow Program based on Sequence Diagram</t>
  </si>
  <si>
    <t>AddToCart</t>
  </si>
  <si>
    <t>Checkout</t>
  </si>
  <si>
    <t>Create Account</t>
  </si>
  <si>
    <t>Create Book</t>
  </si>
  <si>
    <t>Create Promo Code</t>
  </si>
  <si>
    <t>Delete Book</t>
  </si>
  <si>
    <t>Delete Promo Code</t>
  </si>
  <si>
    <t>Hire Staff</t>
  </si>
  <si>
    <t>Update Book</t>
  </si>
  <si>
    <t>Update Promo Code</t>
  </si>
  <si>
    <t>View Cart</t>
  </si>
  <si>
    <t>View Financial Report</t>
  </si>
  <si>
    <t>View Product</t>
  </si>
  <si>
    <t>View Promo Code</t>
  </si>
  <si>
    <t>View Transaction History</t>
  </si>
  <si>
    <t>Calculate Total Price</t>
  </si>
  <si>
    <t>Add To Cart</t>
  </si>
  <si>
    <t>Validate Card Number</t>
  </si>
  <si>
    <t>Validate Payment Type</t>
  </si>
  <si>
    <t>Validate Book Quantity</t>
  </si>
  <si>
    <t>Promo</t>
  </si>
  <si>
    <t>Validate Promo Code</t>
  </si>
  <si>
    <t>Validate Promo Discount</t>
  </si>
  <si>
    <t>Admin</t>
  </si>
  <si>
    <t>Validate Book Price</t>
  </si>
  <si>
    <t>Validate Book Stock</t>
  </si>
  <si>
    <t>Manager</t>
  </si>
  <si>
    <t>Validate Month</t>
  </si>
  <si>
    <t>Validate Year</t>
  </si>
  <si>
    <t>Create</t>
  </si>
  <si>
    <t>Update</t>
  </si>
  <si>
    <t>Delete</t>
  </si>
  <si>
    <t>Select</t>
  </si>
  <si>
    <t>EXAMPLE</t>
  </si>
  <si>
    <t>Model</t>
  </si>
  <si>
    <t>View</t>
  </si>
  <si>
    <t>Controller</t>
  </si>
  <si>
    <t>Action</t>
  </si>
  <si>
    <t>Action Program</t>
  </si>
  <si>
    <t>Calculate Promo Discount</t>
  </si>
  <si>
    <t>Display Success/Thankyou Message</t>
  </si>
  <si>
    <t>Transaction History</t>
  </si>
  <si>
    <t>Display Transaction Detail</t>
  </si>
  <si>
    <t>Succesfully Create Transaction</t>
  </si>
  <si>
    <t>View Transaction</t>
  </si>
  <si>
    <t>Display Transaction with Year and Month</t>
  </si>
  <si>
    <t>Corrector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</si>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</sst>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7" fillId="12" borderId="2" xfId="0" applyFont="1" applyFill="1" applyBorder="1" applyAlignment="1">
      <alignment vertical="center"/>
    </xf>
    <xf numFmtId="0" fontId="7" fillId="12" borderId="3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right" vertical="center"/>
    </xf>
    <xf numFmtId="0" fontId="7" fillId="12" borderId="3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9966"/>
      <color rgb="FFCCECFF"/>
      <color rgb="FFCCCCFF"/>
      <color rgb="FFCC66FF"/>
      <color rgb="FF6699FF"/>
      <color rgb="FFFC68AE"/>
      <color rgb="FF9999FF"/>
      <color rgb="FF6666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enaldy" id="{9DBBB890-6DC7-41D6-8461-0A26B11FDAA6}" userId="S::renaldy@binus.edu::a59edd47-9002-4fa5-97b4-f749a3d3e79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6" dT="2022-10-28T09:29:19.54" personId="{9DBBB890-6DC7-41D6-8461-0A26B11FDAA6}" id="{4514AF01-7E8F-4C1D-AC88-7E521B8F31F8}">
    <text>Total Weight</text>
  </threadedComment>
  <threadedComment ref="C7" dT="2022-10-28T09:26:54.59" personId="{9DBBB890-6DC7-41D6-8461-0A26B11FDAA6}" id="{897B24F7-839A-412D-8359-372DB9751EB0}">
    <text>1 -&gt; Easy
2 -&gt; Medium
3 -&gt; Hard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6" dT="2022-10-28T09:29:19.54" personId="{9DBBB890-6DC7-41D6-8461-0A26B11FDAA6}" id="{37940635-88FF-4125-B9A4-34C7F9E3EBD2}">
    <text>Total Weight</text>
  </threadedComment>
  <threadedComment ref="C7" dT="2022-10-28T09:26:54.59" personId="{9DBBB890-6DC7-41D6-8461-0A26B11FDAA6}" id="{074E87B6-7FAC-42E0-8A7C-A8F306C30F53}">
    <text>1 -&gt; Easy
2 -&gt; Medium
3 -&gt; Hard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6" dT="2022-10-28T09:29:19.54" personId="{9DBBB890-6DC7-41D6-8461-0A26B11FDAA6}" id="{9848147B-9739-4C88-AB72-DB14070A10C1}">
    <text>Total Weight</text>
  </threadedComment>
  <threadedComment ref="C7" dT="2022-10-28T09:26:54.59" personId="{9DBBB890-6DC7-41D6-8461-0A26B11FDAA6}" id="{746908A6-6130-4F4D-A38C-69020E311D21}">
    <text>1 -&gt; Easy
2 -&gt; Medium
3 -&gt; Hard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86E0A-BF75-45AD-BAFB-97FFFB484BCE}">
  <dimension ref="B2:Q31"/>
  <sheetViews>
    <sheetView showGridLines="0" topLeftCell="B2" zoomScaleNormal="100" workbookViewId="0">
      <selection activeCell="F25" sqref="F25"/>
    </sheetView>
  </sheetViews>
  <sheetFormatPr defaultColWidth="9.15234375" defaultRowHeight="14.6" x14ac:dyDescent="0.4"/>
  <cols>
    <col min="1" max="1" width="5.15234375" style="1" customWidth="1"/>
    <col min="2" max="2" width="12.53515625" style="6" customWidth="1"/>
    <col min="3" max="6" width="10.69140625" style="6" customWidth="1"/>
    <col min="7" max="10" width="17.69140625" style="6" customWidth="1"/>
    <col min="11" max="11" width="20.53515625" style="6" customWidth="1"/>
    <col min="12" max="16" width="15.69140625" style="6" customWidth="1"/>
    <col min="17" max="17" width="10.69140625" style="6" customWidth="1"/>
    <col min="18" max="16384" width="9.15234375" style="1"/>
  </cols>
  <sheetData>
    <row r="2" spans="2:17" ht="20.6" x14ac:dyDescent="0.4">
      <c r="B2" s="33" t="s">
        <v>12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</row>
    <row r="3" spans="2:17" ht="18.45" x14ac:dyDescent="0.4">
      <c r="B3" s="34" t="s">
        <v>11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</row>
    <row r="4" spans="2:17" ht="15" customHeight="1" x14ac:dyDescent="0.4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2:17" ht="15" customHeight="1" x14ac:dyDescent="0.4">
      <c r="B5" s="36" t="s">
        <v>8</v>
      </c>
      <c r="C5" s="37" t="s">
        <v>3</v>
      </c>
      <c r="D5" s="37" t="s">
        <v>2</v>
      </c>
      <c r="E5" s="39" t="s">
        <v>9</v>
      </c>
      <c r="F5" s="40"/>
      <c r="G5" s="41"/>
      <c r="H5" s="35" t="s">
        <v>10</v>
      </c>
      <c r="I5" s="35"/>
      <c r="J5" s="35"/>
      <c r="K5" s="35"/>
      <c r="L5" s="38" t="s">
        <v>4</v>
      </c>
      <c r="M5" s="38" t="s">
        <v>1</v>
      </c>
      <c r="N5" s="38" t="s">
        <v>52</v>
      </c>
      <c r="O5" s="42" t="s">
        <v>7</v>
      </c>
      <c r="P5" s="42" t="s">
        <v>0</v>
      </c>
      <c r="Q5" s="32" t="s">
        <v>5</v>
      </c>
    </row>
    <row r="6" spans="2:17" ht="15" customHeight="1" x14ac:dyDescent="0.4">
      <c r="B6" s="36"/>
      <c r="C6" s="37"/>
      <c r="D6" s="37"/>
      <c r="E6" s="12" t="s">
        <v>49</v>
      </c>
      <c r="F6" s="12" t="s">
        <v>50</v>
      </c>
      <c r="G6" s="12" t="s">
        <v>51</v>
      </c>
      <c r="H6" s="15" t="s">
        <v>47</v>
      </c>
      <c r="I6" s="15" t="s">
        <v>44</v>
      </c>
      <c r="J6" s="15" t="s">
        <v>45</v>
      </c>
      <c r="K6" s="15" t="s">
        <v>46</v>
      </c>
      <c r="L6" s="38"/>
      <c r="M6" s="38"/>
      <c r="N6" s="38"/>
      <c r="O6" s="42"/>
      <c r="P6" s="42"/>
      <c r="Q6" s="32"/>
    </row>
    <row r="7" spans="2:17" ht="15" customHeight="1" x14ac:dyDescent="0.4">
      <c r="B7" s="36"/>
      <c r="C7" s="37"/>
      <c r="D7" s="37"/>
      <c r="E7" s="13">
        <v>5</v>
      </c>
      <c r="F7" s="13">
        <v>5</v>
      </c>
      <c r="G7" s="13">
        <v>5</v>
      </c>
      <c r="H7" s="15">
        <v>2</v>
      </c>
      <c r="I7" s="15">
        <v>2</v>
      </c>
      <c r="J7" s="15">
        <v>2</v>
      </c>
      <c r="K7" s="15">
        <v>2</v>
      </c>
      <c r="L7" s="17">
        <v>40</v>
      </c>
      <c r="M7" s="17">
        <v>15</v>
      </c>
      <c r="N7" s="17">
        <v>15</v>
      </c>
      <c r="O7" s="13">
        <v>3</v>
      </c>
      <c r="P7" s="13">
        <v>4</v>
      </c>
      <c r="Q7" s="3"/>
    </row>
    <row r="8" spans="2:17" ht="15" customHeight="1" x14ac:dyDescent="0.4">
      <c r="B8" s="11" t="s">
        <v>48</v>
      </c>
      <c r="C8" s="11">
        <f>IF(ISBLANK(Q8), ROUNDUP(SUMPRODUCT($E$7:$K$7, E8:K8) / 2 + SUM(L8:N8) + SUMPRODUCT($O$7:$P$7, O8:P8) / 2, 0), 0)</f>
        <v>100</v>
      </c>
      <c r="D8" s="11" t="str">
        <f xml:space="preserve"> IF(C8 &gt;= 85, "A", IF(C8&gt;= 75, "B", IF(C8&gt;=65,"C", IF(C8&gt;=55, "D", "E"))))</f>
        <v>A</v>
      </c>
      <c r="E8" s="14">
        <v>2</v>
      </c>
      <c r="F8" s="14">
        <v>2</v>
      </c>
      <c r="G8" s="14">
        <v>2</v>
      </c>
      <c r="H8" s="16">
        <v>2</v>
      </c>
      <c r="I8" s="16">
        <v>2</v>
      </c>
      <c r="J8" s="16">
        <v>2</v>
      </c>
      <c r="K8" s="16">
        <v>2</v>
      </c>
      <c r="L8" s="18">
        <f>HLOOKUP(B8,'Flow Program'!D$8:S$24,17,FALSE) /'Flow Program'!$C$6 *$L$7</f>
        <v>40</v>
      </c>
      <c r="M8" s="18">
        <f>HLOOKUP(B8,'Logic Program'!D$8:S$23,16,FALSE) /'Logic Program'!$C$6 *$M$7</f>
        <v>15</v>
      </c>
      <c r="N8" s="18">
        <f>HLOOKUP(B8,'Action Program'!D$8:S$23,13,FALSE) /'Action Program'!$C$6 *$N$7</f>
        <v>15</v>
      </c>
      <c r="O8" s="14">
        <v>2</v>
      </c>
      <c r="P8" s="14">
        <v>2</v>
      </c>
      <c r="Q8" s="5"/>
    </row>
    <row r="9" spans="2:17" ht="15" customHeight="1" x14ac:dyDescent="0.4">
      <c r="B9" s="11">
        <v>1</v>
      </c>
      <c r="C9" s="11">
        <f t="shared" ref="C9:C23" si="0">IF(ISBLANK(Q9), ROUNDUP(SUMPRODUCT($G$7:$K$7, G9:K9) / 2 + SUM(L9:M9) + SUMPRODUCT($O$7:$P$7, O9:P9) / 2, 0), 0)</f>
        <v>0</v>
      </c>
      <c r="D9" s="11" t="str">
        <f xml:space="preserve"> IF(C9 &gt;= 85, "A", IF(C9&gt;= 75, "B", IF(C9&gt;=65,"C", IF(C9&gt;=55, "D", "E"))))</f>
        <v>E</v>
      </c>
      <c r="E9" s="14"/>
      <c r="F9" s="14"/>
      <c r="G9" s="14"/>
      <c r="H9" s="16"/>
      <c r="I9" s="16"/>
      <c r="J9" s="16"/>
      <c r="K9" s="16"/>
      <c r="L9" s="18">
        <f>HLOOKUP(B9,'Flow Program'!D$8:S$24,17,FALSE) /'Flow Program'!$C$6 *$L$7</f>
        <v>0</v>
      </c>
      <c r="M9" s="18">
        <f>HLOOKUP(B9,'Logic Program'!D$8:S$23,16,FALSE) /'Logic Program'!$C$6 *$M$7</f>
        <v>0</v>
      </c>
      <c r="N9" s="18">
        <f>HLOOKUP(B9,'Action Program'!D$8:S$23,13,FALSE) /'Action Program'!$C$6 *$N$7</f>
        <v>0</v>
      </c>
      <c r="O9" s="14"/>
      <c r="P9" s="14"/>
      <c r="Q9" s="5"/>
    </row>
    <row r="10" spans="2:17" ht="15" customHeight="1" x14ac:dyDescent="0.4">
      <c r="B10" s="11">
        <v>2</v>
      </c>
      <c r="C10" s="11">
        <f t="shared" si="0"/>
        <v>0</v>
      </c>
      <c r="D10" s="11" t="str">
        <f t="shared" ref="D10:D23" si="1" xml:space="preserve"> IF(C10 &gt;= 85, "A", IF(C10&gt;= 75, "B", IF(C10&gt;=65,"C", IF(C10&gt;=55, "D", "E"))))</f>
        <v>E</v>
      </c>
      <c r="E10" s="14"/>
      <c r="F10" s="14"/>
      <c r="G10" s="14"/>
      <c r="H10" s="16"/>
      <c r="I10" s="16"/>
      <c r="J10" s="16"/>
      <c r="K10" s="16"/>
      <c r="L10" s="18">
        <f>HLOOKUP(B10,'Flow Program'!D$8:S$24,17,FALSE) /'Flow Program'!$C$6 *$L$7</f>
        <v>0</v>
      </c>
      <c r="M10" s="18">
        <f>HLOOKUP(B10,'Logic Program'!D$8:S$23,16,FALSE) /'Logic Program'!$C$6 *$M$7</f>
        <v>0</v>
      </c>
      <c r="N10" s="18">
        <f>HLOOKUP(B10,'Action Program'!D$8:S$23,13,FALSE) /'Action Program'!$C$6 *$N$7</f>
        <v>0</v>
      </c>
      <c r="O10" s="14"/>
      <c r="P10" s="14"/>
      <c r="Q10" s="5"/>
    </row>
    <row r="11" spans="2:17" ht="15" customHeight="1" x14ac:dyDescent="0.4">
      <c r="B11" s="11">
        <v>3</v>
      </c>
      <c r="C11" s="11">
        <f t="shared" si="0"/>
        <v>0</v>
      </c>
      <c r="D11" s="11" t="str">
        <f t="shared" si="1"/>
        <v>E</v>
      </c>
      <c r="E11" s="14"/>
      <c r="F11" s="14"/>
      <c r="G11" s="14"/>
      <c r="H11" s="16"/>
      <c r="I11" s="16"/>
      <c r="J11" s="16"/>
      <c r="K11" s="16"/>
      <c r="L11" s="18">
        <f>HLOOKUP(B11,'Flow Program'!D$8:S$24,17,FALSE) /'Flow Program'!$C$6 *$L$7</f>
        <v>0</v>
      </c>
      <c r="M11" s="18">
        <f>HLOOKUP(B11,'Logic Program'!D$8:S$23,16,FALSE) /'Logic Program'!$C$6 *$M$7</f>
        <v>0</v>
      </c>
      <c r="N11" s="18">
        <f>HLOOKUP(B11,'Action Program'!D$8:S$23,13,FALSE) /'Action Program'!$C$6 *$N$7</f>
        <v>0</v>
      </c>
      <c r="O11" s="14"/>
      <c r="P11" s="14"/>
      <c r="Q11" s="5"/>
    </row>
    <row r="12" spans="2:17" ht="15" customHeight="1" x14ac:dyDescent="0.4">
      <c r="B12" s="11">
        <v>4</v>
      </c>
      <c r="C12" s="11">
        <f t="shared" si="0"/>
        <v>0</v>
      </c>
      <c r="D12" s="11" t="str">
        <f t="shared" si="1"/>
        <v>E</v>
      </c>
      <c r="E12" s="14"/>
      <c r="F12" s="14"/>
      <c r="G12" s="14"/>
      <c r="H12" s="16"/>
      <c r="I12" s="16"/>
      <c r="J12" s="16"/>
      <c r="K12" s="16"/>
      <c r="L12" s="18">
        <f>HLOOKUP(B12,'Flow Program'!D$8:S$24,17,FALSE) /'Flow Program'!$C$6 *$L$7</f>
        <v>0</v>
      </c>
      <c r="M12" s="18">
        <f>HLOOKUP(B12,'Logic Program'!D$8:S$23,16,FALSE) /'Logic Program'!$C$6 *$M$7</f>
        <v>0</v>
      </c>
      <c r="N12" s="18">
        <f>HLOOKUP(B12,'Action Program'!D$8:S$23,13,FALSE) /'Action Program'!$C$6 *$N$7</f>
        <v>0</v>
      </c>
      <c r="O12" s="14"/>
      <c r="P12" s="14"/>
      <c r="Q12" s="5"/>
    </row>
    <row r="13" spans="2:17" ht="15" customHeight="1" x14ac:dyDescent="0.4">
      <c r="B13" s="11">
        <v>5</v>
      </c>
      <c r="C13" s="11">
        <f t="shared" si="0"/>
        <v>0</v>
      </c>
      <c r="D13" s="11" t="str">
        <f t="shared" si="1"/>
        <v>E</v>
      </c>
      <c r="E13" s="14"/>
      <c r="F13" s="14"/>
      <c r="G13" s="14"/>
      <c r="H13" s="16"/>
      <c r="I13" s="16"/>
      <c r="J13" s="16"/>
      <c r="K13" s="16"/>
      <c r="L13" s="18">
        <f>HLOOKUP(B13,'Flow Program'!D$8:S$24,17,FALSE) /'Flow Program'!$C$6 *$L$7</f>
        <v>0</v>
      </c>
      <c r="M13" s="18">
        <f>HLOOKUP(B13,'Logic Program'!D$8:S$23,16,FALSE) /'Logic Program'!$C$6 *$M$7</f>
        <v>0</v>
      </c>
      <c r="N13" s="18">
        <f>HLOOKUP(B13,'Action Program'!D$8:S$23,13,FALSE) /'Action Program'!$C$6 *$N$7</f>
        <v>0</v>
      </c>
      <c r="O13" s="14"/>
      <c r="P13" s="14"/>
      <c r="Q13" s="5"/>
    </row>
    <row r="14" spans="2:17" ht="15" customHeight="1" x14ac:dyDescent="0.4">
      <c r="B14" s="11">
        <v>6</v>
      </c>
      <c r="C14" s="11">
        <f t="shared" si="0"/>
        <v>0</v>
      </c>
      <c r="D14" s="11" t="str">
        <f t="shared" si="1"/>
        <v>E</v>
      </c>
      <c r="E14" s="14"/>
      <c r="F14" s="14"/>
      <c r="G14" s="14"/>
      <c r="H14" s="16"/>
      <c r="I14" s="16"/>
      <c r="J14" s="16"/>
      <c r="K14" s="16"/>
      <c r="L14" s="18">
        <f>HLOOKUP(B14,'Flow Program'!D$8:S$24,17,FALSE) /'Flow Program'!$C$6 *$L$7</f>
        <v>0</v>
      </c>
      <c r="M14" s="18">
        <f>HLOOKUP(B14,'Logic Program'!D$8:S$23,16,FALSE) /'Logic Program'!$C$6 *$M$7</f>
        <v>0</v>
      </c>
      <c r="N14" s="18">
        <f>HLOOKUP(B14,'Action Program'!D$8:S$23,13,FALSE) /'Action Program'!$C$6 *$N$7</f>
        <v>0</v>
      </c>
      <c r="O14" s="14"/>
      <c r="P14" s="14"/>
      <c r="Q14" s="5"/>
    </row>
    <row r="15" spans="2:17" ht="15" customHeight="1" x14ac:dyDescent="0.4">
      <c r="B15" s="11">
        <v>7</v>
      </c>
      <c r="C15" s="11">
        <f t="shared" si="0"/>
        <v>0</v>
      </c>
      <c r="D15" s="11" t="str">
        <f t="shared" si="1"/>
        <v>E</v>
      </c>
      <c r="E15" s="14"/>
      <c r="F15" s="14"/>
      <c r="G15" s="14"/>
      <c r="H15" s="16"/>
      <c r="I15" s="16"/>
      <c r="J15" s="16"/>
      <c r="K15" s="16"/>
      <c r="L15" s="18">
        <f>HLOOKUP(B15,'Flow Program'!D$8:S$24,17,FALSE) /'Flow Program'!$C$6 *$L$7</f>
        <v>0</v>
      </c>
      <c r="M15" s="18">
        <f>HLOOKUP(B15,'Logic Program'!D$8:S$23,16,FALSE) /'Logic Program'!$C$6 *$M$7</f>
        <v>0</v>
      </c>
      <c r="N15" s="18">
        <f>HLOOKUP(B15,'Action Program'!D$8:S$23,13,FALSE) /'Action Program'!$C$6 *$N$7</f>
        <v>0</v>
      </c>
      <c r="O15" s="14"/>
      <c r="P15" s="14"/>
      <c r="Q15" s="5"/>
    </row>
    <row r="16" spans="2:17" ht="15" customHeight="1" x14ac:dyDescent="0.4">
      <c r="B16" s="11">
        <v>8</v>
      </c>
      <c r="C16" s="11">
        <f t="shared" si="0"/>
        <v>0</v>
      </c>
      <c r="D16" s="11" t="str">
        <f t="shared" si="1"/>
        <v>E</v>
      </c>
      <c r="E16" s="14"/>
      <c r="F16" s="14"/>
      <c r="G16" s="14"/>
      <c r="H16" s="16"/>
      <c r="I16" s="16"/>
      <c r="J16" s="16"/>
      <c r="K16" s="16"/>
      <c r="L16" s="18">
        <f>HLOOKUP(B16,'Flow Program'!D$8:S$24,17,FALSE) /'Flow Program'!$C$6 *$L$7</f>
        <v>0</v>
      </c>
      <c r="M16" s="18">
        <f>HLOOKUP(B16,'Logic Program'!D$8:S$23,16,FALSE) /'Logic Program'!$C$6 *$M$7</f>
        <v>0</v>
      </c>
      <c r="N16" s="18">
        <f>HLOOKUP(B16,'Action Program'!D$8:S$23,13,FALSE) /'Action Program'!$C$6 *$N$7</f>
        <v>0</v>
      </c>
      <c r="O16" s="14"/>
      <c r="P16" s="14"/>
      <c r="Q16" s="5"/>
    </row>
    <row r="17" spans="2:17" ht="15" customHeight="1" x14ac:dyDescent="0.4">
      <c r="B17" s="11">
        <v>9</v>
      </c>
      <c r="C17" s="11">
        <f t="shared" si="0"/>
        <v>0</v>
      </c>
      <c r="D17" s="11" t="str">
        <f t="shared" si="1"/>
        <v>E</v>
      </c>
      <c r="E17" s="14"/>
      <c r="F17" s="14"/>
      <c r="G17" s="14"/>
      <c r="H17" s="16"/>
      <c r="I17" s="16"/>
      <c r="J17" s="16"/>
      <c r="K17" s="16"/>
      <c r="L17" s="18">
        <f>HLOOKUP(B17,'Flow Program'!D$8:S$24,17,FALSE) /'Flow Program'!$C$6 *$L$7</f>
        <v>0</v>
      </c>
      <c r="M17" s="18">
        <f>HLOOKUP(B17,'Logic Program'!D$8:S$23,16,FALSE) /'Logic Program'!$C$6 *$M$7</f>
        <v>0</v>
      </c>
      <c r="N17" s="18">
        <f>HLOOKUP(B17,'Action Program'!D$8:S$23,13,FALSE) /'Action Program'!$C$6 *$N$7</f>
        <v>0</v>
      </c>
      <c r="O17" s="14"/>
      <c r="P17" s="14"/>
      <c r="Q17" s="5"/>
    </row>
    <row r="18" spans="2:17" ht="15" customHeight="1" x14ac:dyDescent="0.4">
      <c r="B18" s="11">
        <v>10</v>
      </c>
      <c r="C18" s="11">
        <f t="shared" si="0"/>
        <v>0</v>
      </c>
      <c r="D18" s="11" t="str">
        <f t="shared" si="1"/>
        <v>E</v>
      </c>
      <c r="E18" s="14"/>
      <c r="F18" s="14"/>
      <c r="G18" s="14"/>
      <c r="H18" s="16"/>
      <c r="I18" s="16"/>
      <c r="J18" s="16"/>
      <c r="K18" s="16"/>
      <c r="L18" s="18">
        <f>HLOOKUP(B18,'Flow Program'!D$8:S$24,17,FALSE) /'Flow Program'!$C$6 *$L$7</f>
        <v>0</v>
      </c>
      <c r="M18" s="18">
        <f>HLOOKUP(B18,'Logic Program'!D$8:S$23,16,FALSE) /'Logic Program'!$C$6 *$M$7</f>
        <v>0</v>
      </c>
      <c r="N18" s="18">
        <f>HLOOKUP(B18,'Action Program'!D$8:S$23,13,FALSE) /'Action Program'!$C$6 *$N$7</f>
        <v>0</v>
      </c>
      <c r="O18" s="14"/>
      <c r="P18" s="14"/>
      <c r="Q18" s="5"/>
    </row>
    <row r="19" spans="2:17" ht="15" customHeight="1" x14ac:dyDescent="0.4">
      <c r="B19" s="11">
        <v>11</v>
      </c>
      <c r="C19" s="11">
        <f t="shared" si="0"/>
        <v>0</v>
      </c>
      <c r="D19" s="11" t="str">
        <f t="shared" si="1"/>
        <v>E</v>
      </c>
      <c r="E19" s="14"/>
      <c r="F19" s="14"/>
      <c r="G19" s="14"/>
      <c r="H19" s="16"/>
      <c r="I19" s="16"/>
      <c r="J19" s="16"/>
      <c r="K19" s="16"/>
      <c r="L19" s="18">
        <f>HLOOKUP(B19,'Flow Program'!D$8:S$24,17,FALSE) /'Flow Program'!$C$6 *$L$7</f>
        <v>0</v>
      </c>
      <c r="M19" s="18">
        <f>HLOOKUP(B19,'Logic Program'!D$8:S$23,16,FALSE) /'Logic Program'!$C$6 *$M$7</f>
        <v>0</v>
      </c>
      <c r="N19" s="18">
        <f>HLOOKUP(B19,'Action Program'!D$8:S$23,13,FALSE) /'Action Program'!$C$6 *$N$7</f>
        <v>0</v>
      </c>
      <c r="O19" s="14"/>
      <c r="P19" s="14"/>
      <c r="Q19" s="5"/>
    </row>
    <row r="20" spans="2:17" ht="15" customHeight="1" x14ac:dyDescent="0.4">
      <c r="B20" s="11">
        <v>12</v>
      </c>
      <c r="C20" s="11">
        <f t="shared" si="0"/>
        <v>0</v>
      </c>
      <c r="D20" s="11" t="str">
        <f t="shared" si="1"/>
        <v>E</v>
      </c>
      <c r="E20" s="14"/>
      <c r="F20" s="14"/>
      <c r="G20" s="14"/>
      <c r="H20" s="16"/>
      <c r="I20" s="16"/>
      <c r="J20" s="16"/>
      <c r="K20" s="16"/>
      <c r="L20" s="18">
        <f>HLOOKUP(B20,'Flow Program'!D$8:S$24,17,FALSE) /'Flow Program'!$C$6 *$L$7</f>
        <v>0</v>
      </c>
      <c r="M20" s="18">
        <f>HLOOKUP(B20,'Logic Program'!D$8:S$23,16,FALSE) /'Logic Program'!$C$6 *$M$7</f>
        <v>0</v>
      </c>
      <c r="N20" s="18">
        <f>HLOOKUP(B20,'Action Program'!D$8:S$23,13,FALSE) /'Action Program'!$C$6 *$N$7</f>
        <v>0</v>
      </c>
      <c r="O20" s="14"/>
      <c r="P20" s="14"/>
      <c r="Q20" s="5"/>
    </row>
    <row r="21" spans="2:17" ht="15" customHeight="1" x14ac:dyDescent="0.4">
      <c r="B21" s="11">
        <v>13</v>
      </c>
      <c r="C21" s="11">
        <f t="shared" si="0"/>
        <v>0</v>
      </c>
      <c r="D21" s="11" t="str">
        <f t="shared" si="1"/>
        <v>E</v>
      </c>
      <c r="E21" s="14"/>
      <c r="F21" s="14"/>
      <c r="G21" s="14"/>
      <c r="H21" s="16"/>
      <c r="I21" s="16"/>
      <c r="J21" s="16"/>
      <c r="K21" s="16"/>
      <c r="L21" s="18">
        <f>HLOOKUP(B21,'Flow Program'!D$8:S$24,17,FALSE) /'Flow Program'!$C$6 *$L$7</f>
        <v>0</v>
      </c>
      <c r="M21" s="18">
        <f>HLOOKUP(B21,'Logic Program'!D$8:S$23,16,FALSE) /'Logic Program'!$C$6 *$M$7</f>
        <v>0</v>
      </c>
      <c r="N21" s="18">
        <f>HLOOKUP(B21,'Action Program'!D$8:S$23,13,FALSE) /'Action Program'!$C$6 *$N$7</f>
        <v>0</v>
      </c>
      <c r="O21" s="14"/>
      <c r="P21" s="14"/>
      <c r="Q21" s="5"/>
    </row>
    <row r="22" spans="2:17" ht="15" customHeight="1" x14ac:dyDescent="0.4">
      <c r="B22" s="11">
        <v>14</v>
      </c>
      <c r="C22" s="11">
        <f t="shared" si="0"/>
        <v>0</v>
      </c>
      <c r="D22" s="11" t="str">
        <f t="shared" si="1"/>
        <v>E</v>
      </c>
      <c r="E22" s="14"/>
      <c r="F22" s="14"/>
      <c r="G22" s="14"/>
      <c r="H22" s="16"/>
      <c r="I22" s="16"/>
      <c r="J22" s="16"/>
      <c r="K22" s="16"/>
      <c r="L22" s="18">
        <f>HLOOKUP(B22,'Flow Program'!D$8:S$24,17,FALSE) /'Flow Program'!$C$6 *$L$7</f>
        <v>0</v>
      </c>
      <c r="M22" s="18">
        <f>HLOOKUP(B22,'Logic Program'!D$8:S$23,16,FALSE) /'Logic Program'!$C$6 *$M$7</f>
        <v>0</v>
      </c>
      <c r="N22" s="18">
        <f>HLOOKUP(B22,'Action Program'!D$8:S$23,13,FALSE) /'Action Program'!$C$6 *$N$7</f>
        <v>0</v>
      </c>
      <c r="O22" s="14"/>
      <c r="P22" s="14"/>
      <c r="Q22" s="5"/>
    </row>
    <row r="23" spans="2:17" ht="15" customHeight="1" x14ac:dyDescent="0.4">
      <c r="B23" s="11">
        <v>15</v>
      </c>
      <c r="C23" s="11">
        <f t="shared" si="0"/>
        <v>0</v>
      </c>
      <c r="D23" s="11" t="str">
        <f t="shared" si="1"/>
        <v>E</v>
      </c>
      <c r="E23" s="14"/>
      <c r="F23" s="14"/>
      <c r="G23" s="14"/>
      <c r="H23" s="16"/>
      <c r="I23" s="16"/>
      <c r="J23" s="16"/>
      <c r="K23" s="16"/>
      <c r="L23" s="18">
        <f>HLOOKUP(B23,'Flow Program'!D$8:S$24,17,FALSE) /'Flow Program'!$C$6 *$L$7</f>
        <v>0</v>
      </c>
      <c r="M23" s="18">
        <f>HLOOKUP(B23,'Logic Program'!D$8:S$23,16,FALSE) /'Logic Program'!$C$6 *$M$7</f>
        <v>0</v>
      </c>
      <c r="N23" s="18">
        <f>HLOOKUP(B23,'Action Program'!D$8:S$23,13,FALSE) /'Action Program'!$C$6 *$N$7</f>
        <v>0</v>
      </c>
      <c r="O23" s="14"/>
      <c r="P23" s="14"/>
      <c r="Q23" s="5"/>
    </row>
    <row r="24" spans="2:17" ht="15" customHeight="1" x14ac:dyDescent="0.4"/>
    <row r="25" spans="2:17" ht="15" customHeight="1" x14ac:dyDescent="0.4">
      <c r="B25" s="6" t="s">
        <v>61</v>
      </c>
    </row>
    <row r="26" spans="2:17" ht="15" customHeight="1" x14ac:dyDescent="0.4">
      <c r="B26" s="6" t="s">
        <v>62</v>
      </c>
    </row>
    <row r="27" spans="2:17" ht="15" customHeight="1" x14ac:dyDescent="0.4"/>
    <row r="28" spans="2:17" ht="15" customHeight="1" x14ac:dyDescent="0.4"/>
    <row r="29" spans="2:17" ht="15" customHeight="1" x14ac:dyDescent="0.4"/>
    <row r="30" spans="2:17" ht="15" customHeight="1" x14ac:dyDescent="0.4"/>
    <row r="31" spans="2:17" ht="15" customHeight="1" x14ac:dyDescent="0.4"/>
  </sheetData>
  <mergeCells count="13">
    <mergeCell ref="Q5:Q6"/>
    <mergeCell ref="B2:Q2"/>
    <mergeCell ref="B3:Q3"/>
    <mergeCell ref="H5:K5"/>
    <mergeCell ref="B5:B7"/>
    <mergeCell ref="C5:C7"/>
    <mergeCell ref="D5:D7"/>
    <mergeCell ref="L5:L6"/>
    <mergeCell ref="E5:G5"/>
    <mergeCell ref="N5:N6"/>
    <mergeCell ref="M5:M6"/>
    <mergeCell ref="O5:O6"/>
    <mergeCell ref="P5:P6"/>
  </mergeCells>
  <pageMargins left="0.7" right="0.7" top="0.75" bottom="0.75" header="0.3" footer="0.3"/>
  <pageSetup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0DDBB-0696-48DC-8544-B50A09AC7C8F}">
  <dimension ref="B2:S24"/>
  <sheetViews>
    <sheetView showGridLines="0" topLeftCell="A6" zoomScale="115" zoomScaleNormal="115" workbookViewId="0">
      <selection activeCell="B35" sqref="B35"/>
    </sheetView>
  </sheetViews>
  <sheetFormatPr defaultColWidth="6.69140625" defaultRowHeight="14.6" x14ac:dyDescent="0.4"/>
  <cols>
    <col min="1" max="1" width="3.69140625" style="1" customWidth="1"/>
    <col min="2" max="2" width="45.69140625" style="1" customWidth="1"/>
    <col min="3" max="3" width="10.69140625" style="1" customWidth="1"/>
    <col min="4" max="4" width="10.15234375" style="1" customWidth="1"/>
    <col min="5" max="19" width="6.69140625" style="1" customWidth="1"/>
    <col min="20" max="16384" width="6.69140625" style="1"/>
  </cols>
  <sheetData>
    <row r="2" spans="2:19" ht="20.6" x14ac:dyDescent="0.4">
      <c r="B2" s="33" t="s">
        <v>12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</row>
    <row r="3" spans="2:19" ht="18.45" x14ac:dyDescent="0.4">
      <c r="B3" s="34" t="s">
        <v>11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</row>
    <row r="6" spans="2:19" x14ac:dyDescent="0.4">
      <c r="C6" s="22">
        <f>SUM(C9:C23)</f>
        <v>30</v>
      </c>
      <c r="D6" s="6"/>
    </row>
    <row r="7" spans="2:19" x14ac:dyDescent="0.4">
      <c r="B7" s="42" t="s">
        <v>14</v>
      </c>
      <c r="C7" s="42" t="s">
        <v>6</v>
      </c>
      <c r="D7" s="39" t="s">
        <v>8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1"/>
    </row>
    <row r="8" spans="2:19" x14ac:dyDescent="0.4">
      <c r="B8" s="42"/>
      <c r="C8" s="42"/>
      <c r="D8" s="13" t="s">
        <v>48</v>
      </c>
      <c r="E8" s="13">
        <v>1</v>
      </c>
      <c r="F8" s="13">
        <v>2</v>
      </c>
      <c r="G8" s="13">
        <v>3</v>
      </c>
      <c r="H8" s="13">
        <v>4</v>
      </c>
      <c r="I8" s="13">
        <v>5</v>
      </c>
      <c r="J8" s="13">
        <v>6</v>
      </c>
      <c r="K8" s="13">
        <v>7</v>
      </c>
      <c r="L8" s="13">
        <v>8</v>
      </c>
      <c r="M8" s="13">
        <v>9</v>
      </c>
      <c r="N8" s="13">
        <v>10</v>
      </c>
      <c r="O8" s="13">
        <v>11</v>
      </c>
      <c r="P8" s="13">
        <v>12</v>
      </c>
      <c r="Q8" s="13">
        <v>13</v>
      </c>
      <c r="R8" s="13">
        <v>14</v>
      </c>
      <c r="S8" s="13">
        <v>15</v>
      </c>
    </row>
    <row r="9" spans="2:19" x14ac:dyDescent="0.4">
      <c r="B9" s="19" t="s">
        <v>15</v>
      </c>
      <c r="C9" s="14">
        <v>1</v>
      </c>
      <c r="D9" s="20">
        <v>2</v>
      </c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</row>
    <row r="10" spans="2:19" x14ac:dyDescent="0.4">
      <c r="B10" s="19" t="s">
        <v>16</v>
      </c>
      <c r="C10" s="14">
        <v>3</v>
      </c>
      <c r="D10" s="20">
        <v>2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</row>
    <row r="11" spans="2:19" x14ac:dyDescent="0.4">
      <c r="B11" s="19" t="s">
        <v>17</v>
      </c>
      <c r="C11" s="14">
        <v>3</v>
      </c>
      <c r="D11" s="20">
        <v>2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2:19" x14ac:dyDescent="0.4">
      <c r="B12" s="19" t="s">
        <v>18</v>
      </c>
      <c r="C12" s="14">
        <v>3</v>
      </c>
      <c r="D12" s="20">
        <v>2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</row>
    <row r="13" spans="2:19" x14ac:dyDescent="0.4">
      <c r="B13" s="19" t="s">
        <v>19</v>
      </c>
      <c r="C13" s="14">
        <v>3</v>
      </c>
      <c r="D13" s="20">
        <v>2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</row>
    <row r="14" spans="2:19" x14ac:dyDescent="0.4">
      <c r="B14" s="19" t="s">
        <v>20</v>
      </c>
      <c r="C14" s="14">
        <v>2</v>
      </c>
      <c r="D14" s="20">
        <v>2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</row>
    <row r="15" spans="2:19" x14ac:dyDescent="0.4">
      <c r="B15" s="19" t="s">
        <v>21</v>
      </c>
      <c r="C15" s="14">
        <v>2</v>
      </c>
      <c r="D15" s="20">
        <v>2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2:19" x14ac:dyDescent="0.4">
      <c r="B16" s="19" t="s">
        <v>22</v>
      </c>
      <c r="C16" s="14">
        <v>2</v>
      </c>
      <c r="D16" s="20">
        <v>2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</row>
    <row r="17" spans="2:19" x14ac:dyDescent="0.4">
      <c r="B17" s="19" t="s">
        <v>23</v>
      </c>
      <c r="C17" s="14">
        <v>3</v>
      </c>
      <c r="D17" s="20">
        <v>2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</row>
    <row r="18" spans="2:19" x14ac:dyDescent="0.4">
      <c r="B18" s="19" t="s">
        <v>24</v>
      </c>
      <c r="C18" s="14">
        <v>3</v>
      </c>
      <c r="D18" s="20">
        <v>2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</row>
    <row r="19" spans="2:19" x14ac:dyDescent="0.4">
      <c r="B19" s="19" t="s">
        <v>25</v>
      </c>
      <c r="C19" s="14">
        <v>1</v>
      </c>
      <c r="D19" s="20">
        <v>2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</row>
    <row r="20" spans="2:19" x14ac:dyDescent="0.4">
      <c r="B20" s="19" t="s">
        <v>26</v>
      </c>
      <c r="C20" s="14">
        <v>1</v>
      </c>
      <c r="D20" s="20">
        <v>2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</row>
    <row r="21" spans="2:19" x14ac:dyDescent="0.4">
      <c r="B21" s="19" t="s">
        <v>27</v>
      </c>
      <c r="C21" s="14">
        <v>1</v>
      </c>
      <c r="D21" s="20">
        <v>2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</row>
    <row r="22" spans="2:19" x14ac:dyDescent="0.4">
      <c r="B22" s="19" t="s">
        <v>28</v>
      </c>
      <c r="C22" s="14">
        <v>1</v>
      </c>
      <c r="D22" s="20">
        <v>2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3" spans="2:19" x14ac:dyDescent="0.4">
      <c r="B23" s="19" t="s">
        <v>29</v>
      </c>
      <c r="C23" s="14">
        <v>1</v>
      </c>
      <c r="D23" s="20">
        <v>2</v>
      </c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</row>
    <row r="24" spans="2:19" ht="15.9" x14ac:dyDescent="0.4">
      <c r="B24" s="43"/>
      <c r="C24" s="44"/>
      <c r="D24" s="21">
        <f t="shared" ref="D24:S24" si="0">IFERROR(SUMPRODUCT($C$9:$C$23, D9:D23) / 2, 0)</f>
        <v>30</v>
      </c>
      <c r="E24" s="21">
        <f t="shared" si="0"/>
        <v>0</v>
      </c>
      <c r="F24" s="21">
        <f t="shared" si="0"/>
        <v>0</v>
      </c>
      <c r="G24" s="21">
        <f t="shared" si="0"/>
        <v>0</v>
      </c>
      <c r="H24" s="21">
        <f t="shared" si="0"/>
        <v>0</v>
      </c>
      <c r="I24" s="21">
        <f t="shared" si="0"/>
        <v>0</v>
      </c>
      <c r="J24" s="21">
        <f t="shared" si="0"/>
        <v>0</v>
      </c>
      <c r="K24" s="21">
        <f t="shared" si="0"/>
        <v>0</v>
      </c>
      <c r="L24" s="21">
        <f t="shared" si="0"/>
        <v>0</v>
      </c>
      <c r="M24" s="21">
        <f t="shared" si="0"/>
        <v>0</v>
      </c>
      <c r="N24" s="21">
        <f t="shared" si="0"/>
        <v>0</v>
      </c>
      <c r="O24" s="21">
        <f t="shared" si="0"/>
        <v>0</v>
      </c>
      <c r="P24" s="21">
        <f t="shared" si="0"/>
        <v>0</v>
      </c>
      <c r="Q24" s="21">
        <f t="shared" si="0"/>
        <v>0</v>
      </c>
      <c r="R24" s="21">
        <f t="shared" si="0"/>
        <v>0</v>
      </c>
      <c r="S24" s="21">
        <f t="shared" si="0"/>
        <v>0</v>
      </c>
    </row>
  </sheetData>
  <mergeCells count="6">
    <mergeCell ref="B3:S3"/>
    <mergeCell ref="B2:S2"/>
    <mergeCell ref="B24:C24"/>
    <mergeCell ref="B7:B8"/>
    <mergeCell ref="C7:C8"/>
    <mergeCell ref="D7:S7"/>
  </mergeCells>
  <phoneticPr fontId="5" type="noConversion"/>
  <pageMargins left="0.7" right="0.7" top="0.75" bottom="0.75" header="0.3" footer="0.3"/>
  <pageSetup orientation="portrait" r:id="rId1"/>
  <ignoredErrors>
    <ignoredError sqref="D24:S24" formulaRange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407C2-09AB-479D-BA00-8DAA65D9C70C}">
  <dimension ref="B2:T29"/>
  <sheetViews>
    <sheetView showGridLines="0" tabSelected="1" zoomScale="115" zoomScaleNormal="115" workbookViewId="0">
      <selection activeCell="G12" sqref="G12"/>
    </sheetView>
  </sheetViews>
  <sheetFormatPr defaultColWidth="6.69140625" defaultRowHeight="14.6" x14ac:dyDescent="0.4"/>
  <cols>
    <col min="1" max="1" width="3.69140625" style="1" customWidth="1"/>
    <col min="2" max="2" width="45.69140625" style="1" customWidth="1"/>
    <col min="3" max="3" width="10.69140625" style="1" customWidth="1"/>
    <col min="4" max="4" width="11" style="1" customWidth="1"/>
    <col min="5" max="5" width="6.69140625" style="1" customWidth="1"/>
    <col min="6" max="16384" width="6.69140625" style="1"/>
  </cols>
  <sheetData>
    <row r="2" spans="2:20" ht="20.6" x14ac:dyDescent="0.4">
      <c r="B2" s="33" t="s">
        <v>12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8"/>
    </row>
    <row r="3" spans="2:20" ht="18.45" x14ac:dyDescent="0.4">
      <c r="B3" s="34" t="s">
        <v>11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7"/>
    </row>
    <row r="4" spans="2:20" ht="15" customHeight="1" x14ac:dyDescent="0.4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2:20" ht="15" customHeight="1" x14ac:dyDescent="0.4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2:20" ht="15" customHeight="1" x14ac:dyDescent="0.4">
      <c r="B6" s="9"/>
      <c r="C6" s="22">
        <f>SUM(C10:C10,C12:C22)</f>
        <v>18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2:20" x14ac:dyDescent="0.4">
      <c r="B7" s="42" t="s">
        <v>13</v>
      </c>
      <c r="C7" s="42" t="s">
        <v>6</v>
      </c>
      <c r="D7" s="39" t="s">
        <v>8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1"/>
    </row>
    <row r="8" spans="2:20" x14ac:dyDescent="0.4">
      <c r="B8" s="42"/>
      <c r="C8" s="42"/>
      <c r="D8" s="13" t="s">
        <v>48</v>
      </c>
      <c r="E8" s="13">
        <v>1</v>
      </c>
      <c r="F8" s="13">
        <v>2</v>
      </c>
      <c r="G8" s="13">
        <v>3</v>
      </c>
      <c r="H8" s="13">
        <v>4</v>
      </c>
      <c r="I8" s="13">
        <v>5</v>
      </c>
      <c r="J8" s="13">
        <v>6</v>
      </c>
      <c r="K8" s="13">
        <v>7</v>
      </c>
      <c r="L8" s="13">
        <v>8</v>
      </c>
      <c r="M8" s="13">
        <v>9</v>
      </c>
      <c r="N8" s="13">
        <v>10</v>
      </c>
      <c r="O8" s="13">
        <v>11</v>
      </c>
      <c r="P8" s="13">
        <v>12</v>
      </c>
      <c r="Q8" s="13">
        <v>13</v>
      </c>
      <c r="R8" s="13">
        <v>14</v>
      </c>
      <c r="S8" s="13">
        <v>15</v>
      </c>
    </row>
    <row r="9" spans="2:20" ht="15.9" x14ac:dyDescent="0.4">
      <c r="B9" s="23" t="s">
        <v>31</v>
      </c>
      <c r="C9" s="25"/>
      <c r="D9" s="25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</row>
    <row r="10" spans="2:20" x14ac:dyDescent="0.4">
      <c r="B10" s="19" t="s">
        <v>34</v>
      </c>
      <c r="C10" s="20">
        <v>3</v>
      </c>
      <c r="D10" s="20">
        <v>2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</row>
    <row r="11" spans="2:20" ht="15.9" x14ac:dyDescent="0.4">
      <c r="B11" s="23" t="s">
        <v>16</v>
      </c>
      <c r="C11" s="25"/>
      <c r="D11" s="25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</row>
    <row r="12" spans="2:20" x14ac:dyDescent="0.4">
      <c r="B12" s="19" t="s">
        <v>32</v>
      </c>
      <c r="C12" s="20">
        <v>2</v>
      </c>
      <c r="D12" s="20">
        <v>2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</row>
    <row r="13" spans="2:20" x14ac:dyDescent="0.4">
      <c r="B13" s="19" t="s">
        <v>33</v>
      </c>
      <c r="C13" s="20">
        <v>2</v>
      </c>
      <c r="D13" s="20">
        <v>2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</row>
    <row r="14" spans="2:20" x14ac:dyDescent="0.4">
      <c r="B14" s="14" t="s">
        <v>35</v>
      </c>
      <c r="C14" s="25"/>
      <c r="D14" s="25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</row>
    <row r="15" spans="2:20" x14ac:dyDescent="0.4">
      <c r="B15" s="19" t="s">
        <v>36</v>
      </c>
      <c r="C15" s="20">
        <v>3</v>
      </c>
      <c r="D15" s="20">
        <v>2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2:20" x14ac:dyDescent="0.4">
      <c r="B16" s="19" t="s">
        <v>37</v>
      </c>
      <c r="C16" s="20">
        <v>2</v>
      </c>
      <c r="D16" s="20">
        <v>2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</row>
    <row r="17" spans="2:19" x14ac:dyDescent="0.4">
      <c r="B17" s="14" t="s">
        <v>38</v>
      </c>
      <c r="C17" s="25"/>
      <c r="D17" s="25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</row>
    <row r="18" spans="2:19" x14ac:dyDescent="0.4">
      <c r="B18" s="19" t="s">
        <v>39</v>
      </c>
      <c r="C18" s="20">
        <v>2</v>
      </c>
      <c r="D18" s="20">
        <v>2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</row>
    <row r="19" spans="2:19" x14ac:dyDescent="0.4">
      <c r="B19" s="19" t="s">
        <v>40</v>
      </c>
      <c r="C19" s="20">
        <v>2</v>
      </c>
      <c r="D19" s="20">
        <v>2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</row>
    <row r="20" spans="2:19" x14ac:dyDescent="0.4">
      <c r="B20" s="14" t="s">
        <v>41</v>
      </c>
      <c r="C20" s="25"/>
      <c r="D20" s="25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2:19" x14ac:dyDescent="0.4">
      <c r="B21" s="19" t="s">
        <v>42</v>
      </c>
      <c r="C21" s="20">
        <v>1</v>
      </c>
      <c r="D21" s="20">
        <v>2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</row>
    <row r="22" spans="2:19" x14ac:dyDescent="0.4">
      <c r="B22" s="19" t="s">
        <v>43</v>
      </c>
      <c r="C22" s="20">
        <v>1</v>
      </c>
      <c r="D22" s="20">
        <v>2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3" spans="2:19" ht="15.9" x14ac:dyDescent="0.4">
      <c r="B23" s="27"/>
      <c r="C23" s="28"/>
      <c r="D23" s="24">
        <f t="shared" ref="D23:S23" si="0">IFERROR(SUMPRODUCT($C$10:$C$22, D10:D22) / 2, 0)</f>
        <v>18</v>
      </c>
      <c r="E23" s="24">
        <f t="shared" si="0"/>
        <v>0</v>
      </c>
      <c r="F23" s="24">
        <f t="shared" si="0"/>
        <v>0</v>
      </c>
      <c r="G23" s="24">
        <f t="shared" si="0"/>
        <v>0</v>
      </c>
      <c r="H23" s="24">
        <f t="shared" si="0"/>
        <v>0</v>
      </c>
      <c r="I23" s="24">
        <f t="shared" si="0"/>
        <v>0</v>
      </c>
      <c r="J23" s="24">
        <f t="shared" si="0"/>
        <v>0</v>
      </c>
      <c r="K23" s="24">
        <f t="shared" si="0"/>
        <v>0</v>
      </c>
      <c r="L23" s="24">
        <f t="shared" si="0"/>
        <v>0</v>
      </c>
      <c r="M23" s="24">
        <f t="shared" si="0"/>
        <v>0</v>
      </c>
      <c r="N23" s="24">
        <f t="shared" si="0"/>
        <v>0</v>
      </c>
      <c r="O23" s="24">
        <f t="shared" si="0"/>
        <v>0</v>
      </c>
      <c r="P23" s="24">
        <f t="shared" si="0"/>
        <v>0</v>
      </c>
      <c r="Q23" s="24">
        <f t="shared" si="0"/>
        <v>0</v>
      </c>
      <c r="R23" s="24">
        <f t="shared" si="0"/>
        <v>0</v>
      </c>
      <c r="S23" s="24">
        <f t="shared" si="0"/>
        <v>0</v>
      </c>
    </row>
    <row r="25" spans="2:19" x14ac:dyDescent="0.4">
      <c r="F25" s="1">
        <v>2</v>
      </c>
    </row>
    <row r="27" spans="2:19" x14ac:dyDescent="0.4">
      <c r="B27" s="10"/>
    </row>
    <row r="28" spans="2:19" x14ac:dyDescent="0.4">
      <c r="B28" s="10"/>
    </row>
    <row r="29" spans="2:19" x14ac:dyDescent="0.4">
      <c r="B29" s="10"/>
    </row>
  </sheetData>
  <mergeCells count="5">
    <mergeCell ref="B7:B8"/>
    <mergeCell ref="D7:S7"/>
    <mergeCell ref="C7:C8"/>
    <mergeCell ref="B2:S2"/>
    <mergeCell ref="B3:S3"/>
  </mergeCells>
  <phoneticPr fontId="5" type="noConversion"/>
  <dataValidations count="1">
    <dataValidation type="list" allowBlank="1" showInputMessage="1" showErrorMessage="1" sqref="E10:S10 E12:S13 E15:S16 E18:S19 E21:S22" xr:uid="{C2596A1F-DB3A-400C-9850-C11A35C9833C}">
      <formula1>"0,1,2"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B6B0-C5F9-4517-8C61-844C17BA53EB}">
  <dimension ref="B2:T26"/>
  <sheetViews>
    <sheetView showGridLines="0" zoomScale="115" zoomScaleNormal="115" workbookViewId="0">
      <selection activeCell="F23" sqref="F23:G24"/>
    </sheetView>
  </sheetViews>
  <sheetFormatPr defaultColWidth="6.69140625" defaultRowHeight="14.6" x14ac:dyDescent="0.4"/>
  <cols>
    <col min="1" max="1" width="3.69140625" style="1" customWidth="1"/>
    <col min="2" max="2" width="45.69140625" style="1" customWidth="1"/>
    <col min="3" max="3" width="10.69140625" style="1" customWidth="1"/>
    <col min="4" max="4" width="11.3046875" style="1" customWidth="1"/>
    <col min="5" max="5" width="6.69140625" style="1" customWidth="1"/>
    <col min="6" max="16384" width="6.69140625" style="1"/>
  </cols>
  <sheetData>
    <row r="2" spans="2:20" ht="20.6" x14ac:dyDescent="0.4">
      <c r="B2" s="33" t="s">
        <v>12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8"/>
    </row>
    <row r="3" spans="2:20" ht="18.45" x14ac:dyDescent="0.4">
      <c r="B3" s="34" t="s">
        <v>11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7"/>
    </row>
    <row r="4" spans="2:20" ht="15" customHeight="1" x14ac:dyDescent="0.4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2:20" ht="15" customHeight="1" x14ac:dyDescent="0.4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2:20" ht="15" customHeight="1" x14ac:dyDescent="0.4">
      <c r="B6" s="9"/>
      <c r="C6" s="22">
        <f>SUM(C10:C10,C12:C18)</f>
        <v>13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2:20" x14ac:dyDescent="0.4">
      <c r="B7" s="42" t="s">
        <v>53</v>
      </c>
      <c r="C7" s="42" t="s">
        <v>6</v>
      </c>
      <c r="D7" s="39" t="s">
        <v>8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1"/>
    </row>
    <row r="8" spans="2:20" x14ac:dyDescent="0.4">
      <c r="B8" s="42"/>
      <c r="C8" s="42"/>
      <c r="D8" s="13" t="s">
        <v>48</v>
      </c>
      <c r="E8" s="13">
        <v>1</v>
      </c>
      <c r="F8" s="13">
        <v>2</v>
      </c>
      <c r="G8" s="13">
        <v>3</v>
      </c>
      <c r="H8" s="13">
        <v>4</v>
      </c>
      <c r="I8" s="13">
        <v>5</v>
      </c>
      <c r="J8" s="13">
        <v>6</v>
      </c>
      <c r="K8" s="13">
        <v>7</v>
      </c>
      <c r="L8" s="13">
        <v>8</v>
      </c>
      <c r="M8" s="13">
        <v>9</v>
      </c>
      <c r="N8" s="13">
        <v>10</v>
      </c>
      <c r="O8" s="13">
        <v>11</v>
      </c>
      <c r="P8" s="13">
        <v>12</v>
      </c>
      <c r="Q8" s="13">
        <v>13</v>
      </c>
      <c r="R8" s="13">
        <v>14</v>
      </c>
      <c r="S8" s="13">
        <v>15</v>
      </c>
    </row>
    <row r="9" spans="2:20" ht="15.9" x14ac:dyDescent="0.4">
      <c r="B9" s="23" t="s">
        <v>31</v>
      </c>
      <c r="C9" s="30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</row>
    <row r="10" spans="2:20" x14ac:dyDescent="0.4">
      <c r="B10" s="19" t="s">
        <v>30</v>
      </c>
      <c r="C10" s="20">
        <v>2</v>
      </c>
      <c r="D10" s="20">
        <v>2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</row>
    <row r="11" spans="2:20" ht="15.9" x14ac:dyDescent="0.4">
      <c r="B11" s="23" t="s">
        <v>16</v>
      </c>
      <c r="C11" s="30"/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</row>
    <row r="12" spans="2:20" x14ac:dyDescent="0.4">
      <c r="B12" s="19" t="s">
        <v>54</v>
      </c>
      <c r="C12" s="20">
        <v>2</v>
      </c>
      <c r="D12" s="20">
        <v>2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</row>
    <row r="13" spans="2:20" x14ac:dyDescent="0.4">
      <c r="B13" s="19" t="s">
        <v>58</v>
      </c>
      <c r="C13" s="20">
        <v>3</v>
      </c>
      <c r="D13" s="20">
        <v>2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</row>
    <row r="14" spans="2:20" x14ac:dyDescent="0.4">
      <c r="B14" s="19" t="s">
        <v>55</v>
      </c>
      <c r="C14" s="20">
        <v>1</v>
      </c>
      <c r="D14" s="20">
        <v>2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</row>
    <row r="15" spans="2:20" x14ac:dyDescent="0.4">
      <c r="B15" s="14" t="s">
        <v>56</v>
      </c>
      <c r="C15" s="30"/>
      <c r="D15" s="30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</row>
    <row r="16" spans="2:20" x14ac:dyDescent="0.4">
      <c r="B16" s="19" t="s">
        <v>57</v>
      </c>
      <c r="C16" s="20">
        <v>3</v>
      </c>
      <c r="D16" s="20">
        <v>2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</row>
    <row r="17" spans="2:19" x14ac:dyDescent="0.4">
      <c r="B17" s="14" t="s">
        <v>59</v>
      </c>
      <c r="C17" s="30"/>
      <c r="D17" s="30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</row>
    <row r="18" spans="2:19" x14ac:dyDescent="0.4">
      <c r="B18" s="19" t="s">
        <v>57</v>
      </c>
      <c r="C18" s="20">
        <v>2</v>
      </c>
      <c r="D18" s="20">
        <v>2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</row>
    <row r="19" spans="2:19" x14ac:dyDescent="0.4">
      <c r="B19" s="29" t="s">
        <v>60</v>
      </c>
      <c r="C19" s="20">
        <v>3</v>
      </c>
      <c r="D19" s="20">
        <v>2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</row>
    <row r="20" spans="2:19" ht="15.9" x14ac:dyDescent="0.4">
      <c r="B20" s="27"/>
      <c r="C20" s="28"/>
      <c r="D20" s="24">
        <f t="shared" ref="D20:S20" si="0">IFERROR(SUMPRODUCT($C$10:$C$18, D10:D18) / 2, 0)</f>
        <v>13</v>
      </c>
      <c r="E20" s="24">
        <f t="shared" si="0"/>
        <v>0</v>
      </c>
      <c r="F20" s="24">
        <f t="shared" si="0"/>
        <v>0</v>
      </c>
      <c r="G20" s="24">
        <f t="shared" si="0"/>
        <v>0</v>
      </c>
      <c r="H20" s="24">
        <f t="shared" si="0"/>
        <v>0</v>
      </c>
      <c r="I20" s="24">
        <f t="shared" si="0"/>
        <v>0</v>
      </c>
      <c r="J20" s="24">
        <f t="shared" si="0"/>
        <v>0</v>
      </c>
      <c r="K20" s="24">
        <f t="shared" si="0"/>
        <v>0</v>
      </c>
      <c r="L20" s="24">
        <f t="shared" si="0"/>
        <v>0</v>
      </c>
      <c r="M20" s="24">
        <f t="shared" si="0"/>
        <v>0</v>
      </c>
      <c r="N20" s="24">
        <f t="shared" si="0"/>
        <v>0</v>
      </c>
      <c r="O20" s="24">
        <f t="shared" si="0"/>
        <v>0</v>
      </c>
      <c r="P20" s="24">
        <f t="shared" si="0"/>
        <v>0</v>
      </c>
      <c r="Q20" s="24">
        <f t="shared" si="0"/>
        <v>0</v>
      </c>
      <c r="R20" s="24">
        <f t="shared" si="0"/>
        <v>0</v>
      </c>
      <c r="S20" s="24">
        <f t="shared" si="0"/>
        <v>0</v>
      </c>
    </row>
    <row r="24" spans="2:19" x14ac:dyDescent="0.4">
      <c r="B24" s="10"/>
    </row>
    <row r="25" spans="2:19" x14ac:dyDescent="0.4">
      <c r="B25" s="10"/>
    </row>
    <row r="26" spans="2:19" x14ac:dyDescent="0.4">
      <c r="B26" s="10"/>
    </row>
  </sheetData>
  <mergeCells count="5">
    <mergeCell ref="B2:S2"/>
    <mergeCell ref="B3:S3"/>
    <mergeCell ref="B7:B8"/>
    <mergeCell ref="C7:C8"/>
    <mergeCell ref="D7:S7"/>
  </mergeCells>
  <dataValidations count="1">
    <dataValidation type="list" allowBlank="1" showInputMessage="1" showErrorMessage="1" sqref="E10:S10 E12:S14 E16:S16" xr:uid="{C500E1CF-DD8E-4FFA-8E9F-CC3D64EAE670}">
      <formula1>"0,1,2"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Flow Program</vt:lpstr>
      <vt:lpstr>Logic Program</vt:lpstr>
      <vt:lpstr>Action 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renaldy@binus.edu;jonathan.adrian@binus.edu;arinaldy@binus.edu</dc:creator>
  <cp:lastModifiedBy>TinTin</cp:lastModifiedBy>
  <dcterms:created xsi:type="dcterms:W3CDTF">2020-05-18T11:46:00Z</dcterms:created>
  <dcterms:modified xsi:type="dcterms:W3CDTF">2022-12-26T02:33:45Z</dcterms:modified>
</cp:coreProperties>
</file>