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esktop\"/>
    </mc:Choice>
  </mc:AlternateContent>
  <xr:revisionPtr revIDLastSave="0" documentId="13_ncr:1_{0A2BEA8D-F1FD-4A55-8A4C-182CEDFF97A5}" xr6:coauthVersionLast="44" xr6:coauthVersionMax="44" xr10:uidLastSave="{00000000-0000-0000-0000-000000000000}"/>
  <bookViews>
    <workbookView xWindow="28680" yWindow="-120" windowWidth="29040" windowHeight="16440" xr2:uid="{42CEADA7-DAD5-41AA-A2AD-DDF43E5D0F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4" i="1"/>
  <c r="I4" i="1" s="1"/>
  <c r="K4" i="1"/>
  <c r="K3" i="1"/>
  <c r="J4" i="1"/>
  <c r="J3" i="1"/>
  <c r="I3" i="1"/>
  <c r="H4" i="1"/>
  <c r="H3" i="1"/>
  <c r="C22" i="1"/>
  <c r="C6" i="1" s="1"/>
  <c r="B22" i="1"/>
  <c r="B6" i="1" s="1"/>
  <c r="E12" i="1"/>
  <c r="E22" i="1" s="1"/>
  <c r="E6" i="1" s="1"/>
  <c r="D12" i="1"/>
  <c r="D22" i="1" s="1"/>
  <c r="D6" i="1" s="1"/>
  <c r="C21" i="1"/>
  <c r="D21" i="1"/>
  <c r="D5" i="1" s="1"/>
  <c r="E21" i="1"/>
  <c r="E5" i="1" s="1"/>
  <c r="B21" i="1"/>
  <c r="B5" i="1" s="1"/>
  <c r="C5" i="1"/>
  <c r="K6" i="1" l="1"/>
  <c r="J6" i="1"/>
  <c r="I6" i="1"/>
  <c r="H6" i="1"/>
  <c r="K5" i="1"/>
  <c r="J5" i="1"/>
  <c r="I5" i="1"/>
  <c r="H5" i="1"/>
  <c r="C14" i="1"/>
  <c r="B14" i="1"/>
  <c r="E14" i="1"/>
  <c r="D14" i="1"/>
  <c r="K7" i="1" l="1"/>
  <c r="J7" i="1"/>
  <c r="I7" i="1"/>
  <c r="H7" i="1"/>
  <c r="J8" i="1" l="1"/>
  <c r="I8" i="1"/>
  <c r="K8" i="1"/>
  <c r="H8" i="1"/>
  <c r="K9" i="1" l="1"/>
  <c r="I9" i="1"/>
  <c r="J9" i="1"/>
  <c r="H9" i="1"/>
  <c r="K10" i="1" l="1"/>
  <c r="I10" i="1"/>
  <c r="J10" i="1"/>
  <c r="H10" i="1"/>
  <c r="J11" i="1" l="1"/>
  <c r="I11" i="1"/>
  <c r="K11" i="1"/>
  <c r="H11" i="1"/>
  <c r="K12" i="1" l="1"/>
  <c r="J12" i="1"/>
  <c r="I12" i="1"/>
  <c r="H12" i="1"/>
  <c r="K13" i="1" l="1"/>
  <c r="J13" i="1"/>
  <c r="I13" i="1"/>
  <c r="H13" i="1"/>
  <c r="K14" i="1" l="1"/>
  <c r="J14" i="1"/>
  <c r="I14" i="1"/>
  <c r="H14" i="1"/>
  <c r="K15" i="1" l="1"/>
  <c r="J15" i="1"/>
  <c r="I15" i="1"/>
  <c r="H15" i="1"/>
  <c r="K16" i="1" l="1"/>
  <c r="I16" i="1"/>
  <c r="J16" i="1"/>
  <c r="H16" i="1"/>
  <c r="K17" i="1" l="1"/>
  <c r="J17" i="1"/>
  <c r="I17" i="1"/>
  <c r="H17" i="1"/>
  <c r="K18" i="1" l="1"/>
  <c r="J18" i="1"/>
  <c r="I18" i="1"/>
  <c r="H18" i="1"/>
  <c r="K19" i="1" l="1"/>
  <c r="J19" i="1"/>
  <c r="I19" i="1"/>
  <c r="H19" i="1"/>
  <c r="K20" i="1" l="1"/>
  <c r="J20" i="1"/>
  <c r="I20" i="1"/>
  <c r="H20" i="1"/>
  <c r="K21" i="1" l="1"/>
  <c r="J21" i="1"/>
  <c r="I21" i="1"/>
  <c r="H21" i="1"/>
  <c r="K22" i="1" l="1"/>
  <c r="J22" i="1"/>
  <c r="I22" i="1"/>
  <c r="H22" i="1"/>
  <c r="K23" i="1" l="1"/>
  <c r="J23" i="1"/>
  <c r="I23" i="1"/>
  <c r="H23" i="1"/>
  <c r="I24" i="1" l="1"/>
  <c r="K24" i="1"/>
  <c r="J24" i="1"/>
  <c r="H24" i="1"/>
  <c r="K25" i="1" l="1"/>
  <c r="J25" i="1"/>
  <c r="I25" i="1"/>
  <c r="H25" i="1"/>
  <c r="K26" i="1" l="1"/>
  <c r="J26" i="1"/>
  <c r="I26" i="1"/>
  <c r="H26" i="1"/>
  <c r="J27" i="1" l="1"/>
  <c r="K27" i="1"/>
  <c r="I27" i="1"/>
  <c r="H27" i="1"/>
  <c r="K28" i="1" l="1"/>
  <c r="J28" i="1"/>
  <c r="I28" i="1"/>
  <c r="H28" i="1"/>
  <c r="K29" i="1" l="1"/>
  <c r="J29" i="1"/>
  <c r="I29" i="1"/>
  <c r="H29" i="1"/>
  <c r="K30" i="1" l="1"/>
  <c r="J30" i="1"/>
  <c r="I30" i="1"/>
  <c r="H30" i="1"/>
  <c r="K31" i="1" l="1"/>
  <c r="J31" i="1"/>
  <c r="I31" i="1"/>
  <c r="H31" i="1"/>
  <c r="I32" i="1" l="1"/>
  <c r="K32" i="1"/>
  <c r="J32" i="1"/>
  <c r="H32" i="1"/>
  <c r="K33" i="1" l="1"/>
  <c r="J33" i="1"/>
  <c r="I33" i="1"/>
  <c r="H33" i="1"/>
  <c r="K34" i="1" l="1"/>
  <c r="J34" i="1"/>
  <c r="I34" i="1"/>
  <c r="H34" i="1"/>
  <c r="J35" i="1" l="1"/>
  <c r="I35" i="1"/>
  <c r="K35" i="1"/>
  <c r="H35" i="1"/>
  <c r="K36" i="1" l="1"/>
  <c r="J36" i="1"/>
  <c r="I36" i="1"/>
  <c r="H36" i="1"/>
  <c r="K37" i="1" l="1"/>
  <c r="J37" i="1"/>
  <c r="I37" i="1"/>
  <c r="H37" i="1"/>
  <c r="K38" i="1" l="1"/>
  <c r="J38" i="1"/>
  <c r="I38" i="1"/>
  <c r="H38" i="1"/>
  <c r="K39" i="1" l="1"/>
  <c r="J39" i="1"/>
  <c r="I39" i="1"/>
  <c r="H39" i="1"/>
  <c r="I40" i="1" l="1"/>
  <c r="K40" i="1"/>
  <c r="J40" i="1"/>
  <c r="H40" i="1"/>
  <c r="K41" i="1" l="1"/>
  <c r="J41" i="1"/>
  <c r="I41" i="1"/>
  <c r="H41" i="1"/>
  <c r="K42" i="1" l="1"/>
  <c r="J42" i="1"/>
  <c r="I42" i="1"/>
  <c r="H42" i="1"/>
  <c r="J43" i="1" l="1"/>
  <c r="I43" i="1"/>
  <c r="K43" i="1"/>
  <c r="H43" i="1"/>
  <c r="K44" i="1" l="1"/>
  <c r="J44" i="1"/>
  <c r="I44" i="1"/>
  <c r="H44" i="1"/>
  <c r="K45" i="1" l="1"/>
  <c r="J45" i="1"/>
  <c r="I45" i="1"/>
  <c r="H45" i="1"/>
  <c r="K46" i="1" l="1"/>
  <c r="J46" i="1"/>
  <c r="I46" i="1"/>
  <c r="H46" i="1"/>
  <c r="K47" i="1" l="1"/>
  <c r="J47" i="1"/>
  <c r="I47" i="1"/>
  <c r="H47" i="1"/>
  <c r="K48" i="1" l="1"/>
  <c r="I48" i="1"/>
  <c r="J48" i="1"/>
  <c r="H48" i="1"/>
  <c r="K49" i="1" l="1"/>
  <c r="J49" i="1"/>
  <c r="H49" i="1"/>
  <c r="I49" i="1"/>
  <c r="K50" i="1" l="1"/>
  <c r="J50" i="1"/>
  <c r="I50" i="1"/>
  <c r="H50" i="1"/>
  <c r="K51" i="1" l="1"/>
  <c r="J51" i="1"/>
  <c r="I51" i="1"/>
  <c r="H51" i="1"/>
  <c r="K52" i="1" l="1"/>
  <c r="J52" i="1"/>
  <c r="I52" i="1"/>
  <c r="H52" i="1"/>
  <c r="K53" i="1" l="1"/>
  <c r="J53" i="1"/>
  <c r="H53" i="1"/>
  <c r="I53" i="1"/>
  <c r="K54" i="1" l="1"/>
  <c r="J54" i="1"/>
  <c r="I54" i="1"/>
  <c r="H54" i="1"/>
  <c r="K55" i="1" l="1"/>
  <c r="J55" i="1"/>
  <c r="I55" i="1"/>
  <c r="H55" i="1"/>
  <c r="I56" i="1" l="1"/>
  <c r="K56" i="1"/>
  <c r="J56" i="1"/>
  <c r="H56" i="1"/>
  <c r="K57" i="1" l="1"/>
  <c r="J57" i="1"/>
  <c r="H57" i="1"/>
  <c r="I57" i="1"/>
  <c r="K58" i="1" l="1"/>
  <c r="J58" i="1"/>
  <c r="I58" i="1"/>
  <c r="H58" i="1"/>
  <c r="J59" i="1" l="1"/>
  <c r="K59" i="1"/>
  <c r="I59" i="1"/>
  <c r="H59" i="1"/>
  <c r="K60" i="1" l="1"/>
  <c r="J60" i="1"/>
  <c r="I60" i="1"/>
  <c r="H60" i="1"/>
  <c r="K61" i="1" l="1"/>
  <c r="J61" i="1"/>
  <c r="H61" i="1"/>
  <c r="I61" i="1"/>
  <c r="K62" i="1" l="1"/>
  <c r="J62" i="1"/>
  <c r="I62" i="1"/>
  <c r="H62" i="1"/>
  <c r="K63" i="1" l="1"/>
  <c r="J63" i="1"/>
  <c r="I63" i="1"/>
  <c r="H63" i="1"/>
  <c r="I64" i="1" l="1"/>
  <c r="K64" i="1"/>
  <c r="J64" i="1"/>
  <c r="H64" i="1"/>
  <c r="K65" i="1" l="1"/>
  <c r="J65" i="1"/>
  <c r="H65" i="1"/>
  <c r="I65" i="1"/>
  <c r="K66" i="1" l="1"/>
  <c r="J66" i="1"/>
  <c r="I66" i="1"/>
  <c r="H66" i="1"/>
  <c r="J67" i="1" l="1"/>
  <c r="I67" i="1"/>
  <c r="K67" i="1"/>
  <c r="H67" i="1"/>
  <c r="K68" i="1" l="1"/>
  <c r="J68" i="1"/>
  <c r="I68" i="1"/>
  <c r="H68" i="1"/>
  <c r="K69" i="1" l="1"/>
  <c r="J69" i="1"/>
  <c r="H69" i="1"/>
  <c r="I69" i="1"/>
  <c r="K70" i="1" l="1"/>
  <c r="J70" i="1"/>
  <c r="I70" i="1"/>
  <c r="H70" i="1"/>
  <c r="K71" i="1" l="1"/>
  <c r="J71" i="1"/>
  <c r="I71" i="1"/>
  <c r="H71" i="1"/>
  <c r="I72" i="1" l="1"/>
  <c r="K72" i="1"/>
  <c r="J72" i="1"/>
  <c r="H72" i="1"/>
  <c r="K73" i="1" l="1"/>
  <c r="J73" i="1"/>
  <c r="H73" i="1"/>
  <c r="I73" i="1"/>
  <c r="K74" i="1" l="1"/>
  <c r="J74" i="1"/>
  <c r="I74" i="1"/>
  <c r="H74" i="1"/>
  <c r="J75" i="1" l="1"/>
  <c r="I75" i="1"/>
  <c r="K75" i="1"/>
  <c r="H75" i="1"/>
  <c r="K76" i="1" l="1"/>
  <c r="J76" i="1"/>
  <c r="I76" i="1"/>
  <c r="H76" i="1"/>
  <c r="K77" i="1" l="1"/>
  <c r="J77" i="1"/>
  <c r="H77" i="1"/>
  <c r="I77" i="1"/>
  <c r="K78" i="1" l="1"/>
  <c r="J78" i="1"/>
  <c r="I78" i="1"/>
  <c r="H78" i="1"/>
  <c r="K79" i="1" l="1"/>
  <c r="J79" i="1"/>
  <c r="I79" i="1"/>
  <c r="H79" i="1"/>
  <c r="K80" i="1" l="1"/>
  <c r="I80" i="1"/>
  <c r="J80" i="1"/>
  <c r="H80" i="1"/>
  <c r="K81" i="1" l="1"/>
  <c r="J81" i="1"/>
  <c r="H81" i="1"/>
  <c r="I81" i="1"/>
  <c r="K82" i="1" l="1"/>
  <c r="J82" i="1"/>
  <c r="I82" i="1"/>
  <c r="H82" i="1"/>
  <c r="K83" i="1" l="1"/>
  <c r="J83" i="1"/>
  <c r="I83" i="1"/>
  <c r="H83" i="1"/>
  <c r="K84" i="1" l="1"/>
  <c r="J84" i="1"/>
  <c r="I84" i="1"/>
  <c r="H84" i="1"/>
  <c r="K85" i="1" l="1"/>
  <c r="J85" i="1"/>
  <c r="H85" i="1"/>
  <c r="I85" i="1"/>
  <c r="K86" i="1" l="1"/>
  <c r="J86" i="1"/>
  <c r="I86" i="1"/>
  <c r="H86" i="1"/>
  <c r="K87" i="1" l="1"/>
  <c r="J87" i="1"/>
  <c r="I87" i="1"/>
  <c r="H87" i="1"/>
  <c r="I88" i="1" l="1"/>
  <c r="K88" i="1"/>
  <c r="J88" i="1"/>
  <c r="H88" i="1"/>
  <c r="K89" i="1" l="1"/>
  <c r="J89" i="1"/>
  <c r="H89" i="1"/>
  <c r="I89" i="1"/>
  <c r="J90" i="1" l="1"/>
  <c r="I90" i="1"/>
  <c r="H90" i="1"/>
  <c r="K90" i="1"/>
  <c r="J91" i="1" l="1"/>
  <c r="I91" i="1"/>
  <c r="K91" i="1"/>
  <c r="H91" i="1"/>
  <c r="K92" i="1" l="1"/>
  <c r="J92" i="1"/>
  <c r="I92" i="1"/>
  <c r="H92" i="1"/>
  <c r="K93" i="1" l="1"/>
  <c r="J93" i="1"/>
  <c r="H93" i="1"/>
  <c r="I93" i="1"/>
  <c r="K94" i="1" l="1"/>
  <c r="J94" i="1"/>
  <c r="I94" i="1"/>
  <c r="H94" i="1"/>
  <c r="K95" i="1" l="1"/>
  <c r="J95" i="1"/>
  <c r="I95" i="1"/>
  <c r="H95" i="1"/>
  <c r="I96" i="1" l="1"/>
  <c r="K96" i="1"/>
  <c r="J96" i="1"/>
  <c r="H96" i="1"/>
  <c r="K97" i="1" l="1"/>
  <c r="J97" i="1"/>
  <c r="H97" i="1"/>
  <c r="I97" i="1"/>
  <c r="K98" i="1" l="1"/>
  <c r="J98" i="1"/>
  <c r="I98" i="1"/>
  <c r="H98" i="1"/>
  <c r="K99" i="1" l="1"/>
  <c r="J99" i="1"/>
  <c r="I99" i="1"/>
  <c r="H99" i="1"/>
  <c r="K100" i="1" l="1"/>
  <c r="J100" i="1"/>
  <c r="I100" i="1"/>
  <c r="H100" i="1"/>
  <c r="K101" i="1" l="1"/>
  <c r="J101" i="1"/>
  <c r="H101" i="1"/>
  <c r="I101" i="1"/>
  <c r="K102" i="1" l="1"/>
  <c r="J102" i="1"/>
  <c r="I102" i="1"/>
  <c r="H102" i="1"/>
  <c r="K103" i="1" l="1"/>
  <c r="J103" i="1"/>
  <c r="I103" i="1"/>
  <c r="H103" i="1"/>
  <c r="I104" i="1" l="1"/>
  <c r="K104" i="1"/>
  <c r="J104" i="1"/>
  <c r="H104" i="1"/>
  <c r="K105" i="1" l="1"/>
  <c r="J105" i="1"/>
  <c r="H105" i="1"/>
  <c r="I105" i="1"/>
  <c r="J106" i="1" l="1"/>
  <c r="I106" i="1"/>
  <c r="H106" i="1"/>
  <c r="K106" i="1"/>
  <c r="J107" i="1" l="1"/>
  <c r="I107" i="1"/>
  <c r="K107" i="1"/>
  <c r="H107" i="1"/>
  <c r="K108" i="1" l="1"/>
  <c r="J108" i="1"/>
  <c r="I108" i="1"/>
  <c r="H108" i="1"/>
  <c r="K109" i="1" l="1"/>
  <c r="J109" i="1"/>
  <c r="H109" i="1"/>
  <c r="I109" i="1"/>
  <c r="K110" i="1" l="1"/>
  <c r="J110" i="1"/>
  <c r="I110" i="1"/>
  <c r="H110" i="1"/>
  <c r="K111" i="1" l="1"/>
  <c r="J111" i="1"/>
  <c r="I111" i="1"/>
  <c r="H111" i="1"/>
  <c r="I112" i="1" l="1"/>
  <c r="K112" i="1"/>
  <c r="J112" i="1"/>
  <c r="H112" i="1"/>
  <c r="K113" i="1" l="1"/>
  <c r="J113" i="1"/>
  <c r="H113" i="1"/>
  <c r="I113" i="1"/>
  <c r="K114" i="1" l="1"/>
  <c r="J114" i="1"/>
  <c r="I114" i="1"/>
  <c r="H114" i="1"/>
  <c r="K115" i="1" l="1"/>
  <c r="J115" i="1"/>
  <c r="I115" i="1"/>
  <c r="H115" i="1"/>
  <c r="K116" i="1" l="1"/>
  <c r="J116" i="1"/>
  <c r="I116" i="1"/>
  <c r="H116" i="1"/>
  <c r="K117" i="1" l="1"/>
  <c r="J117" i="1"/>
  <c r="H117" i="1"/>
  <c r="I117" i="1"/>
  <c r="K118" i="1" l="1"/>
  <c r="J118" i="1"/>
  <c r="I118" i="1"/>
  <c r="H118" i="1"/>
  <c r="K119" i="1" l="1"/>
  <c r="J119" i="1"/>
  <c r="I119" i="1"/>
  <c r="H119" i="1"/>
  <c r="I120" i="1" l="1"/>
  <c r="K120" i="1"/>
  <c r="J120" i="1"/>
  <c r="H120" i="1"/>
  <c r="K121" i="1" l="1"/>
  <c r="J121" i="1"/>
  <c r="H121" i="1"/>
  <c r="I121" i="1"/>
  <c r="J122" i="1" l="1"/>
  <c r="I122" i="1"/>
  <c r="H122" i="1"/>
  <c r="K122" i="1"/>
  <c r="J123" i="1" l="1"/>
  <c r="I123" i="1"/>
  <c r="K123" i="1"/>
  <c r="H123" i="1"/>
</calcChain>
</file>

<file path=xl/sharedStrings.xml><?xml version="1.0" encoding="utf-8"?>
<sst xmlns="http://schemas.openxmlformats.org/spreadsheetml/2006/main" count="33" uniqueCount="28">
  <si>
    <t>Device</t>
  </si>
  <si>
    <t>OFF</t>
  </si>
  <si>
    <t>ESP32</t>
  </si>
  <si>
    <t>Current Consumption (A)</t>
  </si>
  <si>
    <t>MAX17048</t>
  </si>
  <si>
    <t>Totals</t>
  </si>
  <si>
    <t xml:space="preserve">Active (ESP32 ON, screen on) </t>
  </si>
  <si>
    <t>ESP32 MAX POWER (screen on and transmitting on wifi + bluetooth)</t>
  </si>
  <si>
    <t>LP5912-3.3V</t>
  </si>
  <si>
    <t xml:space="preserve">Note: worse case current consumption was considered for each case, if there was a "MAX" value of any current useage specified in the datasheet that value was taken. </t>
  </si>
  <si>
    <t>Notes</t>
  </si>
  <si>
    <t>Quiecent is a function of load (esp32 and all components attached to 3.3v rail)</t>
  </si>
  <si>
    <t>Total load on 3.3v rail</t>
  </si>
  <si>
    <t>total load on 2.8v rail</t>
  </si>
  <si>
    <t>LP5912-2.8V</t>
  </si>
  <si>
    <t>FT231XS</t>
  </si>
  <si>
    <t>TSC2003</t>
  </si>
  <si>
    <t>NLSV4T244</t>
  </si>
  <si>
    <t>Quiecent current is for both the 2.8V and 3.3V rail, only includes quiecent</t>
  </si>
  <si>
    <t>Quiecent is a function of load (all components attached to 2.8v rail)</t>
  </si>
  <si>
    <t>NHD-1.8-128160EF-CTXI#-T</t>
  </si>
  <si>
    <t>off and quiecent are not included since the 2.8V rail is disabled while not in use</t>
  </si>
  <si>
    <t>Standby</t>
  </si>
  <si>
    <t>Test Cases Power Consumption</t>
  </si>
  <si>
    <t>Hours</t>
  </si>
  <si>
    <t>Active 1 minute/hour</t>
  </si>
  <si>
    <t>Active 10 minutes/hour + bluetooth polling 1 minute per hour</t>
  </si>
  <si>
    <t>Active 20 minutes/hour + bluetooth polling 1 minute per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</si>
</sst>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Amp</a:t>
            </a:r>
            <a:r>
              <a:rPr lang="en-US" baseline="0"/>
              <a:t> hours consumed by smartwatch by useage</a:t>
            </a:r>
            <a:endParaRPr lang="en-US"/>
          </a:p>
        </c:rich>
      </c:tx>
      <c:layout>
        <c:manualLayout>
          <c:xMode val="edge"/>
          <c:yMode val="edge"/>
          <c:x val="0.2879012690893501"/>
          <c:y val="2.1030749605466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Standby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Sheet1!$G$3:$G$51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cat>
          <c:val>
            <c:numRef>
              <c:f>Sheet1!$H$3:$H$50</c:f>
              <c:numCache>
                <c:formatCode>General</c:formatCode>
                <c:ptCount val="48"/>
                <c:pt idx="0">
                  <c:v>0</c:v>
                </c:pt>
                <c:pt idx="1">
                  <c:v>2.6070546500000006E-4</c:v>
                </c:pt>
                <c:pt idx="2">
                  <c:v>5.2141093000000012E-4</c:v>
                </c:pt>
                <c:pt idx="3">
                  <c:v>7.8211639500000017E-4</c:v>
                </c:pt>
                <c:pt idx="4">
                  <c:v>1.0428218600000002E-3</c:v>
                </c:pt>
                <c:pt idx="5">
                  <c:v>1.3035273250000003E-3</c:v>
                </c:pt>
                <c:pt idx="6">
                  <c:v>1.5642327900000003E-3</c:v>
                </c:pt>
                <c:pt idx="7">
                  <c:v>1.8249382550000004E-3</c:v>
                </c:pt>
                <c:pt idx="8">
                  <c:v>2.0856437200000005E-3</c:v>
                </c:pt>
                <c:pt idx="9">
                  <c:v>2.3463491850000007E-3</c:v>
                </c:pt>
                <c:pt idx="10">
                  <c:v>2.6070546500000006E-3</c:v>
                </c:pt>
                <c:pt idx="11">
                  <c:v>2.8677601150000004E-3</c:v>
                </c:pt>
                <c:pt idx="12">
                  <c:v>3.1284655800000007E-3</c:v>
                </c:pt>
                <c:pt idx="13">
                  <c:v>3.389171045000001E-3</c:v>
                </c:pt>
                <c:pt idx="14">
                  <c:v>3.6498765100000008E-3</c:v>
                </c:pt>
                <c:pt idx="15">
                  <c:v>3.9105819750000007E-3</c:v>
                </c:pt>
                <c:pt idx="16">
                  <c:v>4.1712874400000009E-3</c:v>
                </c:pt>
                <c:pt idx="17">
                  <c:v>4.4319929050000012E-3</c:v>
                </c:pt>
                <c:pt idx="18">
                  <c:v>4.6926983700000015E-3</c:v>
                </c:pt>
                <c:pt idx="19">
                  <c:v>4.9534038350000009E-3</c:v>
                </c:pt>
                <c:pt idx="20">
                  <c:v>5.2141093000000012E-3</c:v>
                </c:pt>
                <c:pt idx="21">
                  <c:v>5.4748147650000014E-3</c:v>
                </c:pt>
                <c:pt idx="22">
                  <c:v>5.7355202300000008E-3</c:v>
                </c:pt>
                <c:pt idx="23">
                  <c:v>5.9962256950000011E-3</c:v>
                </c:pt>
                <c:pt idx="24">
                  <c:v>6.2569311600000014E-3</c:v>
                </c:pt>
                <c:pt idx="25">
                  <c:v>6.5176366250000017E-3</c:v>
                </c:pt>
                <c:pt idx="26">
                  <c:v>6.7783420900000019E-3</c:v>
                </c:pt>
                <c:pt idx="27">
                  <c:v>7.0390475550000014E-3</c:v>
                </c:pt>
                <c:pt idx="28">
                  <c:v>7.2997530200000016E-3</c:v>
                </c:pt>
                <c:pt idx="29">
                  <c:v>7.5604584850000019E-3</c:v>
                </c:pt>
                <c:pt idx="30">
                  <c:v>7.8211639500000013E-3</c:v>
                </c:pt>
                <c:pt idx="31">
                  <c:v>8.0818694150000016E-3</c:v>
                </c:pt>
                <c:pt idx="32">
                  <c:v>8.3425748800000019E-3</c:v>
                </c:pt>
                <c:pt idx="33">
                  <c:v>8.6032803450000021E-3</c:v>
                </c:pt>
                <c:pt idx="34">
                  <c:v>8.8639858100000024E-3</c:v>
                </c:pt>
                <c:pt idx="35">
                  <c:v>9.1246912750000027E-3</c:v>
                </c:pt>
                <c:pt idx="36">
                  <c:v>9.385396740000003E-3</c:v>
                </c:pt>
                <c:pt idx="37">
                  <c:v>9.6461022050000015E-3</c:v>
                </c:pt>
                <c:pt idx="38">
                  <c:v>9.9068076700000018E-3</c:v>
                </c:pt>
                <c:pt idx="39">
                  <c:v>1.0167513135000002E-2</c:v>
                </c:pt>
                <c:pt idx="40">
                  <c:v>1.0428218600000002E-2</c:v>
                </c:pt>
                <c:pt idx="41">
                  <c:v>1.0688924065000003E-2</c:v>
                </c:pt>
                <c:pt idx="42">
                  <c:v>1.0949629530000003E-2</c:v>
                </c:pt>
                <c:pt idx="43">
                  <c:v>1.1210334995000003E-2</c:v>
                </c:pt>
                <c:pt idx="44">
                  <c:v>1.1471040460000002E-2</c:v>
                </c:pt>
                <c:pt idx="45">
                  <c:v>1.1731745925000002E-2</c:v>
                </c:pt>
                <c:pt idx="46">
                  <c:v>1.1992451390000002E-2</c:v>
                </c:pt>
                <c:pt idx="47">
                  <c:v>1.2253156855000003E-2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F-4CF9-BDDD-E803255DBEA6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Active 1 minute/hour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Sheet1!$G$3:$G$51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cat>
          <c:val>
            <c:numRef>
              <c:f>Sheet1!$I$3:$I$51</c:f>
              <c:numCache>
                <c:formatCode>General</c:formatCode>
                <c:ptCount val="49"/>
                <c:pt idx="0">
                  <c:v>0</c:v>
                </c:pt>
                <c:pt idx="1">
                  <c:v>2.8039328979166667E-3</c:v>
                </c:pt>
                <c:pt idx="2">
                  <c:v>5.6078657958333333E-3</c:v>
                </c:pt>
                <c:pt idx="3">
                  <c:v>8.41179869375E-3</c:v>
                </c:pt>
                <c:pt idx="4">
                  <c:v>1.1215731591666667E-2</c:v>
                </c:pt>
                <c:pt idx="5">
                  <c:v>1.4019664489583333E-2</c:v>
                </c:pt>
                <c:pt idx="6">
                  <c:v>1.68235973875E-2</c:v>
                </c:pt>
                <c:pt idx="7">
                  <c:v>1.9627530285416667E-2</c:v>
                </c:pt>
                <c:pt idx="8">
                  <c:v>2.2431463183333333E-2</c:v>
                </c:pt>
                <c:pt idx="9">
                  <c:v>2.523539608125E-2</c:v>
                </c:pt>
                <c:pt idx="10">
                  <c:v>2.8039328979166667E-2</c:v>
                </c:pt>
                <c:pt idx="11">
                  <c:v>3.0843261877083333E-2</c:v>
                </c:pt>
                <c:pt idx="12">
                  <c:v>3.3647194775E-2</c:v>
                </c:pt>
                <c:pt idx="13">
                  <c:v>3.6451127672916667E-2</c:v>
                </c:pt>
                <c:pt idx="14">
                  <c:v>3.9255060570833333E-2</c:v>
                </c:pt>
                <c:pt idx="15">
                  <c:v>4.205899346875E-2</c:v>
                </c:pt>
                <c:pt idx="16">
                  <c:v>4.4862926366666667E-2</c:v>
                </c:pt>
                <c:pt idx="17">
                  <c:v>4.7666859264583333E-2</c:v>
                </c:pt>
                <c:pt idx="18">
                  <c:v>5.04707921625E-2</c:v>
                </c:pt>
                <c:pt idx="19">
                  <c:v>5.3274725060416667E-2</c:v>
                </c:pt>
                <c:pt idx="20">
                  <c:v>5.6078657958333333E-2</c:v>
                </c:pt>
                <c:pt idx="21">
                  <c:v>5.888259085625E-2</c:v>
                </c:pt>
                <c:pt idx="22">
                  <c:v>6.1686523754166667E-2</c:v>
                </c:pt>
                <c:pt idx="23">
                  <c:v>6.4490456652083333E-2</c:v>
                </c:pt>
                <c:pt idx="24">
                  <c:v>6.729438955E-2</c:v>
                </c:pt>
                <c:pt idx="25">
                  <c:v>7.0098322447916667E-2</c:v>
                </c:pt>
                <c:pt idx="26">
                  <c:v>7.2902255345833333E-2</c:v>
                </c:pt>
                <c:pt idx="27">
                  <c:v>7.570618824375E-2</c:v>
                </c:pt>
                <c:pt idx="28">
                  <c:v>7.8510121141666667E-2</c:v>
                </c:pt>
                <c:pt idx="29">
                  <c:v>8.1314054039583333E-2</c:v>
                </c:pt>
                <c:pt idx="30">
                  <c:v>8.41179869375E-2</c:v>
                </c:pt>
                <c:pt idx="31">
                  <c:v>8.6921919835416667E-2</c:v>
                </c:pt>
                <c:pt idx="32">
                  <c:v>8.9725852733333333E-2</c:v>
                </c:pt>
                <c:pt idx="33">
                  <c:v>9.252978563125E-2</c:v>
                </c:pt>
                <c:pt idx="34">
                  <c:v>9.5333718529166667E-2</c:v>
                </c:pt>
                <c:pt idx="35">
                  <c:v>9.8137651427083333E-2</c:v>
                </c:pt>
                <c:pt idx="36">
                  <c:v>0.100941584325</c:v>
                </c:pt>
                <c:pt idx="37">
                  <c:v>0.10374551722291667</c:v>
                </c:pt>
                <c:pt idx="38">
                  <c:v>0.10654945012083333</c:v>
                </c:pt>
                <c:pt idx="39">
                  <c:v>0.10935338301875</c:v>
                </c:pt>
                <c:pt idx="40">
                  <c:v>0.11215731591666667</c:v>
                </c:pt>
                <c:pt idx="41">
                  <c:v>0.11496124881458333</c:v>
                </c:pt>
                <c:pt idx="42">
                  <c:v>0.1177651817125</c:v>
                </c:pt>
                <c:pt idx="43">
                  <c:v>0.12056911461041667</c:v>
                </c:pt>
                <c:pt idx="44">
                  <c:v>0.12337304750833333</c:v>
                </c:pt>
                <c:pt idx="45">
                  <c:v>0.12617698040625</c:v>
                </c:pt>
                <c:pt idx="46">
                  <c:v>0.12898091330416667</c:v>
                </c:pt>
                <c:pt idx="47">
                  <c:v>0.13178484620208333</c:v>
                </c:pt>
                <c:pt idx="48">
                  <c:v>0.1345887791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DF-4CF9-BDDD-E803255DBEA6}"/>
            </c:ext>
          </c:extLst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Active 10 minutes/hour + bluetooth polling 1 minute per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Sheet1!$G$3:$G$51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cat>
          <c:val>
            <c:numRef>
              <c:f>Sheet1!$J$3:$J$51</c:f>
              <c:numCache>
                <c:formatCode>General</c:formatCode>
                <c:ptCount val="49"/>
                <c:pt idx="0">
                  <c:v>0</c:v>
                </c:pt>
                <c:pt idx="1">
                  <c:v>8.6315280604166659E-3</c:v>
                </c:pt>
                <c:pt idx="2">
                  <c:v>1.7263056120833332E-2</c:v>
                </c:pt>
                <c:pt idx="3">
                  <c:v>2.5894584181249999E-2</c:v>
                </c:pt>
                <c:pt idx="4">
                  <c:v>3.4526112241666664E-2</c:v>
                </c:pt>
                <c:pt idx="5">
                  <c:v>4.3157640302083328E-2</c:v>
                </c:pt>
                <c:pt idx="6">
                  <c:v>5.1789168362499999E-2</c:v>
                </c:pt>
                <c:pt idx="7">
                  <c:v>6.0420696422916663E-2</c:v>
                </c:pt>
                <c:pt idx="8">
                  <c:v>6.9052224483333327E-2</c:v>
                </c:pt>
                <c:pt idx="9">
                  <c:v>7.7683752543749998E-2</c:v>
                </c:pt>
                <c:pt idx="10">
                  <c:v>8.6315280604166655E-2</c:v>
                </c:pt>
                <c:pt idx="11">
                  <c:v>9.4946808664583326E-2</c:v>
                </c:pt>
                <c:pt idx="12">
                  <c:v>0.103578336725</c:v>
                </c:pt>
                <c:pt idx="13">
                  <c:v>0.11220986478541665</c:v>
                </c:pt>
                <c:pt idx="14">
                  <c:v>0.12084139284583333</c:v>
                </c:pt>
                <c:pt idx="15">
                  <c:v>0.12947292090624998</c:v>
                </c:pt>
                <c:pt idx="16">
                  <c:v>0.13810444896666665</c:v>
                </c:pt>
                <c:pt idx="17">
                  <c:v>0.14673597702708333</c:v>
                </c:pt>
                <c:pt idx="18">
                  <c:v>0.1553675050875</c:v>
                </c:pt>
                <c:pt idx="19">
                  <c:v>0.16399903314791664</c:v>
                </c:pt>
                <c:pt idx="20">
                  <c:v>0.17263056120833331</c:v>
                </c:pt>
                <c:pt idx="21">
                  <c:v>0.18126208926874998</c:v>
                </c:pt>
                <c:pt idx="22">
                  <c:v>0.18989361732916665</c:v>
                </c:pt>
                <c:pt idx="23">
                  <c:v>0.19852514538958332</c:v>
                </c:pt>
                <c:pt idx="24">
                  <c:v>0.20715667345</c:v>
                </c:pt>
                <c:pt idx="25">
                  <c:v>0.21578820151041664</c:v>
                </c:pt>
                <c:pt idx="26">
                  <c:v>0.22441972957083331</c:v>
                </c:pt>
                <c:pt idx="27">
                  <c:v>0.23305125763124998</c:v>
                </c:pt>
                <c:pt idx="28">
                  <c:v>0.24168278569166665</c:v>
                </c:pt>
                <c:pt idx="29">
                  <c:v>0.2503143137520833</c:v>
                </c:pt>
                <c:pt idx="30">
                  <c:v>0.25894584181249997</c:v>
                </c:pt>
                <c:pt idx="31">
                  <c:v>0.26757736987291664</c:v>
                </c:pt>
                <c:pt idx="32">
                  <c:v>0.27620889793333331</c:v>
                </c:pt>
                <c:pt idx="33">
                  <c:v>0.28484042599374998</c:v>
                </c:pt>
                <c:pt idx="34">
                  <c:v>0.29347195405416665</c:v>
                </c:pt>
                <c:pt idx="35">
                  <c:v>0.30210348211458332</c:v>
                </c:pt>
                <c:pt idx="36">
                  <c:v>0.31073501017499999</c:v>
                </c:pt>
                <c:pt idx="37">
                  <c:v>0.31936653823541666</c:v>
                </c:pt>
                <c:pt idx="38">
                  <c:v>0.32799806629583328</c:v>
                </c:pt>
                <c:pt idx="39">
                  <c:v>0.33662959435624995</c:v>
                </c:pt>
                <c:pt idx="40">
                  <c:v>0.34526112241666662</c:v>
                </c:pt>
                <c:pt idx="41">
                  <c:v>0.35389265047708329</c:v>
                </c:pt>
                <c:pt idx="42">
                  <c:v>0.36252417853749996</c:v>
                </c:pt>
                <c:pt idx="43">
                  <c:v>0.37115570659791663</c:v>
                </c:pt>
                <c:pt idx="44">
                  <c:v>0.37978723465833331</c:v>
                </c:pt>
                <c:pt idx="45">
                  <c:v>0.38841876271874998</c:v>
                </c:pt>
                <c:pt idx="46">
                  <c:v>0.39705029077916665</c:v>
                </c:pt>
                <c:pt idx="47">
                  <c:v>0.40568181883958332</c:v>
                </c:pt>
                <c:pt idx="48">
                  <c:v>0.41431334689999999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DF-4CF9-BDDD-E803255DBEA6}"/>
            </c:ext>
          </c:extLst>
        </c:ser>
        <c:ser>
          <c:idx val="3"/>
          <c:order val="3"/>
          <c:tx>
            <c:strRef>
              <c:f>Sheet1!$K$2</c:f>
              <c:strCache>
                <c:ptCount val="1"/>
                <c:pt idx="0">
                  <c:v>Active 20 minutes/hour + bluetooth polling 1 minute per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Sheet1!$G$3:$G$51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cat>
          <c:val>
            <c:numRef>
              <c:f>Sheet1!$K$3:$K$51</c:f>
              <c:numCache>
                <c:formatCode>General</c:formatCode>
                <c:ptCount val="49"/>
                <c:pt idx="0">
                  <c:v>0</c:v>
                </c:pt>
                <c:pt idx="1">
                  <c:v>1.4459123222916665E-2</c:v>
                </c:pt>
                <c:pt idx="2">
                  <c:v>2.891824644583333E-2</c:v>
                </c:pt>
                <c:pt idx="3">
                  <c:v>4.3377369668749999E-2</c:v>
                </c:pt>
                <c:pt idx="4">
                  <c:v>5.783649289166666E-2</c:v>
                </c:pt>
                <c:pt idx="5">
                  <c:v>7.2295616114583322E-2</c:v>
                </c:pt>
                <c:pt idx="6">
                  <c:v>8.6754739337499998E-2</c:v>
                </c:pt>
                <c:pt idx="7">
                  <c:v>0.10121386256041666</c:v>
                </c:pt>
                <c:pt idx="8">
                  <c:v>0.11567298578333332</c:v>
                </c:pt>
                <c:pt idx="9">
                  <c:v>0.13013210900625</c:v>
                </c:pt>
                <c:pt idx="10">
                  <c:v>0.14459123222916664</c:v>
                </c:pt>
                <c:pt idx="11">
                  <c:v>0.15905035545208332</c:v>
                </c:pt>
                <c:pt idx="12">
                  <c:v>0.173509478675</c:v>
                </c:pt>
                <c:pt idx="13">
                  <c:v>0.18796860189791664</c:v>
                </c:pt>
                <c:pt idx="14">
                  <c:v>0.20242772512083332</c:v>
                </c:pt>
                <c:pt idx="15">
                  <c:v>0.21688684834374997</c:v>
                </c:pt>
                <c:pt idx="16">
                  <c:v>0.23134597156666664</c:v>
                </c:pt>
                <c:pt idx="17">
                  <c:v>0.24580509478958332</c:v>
                </c:pt>
                <c:pt idx="18">
                  <c:v>0.26026421801249999</c:v>
                </c:pt>
                <c:pt idx="19">
                  <c:v>0.27472334123541664</c:v>
                </c:pt>
                <c:pt idx="20">
                  <c:v>0.28918246445833329</c:v>
                </c:pt>
                <c:pt idx="21">
                  <c:v>0.30364158768124999</c:v>
                </c:pt>
                <c:pt idx="22">
                  <c:v>0.31810071090416664</c:v>
                </c:pt>
                <c:pt idx="23">
                  <c:v>0.33255983412708329</c:v>
                </c:pt>
                <c:pt idx="24">
                  <c:v>0.34701895734999999</c:v>
                </c:pt>
                <c:pt idx="25">
                  <c:v>0.36147808057291664</c:v>
                </c:pt>
                <c:pt idx="26">
                  <c:v>0.37593720379583329</c:v>
                </c:pt>
                <c:pt idx="27">
                  <c:v>0.39039632701874993</c:v>
                </c:pt>
                <c:pt idx="28">
                  <c:v>0.40485545024166664</c:v>
                </c:pt>
                <c:pt idx="29">
                  <c:v>0.41931457346458328</c:v>
                </c:pt>
                <c:pt idx="30">
                  <c:v>0.43377369668749993</c:v>
                </c:pt>
                <c:pt idx="31">
                  <c:v>0.44823281991041664</c:v>
                </c:pt>
                <c:pt idx="32">
                  <c:v>0.46269194313333328</c:v>
                </c:pt>
                <c:pt idx="33">
                  <c:v>0.47715106635624993</c:v>
                </c:pt>
                <c:pt idx="34">
                  <c:v>0.49161018957916663</c:v>
                </c:pt>
                <c:pt idx="35">
                  <c:v>0.50606931280208323</c:v>
                </c:pt>
                <c:pt idx="36">
                  <c:v>0.52052843602499999</c:v>
                </c:pt>
                <c:pt idx="37">
                  <c:v>0.53498755924791663</c:v>
                </c:pt>
                <c:pt idx="38">
                  <c:v>0.54944668247083328</c:v>
                </c:pt>
                <c:pt idx="39">
                  <c:v>0.56390580569374993</c:v>
                </c:pt>
                <c:pt idx="40">
                  <c:v>0.57836492891666658</c:v>
                </c:pt>
                <c:pt idx="41">
                  <c:v>0.59282405213958322</c:v>
                </c:pt>
                <c:pt idx="42">
                  <c:v>0.60728317536249998</c:v>
                </c:pt>
                <c:pt idx="43">
                  <c:v>0.62174229858541663</c:v>
                </c:pt>
                <c:pt idx="44">
                  <c:v>0.63620142180833328</c:v>
                </c:pt>
                <c:pt idx="45">
                  <c:v>0.65066054503124993</c:v>
                </c:pt>
                <c:pt idx="46">
                  <c:v>0.66511966825416657</c:v>
                </c:pt>
                <c:pt idx="47">
                  <c:v>0.67957879147708322</c:v>
                </c:pt>
                <c:pt idx="48">
                  <c:v>0.69403791469999998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DF-4CF9-BDDD-E803255DB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804735"/>
        <c:axId val="665584687"/>
      </c:lineChart>
      <c:catAx>
        <c:axId val="50780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of Operation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584687"/>
        <c:crosses val="autoZero"/>
        <c:auto val="1"/>
        <c:lblAlgn val="ctr"/>
        <c:lblOffset val="100"/>
        <c:tickMarkSkip val="1"/>
        <c:noMultiLvlLbl val="0"/>
      </c:catAx>
      <c:valAx>
        <c:axId val="665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</a:t>
                </a:r>
                <a:r>
                  <a:rPr lang="en-US" baseline="0"/>
                  <a:t> Hours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0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596967</xdr:colOff>
      <xdr:row>3</xdr:row>
      <xdr:rowOff>4385</xdr:rowOff>
    </xdr:from>
    <xdr:to>
      <xdr:col>24</xdr:col>
      <xdr:colOff>390169</xdr:colOff>
      <xdr:row>28</xdr:row>
      <xdr:rowOff>134471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936E34-110E-4DED-A2D6-8BD9EAE05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AFB3B-6045-4C4E-AE41-DDA55F6D9DD1}">
  <dimension ref="A1:K123"/>
  <sheetViews>
    <sheetView tabSelected="1" topLeftCell="E1" zoomScale="85" zoomScaleNormal="85" workbookViewId="0">
      <selection activeCell="S36" sqref="S36"/>
    </sheetView>
  </sheetViews>
  <sheetFormatPr defaultRowHeight="15" x14ac:dyDescent="0.25"/>
  <cols>
    <col min="1" max="1" width="25.140625" customWidth="1"/>
    <col min="2" max="2" width="12.85546875" customWidth="1"/>
    <col min="3" max="3" width="12" bestFit="1" customWidth="1"/>
    <col min="4" max="4" width="18" customWidth="1"/>
    <col min="5" max="5" width="20.5703125" customWidth="1"/>
    <col min="6" max="6" width="71.7109375" customWidth="1"/>
    <col min="7" max="7" width="17.28515625" customWidth="1"/>
    <col min="9" max="9" width="17.140625" customWidth="1"/>
  </cols>
  <sheetData>
    <row r="1" spans="1:11" x14ac:dyDescent="0.25">
      <c r="B1" s="2" t="s">
        <v>3</v>
      </c>
      <c r="C1" s="2"/>
      <c r="D1" s="2"/>
      <c r="E1" s="2"/>
      <c r="H1" s="2" t="s">
        <v>23</v>
      </c>
      <c r="I1" s="2"/>
      <c r="J1" s="2"/>
      <c r="K1" s="2"/>
    </row>
    <row r="2" spans="1:11" x14ac:dyDescent="0.25">
      <c r="A2" t="s">
        <v>0</v>
      </c>
      <c r="B2" t="s">
        <v>1</v>
      </c>
      <c r="C2" t="s">
        <v>22</v>
      </c>
      <c r="D2" t="s">
        <v>6</v>
      </c>
      <c r="E2" t="s">
        <v>7</v>
      </c>
      <c r="F2" t="s">
        <v>10</v>
      </c>
      <c r="G2" t="s">
        <v>24</v>
      </c>
      <c r="H2" t="s">
        <v>22</v>
      </c>
      <c r="I2" t="s">
        <v>25</v>
      </c>
      <c r="J2" t="s">
        <v>26</v>
      </c>
      <c r="K2" t="s">
        <v>27</v>
      </c>
    </row>
    <row r="3" spans="1:11" x14ac:dyDescent="0.25">
      <c r="A3" t="s">
        <v>2</v>
      </c>
      <c r="B3">
        <v>9.9999999999999995E-8</v>
      </c>
      <c r="C3">
        <v>1.4999999999999999E-4</v>
      </c>
      <c r="D3">
        <v>2.5000000000000001E-2</v>
      </c>
      <c r="E3">
        <v>0.26</v>
      </c>
      <c r="G3">
        <v>0</v>
      </c>
      <c r="H3">
        <f>$C$14*G3</f>
        <v>0</v>
      </c>
      <c r="I3">
        <f>($C$14*(59/60)+$E$14*(1/60))*G3</f>
        <v>0</v>
      </c>
      <c r="J3">
        <f>($C$14*(49/60)+$E$14*(1/60) +$D$14*(10/60) )*G3</f>
        <v>0</v>
      </c>
      <c r="K3">
        <f>($C$14*(39/60)+$E$14*(1/60) +$D$14*(20/60) )*G3</f>
        <v>0</v>
      </c>
    </row>
    <row r="4" spans="1:11" x14ac:dyDescent="0.25">
      <c r="A4" t="s">
        <v>4</v>
      </c>
      <c r="B4">
        <v>5.0000000000000004E-6</v>
      </c>
      <c r="C4">
        <v>4.0000000000000003E-5</v>
      </c>
      <c r="D4">
        <v>4.0000000000000003E-5</v>
      </c>
      <c r="E4">
        <v>4.0000000000000003E-5</v>
      </c>
      <c r="G4">
        <f>0.5 + G3</f>
        <v>0.5</v>
      </c>
      <c r="H4">
        <f t="shared" ref="H4:H67" si="0">$C$14*G4</f>
        <v>2.6070546500000006E-4</v>
      </c>
      <c r="I4">
        <f t="shared" ref="I4:I67" si="1">($C$14*(59/60)+$E$14*(1/60))*G4</f>
        <v>2.8039328979166667E-3</v>
      </c>
      <c r="J4">
        <f t="shared" ref="J4:J67" si="2">($C$14*(49/60)+$E$14*(1/60) +$D$14*(10/60) )*G4</f>
        <v>8.6315280604166659E-3</v>
      </c>
      <c r="K4">
        <f t="shared" ref="K4:K67" si="3">($C$14*(39/60)+$E$14*(1/60) +$D$14*(20/60) )*G4</f>
        <v>1.4459123222916665E-2</v>
      </c>
    </row>
    <row r="5" spans="1:11" x14ac:dyDescent="0.25">
      <c r="A5" t="s">
        <v>8</v>
      </c>
      <c r="B5" s="1">
        <f>0.000055+(B21)*((0.0006-0.000055)/(0.5))</f>
        <v>5.5240998999999999E-5</v>
      </c>
      <c r="C5" s="1">
        <f>0.000055+(C21)*((0.0006-0.000055)/(0.5))</f>
        <v>5.540439E-5</v>
      </c>
      <c r="D5" s="1">
        <f>0.000055+(D21)*((0.0006-0.000055)/(0.5))</f>
        <v>8.2496339999999987E-5</v>
      </c>
      <c r="E5" s="1">
        <f>0.000055+(E21)*((0.0006-0.000055)/(0.5))</f>
        <v>3.3864633999999995E-4</v>
      </c>
      <c r="F5" t="s">
        <v>11</v>
      </c>
      <c r="G5">
        <f t="shared" ref="G5:G68" si="4">0.5 + G4</f>
        <v>1</v>
      </c>
      <c r="H5">
        <f t="shared" si="0"/>
        <v>5.2141093000000012E-4</v>
      </c>
      <c r="I5">
        <f t="shared" si="1"/>
        <v>5.6078657958333333E-3</v>
      </c>
      <c r="J5">
        <f t="shared" si="2"/>
        <v>1.7263056120833332E-2</v>
      </c>
      <c r="K5">
        <f t="shared" si="3"/>
        <v>2.891824644583333E-2</v>
      </c>
    </row>
    <row r="6" spans="1:11" x14ac:dyDescent="0.25">
      <c r="A6" t="s">
        <v>14</v>
      </c>
      <c r="B6" s="1">
        <f>0.000055+(B22)*((0.0006-0.000055)/(0.5))</f>
        <v>5.5006539999999999E-5</v>
      </c>
      <c r="C6" s="1">
        <f t="shared" ref="C6:E6" si="5">0.000055+(C22)*((0.0006-0.000055)/(0.5))</f>
        <v>5.5006539999999999E-5</v>
      </c>
      <c r="D6" s="1">
        <f t="shared" si="5"/>
        <v>1.0405653999999999E-4</v>
      </c>
      <c r="E6" s="1">
        <f t="shared" si="5"/>
        <v>1.0405653999999999E-4</v>
      </c>
      <c r="F6" t="s">
        <v>19</v>
      </c>
      <c r="G6">
        <f t="shared" si="4"/>
        <v>1.5</v>
      </c>
      <c r="H6">
        <f t="shared" si="0"/>
        <v>7.8211639500000017E-4</v>
      </c>
      <c r="I6">
        <f t="shared" si="1"/>
        <v>8.41179869375E-3</v>
      </c>
      <c r="J6">
        <f t="shared" si="2"/>
        <v>2.5894584181249999E-2</v>
      </c>
      <c r="K6">
        <f t="shared" si="3"/>
        <v>4.3377369668749999E-2</v>
      </c>
    </row>
    <row r="7" spans="1:11" x14ac:dyDescent="0.25">
      <c r="A7" t="s">
        <v>15</v>
      </c>
      <c r="B7">
        <v>1.25E-4</v>
      </c>
      <c r="C7">
        <v>1.25E-4</v>
      </c>
      <c r="D7">
        <v>1.25E-4</v>
      </c>
      <c r="E7">
        <v>1.25E-4</v>
      </c>
      <c r="G7">
        <f t="shared" si="4"/>
        <v>2</v>
      </c>
      <c r="H7">
        <f t="shared" si="0"/>
        <v>1.0428218600000002E-3</v>
      </c>
      <c r="I7">
        <f t="shared" si="1"/>
        <v>1.1215731591666667E-2</v>
      </c>
      <c r="J7">
        <f t="shared" si="2"/>
        <v>3.4526112241666664E-2</v>
      </c>
      <c r="K7">
        <f t="shared" si="3"/>
        <v>5.783649289166666E-2</v>
      </c>
    </row>
    <row r="8" spans="1:11" x14ac:dyDescent="0.25">
      <c r="A8" t="s">
        <v>16</v>
      </c>
      <c r="B8">
        <v>9.0000000000000006E-5</v>
      </c>
      <c r="C8">
        <v>9.0000000000000006E-5</v>
      </c>
      <c r="D8">
        <v>9.5000000000000005E-5</v>
      </c>
      <c r="E8">
        <v>9.5000000000000005E-5</v>
      </c>
      <c r="G8">
        <f t="shared" si="4"/>
        <v>2.5</v>
      </c>
      <c r="H8">
        <f t="shared" si="0"/>
        <v>1.3035273250000003E-3</v>
      </c>
      <c r="I8">
        <f t="shared" si="1"/>
        <v>1.4019664489583333E-2</v>
      </c>
      <c r="J8">
        <f t="shared" si="2"/>
        <v>4.3157640302083328E-2</v>
      </c>
      <c r="K8">
        <f t="shared" si="3"/>
        <v>7.2295616114583322E-2</v>
      </c>
    </row>
    <row r="9" spans="1:11" x14ac:dyDescent="0.25">
      <c r="A9" t="s">
        <v>17</v>
      </c>
      <c r="B9">
        <v>1.9999999999999999E-6</v>
      </c>
      <c r="C9">
        <v>1.9999999999999999E-6</v>
      </c>
      <c r="D9">
        <v>1.9999999999999999E-6</v>
      </c>
      <c r="E9">
        <v>1.9999999999999999E-6</v>
      </c>
      <c r="F9" t="s">
        <v>18</v>
      </c>
      <c r="G9">
        <f t="shared" si="4"/>
        <v>3</v>
      </c>
      <c r="H9">
        <f t="shared" si="0"/>
        <v>1.5642327900000003E-3</v>
      </c>
      <c r="I9">
        <f t="shared" si="1"/>
        <v>1.68235973875E-2</v>
      </c>
      <c r="J9">
        <f t="shared" si="2"/>
        <v>5.1789168362499999E-2</v>
      </c>
      <c r="K9">
        <f t="shared" si="3"/>
        <v>8.6754739337499998E-2</v>
      </c>
    </row>
    <row r="10" spans="1:11" x14ac:dyDescent="0.25">
      <c r="A10" t="s">
        <v>17</v>
      </c>
      <c r="B10">
        <v>1.9999999999999999E-6</v>
      </c>
      <c r="C10">
        <v>1.9999999999999999E-6</v>
      </c>
      <c r="D10">
        <v>1.9999999999999999E-6</v>
      </c>
      <c r="E10">
        <v>1.9999999999999999E-6</v>
      </c>
      <c r="F10" t="s">
        <v>18</v>
      </c>
      <c r="G10">
        <f t="shared" si="4"/>
        <v>3.5</v>
      </c>
      <c r="H10">
        <f t="shared" si="0"/>
        <v>1.8249382550000004E-3</v>
      </c>
      <c r="I10">
        <f t="shared" si="1"/>
        <v>1.9627530285416667E-2</v>
      </c>
      <c r="J10">
        <f t="shared" si="2"/>
        <v>6.0420696422916663E-2</v>
      </c>
      <c r="K10">
        <f t="shared" si="3"/>
        <v>0.10121386256041666</v>
      </c>
    </row>
    <row r="11" spans="1:11" x14ac:dyDescent="0.25">
      <c r="A11" t="s">
        <v>17</v>
      </c>
      <c r="B11">
        <v>1.9999999999999999E-6</v>
      </c>
      <c r="C11">
        <v>1.9999999999999999E-6</v>
      </c>
      <c r="D11">
        <v>1.9999999999999999E-6</v>
      </c>
      <c r="E11">
        <v>1.9999999999999999E-6</v>
      </c>
      <c r="F11" t="s">
        <v>18</v>
      </c>
      <c r="G11">
        <f t="shared" si="4"/>
        <v>4</v>
      </c>
      <c r="H11">
        <f t="shared" si="0"/>
        <v>2.0856437200000005E-3</v>
      </c>
      <c r="I11">
        <f t="shared" si="1"/>
        <v>2.2431463183333333E-2</v>
      </c>
      <c r="J11">
        <f t="shared" si="2"/>
        <v>6.9052224483333327E-2</v>
      </c>
      <c r="K11">
        <f t="shared" si="3"/>
        <v>0.11567298578333332</v>
      </c>
    </row>
    <row r="12" spans="1:11" x14ac:dyDescent="0.25">
      <c r="A12" t="s">
        <v>20</v>
      </c>
      <c r="B12">
        <v>0</v>
      </c>
      <c r="C12">
        <v>0</v>
      </c>
      <c r="D12">
        <f>0.005+0.04</f>
        <v>4.4999999999999998E-2</v>
      </c>
      <c r="E12">
        <f>0.005+0.04</f>
        <v>4.4999999999999998E-2</v>
      </c>
      <c r="F12" t="s">
        <v>21</v>
      </c>
      <c r="G12">
        <f t="shared" si="4"/>
        <v>4.5</v>
      </c>
      <c r="H12">
        <f t="shared" si="0"/>
        <v>2.3463491850000007E-3</v>
      </c>
      <c r="I12">
        <f t="shared" si="1"/>
        <v>2.523539608125E-2</v>
      </c>
      <c r="J12">
        <f t="shared" si="2"/>
        <v>7.7683752543749998E-2</v>
      </c>
      <c r="K12">
        <f t="shared" si="3"/>
        <v>0.13013210900625</v>
      </c>
    </row>
    <row r="13" spans="1:11" x14ac:dyDescent="0.25">
      <c r="G13">
        <f t="shared" si="4"/>
        <v>5</v>
      </c>
      <c r="H13">
        <f t="shared" si="0"/>
        <v>2.6070546500000006E-3</v>
      </c>
      <c r="I13">
        <f t="shared" si="1"/>
        <v>2.8039328979166667E-2</v>
      </c>
      <c r="J13">
        <f t="shared" si="2"/>
        <v>8.6315280604166655E-2</v>
      </c>
      <c r="K13">
        <f t="shared" si="3"/>
        <v>0.14459123222916664</v>
      </c>
    </row>
    <row r="14" spans="1:11" x14ac:dyDescent="0.25">
      <c r="A14" t="s">
        <v>5</v>
      </c>
      <c r="B14">
        <f>SUM(B3:B13)</f>
        <v>3.3634753899999998E-4</v>
      </c>
      <c r="C14">
        <f>SUM(C3:C13)</f>
        <v>5.2141093000000012E-4</v>
      </c>
      <c r="D14">
        <f>SUM(D3:D13)</f>
        <v>7.0452552879999991E-2</v>
      </c>
      <c r="E14">
        <f>SUM(E3:E13)</f>
        <v>0.30570870288000002</v>
      </c>
      <c r="G14">
        <f t="shared" si="4"/>
        <v>5.5</v>
      </c>
      <c r="H14">
        <f t="shared" si="0"/>
        <v>2.8677601150000004E-3</v>
      </c>
      <c r="I14">
        <f t="shared" si="1"/>
        <v>3.0843261877083333E-2</v>
      </c>
      <c r="J14">
        <f t="shared" si="2"/>
        <v>9.4946808664583326E-2</v>
      </c>
      <c r="K14">
        <f t="shared" si="3"/>
        <v>0.15905035545208332</v>
      </c>
    </row>
    <row r="15" spans="1:11" x14ac:dyDescent="0.25">
      <c r="G15">
        <f t="shared" si="4"/>
        <v>6</v>
      </c>
      <c r="H15">
        <f t="shared" si="0"/>
        <v>3.1284655800000007E-3</v>
      </c>
      <c r="I15">
        <f t="shared" si="1"/>
        <v>3.3647194775E-2</v>
      </c>
      <c r="J15">
        <f t="shared" si="2"/>
        <v>0.103578336725</v>
      </c>
      <c r="K15">
        <f t="shared" si="3"/>
        <v>0.173509478675</v>
      </c>
    </row>
    <row r="16" spans="1:11" x14ac:dyDescent="0.25">
      <c r="A16" s="3" t="s">
        <v>9</v>
      </c>
      <c r="B16" s="3"/>
      <c r="C16" s="3"/>
      <c r="D16" s="3"/>
      <c r="E16" s="3"/>
      <c r="G16">
        <f t="shared" si="4"/>
        <v>6.5</v>
      </c>
      <c r="H16">
        <f t="shared" si="0"/>
        <v>3.389171045000001E-3</v>
      </c>
      <c r="I16">
        <f t="shared" si="1"/>
        <v>3.6451127672916667E-2</v>
      </c>
      <c r="J16">
        <f t="shared" si="2"/>
        <v>0.11220986478541665</v>
      </c>
      <c r="K16">
        <f t="shared" si="3"/>
        <v>0.18796860189791664</v>
      </c>
    </row>
    <row r="17" spans="1:11" x14ac:dyDescent="0.25">
      <c r="A17" s="3"/>
      <c r="B17" s="3"/>
      <c r="C17" s="3"/>
      <c r="D17" s="3"/>
      <c r="E17" s="3"/>
      <c r="G17">
        <f t="shared" si="4"/>
        <v>7</v>
      </c>
      <c r="H17">
        <f t="shared" si="0"/>
        <v>3.6498765100000008E-3</v>
      </c>
      <c r="I17">
        <f t="shared" si="1"/>
        <v>3.9255060570833333E-2</v>
      </c>
      <c r="J17">
        <f t="shared" si="2"/>
        <v>0.12084139284583333</v>
      </c>
      <c r="K17">
        <f t="shared" si="3"/>
        <v>0.20242772512083332</v>
      </c>
    </row>
    <row r="18" spans="1:11" x14ac:dyDescent="0.25">
      <c r="A18" s="3"/>
      <c r="B18" s="3"/>
      <c r="C18" s="3"/>
      <c r="D18" s="3"/>
      <c r="E18" s="3"/>
      <c r="G18">
        <f t="shared" si="4"/>
        <v>7.5</v>
      </c>
      <c r="H18">
        <f t="shared" si="0"/>
        <v>3.9105819750000007E-3</v>
      </c>
      <c r="I18">
        <f t="shared" si="1"/>
        <v>4.205899346875E-2</v>
      </c>
      <c r="J18">
        <f t="shared" si="2"/>
        <v>0.12947292090624998</v>
      </c>
      <c r="K18">
        <f t="shared" si="3"/>
        <v>0.21688684834374997</v>
      </c>
    </row>
    <row r="19" spans="1:11" x14ac:dyDescent="0.25">
      <c r="A19" s="3"/>
      <c r="B19" s="3"/>
      <c r="C19" s="3"/>
      <c r="D19" s="3"/>
      <c r="E19" s="3"/>
      <c r="G19">
        <f t="shared" si="4"/>
        <v>8</v>
      </c>
      <c r="H19">
        <f t="shared" si="0"/>
        <v>4.1712874400000009E-3</v>
      </c>
      <c r="I19">
        <f t="shared" si="1"/>
        <v>4.4862926366666667E-2</v>
      </c>
      <c r="J19">
        <f t="shared" si="2"/>
        <v>0.13810444896666665</v>
      </c>
      <c r="K19">
        <f t="shared" si="3"/>
        <v>0.23134597156666664</v>
      </c>
    </row>
    <row r="20" spans="1:11" x14ac:dyDescent="0.25">
      <c r="G20">
        <f t="shared" si="4"/>
        <v>8.5</v>
      </c>
      <c r="H20">
        <f t="shared" si="0"/>
        <v>4.4319929050000012E-3</v>
      </c>
      <c r="I20">
        <f t="shared" si="1"/>
        <v>4.7666859264583333E-2</v>
      </c>
      <c r="J20">
        <f t="shared" si="2"/>
        <v>0.14673597702708333</v>
      </c>
      <c r="K20">
        <f t="shared" si="3"/>
        <v>0.24580509478958332</v>
      </c>
    </row>
    <row r="21" spans="1:11" x14ac:dyDescent="0.25">
      <c r="A21" t="s">
        <v>12</v>
      </c>
      <c r="B21">
        <f>B3+B7+B8+B9+B10+B11</f>
        <v>2.2110000000000001E-4</v>
      </c>
      <c r="C21">
        <f>C3+C7+C8+C9+C10+C11</f>
        <v>3.7099999999999996E-4</v>
      </c>
      <c r="D21">
        <f>D3+D7+D8+D9+D10+D11</f>
        <v>2.5225999999999998E-2</v>
      </c>
      <c r="E21">
        <f>E3+E7+E8+E9+E10+E11</f>
        <v>0.26022600000000001</v>
      </c>
      <c r="G21">
        <f t="shared" si="4"/>
        <v>9</v>
      </c>
      <c r="H21">
        <f t="shared" si="0"/>
        <v>4.6926983700000015E-3</v>
      </c>
      <c r="I21">
        <f t="shared" si="1"/>
        <v>5.04707921625E-2</v>
      </c>
      <c r="J21">
        <f t="shared" si="2"/>
        <v>0.1553675050875</v>
      </c>
      <c r="K21">
        <f t="shared" si="3"/>
        <v>0.26026421801249999</v>
      </c>
    </row>
    <row r="22" spans="1:11" x14ac:dyDescent="0.25">
      <c r="A22" t="s">
        <v>13</v>
      </c>
      <c r="B22">
        <f>+B9+B10+B11+B12</f>
        <v>6.0000000000000002E-6</v>
      </c>
      <c r="C22">
        <f>+C9+C10+C11+C12</f>
        <v>6.0000000000000002E-6</v>
      </c>
      <c r="D22">
        <f>+D9+D10+D11+D12</f>
        <v>4.5005999999999997E-2</v>
      </c>
      <c r="E22">
        <f>+E9+E10+E11+E12</f>
        <v>4.5005999999999997E-2</v>
      </c>
      <c r="G22">
        <f t="shared" si="4"/>
        <v>9.5</v>
      </c>
      <c r="H22">
        <f t="shared" si="0"/>
        <v>4.9534038350000009E-3</v>
      </c>
      <c r="I22">
        <f t="shared" si="1"/>
        <v>5.3274725060416667E-2</v>
      </c>
      <c r="J22">
        <f t="shared" si="2"/>
        <v>0.16399903314791664</v>
      </c>
      <c r="K22">
        <f t="shared" si="3"/>
        <v>0.27472334123541664</v>
      </c>
    </row>
    <row r="23" spans="1:11" x14ac:dyDescent="0.25">
      <c r="G23">
        <f t="shared" si="4"/>
        <v>10</v>
      </c>
      <c r="H23">
        <f t="shared" si="0"/>
        <v>5.2141093000000012E-3</v>
      </c>
      <c r="I23">
        <f t="shared" si="1"/>
        <v>5.6078657958333333E-2</v>
      </c>
      <c r="J23">
        <f t="shared" si="2"/>
        <v>0.17263056120833331</v>
      </c>
      <c r="K23">
        <f t="shared" si="3"/>
        <v>0.28918246445833329</v>
      </c>
    </row>
    <row r="24" spans="1:11" x14ac:dyDescent="0.25">
      <c r="G24">
        <f t="shared" si="4"/>
        <v>10.5</v>
      </c>
      <c r="H24">
        <f t="shared" si="0"/>
        <v>5.4748147650000014E-3</v>
      </c>
      <c r="I24">
        <f t="shared" si="1"/>
        <v>5.888259085625E-2</v>
      </c>
      <c r="J24">
        <f t="shared" si="2"/>
        <v>0.18126208926874998</v>
      </c>
      <c r="K24">
        <f t="shared" si="3"/>
        <v>0.30364158768124999</v>
      </c>
    </row>
    <row r="25" spans="1:11" x14ac:dyDescent="0.25">
      <c r="G25">
        <f t="shared" si="4"/>
        <v>11</v>
      </c>
      <c r="H25">
        <f t="shared" si="0"/>
        <v>5.7355202300000008E-3</v>
      </c>
      <c r="I25">
        <f t="shared" si="1"/>
        <v>6.1686523754166667E-2</v>
      </c>
      <c r="J25">
        <f t="shared" si="2"/>
        <v>0.18989361732916665</v>
      </c>
      <c r="K25">
        <f t="shared" si="3"/>
        <v>0.31810071090416664</v>
      </c>
    </row>
    <row r="26" spans="1:11" x14ac:dyDescent="0.25">
      <c r="G26">
        <f t="shared" si="4"/>
        <v>11.5</v>
      </c>
      <c r="H26">
        <f t="shared" si="0"/>
        <v>5.9962256950000011E-3</v>
      </c>
      <c r="I26">
        <f t="shared" si="1"/>
        <v>6.4490456652083333E-2</v>
      </c>
      <c r="J26">
        <f t="shared" si="2"/>
        <v>0.19852514538958332</v>
      </c>
      <c r="K26">
        <f t="shared" si="3"/>
        <v>0.33255983412708329</v>
      </c>
    </row>
    <row r="27" spans="1:11" x14ac:dyDescent="0.25">
      <c r="G27">
        <f t="shared" si="4"/>
        <v>12</v>
      </c>
      <c r="H27">
        <f t="shared" si="0"/>
        <v>6.2569311600000014E-3</v>
      </c>
      <c r="I27">
        <f t="shared" si="1"/>
        <v>6.729438955E-2</v>
      </c>
      <c r="J27">
        <f t="shared" si="2"/>
        <v>0.20715667345</v>
      </c>
      <c r="K27">
        <f t="shared" si="3"/>
        <v>0.34701895734999999</v>
      </c>
    </row>
    <row r="28" spans="1:11" x14ac:dyDescent="0.25">
      <c r="G28">
        <f t="shared" si="4"/>
        <v>12.5</v>
      </c>
      <c r="H28">
        <f t="shared" si="0"/>
        <v>6.5176366250000017E-3</v>
      </c>
      <c r="I28">
        <f t="shared" si="1"/>
        <v>7.0098322447916667E-2</v>
      </c>
      <c r="J28">
        <f t="shared" si="2"/>
        <v>0.21578820151041664</v>
      </c>
      <c r="K28">
        <f t="shared" si="3"/>
        <v>0.36147808057291664</v>
      </c>
    </row>
    <row r="29" spans="1:11" x14ac:dyDescent="0.25">
      <c r="G29">
        <f t="shared" si="4"/>
        <v>13</v>
      </c>
      <c r="H29">
        <f t="shared" si="0"/>
        <v>6.7783420900000019E-3</v>
      </c>
      <c r="I29">
        <f t="shared" si="1"/>
        <v>7.2902255345833333E-2</v>
      </c>
      <c r="J29">
        <f t="shared" si="2"/>
        <v>0.22441972957083331</v>
      </c>
      <c r="K29">
        <f t="shared" si="3"/>
        <v>0.37593720379583329</v>
      </c>
    </row>
    <row r="30" spans="1:11" x14ac:dyDescent="0.25">
      <c r="G30">
        <f t="shared" si="4"/>
        <v>13.5</v>
      </c>
      <c r="H30">
        <f t="shared" si="0"/>
        <v>7.0390475550000014E-3</v>
      </c>
      <c r="I30">
        <f t="shared" si="1"/>
        <v>7.570618824375E-2</v>
      </c>
      <c r="J30">
        <f t="shared" si="2"/>
        <v>0.23305125763124998</v>
      </c>
      <c r="K30">
        <f t="shared" si="3"/>
        <v>0.39039632701874993</v>
      </c>
    </row>
    <row r="31" spans="1:11" x14ac:dyDescent="0.25">
      <c r="G31">
        <f t="shared" si="4"/>
        <v>14</v>
      </c>
      <c r="H31">
        <f t="shared" si="0"/>
        <v>7.2997530200000016E-3</v>
      </c>
      <c r="I31">
        <f t="shared" si="1"/>
        <v>7.8510121141666667E-2</v>
      </c>
      <c r="J31">
        <f t="shared" si="2"/>
        <v>0.24168278569166665</v>
      </c>
      <c r="K31">
        <f t="shared" si="3"/>
        <v>0.40485545024166664</v>
      </c>
    </row>
    <row r="32" spans="1:11" x14ac:dyDescent="0.25">
      <c r="G32">
        <f t="shared" si="4"/>
        <v>14.5</v>
      </c>
      <c r="H32">
        <f t="shared" si="0"/>
        <v>7.5604584850000019E-3</v>
      </c>
      <c r="I32">
        <f t="shared" si="1"/>
        <v>8.1314054039583333E-2</v>
      </c>
      <c r="J32">
        <f t="shared" si="2"/>
        <v>0.2503143137520833</v>
      </c>
      <c r="K32">
        <f t="shared" si="3"/>
        <v>0.41931457346458328</v>
      </c>
    </row>
    <row r="33" spans="7:11" x14ac:dyDescent="0.25">
      <c r="G33">
        <f t="shared" si="4"/>
        <v>15</v>
      </c>
      <c r="H33">
        <f t="shared" si="0"/>
        <v>7.8211639500000013E-3</v>
      </c>
      <c r="I33">
        <f t="shared" si="1"/>
        <v>8.41179869375E-2</v>
      </c>
      <c r="J33">
        <f t="shared" si="2"/>
        <v>0.25894584181249997</v>
      </c>
      <c r="K33">
        <f t="shared" si="3"/>
        <v>0.43377369668749993</v>
      </c>
    </row>
    <row r="34" spans="7:11" x14ac:dyDescent="0.25">
      <c r="G34">
        <f t="shared" si="4"/>
        <v>15.5</v>
      </c>
      <c r="H34">
        <f t="shared" si="0"/>
        <v>8.0818694150000016E-3</v>
      </c>
      <c r="I34">
        <f t="shared" si="1"/>
        <v>8.6921919835416667E-2</v>
      </c>
      <c r="J34">
        <f t="shared" si="2"/>
        <v>0.26757736987291664</v>
      </c>
      <c r="K34">
        <f t="shared" si="3"/>
        <v>0.44823281991041664</v>
      </c>
    </row>
    <row r="35" spans="7:11" x14ac:dyDescent="0.25">
      <c r="G35">
        <f t="shared" si="4"/>
        <v>16</v>
      </c>
      <c r="H35">
        <f t="shared" si="0"/>
        <v>8.3425748800000019E-3</v>
      </c>
      <c r="I35">
        <f t="shared" si="1"/>
        <v>8.9725852733333333E-2</v>
      </c>
      <c r="J35">
        <f t="shared" si="2"/>
        <v>0.27620889793333331</v>
      </c>
      <c r="K35">
        <f t="shared" si="3"/>
        <v>0.46269194313333328</v>
      </c>
    </row>
    <row r="36" spans="7:11" x14ac:dyDescent="0.25">
      <c r="G36">
        <f t="shared" si="4"/>
        <v>16.5</v>
      </c>
      <c r="H36">
        <f t="shared" si="0"/>
        <v>8.6032803450000021E-3</v>
      </c>
      <c r="I36">
        <f t="shared" si="1"/>
        <v>9.252978563125E-2</v>
      </c>
      <c r="J36">
        <f t="shared" si="2"/>
        <v>0.28484042599374998</v>
      </c>
      <c r="K36">
        <f t="shared" si="3"/>
        <v>0.47715106635624993</v>
      </c>
    </row>
    <row r="37" spans="7:11" x14ac:dyDescent="0.25">
      <c r="G37">
        <f t="shared" si="4"/>
        <v>17</v>
      </c>
      <c r="H37">
        <f t="shared" si="0"/>
        <v>8.8639858100000024E-3</v>
      </c>
      <c r="I37">
        <f t="shared" si="1"/>
        <v>9.5333718529166667E-2</v>
      </c>
      <c r="J37">
        <f t="shared" si="2"/>
        <v>0.29347195405416665</v>
      </c>
      <c r="K37">
        <f t="shared" si="3"/>
        <v>0.49161018957916663</v>
      </c>
    </row>
    <row r="38" spans="7:11" x14ac:dyDescent="0.25">
      <c r="G38">
        <f t="shared" si="4"/>
        <v>17.5</v>
      </c>
      <c r="H38">
        <f t="shared" si="0"/>
        <v>9.1246912750000027E-3</v>
      </c>
      <c r="I38">
        <f t="shared" si="1"/>
        <v>9.8137651427083333E-2</v>
      </c>
      <c r="J38">
        <f t="shared" si="2"/>
        <v>0.30210348211458332</v>
      </c>
      <c r="K38">
        <f t="shared" si="3"/>
        <v>0.50606931280208323</v>
      </c>
    </row>
    <row r="39" spans="7:11" x14ac:dyDescent="0.25">
      <c r="G39">
        <f t="shared" si="4"/>
        <v>18</v>
      </c>
      <c r="H39">
        <f t="shared" si="0"/>
        <v>9.385396740000003E-3</v>
      </c>
      <c r="I39">
        <f t="shared" si="1"/>
        <v>0.100941584325</v>
      </c>
      <c r="J39">
        <f t="shared" si="2"/>
        <v>0.31073501017499999</v>
      </c>
      <c r="K39">
        <f t="shared" si="3"/>
        <v>0.52052843602499999</v>
      </c>
    </row>
    <row r="40" spans="7:11" x14ac:dyDescent="0.25">
      <c r="G40">
        <f t="shared" si="4"/>
        <v>18.5</v>
      </c>
      <c r="H40">
        <f t="shared" si="0"/>
        <v>9.6461022050000015E-3</v>
      </c>
      <c r="I40">
        <f t="shared" si="1"/>
        <v>0.10374551722291667</v>
      </c>
      <c r="J40">
        <f t="shared" si="2"/>
        <v>0.31936653823541666</v>
      </c>
      <c r="K40">
        <f t="shared" si="3"/>
        <v>0.53498755924791663</v>
      </c>
    </row>
    <row r="41" spans="7:11" x14ac:dyDescent="0.25">
      <c r="G41">
        <f t="shared" si="4"/>
        <v>19</v>
      </c>
      <c r="H41">
        <f t="shared" si="0"/>
        <v>9.9068076700000018E-3</v>
      </c>
      <c r="I41">
        <f t="shared" si="1"/>
        <v>0.10654945012083333</v>
      </c>
      <c r="J41">
        <f t="shared" si="2"/>
        <v>0.32799806629583328</v>
      </c>
      <c r="K41">
        <f t="shared" si="3"/>
        <v>0.54944668247083328</v>
      </c>
    </row>
    <row r="42" spans="7:11" x14ac:dyDescent="0.25">
      <c r="G42">
        <f t="shared" si="4"/>
        <v>19.5</v>
      </c>
      <c r="H42">
        <f t="shared" si="0"/>
        <v>1.0167513135000002E-2</v>
      </c>
      <c r="I42">
        <f t="shared" si="1"/>
        <v>0.10935338301875</v>
      </c>
      <c r="J42">
        <f t="shared" si="2"/>
        <v>0.33662959435624995</v>
      </c>
      <c r="K42">
        <f t="shared" si="3"/>
        <v>0.56390580569374993</v>
      </c>
    </row>
    <row r="43" spans="7:11" x14ac:dyDescent="0.25">
      <c r="G43">
        <f t="shared" si="4"/>
        <v>20</v>
      </c>
      <c r="H43">
        <f t="shared" si="0"/>
        <v>1.0428218600000002E-2</v>
      </c>
      <c r="I43">
        <f t="shared" si="1"/>
        <v>0.11215731591666667</v>
      </c>
      <c r="J43">
        <f t="shared" si="2"/>
        <v>0.34526112241666662</v>
      </c>
      <c r="K43">
        <f t="shared" si="3"/>
        <v>0.57836492891666658</v>
      </c>
    </row>
    <row r="44" spans="7:11" x14ac:dyDescent="0.25">
      <c r="G44">
        <f t="shared" si="4"/>
        <v>20.5</v>
      </c>
      <c r="H44">
        <f t="shared" si="0"/>
        <v>1.0688924065000003E-2</v>
      </c>
      <c r="I44">
        <f t="shared" si="1"/>
        <v>0.11496124881458333</v>
      </c>
      <c r="J44">
        <f t="shared" si="2"/>
        <v>0.35389265047708329</v>
      </c>
      <c r="K44">
        <f t="shared" si="3"/>
        <v>0.59282405213958322</v>
      </c>
    </row>
    <row r="45" spans="7:11" x14ac:dyDescent="0.25">
      <c r="G45">
        <f t="shared" si="4"/>
        <v>21</v>
      </c>
      <c r="H45">
        <f t="shared" si="0"/>
        <v>1.0949629530000003E-2</v>
      </c>
      <c r="I45">
        <f t="shared" si="1"/>
        <v>0.1177651817125</v>
      </c>
      <c r="J45">
        <f t="shared" si="2"/>
        <v>0.36252417853749996</v>
      </c>
      <c r="K45">
        <f t="shared" si="3"/>
        <v>0.60728317536249998</v>
      </c>
    </row>
    <row r="46" spans="7:11" x14ac:dyDescent="0.25">
      <c r="G46">
        <f t="shared" si="4"/>
        <v>21.5</v>
      </c>
      <c r="H46">
        <f t="shared" si="0"/>
        <v>1.1210334995000003E-2</v>
      </c>
      <c r="I46">
        <f t="shared" si="1"/>
        <v>0.12056911461041667</v>
      </c>
      <c r="J46">
        <f t="shared" si="2"/>
        <v>0.37115570659791663</v>
      </c>
      <c r="K46">
        <f t="shared" si="3"/>
        <v>0.62174229858541663</v>
      </c>
    </row>
    <row r="47" spans="7:11" x14ac:dyDescent="0.25">
      <c r="G47">
        <f t="shared" si="4"/>
        <v>22</v>
      </c>
      <c r="H47">
        <f t="shared" si="0"/>
        <v>1.1471040460000002E-2</v>
      </c>
      <c r="I47">
        <f t="shared" si="1"/>
        <v>0.12337304750833333</v>
      </c>
      <c r="J47">
        <f t="shared" si="2"/>
        <v>0.37978723465833331</v>
      </c>
      <c r="K47">
        <f t="shared" si="3"/>
        <v>0.63620142180833328</v>
      </c>
    </row>
    <row r="48" spans="7:11" x14ac:dyDescent="0.25">
      <c r="G48">
        <f t="shared" si="4"/>
        <v>22.5</v>
      </c>
      <c r="H48">
        <f t="shared" si="0"/>
        <v>1.1731745925000002E-2</v>
      </c>
      <c r="I48">
        <f t="shared" si="1"/>
        <v>0.12617698040625</v>
      </c>
      <c r="J48">
        <f t="shared" si="2"/>
        <v>0.38841876271874998</v>
      </c>
      <c r="K48">
        <f t="shared" si="3"/>
        <v>0.65066054503124993</v>
      </c>
    </row>
    <row r="49" spans="7:11" x14ac:dyDescent="0.25">
      <c r="G49">
        <f t="shared" si="4"/>
        <v>23</v>
      </c>
      <c r="H49">
        <f t="shared" si="0"/>
        <v>1.1992451390000002E-2</v>
      </c>
      <c r="I49">
        <f t="shared" si="1"/>
        <v>0.12898091330416667</v>
      </c>
      <c r="J49">
        <f t="shared" si="2"/>
        <v>0.39705029077916665</v>
      </c>
      <c r="K49">
        <f t="shared" si="3"/>
        <v>0.66511966825416657</v>
      </c>
    </row>
    <row r="50" spans="7:11" x14ac:dyDescent="0.25">
      <c r="G50">
        <f t="shared" si="4"/>
        <v>23.5</v>
      </c>
      <c r="H50">
        <f t="shared" si="0"/>
        <v>1.2253156855000003E-2</v>
      </c>
      <c r="I50">
        <f t="shared" si="1"/>
        <v>0.13178484620208333</v>
      </c>
      <c r="J50">
        <f t="shared" si="2"/>
        <v>0.40568181883958332</v>
      </c>
      <c r="K50">
        <f t="shared" si="3"/>
        <v>0.67957879147708322</v>
      </c>
    </row>
    <row r="51" spans="7:11" x14ac:dyDescent="0.25">
      <c r="G51">
        <f t="shared" si="4"/>
        <v>24</v>
      </c>
      <c r="H51">
        <f t="shared" si="0"/>
        <v>1.2513862320000003E-2</v>
      </c>
      <c r="I51">
        <f t="shared" si="1"/>
        <v>0.1345887791</v>
      </c>
      <c r="J51">
        <f t="shared" si="2"/>
        <v>0.41431334689999999</v>
      </c>
      <c r="K51">
        <f t="shared" si="3"/>
        <v>0.69403791469999998</v>
      </c>
    </row>
    <row r="52" spans="7:11" x14ac:dyDescent="0.25">
      <c r="G52">
        <f t="shared" si="4"/>
        <v>24.5</v>
      </c>
      <c r="H52">
        <f t="shared" si="0"/>
        <v>1.2774567785000003E-2</v>
      </c>
      <c r="I52">
        <f t="shared" si="1"/>
        <v>0.13739271199791667</v>
      </c>
      <c r="J52">
        <f t="shared" si="2"/>
        <v>0.42294487496041661</v>
      </c>
      <c r="K52">
        <f t="shared" si="3"/>
        <v>0.70849703792291663</v>
      </c>
    </row>
    <row r="53" spans="7:11" x14ac:dyDescent="0.25">
      <c r="G53">
        <f t="shared" si="4"/>
        <v>25</v>
      </c>
      <c r="H53">
        <f t="shared" si="0"/>
        <v>1.3035273250000003E-2</v>
      </c>
      <c r="I53">
        <f t="shared" si="1"/>
        <v>0.14019664489583333</v>
      </c>
      <c r="J53">
        <f t="shared" si="2"/>
        <v>0.43157640302083328</v>
      </c>
      <c r="K53">
        <f t="shared" si="3"/>
        <v>0.72295616114583328</v>
      </c>
    </row>
    <row r="54" spans="7:11" x14ac:dyDescent="0.25">
      <c r="G54">
        <f t="shared" si="4"/>
        <v>25.5</v>
      </c>
      <c r="H54">
        <f t="shared" si="0"/>
        <v>1.3295978715000004E-2</v>
      </c>
      <c r="I54">
        <f t="shared" si="1"/>
        <v>0.14300057779375</v>
      </c>
      <c r="J54">
        <f t="shared" si="2"/>
        <v>0.44020793108124995</v>
      </c>
      <c r="K54">
        <f t="shared" si="3"/>
        <v>0.73741528436874992</v>
      </c>
    </row>
    <row r="55" spans="7:11" x14ac:dyDescent="0.25">
      <c r="G55">
        <f t="shared" si="4"/>
        <v>26</v>
      </c>
      <c r="H55">
        <f t="shared" si="0"/>
        <v>1.3556684180000004E-2</v>
      </c>
      <c r="I55">
        <f t="shared" si="1"/>
        <v>0.14580451069166667</v>
      </c>
      <c r="J55">
        <f t="shared" si="2"/>
        <v>0.44883945914166662</v>
      </c>
      <c r="K55">
        <f t="shared" si="3"/>
        <v>0.75187440759166657</v>
      </c>
    </row>
    <row r="56" spans="7:11" x14ac:dyDescent="0.25">
      <c r="G56">
        <f t="shared" si="4"/>
        <v>26.5</v>
      </c>
      <c r="H56">
        <f t="shared" si="0"/>
        <v>1.3817389645000002E-2</v>
      </c>
      <c r="I56">
        <f t="shared" si="1"/>
        <v>0.14860844358958333</v>
      </c>
      <c r="J56">
        <f t="shared" si="2"/>
        <v>0.45747098720208329</v>
      </c>
      <c r="K56">
        <f t="shared" si="3"/>
        <v>0.76633353081458322</v>
      </c>
    </row>
    <row r="57" spans="7:11" x14ac:dyDescent="0.25">
      <c r="G57">
        <f t="shared" si="4"/>
        <v>27</v>
      </c>
      <c r="H57">
        <f t="shared" si="0"/>
        <v>1.4078095110000003E-2</v>
      </c>
      <c r="I57">
        <f t="shared" si="1"/>
        <v>0.1514123764875</v>
      </c>
      <c r="J57">
        <f t="shared" si="2"/>
        <v>0.46610251526249996</v>
      </c>
      <c r="K57">
        <f t="shared" si="3"/>
        <v>0.78079265403749987</v>
      </c>
    </row>
    <row r="58" spans="7:11" x14ac:dyDescent="0.25">
      <c r="G58">
        <f t="shared" si="4"/>
        <v>27.5</v>
      </c>
      <c r="H58">
        <f t="shared" si="0"/>
        <v>1.4338800575000003E-2</v>
      </c>
      <c r="I58">
        <f t="shared" si="1"/>
        <v>0.15421630938541667</v>
      </c>
      <c r="J58">
        <f t="shared" si="2"/>
        <v>0.47473404332291663</v>
      </c>
      <c r="K58">
        <f t="shared" si="3"/>
        <v>0.79525177726041663</v>
      </c>
    </row>
    <row r="59" spans="7:11" x14ac:dyDescent="0.25">
      <c r="G59">
        <f t="shared" si="4"/>
        <v>28</v>
      </c>
      <c r="H59">
        <f t="shared" si="0"/>
        <v>1.4599506040000003E-2</v>
      </c>
      <c r="I59">
        <f t="shared" si="1"/>
        <v>0.15702024228333333</v>
      </c>
      <c r="J59">
        <f t="shared" si="2"/>
        <v>0.4833655713833333</v>
      </c>
      <c r="K59">
        <f t="shared" si="3"/>
        <v>0.80971090048333327</v>
      </c>
    </row>
    <row r="60" spans="7:11" x14ac:dyDescent="0.25">
      <c r="G60">
        <f t="shared" si="4"/>
        <v>28.5</v>
      </c>
      <c r="H60">
        <f t="shared" si="0"/>
        <v>1.4860211505000004E-2</v>
      </c>
      <c r="I60">
        <f t="shared" si="1"/>
        <v>0.15982417518125</v>
      </c>
      <c r="J60">
        <f t="shared" si="2"/>
        <v>0.49199709944374997</v>
      </c>
      <c r="K60">
        <f t="shared" si="3"/>
        <v>0.82417002370624992</v>
      </c>
    </row>
    <row r="61" spans="7:11" x14ac:dyDescent="0.25">
      <c r="G61">
        <f t="shared" si="4"/>
        <v>29</v>
      </c>
      <c r="H61">
        <f t="shared" si="0"/>
        <v>1.5120916970000004E-2</v>
      </c>
      <c r="I61">
        <f t="shared" si="1"/>
        <v>0.16262810807916667</v>
      </c>
      <c r="J61">
        <f t="shared" si="2"/>
        <v>0.50062862750416659</v>
      </c>
      <c r="K61">
        <f t="shared" si="3"/>
        <v>0.83862914692916657</v>
      </c>
    </row>
    <row r="62" spans="7:11" x14ac:dyDescent="0.25">
      <c r="G62">
        <f t="shared" si="4"/>
        <v>29.5</v>
      </c>
      <c r="H62">
        <f t="shared" si="0"/>
        <v>1.5381622435000004E-2</v>
      </c>
      <c r="I62">
        <f t="shared" si="1"/>
        <v>0.16543204097708333</v>
      </c>
      <c r="J62">
        <f t="shared" si="2"/>
        <v>0.50926015556458326</v>
      </c>
      <c r="K62">
        <f t="shared" si="3"/>
        <v>0.85308827015208322</v>
      </c>
    </row>
    <row r="63" spans="7:11" x14ac:dyDescent="0.25">
      <c r="G63">
        <f t="shared" si="4"/>
        <v>30</v>
      </c>
      <c r="H63">
        <f t="shared" si="0"/>
        <v>1.5642327900000003E-2</v>
      </c>
      <c r="I63">
        <f t="shared" si="1"/>
        <v>0.168235973875</v>
      </c>
      <c r="J63">
        <f t="shared" si="2"/>
        <v>0.51789168362499993</v>
      </c>
      <c r="K63">
        <f t="shared" si="3"/>
        <v>0.86754739337499986</v>
      </c>
    </row>
    <row r="64" spans="7:11" x14ac:dyDescent="0.25">
      <c r="G64">
        <f t="shared" si="4"/>
        <v>30.5</v>
      </c>
      <c r="H64">
        <f t="shared" si="0"/>
        <v>1.5903033365000003E-2</v>
      </c>
      <c r="I64">
        <f t="shared" si="1"/>
        <v>0.17103990677291667</v>
      </c>
      <c r="J64">
        <f t="shared" si="2"/>
        <v>0.5265232116854166</v>
      </c>
      <c r="K64">
        <f t="shared" si="3"/>
        <v>0.88200651659791662</v>
      </c>
    </row>
    <row r="65" spans="7:11" x14ac:dyDescent="0.25">
      <c r="G65">
        <f t="shared" si="4"/>
        <v>31</v>
      </c>
      <c r="H65">
        <f t="shared" si="0"/>
        <v>1.6163738830000003E-2</v>
      </c>
      <c r="I65">
        <f t="shared" si="1"/>
        <v>0.17384383967083333</v>
      </c>
      <c r="J65">
        <f t="shared" si="2"/>
        <v>0.53515473974583327</v>
      </c>
      <c r="K65">
        <f t="shared" si="3"/>
        <v>0.89646563982083327</v>
      </c>
    </row>
    <row r="66" spans="7:11" x14ac:dyDescent="0.25">
      <c r="G66">
        <f t="shared" si="4"/>
        <v>31.5</v>
      </c>
      <c r="H66">
        <f t="shared" si="0"/>
        <v>1.6424444295000003E-2</v>
      </c>
      <c r="I66">
        <f t="shared" si="1"/>
        <v>0.17664777256875</v>
      </c>
      <c r="J66">
        <f t="shared" si="2"/>
        <v>0.54378626780624995</v>
      </c>
      <c r="K66">
        <f t="shared" si="3"/>
        <v>0.91092476304374992</v>
      </c>
    </row>
    <row r="67" spans="7:11" x14ac:dyDescent="0.25">
      <c r="G67">
        <f t="shared" si="4"/>
        <v>32</v>
      </c>
      <c r="H67">
        <f t="shared" si="0"/>
        <v>1.6685149760000004E-2</v>
      </c>
      <c r="I67">
        <f t="shared" si="1"/>
        <v>0.17945170546666667</v>
      </c>
      <c r="J67">
        <f t="shared" si="2"/>
        <v>0.55241779586666662</v>
      </c>
      <c r="K67">
        <f t="shared" si="3"/>
        <v>0.92538388626666657</v>
      </c>
    </row>
    <row r="68" spans="7:11" x14ac:dyDescent="0.25">
      <c r="G68">
        <f t="shared" si="4"/>
        <v>32.5</v>
      </c>
      <c r="H68">
        <f t="shared" ref="H68:H123" si="6">$C$14*G68</f>
        <v>1.6945855225000004E-2</v>
      </c>
      <c r="I68">
        <f t="shared" ref="I68:I123" si="7">($C$14*(59/60)+$E$14*(1/60))*G68</f>
        <v>0.18225563836458333</v>
      </c>
      <c r="J68">
        <f t="shared" ref="J68:J123" si="8">($C$14*(49/60)+$E$14*(1/60) +$D$14*(10/60) )*G68</f>
        <v>0.56104932392708329</v>
      </c>
      <c r="K68">
        <f t="shared" ref="K68:K123" si="9">($C$14*(39/60)+$E$14*(1/60) +$D$14*(20/60) )*G68</f>
        <v>0.93984300948958321</v>
      </c>
    </row>
    <row r="69" spans="7:11" x14ac:dyDescent="0.25">
      <c r="G69">
        <f t="shared" ref="G69:G123" si="10">0.5 + G68</f>
        <v>33</v>
      </c>
      <c r="H69">
        <f t="shared" si="6"/>
        <v>1.7206560690000004E-2</v>
      </c>
      <c r="I69">
        <f t="shared" si="7"/>
        <v>0.1850595712625</v>
      </c>
      <c r="J69">
        <f t="shared" si="8"/>
        <v>0.56968085198749996</v>
      </c>
      <c r="K69">
        <f t="shared" si="9"/>
        <v>0.95430213271249986</v>
      </c>
    </row>
    <row r="70" spans="7:11" x14ac:dyDescent="0.25">
      <c r="G70">
        <f t="shared" si="10"/>
        <v>33.5</v>
      </c>
      <c r="H70">
        <f t="shared" si="6"/>
        <v>1.7467266155000005E-2</v>
      </c>
      <c r="I70">
        <f t="shared" si="7"/>
        <v>0.18786350416041667</v>
      </c>
      <c r="J70">
        <f t="shared" si="8"/>
        <v>0.57831238004791663</v>
      </c>
      <c r="K70">
        <f t="shared" si="9"/>
        <v>0.96876125593541651</v>
      </c>
    </row>
    <row r="71" spans="7:11" x14ac:dyDescent="0.25">
      <c r="G71">
        <f t="shared" si="10"/>
        <v>34</v>
      </c>
      <c r="H71">
        <f t="shared" si="6"/>
        <v>1.7727971620000005E-2</v>
      </c>
      <c r="I71">
        <f t="shared" si="7"/>
        <v>0.19066743705833333</v>
      </c>
      <c r="J71">
        <f t="shared" si="8"/>
        <v>0.5869439081083333</v>
      </c>
      <c r="K71">
        <f t="shared" si="9"/>
        <v>0.98322037915833327</v>
      </c>
    </row>
    <row r="72" spans="7:11" x14ac:dyDescent="0.25">
      <c r="G72">
        <f t="shared" si="10"/>
        <v>34.5</v>
      </c>
      <c r="H72">
        <f t="shared" si="6"/>
        <v>1.7988677085000005E-2</v>
      </c>
      <c r="I72">
        <f t="shared" si="7"/>
        <v>0.19347136995625</v>
      </c>
      <c r="J72">
        <f t="shared" si="8"/>
        <v>0.59557543616874997</v>
      </c>
      <c r="K72">
        <f t="shared" si="9"/>
        <v>0.99767950238124992</v>
      </c>
    </row>
    <row r="73" spans="7:11" x14ac:dyDescent="0.25">
      <c r="G73">
        <f t="shared" si="10"/>
        <v>35</v>
      </c>
      <c r="H73">
        <f t="shared" si="6"/>
        <v>1.8249382550000005E-2</v>
      </c>
      <c r="I73">
        <f t="shared" si="7"/>
        <v>0.19627530285416667</v>
      </c>
      <c r="J73">
        <f t="shared" si="8"/>
        <v>0.60420696422916664</v>
      </c>
      <c r="K73">
        <f t="shared" si="9"/>
        <v>1.0121386256041665</v>
      </c>
    </row>
    <row r="74" spans="7:11" x14ac:dyDescent="0.25">
      <c r="G74">
        <f t="shared" si="10"/>
        <v>35.5</v>
      </c>
      <c r="H74">
        <f t="shared" si="6"/>
        <v>1.8510088015000006E-2</v>
      </c>
      <c r="I74">
        <f t="shared" si="7"/>
        <v>0.19907923575208333</v>
      </c>
      <c r="J74">
        <f t="shared" si="8"/>
        <v>0.61283849228958331</v>
      </c>
      <c r="K74">
        <f t="shared" si="9"/>
        <v>1.0265977488270832</v>
      </c>
    </row>
    <row r="75" spans="7:11" x14ac:dyDescent="0.25">
      <c r="G75">
        <f t="shared" si="10"/>
        <v>36</v>
      </c>
      <c r="H75">
        <f t="shared" si="6"/>
        <v>1.8770793480000006E-2</v>
      </c>
      <c r="I75">
        <f t="shared" si="7"/>
        <v>0.20188316865</v>
      </c>
      <c r="J75">
        <f t="shared" si="8"/>
        <v>0.62147002034999999</v>
      </c>
      <c r="K75">
        <f t="shared" si="9"/>
        <v>1.04105687205</v>
      </c>
    </row>
    <row r="76" spans="7:11" x14ac:dyDescent="0.25">
      <c r="G76">
        <f t="shared" si="10"/>
        <v>36.5</v>
      </c>
      <c r="H76">
        <f t="shared" si="6"/>
        <v>1.9031498945000003E-2</v>
      </c>
      <c r="I76">
        <f t="shared" si="7"/>
        <v>0.20468710154791667</v>
      </c>
      <c r="J76">
        <f t="shared" si="8"/>
        <v>0.63010154841041666</v>
      </c>
      <c r="K76">
        <f t="shared" si="9"/>
        <v>1.0555159952729165</v>
      </c>
    </row>
    <row r="77" spans="7:11" x14ac:dyDescent="0.25">
      <c r="G77">
        <f t="shared" si="10"/>
        <v>37</v>
      </c>
      <c r="H77">
        <f t="shared" si="6"/>
        <v>1.9292204410000003E-2</v>
      </c>
      <c r="I77">
        <f t="shared" si="7"/>
        <v>0.20749103444583333</v>
      </c>
      <c r="J77">
        <f t="shared" si="8"/>
        <v>0.63873307647083333</v>
      </c>
      <c r="K77">
        <f t="shared" si="9"/>
        <v>1.0699751184958333</v>
      </c>
    </row>
    <row r="78" spans="7:11" x14ac:dyDescent="0.25">
      <c r="G78">
        <f t="shared" si="10"/>
        <v>37.5</v>
      </c>
      <c r="H78">
        <f t="shared" si="6"/>
        <v>1.9552909875000003E-2</v>
      </c>
      <c r="I78">
        <f t="shared" si="7"/>
        <v>0.21029496734375</v>
      </c>
      <c r="J78">
        <f t="shared" si="8"/>
        <v>0.64736460453124989</v>
      </c>
      <c r="K78">
        <f t="shared" si="9"/>
        <v>1.0844342417187498</v>
      </c>
    </row>
    <row r="79" spans="7:11" x14ac:dyDescent="0.25">
      <c r="G79">
        <f t="shared" si="10"/>
        <v>38</v>
      </c>
      <c r="H79">
        <f t="shared" si="6"/>
        <v>1.9813615340000004E-2</v>
      </c>
      <c r="I79">
        <f t="shared" si="7"/>
        <v>0.21309890024166667</v>
      </c>
      <c r="J79">
        <f t="shared" si="8"/>
        <v>0.65599613259166656</v>
      </c>
      <c r="K79">
        <f t="shared" si="9"/>
        <v>1.0988933649416666</v>
      </c>
    </row>
    <row r="80" spans="7:11" x14ac:dyDescent="0.25">
      <c r="G80">
        <f t="shared" si="10"/>
        <v>38.5</v>
      </c>
      <c r="H80">
        <f t="shared" si="6"/>
        <v>2.0074320805000004E-2</v>
      </c>
      <c r="I80">
        <f t="shared" si="7"/>
        <v>0.21590283313958333</v>
      </c>
      <c r="J80">
        <f t="shared" si="8"/>
        <v>0.66462766065208323</v>
      </c>
      <c r="K80">
        <f t="shared" si="9"/>
        <v>1.1133524881645833</v>
      </c>
    </row>
    <row r="81" spans="7:11" x14ac:dyDescent="0.25">
      <c r="G81">
        <f t="shared" si="10"/>
        <v>39</v>
      </c>
      <c r="H81">
        <f t="shared" si="6"/>
        <v>2.0335026270000004E-2</v>
      </c>
      <c r="I81">
        <f t="shared" si="7"/>
        <v>0.2187067660375</v>
      </c>
      <c r="J81">
        <f t="shared" si="8"/>
        <v>0.6732591887124999</v>
      </c>
      <c r="K81">
        <f t="shared" si="9"/>
        <v>1.1278116113874999</v>
      </c>
    </row>
    <row r="82" spans="7:11" x14ac:dyDescent="0.25">
      <c r="G82">
        <f t="shared" si="10"/>
        <v>39.5</v>
      </c>
      <c r="H82">
        <f t="shared" si="6"/>
        <v>2.0595731735000004E-2</v>
      </c>
      <c r="I82">
        <f t="shared" si="7"/>
        <v>0.22151069893541667</v>
      </c>
      <c r="J82">
        <f t="shared" si="8"/>
        <v>0.68189071677291657</v>
      </c>
      <c r="K82">
        <f t="shared" si="9"/>
        <v>1.1422707346104166</v>
      </c>
    </row>
    <row r="83" spans="7:11" x14ac:dyDescent="0.25">
      <c r="G83">
        <f t="shared" si="10"/>
        <v>40</v>
      </c>
      <c r="H83">
        <f t="shared" si="6"/>
        <v>2.0856437200000005E-2</v>
      </c>
      <c r="I83">
        <f t="shared" si="7"/>
        <v>0.22431463183333333</v>
      </c>
      <c r="J83">
        <f t="shared" si="8"/>
        <v>0.69052224483333324</v>
      </c>
      <c r="K83">
        <f t="shared" si="9"/>
        <v>1.1567298578333332</v>
      </c>
    </row>
    <row r="84" spans="7:11" x14ac:dyDescent="0.25">
      <c r="G84">
        <f t="shared" si="10"/>
        <v>40.5</v>
      </c>
      <c r="H84">
        <f t="shared" si="6"/>
        <v>2.1117142665000005E-2</v>
      </c>
      <c r="I84">
        <f t="shared" si="7"/>
        <v>0.22711856473125</v>
      </c>
      <c r="J84">
        <f t="shared" si="8"/>
        <v>0.69915377289374991</v>
      </c>
      <c r="K84">
        <f t="shared" si="9"/>
        <v>1.1711889810562499</v>
      </c>
    </row>
    <row r="85" spans="7:11" x14ac:dyDescent="0.25">
      <c r="G85">
        <f t="shared" si="10"/>
        <v>41</v>
      </c>
      <c r="H85">
        <f t="shared" si="6"/>
        <v>2.1377848130000005E-2</v>
      </c>
      <c r="I85">
        <f t="shared" si="7"/>
        <v>0.22992249762916667</v>
      </c>
      <c r="J85">
        <f t="shared" si="8"/>
        <v>0.70778530095416659</v>
      </c>
      <c r="K85">
        <f t="shared" si="9"/>
        <v>1.1856481042791664</v>
      </c>
    </row>
    <row r="86" spans="7:11" x14ac:dyDescent="0.25">
      <c r="G86">
        <f t="shared" si="10"/>
        <v>41.5</v>
      </c>
      <c r="H86">
        <f t="shared" si="6"/>
        <v>2.1638553595000005E-2</v>
      </c>
      <c r="I86">
        <f t="shared" si="7"/>
        <v>0.23272643052708333</v>
      </c>
      <c r="J86">
        <f t="shared" si="8"/>
        <v>0.71641682901458326</v>
      </c>
      <c r="K86">
        <f t="shared" si="9"/>
        <v>1.2001072275020832</v>
      </c>
    </row>
    <row r="87" spans="7:11" x14ac:dyDescent="0.25">
      <c r="G87">
        <f t="shared" si="10"/>
        <v>42</v>
      </c>
      <c r="H87">
        <f t="shared" si="6"/>
        <v>2.1899259060000006E-2</v>
      </c>
      <c r="I87">
        <f t="shared" si="7"/>
        <v>0.235530363425</v>
      </c>
      <c r="J87">
        <f t="shared" si="8"/>
        <v>0.72504835707499993</v>
      </c>
      <c r="K87">
        <f t="shared" si="9"/>
        <v>1.214566350725</v>
      </c>
    </row>
    <row r="88" spans="7:11" x14ac:dyDescent="0.25">
      <c r="G88">
        <f t="shared" si="10"/>
        <v>42.5</v>
      </c>
      <c r="H88">
        <f t="shared" si="6"/>
        <v>2.2159964525000006E-2</v>
      </c>
      <c r="I88">
        <f t="shared" si="7"/>
        <v>0.23833429632291667</v>
      </c>
      <c r="J88">
        <f t="shared" si="8"/>
        <v>0.7336798851354166</v>
      </c>
      <c r="K88">
        <f t="shared" si="9"/>
        <v>1.2290254739479165</v>
      </c>
    </row>
    <row r="89" spans="7:11" x14ac:dyDescent="0.25">
      <c r="G89">
        <f t="shared" si="10"/>
        <v>43</v>
      </c>
      <c r="H89">
        <f t="shared" si="6"/>
        <v>2.2420669990000006E-2</v>
      </c>
      <c r="I89">
        <f t="shared" si="7"/>
        <v>0.24113822922083333</v>
      </c>
      <c r="J89">
        <f t="shared" si="8"/>
        <v>0.74231141319583327</v>
      </c>
      <c r="K89">
        <f t="shared" si="9"/>
        <v>1.2434845971708333</v>
      </c>
    </row>
    <row r="90" spans="7:11" x14ac:dyDescent="0.25">
      <c r="G90">
        <f t="shared" si="10"/>
        <v>43.5</v>
      </c>
      <c r="H90">
        <f t="shared" si="6"/>
        <v>2.2681375455000007E-2</v>
      </c>
      <c r="I90">
        <f t="shared" si="7"/>
        <v>0.24394216211875</v>
      </c>
      <c r="J90">
        <f t="shared" si="8"/>
        <v>0.75094294125624994</v>
      </c>
      <c r="K90">
        <f t="shared" si="9"/>
        <v>1.2579437203937498</v>
      </c>
    </row>
    <row r="91" spans="7:11" x14ac:dyDescent="0.25">
      <c r="G91">
        <f t="shared" si="10"/>
        <v>44</v>
      </c>
      <c r="H91">
        <f t="shared" si="6"/>
        <v>2.2942080920000003E-2</v>
      </c>
      <c r="I91">
        <f t="shared" si="7"/>
        <v>0.24674609501666667</v>
      </c>
      <c r="J91">
        <f t="shared" si="8"/>
        <v>0.75957446931666661</v>
      </c>
      <c r="K91">
        <f t="shared" si="9"/>
        <v>1.2724028436166666</v>
      </c>
    </row>
    <row r="92" spans="7:11" x14ac:dyDescent="0.25">
      <c r="G92">
        <f t="shared" si="10"/>
        <v>44.5</v>
      </c>
      <c r="H92">
        <f t="shared" si="6"/>
        <v>2.3202786385000004E-2</v>
      </c>
      <c r="I92">
        <f t="shared" si="7"/>
        <v>0.24955002791458333</v>
      </c>
      <c r="J92">
        <f t="shared" si="8"/>
        <v>0.76820599737708328</v>
      </c>
      <c r="K92">
        <f t="shared" si="9"/>
        <v>1.2868619668395831</v>
      </c>
    </row>
    <row r="93" spans="7:11" x14ac:dyDescent="0.25">
      <c r="G93">
        <f t="shared" si="10"/>
        <v>45</v>
      </c>
      <c r="H93">
        <f t="shared" si="6"/>
        <v>2.3463491850000004E-2</v>
      </c>
      <c r="I93">
        <f t="shared" si="7"/>
        <v>0.2523539608125</v>
      </c>
      <c r="J93">
        <f t="shared" si="8"/>
        <v>0.77683752543749995</v>
      </c>
      <c r="K93">
        <f t="shared" si="9"/>
        <v>1.3013210900624999</v>
      </c>
    </row>
    <row r="94" spans="7:11" x14ac:dyDescent="0.25">
      <c r="G94">
        <f t="shared" si="10"/>
        <v>45.5</v>
      </c>
      <c r="H94">
        <f t="shared" si="6"/>
        <v>2.3724197315000004E-2</v>
      </c>
      <c r="I94">
        <f t="shared" si="7"/>
        <v>0.25515789371041664</v>
      </c>
      <c r="J94">
        <f t="shared" si="8"/>
        <v>0.78546905349791662</v>
      </c>
      <c r="K94">
        <f t="shared" si="9"/>
        <v>1.3157802132854166</v>
      </c>
    </row>
    <row r="95" spans="7:11" x14ac:dyDescent="0.25">
      <c r="G95">
        <f t="shared" si="10"/>
        <v>46</v>
      </c>
      <c r="H95">
        <f t="shared" si="6"/>
        <v>2.3984902780000004E-2</v>
      </c>
      <c r="I95">
        <f t="shared" si="7"/>
        <v>0.25796182660833333</v>
      </c>
      <c r="J95">
        <f t="shared" si="8"/>
        <v>0.7941005815583333</v>
      </c>
      <c r="K95">
        <f t="shared" si="9"/>
        <v>1.3302393365083331</v>
      </c>
    </row>
    <row r="96" spans="7:11" x14ac:dyDescent="0.25">
      <c r="G96">
        <f t="shared" si="10"/>
        <v>46.5</v>
      </c>
      <c r="H96">
        <f t="shared" si="6"/>
        <v>2.4245608245000005E-2</v>
      </c>
      <c r="I96">
        <f t="shared" si="7"/>
        <v>0.26076575950625003</v>
      </c>
      <c r="J96">
        <f t="shared" si="8"/>
        <v>0.80273210961874997</v>
      </c>
      <c r="K96">
        <f t="shared" si="9"/>
        <v>1.3446984597312499</v>
      </c>
    </row>
    <row r="97" spans="7:11" x14ac:dyDescent="0.25">
      <c r="G97">
        <f t="shared" si="10"/>
        <v>47</v>
      </c>
      <c r="H97">
        <f t="shared" si="6"/>
        <v>2.4506313710000005E-2</v>
      </c>
      <c r="I97">
        <f t="shared" si="7"/>
        <v>0.26356969240416667</v>
      </c>
      <c r="J97">
        <f t="shared" si="8"/>
        <v>0.81136363767916664</v>
      </c>
      <c r="K97">
        <f t="shared" si="9"/>
        <v>1.3591575829541664</v>
      </c>
    </row>
    <row r="98" spans="7:11" x14ac:dyDescent="0.25">
      <c r="G98">
        <f t="shared" si="10"/>
        <v>47.5</v>
      </c>
      <c r="H98">
        <f t="shared" si="6"/>
        <v>2.4767019175000005E-2</v>
      </c>
      <c r="I98">
        <f t="shared" si="7"/>
        <v>0.26637362530208331</v>
      </c>
      <c r="J98">
        <f t="shared" si="8"/>
        <v>0.81999516573958331</v>
      </c>
      <c r="K98">
        <f t="shared" si="9"/>
        <v>1.3736167061770832</v>
      </c>
    </row>
    <row r="99" spans="7:11" x14ac:dyDescent="0.25">
      <c r="G99">
        <f t="shared" si="10"/>
        <v>48</v>
      </c>
      <c r="H99">
        <f t="shared" si="6"/>
        <v>2.5027724640000006E-2</v>
      </c>
      <c r="I99">
        <f t="shared" si="7"/>
        <v>0.2691775582</v>
      </c>
      <c r="J99">
        <f t="shared" si="8"/>
        <v>0.82862669379999998</v>
      </c>
      <c r="K99">
        <f t="shared" si="9"/>
        <v>1.3880758294</v>
      </c>
    </row>
    <row r="100" spans="7:11" x14ac:dyDescent="0.25">
      <c r="G100">
        <f t="shared" si="10"/>
        <v>48.5</v>
      </c>
      <c r="H100">
        <f t="shared" si="6"/>
        <v>2.5288430105000006E-2</v>
      </c>
      <c r="I100">
        <f t="shared" si="7"/>
        <v>0.27198149109791669</v>
      </c>
      <c r="J100">
        <f t="shared" si="8"/>
        <v>0.83725822186041654</v>
      </c>
      <c r="K100">
        <f t="shared" si="9"/>
        <v>1.4025349526229165</v>
      </c>
    </row>
    <row r="101" spans="7:11" x14ac:dyDescent="0.25">
      <c r="G101">
        <f t="shared" si="10"/>
        <v>49</v>
      </c>
      <c r="H101">
        <f t="shared" si="6"/>
        <v>2.5549135570000006E-2</v>
      </c>
      <c r="I101">
        <f t="shared" si="7"/>
        <v>0.27478542399583333</v>
      </c>
      <c r="J101">
        <f t="shared" si="8"/>
        <v>0.84588974992083321</v>
      </c>
      <c r="K101">
        <f t="shared" si="9"/>
        <v>1.4169940758458333</v>
      </c>
    </row>
    <row r="102" spans="7:11" x14ac:dyDescent="0.25">
      <c r="G102">
        <f t="shared" si="10"/>
        <v>49.5</v>
      </c>
      <c r="H102">
        <f t="shared" si="6"/>
        <v>2.5809841035000006E-2</v>
      </c>
      <c r="I102">
        <f t="shared" si="7"/>
        <v>0.27758935689374997</v>
      </c>
      <c r="J102">
        <f t="shared" si="8"/>
        <v>0.85452127798124988</v>
      </c>
      <c r="K102">
        <f t="shared" si="9"/>
        <v>1.4314531990687498</v>
      </c>
    </row>
    <row r="103" spans="7:11" x14ac:dyDescent="0.25">
      <c r="G103">
        <f t="shared" si="10"/>
        <v>50</v>
      </c>
      <c r="H103">
        <f t="shared" si="6"/>
        <v>2.6070546500000007E-2</v>
      </c>
      <c r="I103">
        <f t="shared" si="7"/>
        <v>0.28039328979166667</v>
      </c>
      <c r="J103">
        <f t="shared" si="8"/>
        <v>0.86315280604166655</v>
      </c>
      <c r="K103">
        <f t="shared" si="9"/>
        <v>1.4459123222916666</v>
      </c>
    </row>
    <row r="104" spans="7:11" x14ac:dyDescent="0.25">
      <c r="G104">
        <f t="shared" si="10"/>
        <v>50.5</v>
      </c>
      <c r="H104">
        <f t="shared" si="6"/>
        <v>2.6331251965000007E-2</v>
      </c>
      <c r="I104">
        <f t="shared" si="7"/>
        <v>0.28319722268958336</v>
      </c>
      <c r="J104">
        <f t="shared" si="8"/>
        <v>0.87178433410208322</v>
      </c>
      <c r="K104">
        <f t="shared" si="9"/>
        <v>1.4603714455145831</v>
      </c>
    </row>
    <row r="105" spans="7:11" x14ac:dyDescent="0.25">
      <c r="G105">
        <f t="shared" si="10"/>
        <v>51</v>
      </c>
      <c r="H105">
        <f t="shared" si="6"/>
        <v>2.6591957430000007E-2</v>
      </c>
      <c r="I105">
        <f t="shared" si="7"/>
        <v>0.2860011555875</v>
      </c>
      <c r="J105">
        <f t="shared" si="8"/>
        <v>0.8804158621624999</v>
      </c>
      <c r="K105">
        <f t="shared" si="9"/>
        <v>1.4748305687374998</v>
      </c>
    </row>
    <row r="106" spans="7:11" x14ac:dyDescent="0.25">
      <c r="G106">
        <f t="shared" si="10"/>
        <v>51.5</v>
      </c>
      <c r="H106">
        <f t="shared" si="6"/>
        <v>2.6852662895000007E-2</v>
      </c>
      <c r="I106">
        <f t="shared" si="7"/>
        <v>0.28880508848541664</v>
      </c>
      <c r="J106">
        <f t="shared" si="8"/>
        <v>0.88904739022291657</v>
      </c>
      <c r="K106">
        <f t="shared" si="9"/>
        <v>1.4892896919604166</v>
      </c>
    </row>
    <row r="107" spans="7:11" x14ac:dyDescent="0.25">
      <c r="G107">
        <f t="shared" si="10"/>
        <v>52</v>
      </c>
      <c r="H107">
        <f t="shared" si="6"/>
        <v>2.7113368360000008E-2</v>
      </c>
      <c r="I107">
        <f t="shared" si="7"/>
        <v>0.29160902138333333</v>
      </c>
      <c r="J107">
        <f t="shared" si="8"/>
        <v>0.89767891828333324</v>
      </c>
      <c r="K107">
        <f t="shared" si="9"/>
        <v>1.5037488151833331</v>
      </c>
    </row>
    <row r="108" spans="7:11" x14ac:dyDescent="0.25">
      <c r="G108">
        <f t="shared" si="10"/>
        <v>52.5</v>
      </c>
      <c r="H108">
        <f t="shared" si="6"/>
        <v>2.7374073825000005E-2</v>
      </c>
      <c r="I108">
        <f t="shared" si="7"/>
        <v>0.29441295428125003</v>
      </c>
      <c r="J108">
        <f t="shared" si="8"/>
        <v>0.90631044634374991</v>
      </c>
      <c r="K108">
        <f t="shared" si="9"/>
        <v>1.5182079384062499</v>
      </c>
    </row>
    <row r="109" spans="7:11" x14ac:dyDescent="0.25">
      <c r="G109">
        <f t="shared" si="10"/>
        <v>53</v>
      </c>
      <c r="H109">
        <f t="shared" si="6"/>
        <v>2.7634779290000005E-2</v>
      </c>
      <c r="I109">
        <f t="shared" si="7"/>
        <v>0.29721688717916667</v>
      </c>
      <c r="J109">
        <f t="shared" si="8"/>
        <v>0.91494197440416658</v>
      </c>
      <c r="K109">
        <f t="shared" si="9"/>
        <v>1.5326670616291664</v>
      </c>
    </row>
    <row r="110" spans="7:11" x14ac:dyDescent="0.25">
      <c r="G110">
        <f t="shared" si="10"/>
        <v>53.5</v>
      </c>
      <c r="H110">
        <f t="shared" si="6"/>
        <v>2.7895484755000005E-2</v>
      </c>
      <c r="I110">
        <f t="shared" si="7"/>
        <v>0.30002082007708331</v>
      </c>
      <c r="J110">
        <f t="shared" si="8"/>
        <v>0.92357350246458325</v>
      </c>
      <c r="K110">
        <f t="shared" si="9"/>
        <v>1.5471261848520832</v>
      </c>
    </row>
    <row r="111" spans="7:11" x14ac:dyDescent="0.25">
      <c r="G111">
        <f t="shared" si="10"/>
        <v>54</v>
      </c>
      <c r="H111">
        <f t="shared" si="6"/>
        <v>2.8156190220000005E-2</v>
      </c>
      <c r="I111">
        <f t="shared" si="7"/>
        <v>0.302824752975</v>
      </c>
      <c r="J111">
        <f t="shared" si="8"/>
        <v>0.93220503052499992</v>
      </c>
      <c r="K111">
        <f t="shared" si="9"/>
        <v>1.5615853080749997</v>
      </c>
    </row>
    <row r="112" spans="7:11" x14ac:dyDescent="0.25">
      <c r="G112">
        <f t="shared" si="10"/>
        <v>54.5</v>
      </c>
      <c r="H112">
        <f t="shared" si="6"/>
        <v>2.8416895685000006E-2</v>
      </c>
      <c r="I112">
        <f t="shared" si="7"/>
        <v>0.30562868587291669</v>
      </c>
      <c r="J112">
        <f t="shared" si="8"/>
        <v>0.94083655858541659</v>
      </c>
      <c r="K112">
        <f t="shared" si="9"/>
        <v>1.5760444312979165</v>
      </c>
    </row>
    <row r="113" spans="7:11" x14ac:dyDescent="0.25">
      <c r="G113">
        <f t="shared" si="10"/>
        <v>55</v>
      </c>
      <c r="H113">
        <f t="shared" si="6"/>
        <v>2.8677601150000006E-2</v>
      </c>
      <c r="I113">
        <f t="shared" si="7"/>
        <v>0.30843261877083333</v>
      </c>
      <c r="J113">
        <f t="shared" si="8"/>
        <v>0.94946808664583326</v>
      </c>
      <c r="K113">
        <f t="shared" si="9"/>
        <v>1.5905035545208333</v>
      </c>
    </row>
    <row r="114" spans="7:11" x14ac:dyDescent="0.25">
      <c r="G114">
        <f t="shared" si="10"/>
        <v>55.5</v>
      </c>
      <c r="H114">
        <f t="shared" si="6"/>
        <v>2.8938306615000006E-2</v>
      </c>
      <c r="I114">
        <f t="shared" si="7"/>
        <v>0.31123655166874997</v>
      </c>
      <c r="J114">
        <f t="shared" si="8"/>
        <v>0.95809961470624994</v>
      </c>
      <c r="K114">
        <f t="shared" si="9"/>
        <v>1.6049626777437498</v>
      </c>
    </row>
    <row r="115" spans="7:11" x14ac:dyDescent="0.25">
      <c r="G115">
        <f t="shared" si="10"/>
        <v>56</v>
      </c>
      <c r="H115">
        <f t="shared" si="6"/>
        <v>2.9199012080000007E-2</v>
      </c>
      <c r="I115">
        <f t="shared" si="7"/>
        <v>0.31404048456666667</v>
      </c>
      <c r="J115">
        <f t="shared" si="8"/>
        <v>0.96673114276666661</v>
      </c>
      <c r="K115">
        <f t="shared" si="9"/>
        <v>1.6194218009666665</v>
      </c>
    </row>
    <row r="116" spans="7:11" x14ac:dyDescent="0.25">
      <c r="G116">
        <f t="shared" si="10"/>
        <v>56.5</v>
      </c>
      <c r="H116">
        <f t="shared" si="6"/>
        <v>2.9459717545000007E-2</v>
      </c>
      <c r="I116">
        <f t="shared" si="7"/>
        <v>0.31684441746458336</v>
      </c>
      <c r="J116">
        <f t="shared" si="8"/>
        <v>0.97536267082708328</v>
      </c>
      <c r="K116">
        <f t="shared" si="9"/>
        <v>1.6338809241895831</v>
      </c>
    </row>
    <row r="117" spans="7:11" x14ac:dyDescent="0.25">
      <c r="G117">
        <f t="shared" si="10"/>
        <v>57</v>
      </c>
      <c r="H117">
        <f t="shared" si="6"/>
        <v>2.9720423010000007E-2</v>
      </c>
      <c r="I117">
        <f t="shared" si="7"/>
        <v>0.3196483503625</v>
      </c>
      <c r="J117">
        <f t="shared" si="8"/>
        <v>0.98399419888749995</v>
      </c>
      <c r="K117">
        <f t="shared" si="9"/>
        <v>1.6483400474124998</v>
      </c>
    </row>
    <row r="118" spans="7:11" x14ac:dyDescent="0.25">
      <c r="G118">
        <f t="shared" si="10"/>
        <v>57.5</v>
      </c>
      <c r="H118">
        <f t="shared" si="6"/>
        <v>2.9981128475000007E-2</v>
      </c>
      <c r="I118">
        <f t="shared" si="7"/>
        <v>0.32245228326041664</v>
      </c>
      <c r="J118">
        <f t="shared" si="8"/>
        <v>0.99262572694791662</v>
      </c>
      <c r="K118">
        <f t="shared" si="9"/>
        <v>1.6627991706354164</v>
      </c>
    </row>
    <row r="119" spans="7:11" x14ac:dyDescent="0.25">
      <c r="G119">
        <f t="shared" si="10"/>
        <v>58</v>
      </c>
      <c r="H119">
        <f t="shared" si="6"/>
        <v>3.0241833940000008E-2</v>
      </c>
      <c r="I119">
        <f t="shared" si="7"/>
        <v>0.32525621615833333</v>
      </c>
      <c r="J119">
        <f t="shared" si="8"/>
        <v>1.0012572550083332</v>
      </c>
      <c r="K119">
        <f t="shared" si="9"/>
        <v>1.6772582938583331</v>
      </c>
    </row>
    <row r="120" spans="7:11" x14ac:dyDescent="0.25">
      <c r="G120">
        <f t="shared" si="10"/>
        <v>58.5</v>
      </c>
      <c r="H120">
        <f t="shared" si="6"/>
        <v>3.0502539405000008E-2</v>
      </c>
      <c r="I120">
        <f t="shared" si="7"/>
        <v>0.32806014905625003</v>
      </c>
      <c r="J120">
        <f t="shared" si="8"/>
        <v>1.00988878306875</v>
      </c>
      <c r="K120">
        <f t="shared" si="9"/>
        <v>1.6917174170812499</v>
      </c>
    </row>
    <row r="121" spans="7:11" x14ac:dyDescent="0.25">
      <c r="G121">
        <f t="shared" si="10"/>
        <v>59</v>
      </c>
      <c r="H121">
        <f t="shared" si="6"/>
        <v>3.0763244870000008E-2</v>
      </c>
      <c r="I121">
        <f t="shared" si="7"/>
        <v>0.33086408195416667</v>
      </c>
      <c r="J121">
        <f t="shared" si="8"/>
        <v>1.0185203111291665</v>
      </c>
      <c r="K121">
        <f t="shared" si="9"/>
        <v>1.7061765403041664</v>
      </c>
    </row>
    <row r="122" spans="7:11" x14ac:dyDescent="0.25">
      <c r="G122">
        <f t="shared" si="10"/>
        <v>59.5</v>
      </c>
      <c r="H122">
        <f t="shared" si="6"/>
        <v>3.1023950335000008E-2</v>
      </c>
      <c r="I122">
        <f t="shared" si="7"/>
        <v>0.33366801485208331</v>
      </c>
      <c r="J122">
        <f t="shared" si="8"/>
        <v>1.0271518391895833</v>
      </c>
      <c r="K122">
        <f t="shared" si="9"/>
        <v>1.7206356635270832</v>
      </c>
    </row>
    <row r="123" spans="7:11" x14ac:dyDescent="0.25">
      <c r="G123">
        <f t="shared" si="10"/>
        <v>60</v>
      </c>
      <c r="H123">
        <f t="shared" si="6"/>
        <v>3.1284655800000005E-2</v>
      </c>
      <c r="I123">
        <f t="shared" si="7"/>
        <v>0.33647194775</v>
      </c>
      <c r="J123">
        <f t="shared" si="8"/>
        <v>1.0357833672499999</v>
      </c>
      <c r="K123">
        <f t="shared" si="9"/>
        <v>1.7350947867499997</v>
      </c>
    </row>
  </sheetData>
  <mergeCells count="3">
    <mergeCell ref="B1:E1"/>
    <mergeCell ref="A16:E19"/>
    <mergeCell ref="H1:K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2020-04-29T21:27:12Z</dcterms:created>
  <dcterms:modified xsi:type="dcterms:W3CDTF">2020-05-04T00:50:44Z</dcterms:modified>
</cp:coreProperties>
</file>