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2024\ERIA\Critical mineral\Laporan\"/>
    </mc:Choice>
  </mc:AlternateContent>
  <xr:revisionPtr revIDLastSave="0" documentId="13_ncr:1_{1873E0EE-754D-4E0D-8AE2-2BF4BA6A61D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balt" sheetId="1" r:id="rId1"/>
    <sheet name="Copper" sheetId="2" r:id="rId2"/>
    <sheet name="Indonesia" sheetId="3" r:id="rId3"/>
    <sheet name="Sumber  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D35" i="3"/>
  <c r="E35" i="3"/>
  <c r="F35" i="3"/>
  <c r="G35" i="3"/>
  <c r="H35" i="3"/>
  <c r="B35" i="3"/>
  <c r="E27" i="3"/>
  <c r="F27" i="3"/>
  <c r="E28" i="3"/>
  <c r="D29" i="3"/>
  <c r="F30" i="3"/>
  <c r="E31" i="3"/>
  <c r="F31" i="3"/>
  <c r="E32" i="3"/>
  <c r="D33" i="3"/>
  <c r="B33" i="3"/>
  <c r="B30" i="3"/>
  <c r="B29" i="3"/>
  <c r="A7" i="3"/>
  <c r="A8" i="3" s="1"/>
  <c r="A9" i="3" s="1"/>
  <c r="A10" i="3" s="1"/>
  <c r="A11" i="3" s="1"/>
  <c r="A12" i="3" s="1"/>
  <c r="G24" i="3"/>
  <c r="G41" i="3" s="1"/>
  <c r="F24" i="3"/>
  <c r="F41" i="3" s="1"/>
  <c r="E24" i="3"/>
  <c r="E41" i="3" s="1"/>
  <c r="D24" i="3"/>
  <c r="D41" i="3" s="1"/>
  <c r="C24" i="3"/>
  <c r="C41" i="3" s="1"/>
  <c r="B24" i="3"/>
  <c r="B41" i="3" s="1"/>
  <c r="G12" i="2"/>
  <c r="F12" i="2"/>
  <c r="E12" i="2"/>
  <c r="D12" i="2"/>
  <c r="C12" i="2"/>
  <c r="B12" i="2"/>
  <c r="G8" i="1"/>
  <c r="F8" i="1"/>
  <c r="E8" i="1"/>
  <c r="D8" i="1"/>
  <c r="C8" i="1"/>
  <c r="B8" i="1"/>
  <c r="C30" i="3" l="1"/>
  <c r="C33" i="3"/>
  <c r="D32" i="3"/>
  <c r="C29" i="3"/>
  <c r="B27" i="3"/>
  <c r="B31" i="3"/>
  <c r="F33" i="3"/>
  <c r="G32" i="3"/>
  <c r="C32" i="3"/>
  <c r="D31" i="3"/>
  <c r="E30" i="3"/>
  <c r="F29" i="3"/>
  <c r="G28" i="3"/>
  <c r="C28" i="3"/>
  <c r="D27" i="3"/>
  <c r="G30" i="3"/>
  <c r="G33" i="3"/>
  <c r="G29" i="3"/>
  <c r="D28" i="3"/>
  <c r="B28" i="3"/>
  <c r="B32" i="3"/>
  <c r="E33" i="3"/>
  <c r="F32" i="3"/>
  <c r="G31" i="3"/>
  <c r="C31" i="3"/>
  <c r="D30" i="3"/>
  <c r="E29" i="3"/>
  <c r="E34" i="3" s="1"/>
  <c r="F28" i="3"/>
  <c r="F34" i="3" s="1"/>
  <c r="G27" i="3"/>
  <c r="C27" i="3"/>
  <c r="C34" i="3" s="1"/>
  <c r="G34" i="3" l="1"/>
  <c r="D34" i="3"/>
  <c r="B34" i="3"/>
</calcChain>
</file>

<file path=xl/sharedStrings.xml><?xml version="1.0" encoding="utf-8"?>
<sst xmlns="http://schemas.openxmlformats.org/spreadsheetml/2006/main" count="60" uniqueCount="38">
  <si>
    <t>Canada</t>
  </si>
  <si>
    <t>Japan</t>
  </si>
  <si>
    <t>China</t>
  </si>
  <si>
    <t>USA</t>
  </si>
  <si>
    <t>Singapore</t>
  </si>
  <si>
    <t>Germany</t>
  </si>
  <si>
    <t>Others</t>
  </si>
  <si>
    <t> Countries</t>
  </si>
  <si>
    <t xml:space="preserve">Philippines </t>
  </si>
  <si>
    <t>Chili</t>
  </si>
  <si>
    <t>South Korea</t>
  </si>
  <si>
    <t xml:space="preserve">         -   </t>
  </si>
  <si>
    <t>Australia</t>
  </si>
  <si>
    <t>Myanmar</t>
  </si>
  <si>
    <t>Mexico</t>
  </si>
  <si>
    <t>Congo</t>
  </si>
  <si>
    <t>Negara</t>
  </si>
  <si>
    <t>Jepang</t>
  </si>
  <si>
    <t>Singapura</t>
  </si>
  <si>
    <t>Jerman</t>
  </si>
  <si>
    <t>Negara lainnya</t>
  </si>
  <si>
    <t>Jumlah</t>
  </si>
  <si>
    <t>COBALT</t>
  </si>
  <si>
    <t>Negara pemasok cobalt ke Indonesia, tahun 2017-2022 (ton)</t>
  </si>
  <si>
    <t>Perdagangan cobalt Indonesia. tahun 2017-2022 (ton)</t>
  </si>
  <si>
    <t>Komponen</t>
  </si>
  <si>
    <t>Impor</t>
  </si>
  <si>
    <t>Produksi</t>
  </si>
  <si>
    <t>Ekspor</t>
  </si>
  <si>
    <t xml:space="preserve">- </t>
  </si>
  <si>
    <t>Market concentration</t>
  </si>
  <si>
    <t>Import dependency ratio</t>
  </si>
  <si>
    <t>WITS World Bank</t>
  </si>
  <si>
    <t xml:space="preserve">Rata-rata umur cadangan cobalt dunia, tahun 2017-2022 </t>
  </si>
  <si>
    <t>Lifespan of mineral reserves</t>
  </si>
  <si>
    <t>Tahun</t>
  </si>
  <si>
    <t>Cobalt (tahun)</t>
  </si>
  <si>
    <t xml:space="preserve">HHI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</si>
</sst>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.0000_);_(* \(#,##0.0000\);_(* &quot;-&quot;??_);_(@_)"/>
    <numFmt numFmtId="172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horizontal="right"/>
    </xf>
    <xf numFmtId="43" fontId="0" fillId="0" borderId="0" xfId="0" applyNumberFormat="1"/>
    <xf numFmtId="0" fontId="0" fillId="2" borderId="0" xfId="0" applyFill="1"/>
    <xf numFmtId="0" fontId="0" fillId="3" borderId="0" xfId="0" applyFill="1"/>
    <xf numFmtId="169" fontId="0" fillId="0" borderId="0" xfId="1" applyNumberFormat="1" applyFont="1" applyAlignment="1">
      <alignment horizontal="right"/>
    </xf>
    <xf numFmtId="172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>
        <v>18.07</v>
      </c>
      <c r="C1">
        <v>5.13</v>
      </c>
      <c r="D1">
        <v>5.09</v>
      </c>
      <c r="E1">
        <v>15.02</v>
      </c>
      <c r="F1">
        <v>20.03</v>
      </c>
      <c r="G1">
        <v>19.03</v>
      </c>
    </row>
    <row r="2" spans="1:7" x14ac:dyDescent="0.25">
      <c r="A2" t="s">
        <v>1</v>
      </c>
      <c r="B2">
        <v>15.01</v>
      </c>
      <c r="C2">
        <v>26.51</v>
      </c>
      <c r="D2">
        <v>18.64</v>
      </c>
      <c r="E2">
        <v>12.19</v>
      </c>
      <c r="F2">
        <v>15.32</v>
      </c>
      <c r="G2">
        <v>15.32</v>
      </c>
    </row>
    <row r="3" spans="1:7" x14ac:dyDescent="0.25">
      <c r="A3" t="s">
        <v>2</v>
      </c>
      <c r="B3">
        <v>4.08</v>
      </c>
      <c r="C3">
        <v>4.2</v>
      </c>
      <c r="D3">
        <v>8.61</v>
      </c>
      <c r="E3">
        <v>8.24</v>
      </c>
      <c r="F3">
        <v>8.98</v>
      </c>
      <c r="G3">
        <v>4.08</v>
      </c>
    </row>
    <row r="4" spans="1:7" x14ac:dyDescent="0.25">
      <c r="A4" t="s">
        <v>3</v>
      </c>
      <c r="B4">
        <v>6.08</v>
      </c>
      <c r="C4">
        <v>5.5</v>
      </c>
      <c r="D4">
        <v>504.67</v>
      </c>
      <c r="E4">
        <v>4.8099999999999996</v>
      </c>
      <c r="F4">
        <v>4.8</v>
      </c>
      <c r="G4">
        <v>4.8</v>
      </c>
    </row>
    <row r="5" spans="1:7" x14ac:dyDescent="0.25">
      <c r="A5" t="s">
        <v>4</v>
      </c>
      <c r="B5">
        <v>51.8</v>
      </c>
      <c r="C5">
        <v>13.6</v>
      </c>
      <c r="D5">
        <v>15.85</v>
      </c>
      <c r="E5">
        <v>0.95</v>
      </c>
      <c r="F5">
        <v>1.59</v>
      </c>
      <c r="G5">
        <v>1.59</v>
      </c>
    </row>
    <row r="6" spans="1:7" x14ac:dyDescent="0.25">
      <c r="A6" t="s">
        <v>5</v>
      </c>
      <c r="B6">
        <v>10.55</v>
      </c>
      <c r="C6">
        <v>11.2</v>
      </c>
      <c r="D6">
        <v>0.62</v>
      </c>
      <c r="E6">
        <v>0.27</v>
      </c>
      <c r="F6">
        <v>0.12</v>
      </c>
      <c r="G6">
        <v>0.12</v>
      </c>
    </row>
    <row r="7" spans="1:7" x14ac:dyDescent="0.25">
      <c r="A7" t="s">
        <v>6</v>
      </c>
      <c r="B7">
        <v>1.95</v>
      </c>
      <c r="C7">
        <v>0.51</v>
      </c>
      <c r="D7">
        <v>0.84</v>
      </c>
      <c r="E7">
        <v>0.33</v>
      </c>
      <c r="F7">
        <v>0.01</v>
      </c>
      <c r="G7">
        <v>0.01</v>
      </c>
    </row>
    <row r="8" spans="1:7" x14ac:dyDescent="0.25">
      <c r="B8">
        <f>SUM(B1:B7)</f>
        <v>107.53999999999999</v>
      </c>
      <c r="C8">
        <f t="shared" ref="C8:G8" si="0">SUM(C1:C7)</f>
        <v>66.650000000000006</v>
      </c>
      <c r="D8">
        <f t="shared" si="0"/>
        <v>554.32000000000005</v>
      </c>
      <c r="E8">
        <f t="shared" si="0"/>
        <v>41.810000000000009</v>
      </c>
      <c r="F8">
        <f t="shared" si="0"/>
        <v>50.849999999999994</v>
      </c>
      <c r="G8">
        <f t="shared" si="0"/>
        <v>44.949999999999996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72F4-692F-414D-A929-915B81759381}">
  <dimension ref="A1:G12"/>
  <sheetViews>
    <sheetView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7" bestFit="1" customWidth="1"/>
  </cols>
  <sheetData>
    <row r="1" spans="1:7" x14ac:dyDescent="0.25">
      <c r="A1" t="s">
        <v>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25">
      <c r="A2" t="s">
        <v>1</v>
      </c>
      <c r="B2">
        <v>28.67</v>
      </c>
      <c r="C2">
        <v>43.38</v>
      </c>
      <c r="D2">
        <v>35.33</v>
      </c>
      <c r="E2">
        <v>25.36</v>
      </c>
      <c r="F2">
        <v>35.85</v>
      </c>
      <c r="G2">
        <v>35.58</v>
      </c>
    </row>
    <row r="3" spans="1:7" x14ac:dyDescent="0.25">
      <c r="A3" t="s">
        <v>8</v>
      </c>
      <c r="B3">
        <v>21.77</v>
      </c>
      <c r="C3">
        <v>13.84</v>
      </c>
      <c r="D3">
        <v>14.21</v>
      </c>
      <c r="E3">
        <v>9.15</v>
      </c>
      <c r="F3">
        <v>7.12</v>
      </c>
      <c r="G3">
        <v>14.42</v>
      </c>
    </row>
    <row r="4" spans="1:7" x14ac:dyDescent="0.25">
      <c r="A4" t="s">
        <v>9</v>
      </c>
      <c r="B4">
        <v>1</v>
      </c>
      <c r="C4">
        <v>2.2400000000000002</v>
      </c>
      <c r="D4">
        <v>5.41</v>
      </c>
      <c r="E4">
        <v>6.06</v>
      </c>
      <c r="F4">
        <v>5.57</v>
      </c>
      <c r="G4">
        <v>10.97</v>
      </c>
    </row>
    <row r="5" spans="1:7" x14ac:dyDescent="0.25">
      <c r="A5" t="s">
        <v>2</v>
      </c>
      <c r="B5">
        <v>35.5</v>
      </c>
      <c r="C5">
        <v>33.33</v>
      </c>
      <c r="D5">
        <v>32.409999999999997</v>
      </c>
      <c r="E5">
        <v>25.21</v>
      </c>
      <c r="F5">
        <v>22.99</v>
      </c>
      <c r="G5">
        <v>8.91</v>
      </c>
    </row>
    <row r="6" spans="1:7" x14ac:dyDescent="0.25">
      <c r="A6" t="s">
        <v>10</v>
      </c>
      <c r="B6">
        <v>2.63</v>
      </c>
      <c r="C6">
        <v>0</v>
      </c>
      <c r="D6">
        <v>0</v>
      </c>
      <c r="E6" t="s">
        <v>11</v>
      </c>
      <c r="F6">
        <v>4.29</v>
      </c>
      <c r="G6">
        <v>4.78</v>
      </c>
    </row>
    <row r="7" spans="1:7" x14ac:dyDescent="0.25">
      <c r="A7" t="s">
        <v>12</v>
      </c>
      <c r="B7">
        <v>6.1</v>
      </c>
      <c r="C7">
        <v>4.28</v>
      </c>
      <c r="D7">
        <v>3.2</v>
      </c>
      <c r="E7">
        <v>1.92</v>
      </c>
      <c r="F7">
        <v>2.6</v>
      </c>
      <c r="G7">
        <v>2.5</v>
      </c>
    </row>
    <row r="8" spans="1:7" x14ac:dyDescent="0.25">
      <c r="A8" t="s">
        <v>13</v>
      </c>
      <c r="B8">
        <v>14.47</v>
      </c>
      <c r="C8">
        <v>1.41</v>
      </c>
      <c r="D8">
        <v>1.64</v>
      </c>
      <c r="E8">
        <v>0.3</v>
      </c>
      <c r="F8">
        <v>0.45</v>
      </c>
      <c r="G8">
        <v>0</v>
      </c>
    </row>
    <row r="9" spans="1:7" x14ac:dyDescent="0.25">
      <c r="A9" t="s">
        <v>14</v>
      </c>
      <c r="B9">
        <v>8.2100000000000009</v>
      </c>
      <c r="C9">
        <v>9.43</v>
      </c>
      <c r="D9">
        <v>8.26</v>
      </c>
      <c r="E9">
        <v>9.91</v>
      </c>
      <c r="F9">
        <v>2.91</v>
      </c>
      <c r="G9" t="s">
        <v>11</v>
      </c>
    </row>
    <row r="10" spans="1:7" x14ac:dyDescent="0.25">
      <c r="A10" t="s">
        <v>15</v>
      </c>
      <c r="B10">
        <v>5.48</v>
      </c>
      <c r="C10">
        <v>1.47</v>
      </c>
      <c r="D10" t="s">
        <v>11</v>
      </c>
      <c r="E10">
        <v>2.15</v>
      </c>
      <c r="F10">
        <v>2.96</v>
      </c>
      <c r="G10" t="s">
        <v>11</v>
      </c>
    </row>
    <row r="11" spans="1:7" x14ac:dyDescent="0.25">
      <c r="A11" t="s">
        <v>6</v>
      </c>
      <c r="B11" t="s">
        <v>11</v>
      </c>
      <c r="C11">
        <v>0.2</v>
      </c>
      <c r="D11">
        <v>0.3</v>
      </c>
      <c r="E11">
        <v>0.9</v>
      </c>
      <c r="F11">
        <v>1.82</v>
      </c>
      <c r="G11" t="s">
        <v>11</v>
      </c>
    </row>
    <row r="12" spans="1:7" x14ac:dyDescent="0.25">
      <c r="B12">
        <f>SUM(B2:B11)</f>
        <v>123.83</v>
      </c>
      <c r="C12">
        <f t="shared" ref="C12:G12" si="0">SUM(C2:C11)</f>
        <v>109.58</v>
      </c>
      <c r="D12">
        <f t="shared" si="0"/>
        <v>100.76</v>
      </c>
      <c r="E12">
        <f t="shared" si="0"/>
        <v>80.960000000000008</v>
      </c>
      <c r="F12">
        <f t="shared" si="0"/>
        <v>86.559999999999988</v>
      </c>
      <c r="G12">
        <f t="shared" si="0"/>
        <v>77.16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B8E5-6CFB-431B-BE43-6E0B0167F7D4}">
  <dimension ref="A1:H43"/>
  <sheetViews>
    <sheetView tabSelected="1" topLeftCell="A25" workbookViewId="0">
      <selection activeCell="J35" sqref="J35"/>
    </sheetView>
  </sheetViews>
  <sheetFormatPr defaultRowHeight="15" x14ac:dyDescent="0.25"/>
  <cols>
    <col min="1" max="1" width="14.28515625" bestFit="1" customWidth="1"/>
    <col min="2" max="2" width="11.5703125" bestFit="1" customWidth="1"/>
  </cols>
  <sheetData>
    <row r="1" spans="1:8" x14ac:dyDescent="0.25">
      <c r="A1" t="s">
        <v>22</v>
      </c>
    </row>
    <row r="3" spans="1:8" x14ac:dyDescent="0.25">
      <c r="A3" s="4" t="s">
        <v>34</v>
      </c>
      <c r="B3" s="4"/>
      <c r="C3" s="4"/>
    </row>
    <row r="4" spans="1:8" x14ac:dyDescent="0.25">
      <c r="A4" s="3" t="s">
        <v>33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35</v>
      </c>
      <c r="B5" t="s">
        <v>36</v>
      </c>
    </row>
    <row r="6" spans="1:8" x14ac:dyDescent="0.25">
      <c r="A6">
        <v>2017</v>
      </c>
      <c r="B6">
        <v>50</v>
      </c>
    </row>
    <row r="7" spans="1:8" x14ac:dyDescent="0.25">
      <c r="A7">
        <f>A6+1</f>
        <v>2018</v>
      </c>
      <c r="B7">
        <v>46</v>
      </c>
    </row>
    <row r="8" spans="1:8" x14ac:dyDescent="0.25">
      <c r="A8">
        <f t="shared" ref="A8:A12" si="0">A7+1</f>
        <v>2019</v>
      </c>
      <c r="B8">
        <v>47</v>
      </c>
    </row>
    <row r="9" spans="1:8" x14ac:dyDescent="0.25">
      <c r="A9">
        <f t="shared" si="0"/>
        <v>2020</v>
      </c>
      <c r="B9">
        <v>61</v>
      </c>
    </row>
    <row r="10" spans="1:8" x14ac:dyDescent="0.25">
      <c r="A10">
        <f t="shared" si="0"/>
        <v>2021</v>
      </c>
      <c r="B10">
        <v>65</v>
      </c>
    </row>
    <row r="11" spans="1:8" x14ac:dyDescent="0.25">
      <c r="A11">
        <f t="shared" si="0"/>
        <v>2022</v>
      </c>
      <c r="B11">
        <v>54</v>
      </c>
    </row>
    <row r="12" spans="1:8" x14ac:dyDescent="0.25">
      <c r="A12">
        <f t="shared" si="0"/>
        <v>2023</v>
      </c>
    </row>
    <row r="14" spans="1:8" x14ac:dyDescent="0.25">
      <c r="A14" s="4" t="s">
        <v>30</v>
      </c>
      <c r="B14" s="4"/>
      <c r="C14" s="4"/>
    </row>
    <row r="15" spans="1:8" x14ac:dyDescent="0.25">
      <c r="A15" s="3" t="s">
        <v>23</v>
      </c>
      <c r="B15" s="3"/>
      <c r="C15" s="3"/>
      <c r="D15" s="3"/>
      <c r="E15" s="3"/>
      <c r="F15" s="3"/>
      <c r="G15" s="3"/>
      <c r="H15" s="3"/>
    </row>
    <row r="16" spans="1:8" x14ac:dyDescent="0.25">
      <c r="A16" t="s">
        <v>16</v>
      </c>
      <c r="B16">
        <v>2017</v>
      </c>
      <c r="C16">
        <v>2018</v>
      </c>
      <c r="D16">
        <v>2019</v>
      </c>
      <c r="E16">
        <v>2020</v>
      </c>
      <c r="F16">
        <v>2021</v>
      </c>
      <c r="G16">
        <v>2022</v>
      </c>
      <c r="H16">
        <v>2023</v>
      </c>
    </row>
    <row r="17" spans="1:8" x14ac:dyDescent="0.25">
      <c r="A17" t="s">
        <v>0</v>
      </c>
      <c r="B17" s="1">
        <v>18.07</v>
      </c>
      <c r="C17" s="1">
        <v>5.13</v>
      </c>
      <c r="D17" s="1">
        <v>5.09</v>
      </c>
      <c r="E17" s="1">
        <v>15.02</v>
      </c>
      <c r="F17" s="1">
        <v>20.03</v>
      </c>
      <c r="G17" s="1">
        <v>16.41</v>
      </c>
      <c r="H17" s="2"/>
    </row>
    <row r="18" spans="1:8" x14ac:dyDescent="0.25">
      <c r="A18" t="s">
        <v>17</v>
      </c>
      <c r="B18" s="1">
        <v>15.01</v>
      </c>
      <c r="C18" s="1">
        <v>26.51</v>
      </c>
      <c r="D18" s="1">
        <v>18.64</v>
      </c>
      <c r="E18" s="1">
        <v>12.19</v>
      </c>
      <c r="F18" s="1">
        <v>15.32</v>
      </c>
      <c r="G18" s="1">
        <v>13.32</v>
      </c>
    </row>
    <row r="19" spans="1:8" x14ac:dyDescent="0.25">
      <c r="A19" t="s">
        <v>2</v>
      </c>
      <c r="B19" s="1">
        <v>4.08</v>
      </c>
      <c r="C19" s="1">
        <v>4.2</v>
      </c>
      <c r="D19" s="1">
        <v>8.61</v>
      </c>
      <c r="E19" s="1">
        <v>8.24</v>
      </c>
      <c r="F19" s="1">
        <v>8.98</v>
      </c>
      <c r="G19" s="1">
        <v>9.01</v>
      </c>
    </row>
    <row r="20" spans="1:8" x14ac:dyDescent="0.25">
      <c r="A20" t="s">
        <v>3</v>
      </c>
      <c r="B20" s="1">
        <v>6.08</v>
      </c>
      <c r="C20" s="1">
        <v>5.5</v>
      </c>
      <c r="D20" s="1">
        <v>504.67</v>
      </c>
      <c r="E20" s="1">
        <v>4.8099999999999996</v>
      </c>
      <c r="F20" s="1">
        <v>4.8</v>
      </c>
      <c r="G20" s="1">
        <v>5.26</v>
      </c>
    </row>
    <row r="21" spans="1:8" x14ac:dyDescent="0.25">
      <c r="A21" t="s">
        <v>18</v>
      </c>
      <c r="B21" s="1">
        <v>51.8</v>
      </c>
      <c r="C21" s="1">
        <v>13.6</v>
      </c>
      <c r="D21" s="1">
        <v>15.85</v>
      </c>
      <c r="E21" s="1">
        <v>0.95</v>
      </c>
      <c r="F21" s="1">
        <v>1.59</v>
      </c>
      <c r="G21" s="1">
        <v>0.28999999999999998</v>
      </c>
    </row>
    <row r="22" spans="1:8" x14ac:dyDescent="0.25">
      <c r="A22" t="s">
        <v>19</v>
      </c>
      <c r="B22" s="1">
        <v>10.55</v>
      </c>
      <c r="C22" s="1">
        <v>11.2</v>
      </c>
      <c r="D22" s="1">
        <v>0.62</v>
      </c>
      <c r="E22" s="1">
        <v>0.27</v>
      </c>
      <c r="F22" s="1">
        <v>0.12</v>
      </c>
      <c r="G22" s="1">
        <v>0.36</v>
      </c>
    </row>
    <row r="23" spans="1:8" x14ac:dyDescent="0.25">
      <c r="A23" t="s">
        <v>20</v>
      </c>
      <c r="B23" s="1">
        <v>1.95</v>
      </c>
      <c r="C23" s="1">
        <v>0.51</v>
      </c>
      <c r="D23" s="1">
        <v>0.84</v>
      </c>
      <c r="E23" s="1">
        <v>0.33</v>
      </c>
      <c r="F23" s="1">
        <v>0.01</v>
      </c>
      <c r="G23" s="1">
        <v>1.04</v>
      </c>
    </row>
    <row r="24" spans="1:8" x14ac:dyDescent="0.25">
      <c r="A24" t="s">
        <v>21</v>
      </c>
      <c r="B24" s="2">
        <f>SUM(B17:B23)</f>
        <v>107.53999999999999</v>
      </c>
      <c r="C24" s="2">
        <f>SUM(C17:C23)</f>
        <v>66.650000000000006</v>
      </c>
      <c r="D24" s="2">
        <f>SUM(D17:D23)</f>
        <v>554.32000000000005</v>
      </c>
      <c r="E24" s="2">
        <f>SUM(E17:E23)</f>
        <v>41.810000000000009</v>
      </c>
      <c r="F24" s="2">
        <f>SUM(F17:F23)</f>
        <v>50.849999999999994</v>
      </c>
      <c r="G24" s="2">
        <f>SUM(G17:G23)</f>
        <v>45.69</v>
      </c>
    </row>
    <row r="25" spans="1:8" x14ac:dyDescent="0.25">
      <c r="B25" s="2"/>
      <c r="C25" s="2"/>
      <c r="D25" s="2"/>
      <c r="E25" s="2"/>
      <c r="F25" s="2"/>
      <c r="G25" s="2"/>
    </row>
    <row r="26" spans="1:8" x14ac:dyDescent="0.25">
      <c r="A26" t="s">
        <v>16</v>
      </c>
      <c r="B26">
        <v>2017</v>
      </c>
      <c r="C26">
        <v>2018</v>
      </c>
      <c r="D26">
        <v>2019</v>
      </c>
      <c r="E26">
        <v>2020</v>
      </c>
      <c r="F26">
        <v>2021</v>
      </c>
      <c r="G26">
        <v>2022</v>
      </c>
      <c r="H26">
        <v>2023</v>
      </c>
    </row>
    <row r="27" spans="1:8" x14ac:dyDescent="0.25">
      <c r="A27" t="s">
        <v>0</v>
      </c>
      <c r="B27" s="5">
        <f>(B17/B$24)^2</f>
        <v>2.823424902399959E-2</v>
      </c>
      <c r="C27" s="5">
        <f t="shared" ref="C27:G27" si="1">(C17/C$24)^2</f>
        <v>5.924264261864415E-3</v>
      </c>
      <c r="D27" s="5">
        <f t="shared" si="1"/>
        <v>8.4316868384503449E-5</v>
      </c>
      <c r="E27" s="5">
        <f t="shared" si="1"/>
        <v>0.1290563951992707</v>
      </c>
      <c r="F27" s="5">
        <f t="shared" si="1"/>
        <v>0.1551600761489294</v>
      </c>
      <c r="G27" s="5">
        <f t="shared" si="1"/>
        <v>0.12899558487951651</v>
      </c>
    </row>
    <row r="28" spans="1:8" x14ac:dyDescent="0.25">
      <c r="A28" t="s">
        <v>17</v>
      </c>
      <c r="B28" s="5">
        <f t="shared" ref="B28:G33" si="2">(B18/B$24)^2</f>
        <v>1.9481451884778189E-2</v>
      </c>
      <c r="C28" s="5">
        <f t="shared" si="2"/>
        <v>0.15820461491967139</v>
      </c>
      <c r="D28" s="5">
        <f t="shared" si="2"/>
        <v>1.1307607348068122E-3</v>
      </c>
      <c r="E28" s="5">
        <f t="shared" si="2"/>
        <v>8.5005509771571119E-2</v>
      </c>
      <c r="F28" s="5">
        <f t="shared" si="2"/>
        <v>9.0768595624627163E-2</v>
      </c>
      <c r="G28" s="5">
        <f t="shared" si="2"/>
        <v>8.4989668161079279E-2</v>
      </c>
    </row>
    <row r="29" spans="1:8" x14ac:dyDescent="0.25">
      <c r="A29" t="s">
        <v>2</v>
      </c>
      <c r="B29" s="5">
        <f t="shared" si="2"/>
        <v>1.4393959019759492E-3</v>
      </c>
      <c r="C29" s="5">
        <f t="shared" si="2"/>
        <v>3.9709852444356399E-3</v>
      </c>
      <c r="D29" s="5">
        <f t="shared" si="2"/>
        <v>2.4125993487622975E-4</v>
      </c>
      <c r="E29" s="5">
        <f t="shared" si="2"/>
        <v>3.8841329619459915E-2</v>
      </c>
      <c r="F29" s="5">
        <f t="shared" si="2"/>
        <v>3.1186795953548778E-2</v>
      </c>
      <c r="G29" s="5">
        <f t="shared" si="2"/>
        <v>3.8887253020380916E-2</v>
      </c>
    </row>
    <row r="30" spans="1:8" x14ac:dyDescent="0.25">
      <c r="A30" t="s">
        <v>3</v>
      </c>
      <c r="B30" s="5">
        <f t="shared" si="2"/>
        <v>3.1964439560988409E-3</v>
      </c>
      <c r="C30" s="5">
        <f t="shared" si="2"/>
        <v>6.8096544015973978E-3</v>
      </c>
      <c r="D30" s="5">
        <f t="shared" si="2"/>
        <v>0.82888423811983158</v>
      </c>
      <c r="E30" s="5">
        <f t="shared" si="2"/>
        <v>1.3235178949017145E-2</v>
      </c>
      <c r="F30" s="5">
        <f t="shared" si="2"/>
        <v>8.9104689308307471E-3</v>
      </c>
      <c r="G30" s="5">
        <f t="shared" si="2"/>
        <v>1.3253456963796434E-2</v>
      </c>
    </row>
    <row r="31" spans="1:8" x14ac:dyDescent="0.25">
      <c r="A31" t="s">
        <v>18</v>
      </c>
      <c r="B31" s="5">
        <f t="shared" si="2"/>
        <v>0.2320168120445229</v>
      </c>
      <c r="C31" s="5">
        <f t="shared" si="2"/>
        <v>4.1636815805601801E-2</v>
      </c>
      <c r="D31" s="5">
        <f t="shared" si="2"/>
        <v>8.1759351197987953E-4</v>
      </c>
      <c r="E31" s="5">
        <f t="shared" si="2"/>
        <v>5.1628187125262999E-4</v>
      </c>
      <c r="F31" s="5">
        <f t="shared" si="2"/>
        <v>9.7771512604310834E-4</v>
      </c>
      <c r="G31" s="5">
        <f t="shared" si="2"/>
        <v>4.0285956521537105E-5</v>
      </c>
    </row>
    <row r="32" spans="1:8" x14ac:dyDescent="0.25">
      <c r="A32" t="s">
        <v>19</v>
      </c>
      <c r="B32" s="5">
        <f t="shared" si="2"/>
        <v>9.6242047757880474E-3</v>
      </c>
      <c r="C32" s="5">
        <f t="shared" si="2"/>
        <v>2.8238117293764541E-2</v>
      </c>
      <c r="D32" s="5">
        <f t="shared" si="2"/>
        <v>1.2510143239760203E-6</v>
      </c>
      <c r="E32" s="5">
        <f t="shared" si="2"/>
        <v>4.1702989932760928E-5</v>
      </c>
      <c r="F32" s="5">
        <f t="shared" si="2"/>
        <v>5.5690430817692155E-6</v>
      </c>
      <c r="G32" s="5">
        <f t="shared" si="2"/>
        <v>6.2081569146149918E-5</v>
      </c>
    </row>
    <row r="33" spans="1:8" x14ac:dyDescent="0.25">
      <c r="A33" t="s">
        <v>20</v>
      </c>
      <c r="B33" s="5">
        <f t="shared" si="2"/>
        <v>3.2879799339578206E-4</v>
      </c>
      <c r="C33" s="5">
        <f t="shared" si="2"/>
        <v>5.8551772226627535E-5</v>
      </c>
      <c r="D33" s="5">
        <f t="shared" si="2"/>
        <v>2.2963467923971897E-6</v>
      </c>
      <c r="E33" s="5">
        <f t="shared" si="2"/>
        <v>6.2297059035358894E-5</v>
      </c>
      <c r="F33" s="5">
        <f t="shared" si="2"/>
        <v>3.8673910290064008E-8</v>
      </c>
      <c r="G33" s="5">
        <f t="shared" si="2"/>
        <v>5.1811284867651051E-4</v>
      </c>
    </row>
    <row r="34" spans="1:8" x14ac:dyDescent="0.25">
      <c r="A34" t="s">
        <v>21</v>
      </c>
      <c r="B34" s="5">
        <f>SUM(B27:B33)</f>
        <v>0.29432135558055933</v>
      </c>
      <c r="C34" s="5">
        <f t="shared" ref="C34:G34" si="3">SUM(C27:C33)</f>
        <v>0.24484300369916182</v>
      </c>
      <c r="D34" s="5">
        <f t="shared" si="3"/>
        <v>0.83116171653099535</v>
      </c>
      <c r="E34" s="5">
        <f t="shared" si="3"/>
        <v>0.26675869545953967</v>
      </c>
      <c r="F34" s="5">
        <f t="shared" si="3"/>
        <v>0.28700925950097123</v>
      </c>
      <c r="G34" s="5">
        <f t="shared" si="3"/>
        <v>0.26674644339911741</v>
      </c>
    </row>
    <row r="35" spans="1:8" x14ac:dyDescent="0.25">
      <c r="A35" t="s">
        <v>37</v>
      </c>
      <c r="B35" s="6">
        <f>B34*10000</f>
        <v>2943.2135558055934</v>
      </c>
      <c r="C35" s="6">
        <f t="shared" ref="C35:H35" si="4">C34*10000</f>
        <v>2448.4300369916182</v>
      </c>
      <c r="D35" s="6">
        <f t="shared" si="4"/>
        <v>8311.6171653099536</v>
      </c>
      <c r="E35" s="6">
        <f t="shared" si="4"/>
        <v>2667.5869545953969</v>
      </c>
      <c r="F35" s="6">
        <f t="shared" si="4"/>
        <v>2870.0925950097121</v>
      </c>
      <c r="G35" s="6">
        <f t="shared" si="4"/>
        <v>2667.4644339911742</v>
      </c>
      <c r="H35" s="6">
        <f t="shared" si="4"/>
        <v>0</v>
      </c>
    </row>
    <row r="38" spans="1:8" x14ac:dyDescent="0.25">
      <c r="A38" s="4" t="s">
        <v>31</v>
      </c>
      <c r="B38" s="4"/>
      <c r="C38" s="4"/>
    </row>
    <row r="39" spans="1:8" x14ac:dyDescent="0.25">
      <c r="A39" s="3" t="s">
        <v>24</v>
      </c>
      <c r="B39" s="3"/>
      <c r="C39" s="3"/>
      <c r="D39" s="3"/>
      <c r="E39" s="3"/>
      <c r="F39" s="3"/>
      <c r="G39" s="3"/>
      <c r="H39" s="3"/>
    </row>
    <row r="40" spans="1:8" x14ac:dyDescent="0.25">
      <c r="A40" t="s">
        <v>25</v>
      </c>
      <c r="B40">
        <v>2017</v>
      </c>
      <c r="C40">
        <v>2018</v>
      </c>
      <c r="D40">
        <v>2019</v>
      </c>
      <c r="E40">
        <v>2020</v>
      </c>
      <c r="F40">
        <v>2021</v>
      </c>
      <c r="G40">
        <v>2022</v>
      </c>
    </row>
    <row r="41" spans="1:8" x14ac:dyDescent="0.25">
      <c r="A41" t="s">
        <v>26</v>
      </c>
      <c r="B41" s="2">
        <f>B24</f>
        <v>107.53999999999999</v>
      </c>
      <c r="C41" s="2">
        <f t="shared" ref="C41:G41" si="5">C24</f>
        <v>66.650000000000006</v>
      </c>
      <c r="D41" s="2">
        <f t="shared" si="5"/>
        <v>554.32000000000005</v>
      </c>
      <c r="E41" s="2">
        <f t="shared" si="5"/>
        <v>41.810000000000009</v>
      </c>
      <c r="F41" s="2">
        <f t="shared" si="5"/>
        <v>50.849999999999994</v>
      </c>
      <c r="G41" s="2">
        <f t="shared" si="5"/>
        <v>45.69</v>
      </c>
    </row>
    <row r="42" spans="1:8" x14ac:dyDescent="0.25">
      <c r="A42" t="s">
        <v>27</v>
      </c>
      <c r="E42">
        <v>1.1000000000000001</v>
      </c>
      <c r="F42">
        <v>2.7</v>
      </c>
      <c r="G42">
        <v>9.6</v>
      </c>
    </row>
    <row r="43" spans="1:8" x14ac:dyDescent="0.25">
      <c r="A43" t="s">
        <v>28</v>
      </c>
      <c r="B43">
        <v>3</v>
      </c>
      <c r="C43" t="s">
        <v>29</v>
      </c>
      <c r="D43" t="s">
        <v>29</v>
      </c>
      <c r="E43" t="s">
        <v>29</v>
      </c>
      <c r="F43">
        <v>3.06</v>
      </c>
      <c r="G43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BAB6-5F91-47C6-9B8B-A4A61EE47CCF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Cobalt</vt:lpstr>
      <vt:lpstr>Copper</vt:lpstr>
      <vt:lpstr>Indonesia</vt:lpstr>
      <vt:lpstr>Sumber 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Solit</dc:creator>
  <cp:lastModifiedBy>Indra Indra Al Irsyad</cp:lastModifiedBy>
  <dcterms:created xsi:type="dcterms:W3CDTF">2015-06-05T18:17:20Z</dcterms:created>
  <dcterms:modified xsi:type="dcterms:W3CDTF">2024-06-06T03:31:02Z</dcterms:modified>
</cp:coreProperties>
</file>