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ongo\OneDrive\Рабочий стол\Численные методы\"/>
    </mc:Choice>
  </mc:AlternateContent>
  <xr:revisionPtr revIDLastSave="0" documentId="13_ncr:1_{96CB30B4-8F2F-4085-B02C-FB6D1CE7437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7" i="1" l="1"/>
  <c r="E266" i="1"/>
  <c r="F266" i="1" s="1"/>
  <c r="E264" i="1"/>
  <c r="E263" i="1"/>
  <c r="F263" i="1" s="1"/>
  <c r="E261" i="1"/>
  <c r="E260" i="1"/>
  <c r="F260" i="1" s="1"/>
  <c r="E258" i="1"/>
  <c r="E257" i="1"/>
  <c r="F257" i="1" s="1"/>
  <c r="E255" i="1"/>
  <c r="F254" i="1"/>
  <c r="E254" i="1"/>
  <c r="E252" i="1"/>
  <c r="E251" i="1"/>
  <c r="F251" i="1" s="1"/>
  <c r="E249" i="1"/>
  <c r="E248" i="1"/>
  <c r="F248" i="1" s="1"/>
  <c r="E246" i="1"/>
  <c r="E245" i="1"/>
  <c r="F245" i="1" s="1"/>
  <c r="E243" i="1"/>
  <c r="E242" i="1"/>
  <c r="F242" i="1" s="1"/>
  <c r="E240" i="1"/>
  <c r="E239" i="1"/>
  <c r="F239" i="1" s="1"/>
  <c r="E237" i="1"/>
  <c r="E236" i="1"/>
  <c r="F236" i="1" s="1"/>
  <c r="E234" i="1"/>
  <c r="F233" i="1"/>
  <c r="E233" i="1"/>
  <c r="E231" i="1"/>
  <c r="E230" i="1"/>
  <c r="F230" i="1" s="1"/>
  <c r="E228" i="1"/>
  <c r="E227" i="1"/>
  <c r="F227" i="1" s="1"/>
  <c r="E225" i="1"/>
  <c r="E224" i="1"/>
  <c r="F224" i="1" s="1"/>
  <c r="E222" i="1"/>
  <c r="E221" i="1"/>
  <c r="F221" i="1" s="1"/>
  <c r="E219" i="1"/>
  <c r="E218" i="1"/>
  <c r="F218" i="1" s="1"/>
  <c r="E216" i="1"/>
  <c r="E215" i="1"/>
  <c r="F215" i="1" s="1"/>
  <c r="E213" i="1"/>
  <c r="E212" i="1"/>
  <c r="F212" i="1" s="1"/>
  <c r="E210" i="1"/>
  <c r="E209" i="1"/>
  <c r="F209" i="1" s="1"/>
  <c r="E207" i="1"/>
  <c r="E206" i="1"/>
  <c r="F206" i="1" s="1"/>
  <c r="E204" i="1"/>
  <c r="E203" i="1"/>
  <c r="F203" i="1" s="1"/>
  <c r="E201" i="1"/>
  <c r="E200" i="1"/>
  <c r="F200" i="1" s="1"/>
  <c r="E198" i="1"/>
  <c r="E197" i="1"/>
  <c r="F197" i="1" s="1"/>
  <c r="E195" i="1"/>
  <c r="E194" i="1"/>
  <c r="F194" i="1" s="1"/>
  <c r="E192" i="1"/>
  <c r="E191" i="1"/>
  <c r="F191" i="1" s="1"/>
  <c r="F188" i="1"/>
  <c r="F185" i="1"/>
  <c r="F182" i="1"/>
  <c r="F179" i="1"/>
  <c r="F176" i="1"/>
  <c r="F173" i="1"/>
  <c r="F170" i="1"/>
  <c r="F167" i="1"/>
  <c r="F164" i="1"/>
  <c r="F161" i="1"/>
  <c r="F158" i="1"/>
  <c r="F155" i="1"/>
  <c r="F152" i="1"/>
  <c r="F149" i="1"/>
  <c r="F146" i="1"/>
  <c r="F143" i="1"/>
  <c r="F140" i="1"/>
  <c r="F137" i="1"/>
  <c r="F134" i="1"/>
  <c r="F131" i="1"/>
  <c r="F128" i="1"/>
  <c r="F125" i="1"/>
  <c r="F122" i="1"/>
  <c r="F119" i="1"/>
  <c r="F116" i="1"/>
  <c r="F113" i="1"/>
  <c r="F110" i="1"/>
  <c r="F107" i="1"/>
  <c r="F104" i="1"/>
  <c r="F101" i="1"/>
  <c r="F98" i="1"/>
  <c r="E99" i="1"/>
  <c r="E102" i="1" s="1"/>
  <c r="E98" i="1"/>
  <c r="E101" i="1" l="1"/>
  <c r="E104" i="1" s="1"/>
  <c r="E105" i="1" l="1"/>
  <c r="E108" i="1" s="1"/>
  <c r="B36" i="1"/>
  <c r="B35" i="1"/>
  <c r="I30" i="1"/>
  <c r="C33" i="1" s="1"/>
  <c r="I29" i="1"/>
  <c r="B32" i="1" s="1"/>
  <c r="E107" i="1" l="1"/>
  <c r="E110" i="1" s="1"/>
  <c r="F32" i="1" a="1"/>
  <c r="F32" i="1" s="1"/>
  <c r="E111" i="1" l="1"/>
  <c r="E114" i="1" s="1"/>
  <c r="E113" i="1"/>
  <c r="E116" i="1" s="1"/>
  <c r="G32" i="1"/>
  <c r="G33" i="1"/>
  <c r="F33" i="1"/>
  <c r="E117" i="1" l="1"/>
  <c r="E120" i="1" s="1"/>
  <c r="C39" i="1" a="1"/>
  <c r="C39" i="1" s="1"/>
  <c r="F39" i="1" s="1"/>
  <c r="I31" i="1" s="1"/>
  <c r="E119" i="1" l="1"/>
  <c r="E122" i="1" s="1"/>
  <c r="J31" i="1"/>
  <c r="B43" i="1"/>
  <c r="C40" i="1"/>
  <c r="F40" i="1" s="1"/>
  <c r="I32" i="1" s="1"/>
  <c r="B49" i="1" s="1"/>
  <c r="E123" i="1" l="1"/>
  <c r="E126" i="1" s="1"/>
  <c r="C44" i="1"/>
  <c r="B46" i="1" s="1" a="1"/>
  <c r="B50" i="1"/>
  <c r="E125" i="1" l="1"/>
  <c r="E128" i="1" s="1"/>
  <c r="B46" i="1"/>
  <c r="B47" i="1"/>
  <c r="C46" i="1"/>
  <c r="C47" i="1"/>
  <c r="E129" i="1" l="1"/>
  <c r="E132" i="1" s="1"/>
  <c r="B52" i="1" a="1"/>
  <c r="E131" i="1" l="1"/>
  <c r="E134" i="1" s="1"/>
  <c r="B52" i="1"/>
  <c r="B55" i="1" s="1"/>
  <c r="I33" i="1" s="1"/>
  <c r="B53" i="1"/>
  <c r="B56" i="1" s="1"/>
  <c r="I34" i="1" s="1"/>
  <c r="E135" i="1" l="1"/>
  <c r="E138" i="1" s="1"/>
  <c r="B66" i="1"/>
  <c r="C60" i="1"/>
  <c r="B65" i="1"/>
  <c r="B59" i="1"/>
  <c r="J33" i="1"/>
  <c r="E137" i="1" l="1"/>
  <c r="E140" i="1" s="1"/>
  <c r="B62" i="1" a="1"/>
  <c r="C62" i="1" s="1"/>
  <c r="E141" i="1" l="1"/>
  <c r="E144" i="1" s="1"/>
  <c r="B62" i="1"/>
  <c r="B63" i="1"/>
  <c r="C63" i="1"/>
  <c r="E143" i="1" l="1"/>
  <c r="E146" i="1" s="1"/>
  <c r="B68" i="1" a="1"/>
  <c r="B69" i="1" s="1"/>
  <c r="B72" i="1" s="1"/>
  <c r="I36" i="1" s="1"/>
  <c r="E147" i="1" l="1"/>
  <c r="E150" i="1" s="1"/>
  <c r="B68" i="1"/>
  <c r="B71" i="1" s="1"/>
  <c r="I35" i="1" s="1"/>
  <c r="B75" i="1" s="1"/>
  <c r="C76" i="1"/>
  <c r="B82" i="1"/>
  <c r="J35" i="1"/>
  <c r="B81" i="1" l="1"/>
  <c r="E149" i="1"/>
  <c r="E152" i="1" s="1"/>
  <c r="B78" i="1" a="1"/>
  <c r="C78" i="1" s="1"/>
  <c r="C79" i="1" l="1"/>
  <c r="B78" i="1"/>
  <c r="B84" i="1" s="1" a="1"/>
  <c r="B79" i="1"/>
  <c r="E153" i="1"/>
  <c r="E156" i="1" s="1"/>
  <c r="E155" i="1" l="1"/>
  <c r="E158" i="1" s="1"/>
  <c r="B84" i="1"/>
  <c r="B87" i="1" s="1"/>
  <c r="I37" i="1" s="1"/>
  <c r="K39" i="1" s="1"/>
  <c r="B85" i="1"/>
  <c r="E159" i="1" l="1"/>
  <c r="E162" i="1" s="1"/>
  <c r="B88" i="1"/>
  <c r="I38" i="1" s="1"/>
  <c r="M39" i="1" s="1"/>
  <c r="J37" i="1"/>
  <c r="E161" i="1" l="1"/>
  <c r="E164" i="1" s="1"/>
  <c r="E165" i="1" l="1"/>
  <c r="E168" i="1" s="1"/>
  <c r="E167" i="1" l="1"/>
  <c r="E170" i="1" s="1"/>
  <c r="E171" i="1" l="1"/>
  <c r="E174" i="1" s="1"/>
  <c r="E173" i="1" l="1"/>
  <c r="E176" i="1" s="1"/>
  <c r="E177" i="1" l="1"/>
  <c r="E180" i="1" s="1"/>
  <c r="E179" i="1" l="1"/>
  <c r="E182" i="1" s="1"/>
  <c r="E183" i="1" l="1"/>
  <c r="E186" i="1" s="1"/>
  <c r="E185" i="1" l="1"/>
  <c r="E188" i="1" s="1"/>
  <c r="E189" i="1" l="1"/>
</calcChain>
</file>

<file path=xl/sharedStrings.xml><?xml version="1.0" encoding="utf-8"?>
<sst xmlns="http://schemas.openxmlformats.org/spreadsheetml/2006/main" count="99" uniqueCount="97">
  <si>
    <t>cos(X1-0,5)-X2-2=0</t>
  </si>
  <si>
    <t>X2=cos(X1-0,5)-2</t>
  </si>
  <si>
    <t>один действ корень на отрезке X1[-1;0]X2[-3;-1]</t>
  </si>
  <si>
    <t>Задание 1</t>
  </si>
  <si>
    <t>Задание 2</t>
  </si>
  <si>
    <t>-sin(x1-0,5)</t>
  </si>
  <si>
    <t>cos(x2)</t>
  </si>
  <si>
    <t>X0</t>
  </si>
  <si>
    <t>X1</t>
  </si>
  <si>
    <t>Xn+1-Xn</t>
  </si>
  <si>
    <t>Xk</t>
  </si>
  <si>
    <t>k</t>
  </si>
  <si>
    <t>J0</t>
  </si>
  <si>
    <t>F0</t>
  </si>
  <si>
    <t>J1</t>
  </si>
  <si>
    <t>F1</t>
  </si>
  <si>
    <t>X2</t>
  </si>
  <si>
    <t>J2</t>
  </si>
  <si>
    <t>F2</t>
  </si>
  <si>
    <t>X3</t>
  </si>
  <si>
    <t>J3</t>
  </si>
  <si>
    <t>X4</t>
  </si>
  <si>
    <t>F3</t>
  </si>
  <si>
    <t>Ф`X1</t>
  </si>
  <si>
    <t>Ф`X2</t>
  </si>
  <si>
    <t>a</t>
  </si>
  <si>
    <t>Метод наискорейшего спуска</t>
  </si>
  <si>
    <t>Метод Ньютона</t>
  </si>
  <si>
    <t>x1</t>
  </si>
  <si>
    <t>x2</t>
  </si>
  <si>
    <t>x4</t>
  </si>
  <si>
    <t>x3</t>
  </si>
  <si>
    <t>X1=-0,973; X2=-1,902;</t>
  </si>
  <si>
    <t>Ответ:</t>
  </si>
  <si>
    <t>X1:</t>
  </si>
  <si>
    <t>X2:</t>
  </si>
  <si>
    <t>Jk</t>
  </si>
  <si>
    <t>Обратная матрица</t>
  </si>
  <si>
    <t>Частные производные</t>
  </si>
  <si>
    <t>Корни совпали</t>
  </si>
  <si>
    <t>X2 = 2 n π + arcsin(1 + 2X1)</t>
  </si>
  <si>
    <t xml:space="preserve">X0 - </t>
  </si>
  <si>
    <t xml:space="preserve">                                                     Ф = 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</si>
  <si>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</si>
  <si>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</si>
  <si>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</si>
  <si>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</si>
  <si>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</si>
  <si>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</si>
  <si>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</si>
  <si>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</si>
  <si>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</si>
  <si>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</si>
  <si>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</si>
  <si>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</si>
  <si>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</si>
  <si>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</si>
  <si>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</si>
  <si>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</si>
  <si>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</si>
  <si>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</si>
  <si>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</si>
  <si>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</si>
  <si>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</si>
  <si>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</si>
  <si>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</si>
  <si>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</si>
  <si>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</si>
  <si>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</si>
  <si>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</si>
  <si>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</si>
  <si>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</si>
  <si>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</si>
  <si>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</si>
  <si>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</si>
  <si>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</si>
  <si>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</si>
  <si>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</si>
  <si>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</si>
  <si>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</si>
  <si>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</si>
  <si>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</si>
  <si>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</si>
  <si>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</si>
  <si>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</si>
  <si>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</si>
  <si>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</si>
  <si>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</si>
  <si>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</si>
  <si>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</si>
  <si>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</si>
  <si>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</si>
  <si>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</si>
  <si>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</si>
  <si>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</si>
  <si>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</si>
  <si>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Ответ: 57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</si>
</sst>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</xdr:row>
      <xdr:rowOff>114300</xdr:rowOff>
    </xdr:from>
    <xdr:to>
      <xdr:col>5</xdr:col>
      <xdr:colOff>104361</xdr:colOff>
      <xdr:row>24</xdr:row>
      <xdr:rowOff>75729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8835B23-613F-4107-A477-F67F4B5F1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876300"/>
          <a:ext cx="3314286" cy="3771429"/>
        </a:xfrm>
        <a:prstGeom prst="rect">
          <a:avLst/>
        </a:prstGeom>
      </xdr:spPr>
    </xdr:pic>
    <xdr:clientData/>
  </xdr:twoCellAnchor>
  <xdr:oneCellAnchor>
    <xdr:from>
      <xdr:col>4</xdr:col>
      <xdr:colOff>219075</xdr:colOff>
      <xdr:row>31</xdr:row>
      <xdr:rowOff>114300</xdr:rowOff>
    </xdr:from>
    <xdr:ext cx="22878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04DA7D5-779E-47D1-B896-1D5234AB07A0}"/>
                </a:ext>
              </a:extLst>
            </xdr:cNvPr>
            <xdr:cNvSpPr txBox="1"/>
          </xdr:nvSpPr>
          <xdr:spPr>
            <a:xfrm>
              <a:off x="2895600" y="6019800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04DA7D5-779E-47D1-B896-1D5234AB07A0}"/>
                </a:ext>
              </a:extLst>
            </xdr:cNvPr>
            <xdr:cNvSpPr txBox="1"/>
          </xdr:nvSpPr>
          <xdr:spPr>
            <a:xfrm>
              <a:off x="2895600" y="6019800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𝐽</a:t>
              </a:r>
              <a:r>
                <a:rPr lang="ru-RU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304800</xdr:colOff>
      <xdr:row>38</xdr:row>
      <xdr:rowOff>114300</xdr:rowOff>
    </xdr:from>
    <xdr:ext cx="451277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C7253E0-8895-4D07-853A-3197739F92CA}"/>
                </a:ext>
              </a:extLst>
            </xdr:cNvPr>
            <xdr:cNvSpPr txBox="1"/>
          </xdr:nvSpPr>
          <xdr:spPr>
            <a:xfrm>
              <a:off x="914400" y="7353300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C7253E0-8895-4D07-853A-3197739F92CA}"/>
                </a:ext>
              </a:extLst>
            </xdr:cNvPr>
            <xdr:cNvSpPr txBox="1"/>
          </xdr:nvSpPr>
          <xdr:spPr>
            <a:xfrm>
              <a:off x="914400" y="7353300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𝐹〖∗𝐽〗^(−1)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29</xdr:row>
      <xdr:rowOff>19050</xdr:rowOff>
    </xdr:from>
    <xdr:ext cx="22878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5582B80-6C1B-4D12-AA86-0442BC71C095}"/>
                </a:ext>
              </a:extLst>
            </xdr:cNvPr>
            <xdr:cNvSpPr txBox="1"/>
          </xdr:nvSpPr>
          <xdr:spPr>
            <a:xfrm>
              <a:off x="171450" y="5543550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5582B80-6C1B-4D12-AA86-0442BC71C095}"/>
                </a:ext>
              </a:extLst>
            </xdr:cNvPr>
            <xdr:cNvSpPr txBox="1"/>
          </xdr:nvSpPr>
          <xdr:spPr>
            <a:xfrm>
              <a:off x="171450" y="5543550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𝐽</a:t>
              </a:r>
              <a:r>
                <a:rPr lang="ru-RU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51</xdr:row>
      <xdr:rowOff>123825</xdr:rowOff>
    </xdr:from>
    <xdr:ext cx="451277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3A07202-6394-4C8D-9171-859F9384D9AE}"/>
                </a:ext>
              </a:extLst>
            </xdr:cNvPr>
            <xdr:cNvSpPr txBox="1"/>
          </xdr:nvSpPr>
          <xdr:spPr>
            <a:xfrm>
              <a:off x="133350" y="9839325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3A07202-6394-4C8D-9171-859F9384D9AE}"/>
                </a:ext>
              </a:extLst>
            </xdr:cNvPr>
            <xdr:cNvSpPr txBox="1"/>
          </xdr:nvSpPr>
          <xdr:spPr>
            <a:xfrm>
              <a:off x="133350" y="9839325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𝐹〖∗𝐽〗^(−1)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219075</xdr:colOff>
      <xdr:row>45</xdr:row>
      <xdr:rowOff>133350</xdr:rowOff>
    </xdr:from>
    <xdr:ext cx="22878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9EB706-083D-44CD-9A43-7565DB80C1E4}"/>
                </a:ext>
              </a:extLst>
            </xdr:cNvPr>
            <xdr:cNvSpPr txBox="1"/>
          </xdr:nvSpPr>
          <xdr:spPr>
            <a:xfrm>
              <a:off x="219075" y="8705850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9EB706-083D-44CD-9A43-7565DB80C1E4}"/>
                </a:ext>
              </a:extLst>
            </xdr:cNvPr>
            <xdr:cNvSpPr txBox="1"/>
          </xdr:nvSpPr>
          <xdr:spPr>
            <a:xfrm>
              <a:off x="219075" y="8705850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𝐽</a:t>
              </a:r>
              <a:r>
                <a:rPr lang="ru-RU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219075</xdr:colOff>
      <xdr:row>61</xdr:row>
      <xdr:rowOff>133350</xdr:rowOff>
    </xdr:from>
    <xdr:ext cx="22878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2CF9E67-8114-442F-AD9B-7F85278930C5}"/>
                </a:ext>
              </a:extLst>
            </xdr:cNvPr>
            <xdr:cNvSpPr txBox="1"/>
          </xdr:nvSpPr>
          <xdr:spPr>
            <a:xfrm>
              <a:off x="219075" y="11753850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2CF9E67-8114-442F-AD9B-7F85278930C5}"/>
                </a:ext>
              </a:extLst>
            </xdr:cNvPr>
            <xdr:cNvSpPr txBox="1"/>
          </xdr:nvSpPr>
          <xdr:spPr>
            <a:xfrm>
              <a:off x="219075" y="11753850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𝐽</a:t>
              </a:r>
              <a:r>
                <a:rPr lang="ru-RU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77</xdr:row>
      <xdr:rowOff>104775</xdr:rowOff>
    </xdr:from>
    <xdr:ext cx="22878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13686FF-11B6-408F-BC25-102EA8B5CE3B}"/>
                </a:ext>
              </a:extLst>
            </xdr:cNvPr>
            <xdr:cNvSpPr txBox="1"/>
          </xdr:nvSpPr>
          <xdr:spPr>
            <a:xfrm>
              <a:off x="190500" y="14773275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13686FF-11B6-408F-BC25-102EA8B5CE3B}"/>
                </a:ext>
              </a:extLst>
            </xdr:cNvPr>
            <xdr:cNvSpPr txBox="1"/>
          </xdr:nvSpPr>
          <xdr:spPr>
            <a:xfrm>
              <a:off x="190500" y="14773275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𝐽</a:t>
              </a:r>
              <a:r>
                <a:rPr lang="ru-RU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66675</xdr:colOff>
      <xdr:row>83</xdr:row>
      <xdr:rowOff>123825</xdr:rowOff>
    </xdr:from>
    <xdr:ext cx="451277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2E7D6F4-FB64-4460-A250-A90841E2D01D}"/>
                </a:ext>
              </a:extLst>
            </xdr:cNvPr>
            <xdr:cNvSpPr txBox="1"/>
          </xdr:nvSpPr>
          <xdr:spPr>
            <a:xfrm>
              <a:off x="66675" y="15935325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2E7D6F4-FB64-4460-A250-A90841E2D01D}"/>
                </a:ext>
              </a:extLst>
            </xdr:cNvPr>
            <xdr:cNvSpPr txBox="1"/>
          </xdr:nvSpPr>
          <xdr:spPr>
            <a:xfrm>
              <a:off x="66675" y="15935325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𝐹〖∗𝐽〗^(−1)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67</xdr:row>
      <xdr:rowOff>95250</xdr:rowOff>
    </xdr:from>
    <xdr:ext cx="451277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6381B70-2CD6-49E6-8CF2-9F68B5023A37}"/>
                </a:ext>
              </a:extLst>
            </xdr:cNvPr>
            <xdr:cNvSpPr txBox="1"/>
          </xdr:nvSpPr>
          <xdr:spPr>
            <a:xfrm>
              <a:off x="133350" y="12858750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6381B70-2CD6-49E6-8CF2-9F68B5023A37}"/>
                </a:ext>
              </a:extLst>
            </xdr:cNvPr>
            <xdr:cNvSpPr txBox="1"/>
          </xdr:nvSpPr>
          <xdr:spPr>
            <a:xfrm>
              <a:off x="133350" y="12858750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𝐹〖∗𝐽〗^(−1)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3</xdr:col>
      <xdr:colOff>428625</xdr:colOff>
      <xdr:row>34</xdr:row>
      <xdr:rowOff>28575</xdr:rowOff>
    </xdr:from>
    <xdr:to>
      <xdr:col>7</xdr:col>
      <xdr:colOff>381000</xdr:colOff>
      <xdr:row>36</xdr:row>
      <xdr:rowOff>23059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D98DEE4-5E84-40AD-8312-7BBEE4FCD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5550" y="6505575"/>
          <a:ext cx="2514600" cy="37548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54</xdr:row>
      <xdr:rowOff>0</xdr:rowOff>
    </xdr:from>
    <xdr:to>
      <xdr:col>6</xdr:col>
      <xdr:colOff>145470</xdr:colOff>
      <xdr:row>56</xdr:row>
      <xdr:rowOff>19050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337C09E-615B-4374-8671-E527F04FE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10287000"/>
          <a:ext cx="267912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70</xdr:row>
      <xdr:rowOff>38100</xdr:rowOff>
    </xdr:from>
    <xdr:to>
      <xdr:col>5</xdr:col>
      <xdr:colOff>304537</xdr:colOff>
      <xdr:row>71</xdr:row>
      <xdr:rowOff>161886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DE6B23B-2942-4B3A-A59E-1971CA738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13373100"/>
          <a:ext cx="2104762" cy="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86</xdr:row>
      <xdr:rowOff>28575</xdr:rowOff>
    </xdr:from>
    <xdr:to>
      <xdr:col>5</xdr:col>
      <xdr:colOff>314062</xdr:colOff>
      <xdr:row>87</xdr:row>
      <xdr:rowOff>152361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E58FBA6-638D-4176-B093-67DCB4636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16411575"/>
          <a:ext cx="2104762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1</xdr:row>
      <xdr:rowOff>22514</xdr:rowOff>
    </xdr:from>
    <xdr:to>
      <xdr:col>2</xdr:col>
      <xdr:colOff>47626</xdr:colOff>
      <xdr:row>3</xdr:row>
      <xdr:rowOff>22921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B9E8A1E-63BE-4E59-B6E3-F8099A93B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1" y="213014"/>
          <a:ext cx="1485900" cy="381407"/>
        </a:xfrm>
        <a:prstGeom prst="rect">
          <a:avLst/>
        </a:prstGeom>
      </xdr:spPr>
    </xdr:pic>
    <xdr:clientData/>
  </xdr:twoCellAnchor>
  <xdr:oneCellAnchor>
    <xdr:from>
      <xdr:col>6</xdr:col>
      <xdr:colOff>114300</xdr:colOff>
      <xdr:row>37</xdr:row>
      <xdr:rowOff>19050</xdr:rowOff>
    </xdr:from>
    <xdr:ext cx="451277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9E959A3-C4AB-4F5B-8517-3441FC5C640D}"/>
                </a:ext>
              </a:extLst>
            </xdr:cNvPr>
            <xdr:cNvSpPr txBox="1"/>
          </xdr:nvSpPr>
          <xdr:spPr>
            <a:xfrm>
              <a:off x="4010025" y="7067550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9E959A3-C4AB-4F5B-8517-3441FC5C640D}"/>
                </a:ext>
              </a:extLst>
            </xdr:cNvPr>
            <xdr:cNvSpPr txBox="1"/>
          </xdr:nvSpPr>
          <xdr:spPr>
            <a:xfrm>
              <a:off x="4010025" y="7067550"/>
              <a:ext cx="45127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𝐹〖∗𝐽〗^(−1)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4</xdr:col>
      <xdr:colOff>19050</xdr:colOff>
      <xdr:row>89</xdr:row>
      <xdr:rowOff>38100</xdr:rowOff>
    </xdr:from>
    <xdr:to>
      <xdr:col>13</xdr:col>
      <xdr:colOff>512458</xdr:colOff>
      <xdr:row>92</xdr:row>
      <xdr:rowOff>152400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1918ED0-EC6B-463C-A99C-79E874D83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5575" y="16992600"/>
          <a:ext cx="6103633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43061</xdr:rowOff>
    </xdr:from>
    <xdr:to>
      <xdr:col>5</xdr:col>
      <xdr:colOff>104775</xdr:colOff>
      <xdr:row>93</xdr:row>
      <xdr:rowOff>171429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13A65D8-58C3-422F-B689-D6A726527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759561"/>
          <a:ext cx="2781300" cy="12836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94</xdr:row>
      <xdr:rowOff>29412</xdr:rowOff>
    </xdr:from>
    <xdr:to>
      <xdr:col>4</xdr:col>
      <xdr:colOff>581026</xdr:colOff>
      <xdr:row>94</xdr:row>
      <xdr:rowOff>180951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7DC69B9B-CA9A-4E03-A541-5E3BCBD4F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1" y="17936412"/>
          <a:ext cx="2647950" cy="151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57150</xdr:rowOff>
    </xdr:from>
    <xdr:to>
      <xdr:col>3</xdr:col>
      <xdr:colOff>9265</xdr:colOff>
      <xdr:row>98</xdr:row>
      <xdr:rowOff>38031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E04ED840-5678-4E8C-BF1F-DF8F516DF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154650"/>
          <a:ext cx="2076190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"/>
  <sheetViews>
    <sheetView tabSelected="1" topLeftCell="A68" workbookViewId="0">
      <selection activeCell="J100" sqref="J100"/>
    </sheetView>
  </sheetViews>
  <sheetFormatPr defaultRowHeight="15" x14ac:dyDescent="0.25"/>
  <cols>
    <col min="2" max="2" width="12.7109375" bestFit="1" customWidth="1"/>
    <col min="6" max="6" width="11" bestFit="1" customWidth="1"/>
  </cols>
  <sheetData>
    <row r="1" spans="1:16" x14ac:dyDescent="0.25">
      <c r="A1" s="20" t="s">
        <v>3</v>
      </c>
      <c r="B1" s="20"/>
      <c r="C1" s="20"/>
      <c r="D1" s="20"/>
      <c r="E1" s="20"/>
      <c r="F1" s="20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19" t="s">
        <v>0</v>
      </c>
      <c r="B3" s="19"/>
      <c r="C3" s="19"/>
      <c r="D3" s="1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9" t="s">
        <v>1</v>
      </c>
      <c r="B4" s="19"/>
      <c r="C4" s="19" t="s">
        <v>40</v>
      </c>
      <c r="D4" s="19"/>
      <c r="E4" s="19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19" t="s">
        <v>32</v>
      </c>
      <c r="B26" s="19"/>
      <c r="C26" s="19" t="s">
        <v>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</row>
    <row r="27" spans="1:16" x14ac:dyDescent="0.25">
      <c r="A27" s="20" t="s">
        <v>4</v>
      </c>
      <c r="B27" s="20"/>
      <c r="C27" s="20"/>
      <c r="D27" s="20"/>
      <c r="E27" s="20"/>
      <c r="F27" s="20"/>
      <c r="G27" s="35" t="s">
        <v>27</v>
      </c>
      <c r="H27" s="35"/>
      <c r="I27" s="35"/>
      <c r="J27" s="35"/>
      <c r="K27" s="35"/>
      <c r="L27" s="4"/>
      <c r="M27" s="4"/>
      <c r="N27" s="4"/>
      <c r="O27" s="4"/>
      <c r="P27" s="4"/>
    </row>
    <row r="28" spans="1:16" x14ac:dyDescent="0.25">
      <c r="A28" s="21" t="s">
        <v>36</v>
      </c>
      <c r="B28" s="18" t="s">
        <v>5</v>
      </c>
      <c r="C28" s="18"/>
      <c r="D28" s="22">
        <v>-1</v>
      </c>
      <c r="E28" s="22"/>
      <c r="F28" s="5"/>
      <c r="G28" s="23" t="s">
        <v>7</v>
      </c>
      <c r="H28" s="8">
        <v>-1</v>
      </c>
      <c r="I28" s="1" t="s">
        <v>10</v>
      </c>
      <c r="J28" s="1" t="s">
        <v>9</v>
      </c>
      <c r="K28" s="1" t="s">
        <v>11</v>
      </c>
      <c r="L28" s="4"/>
      <c r="M28" s="4"/>
      <c r="N28" s="4"/>
      <c r="O28" s="4"/>
      <c r="P28" s="4"/>
    </row>
    <row r="29" spans="1:16" x14ac:dyDescent="0.25">
      <c r="A29" s="21"/>
      <c r="B29" s="22">
        <v>-2</v>
      </c>
      <c r="C29" s="22"/>
      <c r="D29" s="22" t="s">
        <v>6</v>
      </c>
      <c r="E29" s="22"/>
      <c r="F29" s="6"/>
      <c r="G29" s="24"/>
      <c r="H29" s="9">
        <v>-1</v>
      </c>
      <c r="I29" s="1">
        <f>H28</f>
        <v>-1</v>
      </c>
      <c r="J29" s="30"/>
      <c r="K29" s="30">
        <v>0</v>
      </c>
      <c r="L29" s="4"/>
      <c r="M29" s="4"/>
      <c r="N29" s="4"/>
      <c r="O29" s="4"/>
      <c r="P29" s="4"/>
    </row>
    <row r="30" spans="1:16" x14ac:dyDescent="0.25">
      <c r="A30" s="28" t="s">
        <v>37</v>
      </c>
      <c r="B30" s="28"/>
      <c r="C30" s="28"/>
      <c r="D30" s="6"/>
      <c r="E30" s="6"/>
      <c r="F30" s="6"/>
      <c r="G30" s="6"/>
      <c r="H30" s="9"/>
      <c r="I30" s="1">
        <f>H29</f>
        <v>-1</v>
      </c>
      <c r="J30" s="31"/>
      <c r="K30" s="31"/>
      <c r="L30" s="4"/>
      <c r="M30" s="4"/>
      <c r="N30" s="4"/>
      <c r="O30" s="4"/>
      <c r="P30" s="4"/>
    </row>
    <row r="31" spans="1:16" x14ac:dyDescent="0.25">
      <c r="A31" s="2"/>
      <c r="B31" s="6"/>
      <c r="C31" s="6"/>
      <c r="D31" s="6"/>
      <c r="E31" s="6"/>
      <c r="F31" s="6"/>
      <c r="G31" s="6"/>
      <c r="H31" s="9"/>
      <c r="I31" s="1">
        <f>F39</f>
        <v>-1.2351415386595479</v>
      </c>
      <c r="J31" s="30">
        <f>I31-I29</f>
        <v>-0.2351415386595479</v>
      </c>
      <c r="K31" s="30">
        <v>1</v>
      </c>
      <c r="L31" s="4"/>
      <c r="M31" s="4"/>
      <c r="N31" s="4"/>
      <c r="O31" s="4"/>
      <c r="P31" s="4"/>
    </row>
    <row r="32" spans="1:16" x14ac:dyDescent="0.25">
      <c r="A32" s="21" t="s">
        <v>12</v>
      </c>
      <c r="B32" s="13">
        <f>-SIN(I29-0.5)</f>
        <v>0.99749498660405445</v>
      </c>
      <c r="C32" s="13">
        <v>-1</v>
      </c>
      <c r="D32" s="6"/>
      <c r="E32" s="25"/>
      <c r="F32" s="13">
        <f t="array" ref="F32:G33">MINVERSE(B32:C33)</f>
        <v>-0.36980382423356323</v>
      </c>
      <c r="G32" s="13">
        <v>-0.68443873034999314</v>
      </c>
      <c r="H32" s="9"/>
      <c r="I32" s="1">
        <f>F40</f>
        <v>-2.1638153042875596</v>
      </c>
      <c r="J32" s="31"/>
      <c r="K32" s="31"/>
      <c r="L32" s="4"/>
      <c r="M32" s="4"/>
      <c r="N32" s="4"/>
      <c r="O32" s="4"/>
      <c r="P32" s="4"/>
    </row>
    <row r="33" spans="1:16" x14ac:dyDescent="0.25">
      <c r="A33" s="21"/>
      <c r="B33" s="13">
        <v>-2</v>
      </c>
      <c r="C33" s="13">
        <f>COS(I30)</f>
        <v>0.54030230586813977</v>
      </c>
      <c r="D33" s="6"/>
      <c r="E33" s="25"/>
      <c r="F33" s="13">
        <v>-1.3688774606999863</v>
      </c>
      <c r="G33" s="13">
        <v>-0.68272420216176244</v>
      </c>
      <c r="H33" s="9"/>
      <c r="I33" s="1">
        <f>B55</f>
        <v>-0.9839363303636226</v>
      </c>
      <c r="J33" s="30">
        <f>I33-I31</f>
        <v>0.2512052082959253</v>
      </c>
      <c r="K33" s="30">
        <v>2</v>
      </c>
      <c r="L33" s="4"/>
      <c r="M33" s="4"/>
      <c r="N33" s="4"/>
      <c r="O33" s="4"/>
      <c r="P33" s="4"/>
    </row>
    <row r="34" spans="1:16" x14ac:dyDescent="0.25">
      <c r="A34" s="2"/>
      <c r="B34" s="6"/>
      <c r="C34" s="6"/>
      <c r="D34" s="6"/>
      <c r="E34" s="6"/>
      <c r="F34" s="6"/>
      <c r="G34" s="6"/>
      <c r="H34" s="9"/>
      <c r="I34" s="1">
        <f>B56</f>
        <v>-1.9157860082501976</v>
      </c>
      <c r="J34" s="31"/>
      <c r="K34" s="31"/>
      <c r="L34" s="4"/>
      <c r="M34" s="4"/>
      <c r="N34" s="4"/>
      <c r="O34" s="4"/>
      <c r="P34" s="4"/>
    </row>
    <row r="35" spans="1:16" x14ac:dyDescent="0.25">
      <c r="A35" s="26" t="s">
        <v>13</v>
      </c>
      <c r="B35" s="6">
        <f>COS(H28-0.5)-H29-2</f>
        <v>-0.92926279833229719</v>
      </c>
      <c r="C35" s="6"/>
      <c r="D35" s="6"/>
      <c r="E35" s="6"/>
      <c r="F35" s="6"/>
      <c r="G35" s="6"/>
      <c r="H35" s="9"/>
      <c r="I35" s="1">
        <f>B71</f>
        <v>-0.97283801029050032</v>
      </c>
      <c r="J35" s="30">
        <f>I35-I33</f>
        <v>1.1098320073122281E-2</v>
      </c>
      <c r="K35" s="30">
        <v>3</v>
      </c>
      <c r="L35" s="4"/>
      <c r="M35" s="4"/>
      <c r="N35" s="4"/>
      <c r="O35" s="4"/>
      <c r="P35" s="4"/>
    </row>
    <row r="36" spans="1:16" x14ac:dyDescent="0.25">
      <c r="A36" s="26"/>
      <c r="B36" s="6">
        <f>SIN(H29)-2*H28-1</f>
        <v>0.1585290151921035</v>
      </c>
      <c r="C36" s="6"/>
      <c r="D36" s="6"/>
      <c r="E36" s="6"/>
      <c r="F36" s="6"/>
      <c r="G36" s="6"/>
      <c r="H36" s="9"/>
      <c r="I36" s="1">
        <f>B72</f>
        <v>-1.9021927040140685</v>
      </c>
      <c r="J36" s="31"/>
      <c r="K36" s="31"/>
      <c r="L36" s="4"/>
      <c r="M36" s="4"/>
      <c r="N36" s="4"/>
      <c r="O36" s="4"/>
      <c r="P36" s="4"/>
    </row>
    <row r="37" spans="1:16" x14ac:dyDescent="0.25">
      <c r="A37" s="2"/>
      <c r="B37" s="6"/>
      <c r="C37" s="6"/>
      <c r="D37" s="6"/>
      <c r="E37" s="6"/>
      <c r="F37" s="6"/>
      <c r="G37" s="6"/>
      <c r="H37" s="9"/>
      <c r="I37" s="1">
        <f>B87</f>
        <v>-0.97279975504946059</v>
      </c>
      <c r="J37" s="22">
        <f>I37-I35</f>
        <v>3.825524103973077E-5</v>
      </c>
      <c r="K37" s="22">
        <v>4</v>
      </c>
      <c r="L37" s="4"/>
      <c r="M37" s="4"/>
      <c r="N37" s="4"/>
      <c r="O37" s="4"/>
      <c r="P37" s="4"/>
    </row>
    <row r="38" spans="1:16" x14ac:dyDescent="0.25">
      <c r="A38" s="2"/>
      <c r="B38" s="6"/>
      <c r="C38" s="6"/>
      <c r="D38" s="6"/>
      <c r="E38" s="24" t="s">
        <v>41</v>
      </c>
      <c r="F38" s="24"/>
      <c r="G38" s="24"/>
      <c r="H38" s="29"/>
      <c r="I38" s="1">
        <f>B88</f>
        <v>-1.9021602017580805</v>
      </c>
      <c r="J38" s="22"/>
      <c r="K38" s="22"/>
      <c r="L38" s="4"/>
      <c r="M38" s="4"/>
      <c r="N38" s="4"/>
      <c r="O38" s="4"/>
      <c r="P38" s="4"/>
    </row>
    <row r="39" spans="1:16" x14ac:dyDescent="0.25">
      <c r="A39" s="2"/>
      <c r="B39" s="24"/>
      <c r="C39" s="6">
        <f t="array" ref="C39:C40">MMULT(F32:G33,B35:B36)</f>
        <v>0.23514153865954784</v>
      </c>
      <c r="D39" s="6"/>
      <c r="E39" s="24" t="s">
        <v>8</v>
      </c>
      <c r="F39" s="6">
        <f>H28-C39</f>
        <v>-1.2351415386595479</v>
      </c>
      <c r="G39" s="6"/>
      <c r="H39" s="9"/>
      <c r="I39" s="6" t="s">
        <v>33</v>
      </c>
      <c r="J39" s="6" t="s">
        <v>34</v>
      </c>
      <c r="K39" s="6">
        <f>I37</f>
        <v>-0.97279975504946059</v>
      </c>
      <c r="L39" s="4" t="s">
        <v>35</v>
      </c>
      <c r="M39" s="4">
        <f>I38</f>
        <v>-1.9021602017580805</v>
      </c>
      <c r="N39" s="19" t="s">
        <v>39</v>
      </c>
      <c r="O39" s="19"/>
      <c r="P39" s="4"/>
    </row>
    <row r="40" spans="1:16" x14ac:dyDescent="0.25">
      <c r="A40" s="3"/>
      <c r="B40" s="27"/>
      <c r="C40" s="7">
        <v>1.1638153042875596</v>
      </c>
      <c r="D40" s="7"/>
      <c r="E40" s="27"/>
      <c r="F40" s="7">
        <f>H29-C40</f>
        <v>-2.1638153042875596</v>
      </c>
      <c r="G40" s="7"/>
      <c r="H40" s="10"/>
    </row>
    <row r="41" spans="1:16" x14ac:dyDescent="0.25">
      <c r="A41" s="4"/>
      <c r="B41" s="4"/>
      <c r="C41" s="4"/>
      <c r="D41" s="4"/>
    </row>
    <row r="42" spans="1:16" x14ac:dyDescent="0.25">
      <c r="A42" s="11"/>
      <c r="B42" s="5"/>
      <c r="C42" s="5"/>
      <c r="D42" s="5"/>
    </row>
    <row r="43" spans="1:16" ht="15" customHeight="1" x14ac:dyDescent="0.25">
      <c r="A43" s="26" t="s">
        <v>14</v>
      </c>
      <c r="B43" s="6">
        <f>-SIN(I31-0.5)</f>
        <v>0.98652569435400284</v>
      </c>
      <c r="C43" s="6">
        <v>-1</v>
      </c>
      <c r="D43" s="9"/>
    </row>
    <row r="44" spans="1:16" x14ac:dyDescent="0.25">
      <c r="A44" s="26"/>
      <c r="B44" s="6">
        <v>-2</v>
      </c>
      <c r="C44" s="6">
        <f>COS(I32)</f>
        <v>-0.55886707491220833</v>
      </c>
      <c r="D44" s="9"/>
    </row>
    <row r="45" spans="1:16" x14ac:dyDescent="0.25">
      <c r="A45" s="2"/>
      <c r="B45" s="6"/>
      <c r="C45" s="6"/>
      <c r="D45" s="9"/>
    </row>
    <row r="46" spans="1:16" x14ac:dyDescent="0.25">
      <c r="A46" s="26"/>
      <c r="B46" s="6">
        <f t="array" ref="B46:C47">MINVERSE(B43:C44)</f>
        <v>0.21904873180065162</v>
      </c>
      <c r="C46" s="6">
        <v>-0.39195139888149921</v>
      </c>
      <c r="D46" s="9"/>
    </row>
    <row r="47" spans="1:16" x14ac:dyDescent="0.25">
      <c r="A47" s="26"/>
      <c r="B47" s="6">
        <v>-0.78390279776299832</v>
      </c>
      <c r="C47" s="6">
        <v>-0.38667012593459371</v>
      </c>
      <c r="D47" s="9"/>
    </row>
    <row r="48" spans="1:16" x14ac:dyDescent="0.25">
      <c r="A48" s="2"/>
      <c r="B48" s="6"/>
      <c r="C48" s="6"/>
      <c r="D48" s="9"/>
    </row>
    <row r="49" spans="1:4" x14ac:dyDescent="0.25">
      <c r="A49" s="26" t="s">
        <v>15</v>
      </c>
      <c r="B49" s="6">
        <f>COS(I31-0.5)-I32-2</f>
        <v>2.0890349788249551E-4</v>
      </c>
      <c r="C49" s="6"/>
      <c r="D49" s="9"/>
    </row>
    <row r="50" spans="1:4" x14ac:dyDescent="0.25">
      <c r="A50" s="26"/>
      <c r="B50" s="6">
        <f>SIN(I32)-2*I31-1</f>
        <v>0.64102582376078532</v>
      </c>
      <c r="C50" s="6"/>
      <c r="D50" s="9"/>
    </row>
    <row r="51" spans="1:4" x14ac:dyDescent="0.25">
      <c r="A51" s="2"/>
      <c r="B51" s="6"/>
      <c r="C51" s="6"/>
      <c r="D51" s="9"/>
    </row>
    <row r="52" spans="1:4" x14ac:dyDescent="0.25">
      <c r="A52" s="26"/>
      <c r="B52" s="6">
        <f t="array" ref="B52:B53">MMULT(B46:C47,B49:B50)</f>
        <v>-0.2512052082959253</v>
      </c>
      <c r="C52" s="6"/>
      <c r="D52" s="9"/>
    </row>
    <row r="53" spans="1:4" x14ac:dyDescent="0.25">
      <c r="A53" s="26"/>
      <c r="B53" s="6">
        <v>-0.2480292960373621</v>
      </c>
      <c r="C53" s="6"/>
      <c r="D53" s="9"/>
    </row>
    <row r="54" spans="1:4" x14ac:dyDescent="0.25">
      <c r="A54" s="2"/>
      <c r="B54" s="6"/>
      <c r="C54" s="6"/>
      <c r="D54" s="9"/>
    </row>
    <row r="55" spans="1:4" x14ac:dyDescent="0.25">
      <c r="A55" s="26" t="s">
        <v>16</v>
      </c>
      <c r="B55" s="6">
        <f>I31-B52</f>
        <v>-0.9839363303636226</v>
      </c>
      <c r="C55" s="6"/>
      <c r="D55" s="9"/>
    </row>
    <row r="56" spans="1:4" x14ac:dyDescent="0.25">
      <c r="A56" s="26"/>
      <c r="B56" s="6">
        <f>I32-B53</f>
        <v>-1.9157860082501976</v>
      </c>
      <c r="C56" s="6"/>
      <c r="D56" s="9"/>
    </row>
    <row r="57" spans="1:4" x14ac:dyDescent="0.25">
      <c r="A57" s="3"/>
      <c r="B57" s="7"/>
      <c r="C57" s="7"/>
      <c r="D57" s="10"/>
    </row>
    <row r="58" spans="1:4" x14ac:dyDescent="0.25">
      <c r="A58" s="11"/>
      <c r="B58" s="5"/>
      <c r="C58" s="5"/>
      <c r="D58" s="8"/>
    </row>
    <row r="59" spans="1:4" x14ac:dyDescent="0.25">
      <c r="A59" s="26" t="s">
        <v>17</v>
      </c>
      <c r="B59" s="6">
        <f>-SIN(I33-0.5)</f>
        <v>0.99623004165855655</v>
      </c>
      <c r="C59" s="6">
        <v>-1</v>
      </c>
      <c r="D59" s="9"/>
    </row>
    <row r="60" spans="1:4" x14ac:dyDescent="0.25">
      <c r="A60" s="26"/>
      <c r="B60" s="6">
        <v>-2</v>
      </c>
      <c r="C60" s="6">
        <f>COS(I34)</f>
        <v>-0.33818696670066428</v>
      </c>
      <c r="D60" s="9"/>
    </row>
    <row r="61" spans="1:4" x14ac:dyDescent="0.25">
      <c r="A61" s="2"/>
      <c r="B61" s="6"/>
      <c r="C61" s="6"/>
      <c r="D61" s="9"/>
    </row>
    <row r="62" spans="1:4" x14ac:dyDescent="0.25">
      <c r="A62" s="26"/>
      <c r="B62" s="6">
        <f t="array" ref="B62:C63">MINVERSE(B59:C60)</f>
        <v>0.14471531850413411</v>
      </c>
      <c r="C62" s="6">
        <v>-0.42791512610899762</v>
      </c>
      <c r="D62" s="9"/>
    </row>
    <row r="63" spans="1:4" x14ac:dyDescent="0.25">
      <c r="A63" s="26"/>
      <c r="B63" s="6">
        <v>-0.85583025221799514</v>
      </c>
      <c r="C63" s="6">
        <v>-0.42630190390989314</v>
      </c>
      <c r="D63" s="9"/>
    </row>
    <row r="64" spans="1:4" x14ac:dyDescent="0.25">
      <c r="A64" s="2"/>
      <c r="B64" s="6"/>
      <c r="C64" s="6"/>
      <c r="D64" s="9"/>
    </row>
    <row r="65" spans="1:4" x14ac:dyDescent="0.25">
      <c r="A65" s="26" t="s">
        <v>18</v>
      </c>
      <c r="B65" s="6">
        <f>COS(I33-0.5)-I34-2</f>
        <v>2.5368243673424828E-3</v>
      </c>
      <c r="C65" s="6"/>
      <c r="D65" s="9"/>
    </row>
    <row r="66" spans="1:4" x14ac:dyDescent="0.25">
      <c r="A66" s="26"/>
      <c r="B66" s="6">
        <f>SIN(I34)-2*I33-1</f>
        <v>2.6793718473300254E-2</v>
      </c>
      <c r="C66" s="6"/>
      <c r="D66" s="9"/>
    </row>
    <row r="67" spans="1:4" x14ac:dyDescent="0.25">
      <c r="A67" s="2"/>
      <c r="B67" s="6"/>
      <c r="C67" s="6"/>
      <c r="D67" s="9"/>
    </row>
    <row r="68" spans="1:4" x14ac:dyDescent="0.25">
      <c r="A68" s="26"/>
      <c r="B68" s="6">
        <f t="array" ref="B68:B69">MMULT(B62:C63,B65:B66)</f>
        <v>-1.1098320073122241E-2</v>
      </c>
      <c r="C68" s="6"/>
      <c r="D68" s="9"/>
    </row>
    <row r="69" spans="1:4" x14ac:dyDescent="0.25">
      <c r="A69" s="26"/>
      <c r="B69" s="6">
        <v>-1.3593304236129047E-2</v>
      </c>
      <c r="C69" s="6"/>
      <c r="D69" s="9"/>
    </row>
    <row r="70" spans="1:4" x14ac:dyDescent="0.25">
      <c r="A70" s="2"/>
      <c r="B70" s="6"/>
      <c r="C70" s="6"/>
      <c r="D70" s="9"/>
    </row>
    <row r="71" spans="1:4" x14ac:dyDescent="0.25">
      <c r="A71" s="26" t="s">
        <v>19</v>
      </c>
      <c r="B71" s="6">
        <f>I33-B68</f>
        <v>-0.97283801029050032</v>
      </c>
      <c r="C71" s="6"/>
      <c r="D71" s="9"/>
    </row>
    <row r="72" spans="1:4" x14ac:dyDescent="0.25">
      <c r="A72" s="26"/>
      <c r="B72" s="6">
        <f>I34-B69</f>
        <v>-1.9021927040140685</v>
      </c>
      <c r="C72" s="6"/>
      <c r="D72" s="9"/>
    </row>
    <row r="73" spans="1:4" x14ac:dyDescent="0.25">
      <c r="A73" s="3"/>
      <c r="B73" s="7"/>
      <c r="C73" s="7"/>
      <c r="D73" s="10"/>
    </row>
    <row r="74" spans="1:4" x14ac:dyDescent="0.25">
      <c r="A74" s="11"/>
      <c r="B74" s="5"/>
      <c r="C74" s="5"/>
      <c r="D74" s="8"/>
    </row>
    <row r="75" spans="1:4" x14ac:dyDescent="0.25">
      <c r="A75" s="26" t="s">
        <v>20</v>
      </c>
      <c r="B75" s="6">
        <f>-SIN(I35-0.5)</f>
        <v>0.99520591955296422</v>
      </c>
      <c r="C75" s="6">
        <v>-1</v>
      </c>
      <c r="D75" s="9"/>
    </row>
    <row r="76" spans="1:4" x14ac:dyDescent="0.25">
      <c r="A76" s="26"/>
      <c r="B76" s="6">
        <v>-2</v>
      </c>
      <c r="C76" s="6">
        <f>COS(I36)</f>
        <v>-0.32536374402170543</v>
      </c>
      <c r="D76" s="9"/>
    </row>
    <row r="77" spans="1:4" x14ac:dyDescent="0.25">
      <c r="A77" s="2"/>
      <c r="B77" s="6"/>
      <c r="C77" s="6"/>
      <c r="D77" s="9"/>
    </row>
    <row r="78" spans="1:4" x14ac:dyDescent="0.25">
      <c r="A78" s="26"/>
      <c r="B78" s="6">
        <f t="array" ref="B78:C79">MINVERSE(B75:C76)</f>
        <v>0.14001342396112604</v>
      </c>
      <c r="C78" s="6">
        <v>-0.43032890582850425</v>
      </c>
      <c r="D78" s="9"/>
    </row>
    <row r="79" spans="1:4" x14ac:dyDescent="0.25">
      <c r="A79" s="26"/>
      <c r="B79" s="6">
        <v>-0.8606578116570085</v>
      </c>
      <c r="C79" s="6">
        <v>-0.42826587443527747</v>
      </c>
      <c r="D79" s="9"/>
    </row>
    <row r="80" spans="1:4" x14ac:dyDescent="0.25">
      <c r="A80" s="2"/>
      <c r="B80" s="6"/>
      <c r="C80" s="6"/>
      <c r="D80" s="9"/>
    </row>
    <row r="81" spans="1:14" x14ac:dyDescent="0.25">
      <c r="A81" s="26" t="s">
        <v>22</v>
      </c>
      <c r="B81" s="6">
        <f>COS(I35-0.5)-I36-2</f>
        <v>-5.5695863487859043E-6</v>
      </c>
      <c r="C81" s="6"/>
      <c r="D81" s="9"/>
    </row>
    <row r="82" spans="1:14" x14ac:dyDescent="0.25">
      <c r="A82" s="26"/>
      <c r="B82" s="6">
        <f>SIN(I36)-2*I35-1</f>
        <v>8.7085537776809829E-5</v>
      </c>
      <c r="C82" s="6"/>
      <c r="D82" s="9"/>
    </row>
    <row r="83" spans="1:14" x14ac:dyDescent="0.25">
      <c r="A83" s="2"/>
      <c r="B83" s="6"/>
      <c r="C83" s="6"/>
      <c r="D83" s="9"/>
    </row>
    <row r="84" spans="1:14" x14ac:dyDescent="0.25">
      <c r="A84" s="26"/>
      <c r="B84" s="6">
        <f t="array" ref="B84:B85">MMULT(B78:C79,B81:B82)</f>
        <v>-3.825524103972211E-5</v>
      </c>
      <c r="C84" s="6"/>
      <c r="D84" s="9"/>
    </row>
    <row r="85" spans="1:14" x14ac:dyDescent="0.25">
      <c r="A85" s="26"/>
      <c r="B85" s="6">
        <v>-3.2502255987871025E-5</v>
      </c>
      <c r="C85" s="6"/>
      <c r="D85" s="9"/>
    </row>
    <row r="86" spans="1:14" x14ac:dyDescent="0.25">
      <c r="A86" s="2"/>
      <c r="B86" s="6"/>
      <c r="C86" s="6"/>
      <c r="D86" s="9"/>
    </row>
    <row r="87" spans="1:14" x14ac:dyDescent="0.25">
      <c r="A87" s="26" t="s">
        <v>21</v>
      </c>
      <c r="B87" s="6">
        <f>I35-B84</f>
        <v>-0.97279975504946059</v>
      </c>
      <c r="C87" s="6"/>
      <c r="D87" s="9"/>
    </row>
    <row r="88" spans="1:14" x14ac:dyDescent="0.25">
      <c r="A88" s="34"/>
      <c r="B88" s="7">
        <f>I36-B85</f>
        <v>-1.9021602017580805</v>
      </c>
      <c r="C88" s="7"/>
      <c r="D88" s="10"/>
    </row>
    <row r="89" spans="1:14" x14ac:dyDescent="0.25">
      <c r="A89" s="32" t="s">
        <v>26</v>
      </c>
      <c r="B89" s="33"/>
      <c r="C89" s="33"/>
      <c r="D89" s="33"/>
      <c r="E89" s="33"/>
      <c r="F89" s="33"/>
      <c r="G89" s="33"/>
      <c r="H89" s="33"/>
      <c r="K89" s="12"/>
      <c r="L89" s="12"/>
    </row>
    <row r="90" spans="1:14" x14ac:dyDescent="0.25">
      <c r="A90" s="13"/>
      <c r="B90" s="13"/>
      <c r="C90" s="30" t="s">
        <v>7</v>
      </c>
      <c r="D90" s="13">
        <v>-1</v>
      </c>
      <c r="E90" s="12"/>
      <c r="F90" s="12"/>
      <c r="G90" s="12"/>
      <c r="H90" s="12"/>
      <c r="I90" s="12"/>
      <c r="J90" s="12"/>
      <c r="K90" s="12"/>
      <c r="L90" s="12"/>
    </row>
    <row r="91" spans="1:14" x14ac:dyDescent="0.25">
      <c r="A91" s="15"/>
      <c r="B91" s="15"/>
      <c r="C91" s="31"/>
      <c r="D91" s="15">
        <v>-1</v>
      </c>
      <c r="E91" s="12"/>
      <c r="F91" s="12"/>
      <c r="G91" s="12"/>
      <c r="H91" s="12"/>
      <c r="I91" s="12"/>
      <c r="J91" s="12"/>
      <c r="K91" s="17"/>
      <c r="L91" s="17"/>
    </row>
    <row r="92" spans="1:14" x14ac:dyDescent="0.25">
      <c r="A92" s="13"/>
      <c r="B92" s="38" t="s">
        <v>42</v>
      </c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</row>
    <row r="93" spans="1:14" x14ac:dyDescent="0.25">
      <c r="A93" s="14" t="s">
        <v>25</v>
      </c>
      <c r="B93" s="12">
        <v>0.1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4" x14ac:dyDescent="0.25">
      <c r="A94" s="12" t="s">
        <v>23</v>
      </c>
      <c r="B94" s="19"/>
      <c r="C94" s="19"/>
      <c r="D94" s="19"/>
      <c r="E94" s="19"/>
      <c r="F94" s="36" t="s">
        <v>38</v>
      </c>
      <c r="G94" s="37"/>
      <c r="H94" s="12"/>
      <c r="I94" s="12"/>
      <c r="J94" s="12"/>
      <c r="K94" s="12"/>
      <c r="L94" s="12"/>
    </row>
    <row r="95" spans="1:14" x14ac:dyDescent="0.25">
      <c r="A95" s="12" t="s">
        <v>24</v>
      </c>
      <c r="B95" s="19"/>
      <c r="C95" s="19"/>
      <c r="D95" s="19"/>
      <c r="E95" s="19"/>
      <c r="F95" s="36"/>
      <c r="G95" s="37"/>
      <c r="H95" s="12"/>
      <c r="I95" s="12"/>
      <c r="J95" s="12"/>
      <c r="K95" s="12"/>
      <c r="L95" s="12"/>
    </row>
    <row r="96" spans="1:14" x14ac:dyDescent="0.25">
      <c r="A96" s="12"/>
      <c r="B96" s="12"/>
      <c r="C96" s="12"/>
      <c r="D96" s="12"/>
      <c r="E96" s="12"/>
      <c r="F96" s="19" t="s">
        <v>9</v>
      </c>
      <c r="G96" s="12"/>
      <c r="H96" s="12"/>
      <c r="I96" s="12"/>
      <c r="J96" s="12"/>
      <c r="K96" s="12"/>
      <c r="L96" s="12"/>
    </row>
    <row r="97" spans="1:16" x14ac:dyDescent="0.25">
      <c r="A97" s="12"/>
      <c r="B97" s="12"/>
      <c r="C97" s="12"/>
      <c r="D97" s="12"/>
      <c r="E97" s="12"/>
      <c r="F97" s="19"/>
      <c r="G97" s="12"/>
      <c r="H97" s="12"/>
      <c r="I97" s="12"/>
      <c r="J97" s="12"/>
      <c r="K97" s="12"/>
      <c r="L97" s="12"/>
    </row>
    <row r="98" spans="1:16" x14ac:dyDescent="0.25">
      <c r="A98" s="12"/>
      <c r="B98" s="12"/>
      <c r="C98" s="12"/>
      <c r="D98" s="19" t="s">
        <v>28</v>
      </c>
      <c r="E98" s="12">
        <f>D90-$B$93*(-2*SIN(D90+0.5)*(COS(D90+0.5)-D91-2)+8*D90-4*SIN(D91)+4)</f>
        <v>-0.92485038468310765</v>
      </c>
      <c r="F98" s="19">
        <f>E98-D90</f>
        <v>7.5149615316892349E-2</v>
      </c>
      <c r="G98" s="12"/>
      <c r="H98" s="12"/>
      <c r="I98" s="12"/>
      <c r="J98" s="12"/>
      <c r="K98" s="12"/>
      <c r="L98" s="12"/>
    </row>
    <row r="99" spans="1:16" x14ac:dyDescent="0.25">
      <c r="A99" s="12"/>
      <c r="B99" s="12"/>
      <c r="C99" s="12"/>
      <c r="D99" s="19"/>
      <c r="E99" s="12">
        <f>D91-$B$93*(2*(COS(D91)*(-2*D90+SIN(D91)-1)-COS(D90+0.5)+D91+2))</f>
        <v>-1.0416142061129852</v>
      </c>
      <c r="F99" s="19"/>
      <c r="G99" s="12"/>
      <c r="H99" s="12"/>
      <c r="I99" s="12"/>
      <c r="J99" s="12"/>
      <c r="K99" s="12"/>
      <c r="L99" s="12"/>
    </row>
    <row r="100" spans="1:16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6" x14ac:dyDescent="0.25">
      <c r="A101" s="19" t="s">
        <v>96</v>
      </c>
      <c r="B101" s="19"/>
      <c r="C101" s="19"/>
      <c r="D101" s="19" t="s">
        <v>29</v>
      </c>
      <c r="E101" s="16">
        <f>E98-$B$93*(-2*SIN(E98+0.5)*(COS(E98+0.5)-E99-2)+8*E98-4*SIN(E99)+4)</f>
        <v>-0.92636011578928201</v>
      </c>
      <c r="F101" s="19">
        <f>ABS(E101-E98)</f>
        <v>1.5097311061743612E-3</v>
      </c>
      <c r="G101" s="12"/>
      <c r="H101" s="12"/>
      <c r="I101" s="12"/>
      <c r="J101" s="12"/>
      <c r="K101" s="12"/>
      <c r="L101" s="12"/>
    </row>
    <row r="102" spans="1:16" x14ac:dyDescent="0.25">
      <c r="A102" s="19"/>
      <c r="B102" s="19"/>
      <c r="C102" s="19"/>
      <c r="D102" s="19"/>
      <c r="E102" s="16">
        <f>E99-$B$93*(2*(COS(E99)*(-2*E98+SIN(E99)-1)-COS(E98+0.5)+E99+2))</f>
        <v>-1.0497062816029332</v>
      </c>
      <c r="F102" s="19"/>
      <c r="G102" s="12"/>
      <c r="H102" s="12"/>
      <c r="I102" s="12"/>
      <c r="J102" s="12"/>
      <c r="K102" s="12"/>
      <c r="L102" s="12"/>
      <c r="M102" s="4"/>
      <c r="N102" s="4"/>
      <c r="O102" s="4"/>
      <c r="P102" s="4"/>
    </row>
    <row r="103" spans="1:16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4"/>
      <c r="N103" s="4"/>
      <c r="O103" s="4"/>
      <c r="P103" s="4"/>
    </row>
    <row r="104" spans="1:16" x14ac:dyDescent="0.25">
      <c r="A104" s="12"/>
      <c r="B104" s="12"/>
      <c r="C104" s="12"/>
      <c r="D104" s="19" t="s">
        <v>31</v>
      </c>
      <c r="E104" s="16">
        <f>E101-$B$93*(-2*SIN(E101+0.5)*(COS(E101+0.5)-E102-2)+8*E101-4*SIN(E102)+4)</f>
        <v>-0.92888953069695124</v>
      </c>
      <c r="F104" s="19">
        <f>ABS(E104-E101)</f>
        <v>2.5294149076692252E-3</v>
      </c>
      <c r="G104" s="12"/>
      <c r="H104" s="12"/>
      <c r="I104" s="12"/>
      <c r="J104" s="12"/>
      <c r="K104" s="12"/>
      <c r="L104" s="12"/>
    </row>
    <row r="105" spans="1:16" x14ac:dyDescent="0.25">
      <c r="A105" s="12"/>
      <c r="B105" s="12"/>
      <c r="C105" s="12"/>
      <c r="D105" s="19"/>
      <c r="E105" s="16">
        <f>E102-$B$93*(2*(COS(E102)*(-2*E101+SIN(E102)-1)-COS(E101+0.5)+E102+2))</f>
        <v>-1.0562202567796819</v>
      </c>
      <c r="F105" s="19"/>
      <c r="G105" s="12"/>
      <c r="H105" s="12"/>
      <c r="I105" s="12"/>
      <c r="J105" s="12"/>
      <c r="K105" s="12"/>
      <c r="L105" s="12"/>
    </row>
    <row r="106" spans="1:16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6" x14ac:dyDescent="0.25">
      <c r="A107" s="12"/>
      <c r="B107" s="12"/>
      <c r="C107" s="12"/>
      <c r="D107" s="19" t="s">
        <v>30</v>
      </c>
      <c r="E107" s="16">
        <f>E104-$B$93*(-2*SIN(E104+0.5)*(COS(E104+0.5)-E105-2)+8*E104-4*SIN(E105)+4)</f>
        <v>-0.9311213819488714</v>
      </c>
      <c r="F107" s="19">
        <f>ABS(E107-E104)</f>
        <v>2.2318512519201583E-3</v>
      </c>
      <c r="G107" s="12"/>
      <c r="H107" s="12"/>
      <c r="I107" s="12"/>
      <c r="J107" s="12"/>
      <c r="K107" s="12"/>
      <c r="L107" s="12"/>
    </row>
    <row r="108" spans="1:16" x14ac:dyDescent="0.25">
      <c r="A108" s="12"/>
      <c r="B108" s="12"/>
      <c r="C108" s="12"/>
      <c r="D108" s="19"/>
      <c r="E108" s="16">
        <f>E105-$B$93*(2*(COS(E105)*(-2*E104+SIN(E105)-1)-COS(E104+0.5)+E105+2))</f>
        <v>-1.061838278633493</v>
      </c>
      <c r="F108" s="19"/>
      <c r="G108" s="12"/>
      <c r="H108" s="12"/>
      <c r="I108" s="12"/>
      <c r="J108" s="12"/>
      <c r="K108" s="12"/>
      <c r="L108" s="12"/>
    </row>
    <row r="109" spans="1:16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6" x14ac:dyDescent="0.25">
      <c r="A110" s="12"/>
      <c r="B110" s="12"/>
      <c r="C110" s="12"/>
      <c r="D110" s="19" t="s">
        <v>43</v>
      </c>
      <c r="E110" s="16">
        <f>E107-$B$93*(-2*SIN(E107+0.5)*(COS(E107+0.5)-E108-2)+8*E107-4*SIN(E108)+4)</f>
        <v>-0.93304609473994116</v>
      </c>
      <c r="F110" s="19">
        <f>ABS(E110-E107)</f>
        <v>1.9247127910697603E-3</v>
      </c>
      <c r="G110" s="12"/>
      <c r="H110" s="12"/>
      <c r="I110" s="12"/>
      <c r="J110" s="12"/>
      <c r="K110" s="12"/>
      <c r="L110" s="12"/>
    </row>
    <row r="111" spans="1:16" x14ac:dyDescent="0.25">
      <c r="A111" s="12"/>
      <c r="B111" s="12"/>
      <c r="C111" s="12"/>
      <c r="D111" s="19"/>
      <c r="E111" s="16">
        <f>E108-$B$93*(2*(COS(E108)*(-2*E107+SIN(E108)-1)-COS(E107+0.5)+E108+2))</f>
        <v>-1.0666981253303454</v>
      </c>
      <c r="F111" s="19"/>
      <c r="G111" s="12"/>
      <c r="H111" s="12"/>
      <c r="I111" s="12"/>
      <c r="J111" s="12"/>
      <c r="K111" s="12"/>
      <c r="L111" s="12"/>
    </row>
    <row r="112" spans="1:16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25">
      <c r="A113" s="12"/>
      <c r="B113" s="12"/>
      <c r="C113" s="12"/>
      <c r="D113" s="19" t="s">
        <v>44</v>
      </c>
      <c r="E113" s="16">
        <f>E110-$B$93*(-2*SIN(E110+0.5)*(COS(E110+0.5)-E111-2)+8*E110-4*SIN(E111)+4)</f>
        <v>-0.9347039868923559</v>
      </c>
      <c r="F113" s="19">
        <f>ABS(E113-E110)</f>
        <v>1.6578921524147416E-3</v>
      </c>
      <c r="G113" s="12"/>
      <c r="H113" s="4"/>
      <c r="I113" s="4"/>
      <c r="J113" s="4"/>
      <c r="K113" s="12"/>
      <c r="L113" s="12"/>
    </row>
    <row r="114" spans="1:12" x14ac:dyDescent="0.25">
      <c r="A114" s="12"/>
      <c r="B114" s="12"/>
      <c r="C114" s="12"/>
      <c r="D114" s="19"/>
      <c r="E114" s="16">
        <f>E111-$B$93*(2*(COS(E111)*(-2*E110+SIN(E111)-1)-COS(E110+0.5)+E111+2))</f>
        <v>-1.0709006640208256</v>
      </c>
      <c r="F114" s="19"/>
      <c r="G114" s="12"/>
      <c r="H114" s="4"/>
      <c r="I114" s="4"/>
      <c r="J114" s="4"/>
      <c r="K114" s="12"/>
      <c r="L114" s="12"/>
    </row>
    <row r="115" spans="1:12" x14ac:dyDescent="0.25">
      <c r="A115" s="12"/>
      <c r="B115" s="12"/>
      <c r="C115" s="12"/>
      <c r="D115" s="12"/>
      <c r="E115" s="12"/>
      <c r="F115" s="12"/>
      <c r="G115" s="12"/>
      <c r="H115" s="4"/>
      <c r="I115" s="4"/>
      <c r="J115" s="4"/>
      <c r="K115" s="12"/>
      <c r="L115" s="12"/>
    </row>
    <row r="116" spans="1:12" x14ac:dyDescent="0.25">
      <c r="A116" s="12"/>
      <c r="B116" s="12"/>
      <c r="C116" s="12"/>
      <c r="D116" s="19" t="s">
        <v>45</v>
      </c>
      <c r="E116" s="16">
        <f>E113-$B$93*(-2*SIN(E113+0.5)*(COS(E113+0.5)-E114-2)+8*E113-4*SIN(E114)+4)</f>
        <v>-0.93613199498955979</v>
      </c>
      <c r="F116" s="19">
        <f>ABS(E116-E113)</f>
        <v>1.4280080972038922E-3</v>
      </c>
      <c r="G116" s="12"/>
      <c r="H116" s="4"/>
      <c r="I116" s="4"/>
      <c r="J116" s="4"/>
      <c r="K116" s="12"/>
      <c r="L116" s="12"/>
    </row>
    <row r="117" spans="1:12" x14ac:dyDescent="0.25">
      <c r="A117" s="12"/>
      <c r="B117" s="12"/>
      <c r="C117" s="12"/>
      <c r="D117" s="19"/>
      <c r="E117" s="16">
        <f>E114-$B$93*(2*(COS(E114)*(-2*E113+SIN(E114)-1)-COS(E113+0.5)+E114+2))</f>
        <v>-1.0745331155624389</v>
      </c>
      <c r="F117" s="19"/>
      <c r="G117" s="12"/>
      <c r="H117" s="4"/>
      <c r="I117" s="4"/>
      <c r="J117" s="4"/>
      <c r="K117" s="12"/>
      <c r="L117" s="12"/>
    </row>
    <row r="118" spans="1:12" x14ac:dyDescent="0.25">
      <c r="A118" s="12"/>
      <c r="B118" s="12"/>
      <c r="C118" s="12"/>
      <c r="D118" s="12"/>
      <c r="E118" s="12"/>
      <c r="F118" s="12"/>
      <c r="G118" s="12"/>
      <c r="H118" s="4"/>
      <c r="I118" s="4"/>
      <c r="J118" s="4"/>
      <c r="K118" s="12"/>
      <c r="L118" s="12"/>
    </row>
    <row r="119" spans="1:12" x14ac:dyDescent="0.25">
      <c r="A119" s="12"/>
      <c r="B119" s="12"/>
      <c r="C119" s="12"/>
      <c r="D119" s="19" t="s">
        <v>46</v>
      </c>
      <c r="E119" s="16">
        <f>E116-$B$93*(-2*SIN(E116+0.5)*(COS(E116+0.5)-E117-2)+8*E116-4*SIN(E117)+4)</f>
        <v>-0.9373620258430031</v>
      </c>
      <c r="F119" s="19">
        <f>ABS(E119-E116)</f>
        <v>1.2300308534433091E-3</v>
      </c>
      <c r="G119" s="12"/>
      <c r="H119" s="4"/>
      <c r="I119" s="4"/>
      <c r="J119" s="4"/>
      <c r="K119" s="12"/>
      <c r="L119" s="12"/>
    </row>
    <row r="120" spans="1:12" x14ac:dyDescent="0.25">
      <c r="A120" s="12"/>
      <c r="B120" s="12"/>
      <c r="C120" s="12"/>
      <c r="D120" s="19"/>
      <c r="E120" s="16">
        <f>E117-$B$93*(2*(COS(E117)*(-2*E116+SIN(E117)-1)-COS(E116+0.5)+E117+2))</f>
        <v>-1.0776715078090489</v>
      </c>
      <c r="F120" s="19"/>
      <c r="G120" s="12"/>
      <c r="H120" s="4"/>
      <c r="I120" s="4"/>
      <c r="J120" s="4"/>
      <c r="K120" s="12"/>
      <c r="L120" s="12"/>
    </row>
    <row r="121" spans="1:12" x14ac:dyDescent="0.25">
      <c r="A121" s="4"/>
      <c r="B121" s="4"/>
      <c r="C121" s="12"/>
      <c r="D121" s="12"/>
      <c r="E121" s="12"/>
      <c r="F121" s="12"/>
      <c r="G121" s="12"/>
      <c r="H121" s="4"/>
      <c r="I121" s="4"/>
      <c r="J121" s="4"/>
      <c r="K121" s="12"/>
      <c r="L121" s="12"/>
    </row>
    <row r="122" spans="1:12" x14ac:dyDescent="0.25">
      <c r="A122" s="4"/>
      <c r="B122" s="4"/>
      <c r="C122" s="12"/>
      <c r="D122" s="19" t="s">
        <v>47</v>
      </c>
      <c r="E122" s="16">
        <f>E119-$B$93*(-2*SIN(E119+0.5)*(COS(E119+0.5)-E120-2)+8*E119-4*SIN(E120)+4)</f>
        <v>-0.93842155564498453</v>
      </c>
      <c r="F122" s="19">
        <f>ABS(E122-E119)</f>
        <v>1.0595298019814292E-3</v>
      </c>
      <c r="G122" s="12"/>
      <c r="H122" s="4"/>
      <c r="I122" s="4"/>
      <c r="J122" s="4"/>
      <c r="K122" s="12"/>
      <c r="L122" s="12"/>
    </row>
    <row r="123" spans="1:12" x14ac:dyDescent="0.25">
      <c r="A123" s="4"/>
      <c r="B123" s="4"/>
      <c r="C123" s="12"/>
      <c r="D123" s="19"/>
      <c r="E123" s="16">
        <f>E120-$B$93*(2*(COS(E120)*(-2*E119+SIN(E120)-1)-COS(E119+0.5)+E120+2))</f>
        <v>-1.0803820478299326</v>
      </c>
      <c r="F123" s="19"/>
      <c r="G123" s="12"/>
      <c r="H123" s="4"/>
      <c r="I123" s="4"/>
      <c r="J123" s="4"/>
      <c r="K123" s="12"/>
      <c r="L123" s="12"/>
    </row>
    <row r="124" spans="1:12" x14ac:dyDescent="0.25">
      <c r="A124" s="4"/>
      <c r="B124" s="4"/>
      <c r="C124" s="12"/>
      <c r="D124" s="12"/>
      <c r="E124" s="12"/>
      <c r="F124" s="12"/>
      <c r="G124" s="12"/>
      <c r="H124" s="4"/>
      <c r="I124" s="4"/>
      <c r="J124" s="4"/>
      <c r="K124" s="12"/>
      <c r="L124" s="12"/>
    </row>
    <row r="125" spans="1:12" x14ac:dyDescent="0.25">
      <c r="A125" s="4"/>
      <c r="B125" s="4"/>
      <c r="C125" s="12"/>
      <c r="D125" s="19" t="s">
        <v>48</v>
      </c>
      <c r="E125" s="16">
        <f>E122-$B$93*(-2*SIN(E122+0.5)*(COS(E122+0.5)-E123-2)+8*E122-4*SIN(E123)+4)</f>
        <v>-0.93933424183677783</v>
      </c>
      <c r="F125" s="19">
        <f>ABS(E125-E122)</f>
        <v>9.1268619179329935E-4</v>
      </c>
      <c r="G125" s="12"/>
      <c r="H125" s="4"/>
      <c r="I125" s="4"/>
      <c r="J125" s="4"/>
      <c r="K125" s="12"/>
      <c r="L125" s="12"/>
    </row>
    <row r="126" spans="1:12" x14ac:dyDescent="0.25">
      <c r="A126" s="4"/>
      <c r="B126" s="4"/>
      <c r="C126" s="12"/>
      <c r="D126" s="19"/>
      <c r="E126" s="16">
        <f>E123-$B$93*(2*(COS(E123)*(-2*E122+SIN(E123)-1)-COS(E122+0.5)+E123+2))</f>
        <v>-1.0827223150195291</v>
      </c>
      <c r="F126" s="19"/>
      <c r="G126" s="12"/>
      <c r="K126" s="12"/>
      <c r="L126" s="12"/>
    </row>
    <row r="127" spans="1:12" x14ac:dyDescent="0.25">
      <c r="A127" s="4"/>
      <c r="B127" s="4"/>
      <c r="C127" s="12"/>
      <c r="D127" s="12"/>
      <c r="E127" s="12"/>
      <c r="F127" s="12"/>
      <c r="G127" s="12"/>
      <c r="K127" s="12"/>
      <c r="L127" s="12"/>
    </row>
    <row r="128" spans="1:12" x14ac:dyDescent="0.25">
      <c r="A128" s="4"/>
      <c r="B128" s="4"/>
      <c r="C128" s="12"/>
      <c r="D128" s="19" t="s">
        <v>49</v>
      </c>
      <c r="E128" s="16">
        <f>E125-$B$93*(-2*SIN(E125+0.5)*(COS(E125+0.5)-E126-2)+8*E125-4*SIN(E126)+4)</f>
        <v>-0.94012045453172066</v>
      </c>
      <c r="F128" s="19">
        <f>ABS(E128-E125)</f>
        <v>7.8621269494283386E-4</v>
      </c>
      <c r="G128" s="12"/>
      <c r="K128" s="12"/>
      <c r="L128" s="12"/>
    </row>
    <row r="129" spans="1:12" x14ac:dyDescent="0.25">
      <c r="A129" s="4"/>
      <c r="B129" s="4"/>
      <c r="C129" s="12"/>
      <c r="D129" s="19"/>
      <c r="E129" s="16">
        <f>E126-$B$93*(2*(COS(E126)*(-2*E125+SIN(E126)-1)-COS(E125+0.5)+E126+2))</f>
        <v>-1.0847423258788984</v>
      </c>
      <c r="F129" s="19"/>
      <c r="G129" s="12"/>
      <c r="K129" s="12"/>
      <c r="L129" s="12"/>
    </row>
    <row r="130" spans="1:12" x14ac:dyDescent="0.25">
      <c r="A130" s="4"/>
      <c r="B130" s="4"/>
      <c r="C130" s="12"/>
      <c r="D130" s="12"/>
      <c r="E130" s="12"/>
      <c r="F130" s="12"/>
      <c r="G130" s="12"/>
      <c r="K130" s="12"/>
      <c r="L130" s="12"/>
    </row>
    <row r="131" spans="1:12" x14ac:dyDescent="0.25">
      <c r="A131" s="4"/>
      <c r="B131" s="4"/>
      <c r="C131" s="12"/>
      <c r="D131" s="19" t="s">
        <v>50</v>
      </c>
      <c r="E131" s="16">
        <f>E128-$B$93*(-2*SIN(E128+0.5)*(COS(E128+0.5)-E129-2)+8*E128-4*SIN(E129)+4)</f>
        <v>-0.94079773413613466</v>
      </c>
      <c r="F131" s="19">
        <f>ABS(E131-E128)</f>
        <v>6.7727960441399393E-4</v>
      </c>
      <c r="G131" s="12"/>
      <c r="K131" s="12"/>
      <c r="L131" s="12"/>
    </row>
    <row r="132" spans="1:12" x14ac:dyDescent="0.25">
      <c r="A132" s="4"/>
      <c r="B132" s="4"/>
      <c r="C132" s="12"/>
      <c r="D132" s="19"/>
      <c r="E132" s="16">
        <f>E129-$B$93*(2*(COS(E129)*(-2*E128+SIN(E129)-1)-COS(E128+0.5)+E129+2))</f>
        <v>-1.0864854816437544</v>
      </c>
      <c r="F132" s="19"/>
      <c r="G132" s="12"/>
      <c r="K132" s="12"/>
      <c r="L132" s="12"/>
    </row>
    <row r="133" spans="1:12" x14ac:dyDescent="0.25">
      <c r="A133" s="4"/>
      <c r="B133" s="4"/>
      <c r="C133" s="12"/>
      <c r="D133" s="12"/>
      <c r="E133" s="12"/>
      <c r="F133" s="12"/>
      <c r="G133" s="12"/>
      <c r="K133" s="12"/>
      <c r="L133" s="12"/>
    </row>
    <row r="134" spans="1:12" x14ac:dyDescent="0.25">
      <c r="C134" s="12"/>
      <c r="D134" s="19" t="s">
        <v>51</v>
      </c>
      <c r="E134" s="16">
        <f>E131-$B$93*(-2*SIN(E131+0.5)*(COS(E131+0.5)-E132-2)+8*E131-4*SIN(E132)+4)</f>
        <v>-0.94138118518647584</v>
      </c>
      <c r="F134" s="19">
        <f>ABS(E134-E131)</f>
        <v>5.8345105034118827E-4</v>
      </c>
      <c r="G134" s="12"/>
      <c r="K134" s="12"/>
      <c r="L134" s="12"/>
    </row>
    <row r="135" spans="1:12" x14ac:dyDescent="0.25">
      <c r="C135" s="12"/>
      <c r="D135" s="19"/>
      <c r="E135" s="16">
        <f>E132-$B$93*(2*(COS(E132)*(-2*E131+SIN(E132)-1)-COS(E131+0.5)+E132+2))</f>
        <v>-1.0879894083106567</v>
      </c>
      <c r="F135" s="19"/>
      <c r="G135" s="12"/>
      <c r="K135" s="12"/>
      <c r="L135" s="12"/>
    </row>
    <row r="136" spans="1:12" x14ac:dyDescent="0.25">
      <c r="C136" s="12"/>
      <c r="D136" s="12"/>
      <c r="E136" s="12"/>
      <c r="F136" s="12"/>
      <c r="G136" s="12"/>
      <c r="K136" s="12"/>
      <c r="L136" s="12"/>
    </row>
    <row r="137" spans="1:12" x14ac:dyDescent="0.25">
      <c r="C137" s="12"/>
      <c r="D137" s="19" t="s">
        <v>52</v>
      </c>
      <c r="E137" s="16">
        <f>E134-$B$93*(-2*SIN(E134+0.5)*(COS(E134+0.5)-E135-2)+8*E134-4*SIN(E135)+4)</f>
        <v>-0.94188381526813258</v>
      </c>
      <c r="F137" s="19">
        <f>ABS(E137-E134)</f>
        <v>5.0263008165674083E-4</v>
      </c>
      <c r="G137" s="12"/>
      <c r="K137" s="4"/>
      <c r="L137" s="4"/>
    </row>
    <row r="138" spans="1:12" x14ac:dyDescent="0.25">
      <c r="C138" s="4"/>
      <c r="D138" s="19"/>
      <c r="E138" s="16">
        <f>E135-$B$93*(2*(COS(E135)*(-2*E134+SIN(E135)-1)-COS(E134+0.5)+E135+2))</f>
        <v>-1.0892866985817067</v>
      </c>
      <c r="F138" s="19"/>
      <c r="G138" s="4"/>
      <c r="K138" s="4"/>
      <c r="L138" s="4"/>
    </row>
    <row r="139" spans="1:12" x14ac:dyDescent="0.25">
      <c r="C139" s="4"/>
      <c r="D139" s="4"/>
      <c r="E139" s="4"/>
      <c r="F139" s="4"/>
      <c r="G139" s="4"/>
      <c r="K139" s="4"/>
      <c r="L139" s="4"/>
    </row>
    <row r="140" spans="1:12" x14ac:dyDescent="0.25">
      <c r="C140" s="4"/>
      <c r="D140" s="19" t="s">
        <v>53</v>
      </c>
      <c r="E140" s="16">
        <f>E137-$B$93*(-2*SIN(E137+0.5)*(COS(E137+0.5)-E138-2)+8*E137-4*SIN(E138)+4)</f>
        <v>-0.94231682667291117</v>
      </c>
      <c r="F140" s="19">
        <f>ABS(E140-E137)</f>
        <v>4.3301140477858269E-4</v>
      </c>
      <c r="G140" s="4"/>
      <c r="K140" s="4"/>
      <c r="L140" s="4"/>
    </row>
    <row r="141" spans="1:12" x14ac:dyDescent="0.25">
      <c r="C141" s="4"/>
      <c r="D141" s="19"/>
      <c r="E141" s="16">
        <f>E138-$B$93*(2*(COS(E138)*(-2*E137+SIN(E138)-1)-COS(E137+0.5)+E138+2))</f>
        <v>-1.0904055650709554</v>
      </c>
      <c r="F141" s="19"/>
      <c r="G141" s="4"/>
      <c r="K141" s="4"/>
      <c r="L141" s="4"/>
    </row>
    <row r="142" spans="1:12" x14ac:dyDescent="0.25">
      <c r="C142" s="4"/>
      <c r="D142" s="4"/>
      <c r="E142" s="4"/>
      <c r="F142" s="4"/>
      <c r="G142" s="4"/>
      <c r="K142" s="4"/>
      <c r="L142" s="4"/>
    </row>
    <row r="143" spans="1:12" x14ac:dyDescent="0.25">
      <c r="C143" s="4"/>
      <c r="D143" s="19" t="s">
        <v>54</v>
      </c>
      <c r="E143" s="16">
        <f>E140-$B$93*(-2*SIN(E140+0.5)*(COS(E140+0.5)-E141-2)+8*E140-4*SIN(E141)+4)</f>
        <v>-0.9426898673933336</v>
      </c>
      <c r="F143" s="19">
        <f>ABS(E143-E140)</f>
        <v>3.7304072042243508E-4</v>
      </c>
      <c r="G143" s="4"/>
      <c r="K143" s="4"/>
      <c r="L143" s="4"/>
    </row>
    <row r="144" spans="1:12" x14ac:dyDescent="0.25">
      <c r="C144" s="4"/>
      <c r="D144" s="19"/>
      <c r="E144" s="16">
        <f>E141-$B$93*(2*(COS(E141)*(-2*E140+SIN(E141)-1)-COS(E140+0.5)+E141+2))</f>
        <v>-1.09137041375476</v>
      </c>
      <c r="F144" s="19"/>
      <c r="G144" s="4"/>
      <c r="K144" s="4"/>
      <c r="L144" s="4"/>
    </row>
    <row r="145" spans="3:12" x14ac:dyDescent="0.25">
      <c r="C145" s="4"/>
      <c r="D145" s="4"/>
      <c r="E145" s="4"/>
      <c r="F145" s="4"/>
      <c r="G145" s="4"/>
      <c r="K145" s="4"/>
      <c r="L145" s="4"/>
    </row>
    <row r="146" spans="3:12" x14ac:dyDescent="0.25">
      <c r="C146" s="4"/>
      <c r="D146" s="19" t="s">
        <v>55</v>
      </c>
      <c r="E146" s="16">
        <f>E143-$B$93*(-2*SIN(E143+0.5)*(COS(E143+0.5)-E144-2)+8*E143-4*SIN(E144)+4)</f>
        <v>-0.94301124713468965</v>
      </c>
      <c r="F146" s="19">
        <f>ABS(E146-E143)</f>
        <v>3.2137974135604264E-4</v>
      </c>
      <c r="G146" s="4"/>
      <c r="K146" s="4"/>
      <c r="L146" s="4"/>
    </row>
    <row r="147" spans="3:12" x14ac:dyDescent="0.25">
      <c r="C147" s="4"/>
      <c r="D147" s="19"/>
      <c r="E147" s="16">
        <f>E144-$B$93*(2*(COS(E144)*(-2*E143+SIN(E144)-1)-COS(E143+0.5)+E144+2))</f>
        <v>-1.0922023461518611</v>
      </c>
      <c r="F147" s="19"/>
      <c r="G147" s="4"/>
      <c r="K147" s="4"/>
      <c r="L147" s="4"/>
    </row>
    <row r="148" spans="3:12" x14ac:dyDescent="0.25">
      <c r="C148" s="4"/>
      <c r="D148" s="4"/>
      <c r="E148" s="4"/>
      <c r="F148" s="4"/>
      <c r="G148" s="4"/>
      <c r="K148" s="4"/>
      <c r="L148" s="4"/>
    </row>
    <row r="149" spans="3:12" x14ac:dyDescent="0.25">
      <c r="C149" s="4"/>
      <c r="D149" s="19" t="s">
        <v>56</v>
      </c>
      <c r="E149" s="16">
        <f>E146-$B$93*(-2*SIN(E146+0.5)*(COS(E146+0.5)-E147-2)+8*E146-4*SIN(E147)+4)</f>
        <v>-0.94328812323336142</v>
      </c>
      <c r="F149" s="19">
        <f>ABS(E149-E146)</f>
        <v>2.7687609867177443E-4</v>
      </c>
      <c r="G149" s="4"/>
      <c r="K149" s="4"/>
      <c r="L149" s="4"/>
    </row>
    <row r="150" spans="3:12" x14ac:dyDescent="0.25">
      <c r="C150" s="4"/>
      <c r="D150" s="19"/>
      <c r="E150" s="16">
        <f>E147-$B$93*(2*(COS(E147)*(-2*E146+SIN(E147)-1)-COS(E146+0.5)+E147+2))</f>
        <v>-1.0929195981347808</v>
      </c>
      <c r="F150" s="19"/>
      <c r="G150" s="4"/>
    </row>
    <row r="152" spans="3:12" x14ac:dyDescent="0.25">
      <c r="D152" s="19" t="s">
        <v>57</v>
      </c>
      <c r="E152" s="16">
        <f>E149-$B$93*(-2*SIN(E149+0.5)*(COS(E149+0.5)-E150-2)+8*E149-4*SIN(E150)+4)</f>
        <v>-0.94352666068646884</v>
      </c>
      <c r="F152" s="19">
        <f>ABS(E152-E149)</f>
        <v>2.3853745310742358E-4</v>
      </c>
    </row>
    <row r="153" spans="3:12" x14ac:dyDescent="0.25">
      <c r="D153" s="19"/>
      <c r="E153" s="16">
        <f>E150-$B$93*(2*(COS(E150)*(-2*E149+SIN(E150)-1)-COS(E149+0.5)+E150+2))</f>
        <v>-1.0935379226423041</v>
      </c>
      <c r="F153" s="19"/>
    </row>
    <row r="155" spans="3:12" x14ac:dyDescent="0.25">
      <c r="D155" s="19" t="s">
        <v>58</v>
      </c>
      <c r="E155" s="16">
        <f>E152-$B$93*(-2*SIN(E152+0.5)*(COS(E152+0.5)-E153-2)+8*E152-4*SIN(E153)+4)</f>
        <v>-0.94373216990913067</v>
      </c>
      <c r="F155" s="19">
        <f>ABS(E155-E152)</f>
        <v>2.0550922266182603E-4</v>
      </c>
    </row>
    <row r="156" spans="3:12" x14ac:dyDescent="0.25">
      <c r="D156" s="19"/>
      <c r="E156" s="16">
        <f>E153-$B$93*(2*(COS(E153)*(-2*E152+SIN(E153)-1)-COS(E152+0.5)+E153+2))</f>
        <v>-1.0940709229148495</v>
      </c>
      <c r="F156" s="19"/>
    </row>
    <row r="158" spans="3:12" x14ac:dyDescent="0.25">
      <c r="D158" s="19" t="s">
        <v>59</v>
      </c>
      <c r="E158" s="16">
        <f>E155-$B$93*(-2*SIN(E155+0.5)*(COS(E155+0.5)-E156-2)+8*E155-4*SIN(E156)+4)</f>
        <v>-0.94390922532896748</v>
      </c>
      <c r="F158" s="19">
        <f>ABS(E158-E155)</f>
        <v>1.770554198368135E-4</v>
      </c>
    </row>
    <row r="159" spans="3:12" x14ac:dyDescent="0.25">
      <c r="D159" s="19"/>
      <c r="E159" s="16">
        <f>E156-$B$93*(2*(COS(E156)*(-2*E155+SIN(E156)-1)-COS(E155+0.5)+E156+2))</f>
        <v>-1.0945303422340118</v>
      </c>
      <c r="F159" s="19"/>
    </row>
    <row r="161" spans="4:9" x14ac:dyDescent="0.25">
      <c r="D161" s="19" t="s">
        <v>60</v>
      </c>
      <c r="E161" s="16">
        <f>E158-$B$93*(-2*SIN(E158+0.5)*(COS(E158+0.5)-E159-2)+8*E158-4*SIN(E159)+4)</f>
        <v>-0.94406176749172677</v>
      </c>
      <c r="F161" s="19">
        <f>ABS(E161-E158)</f>
        <v>1.5254216275928378E-4</v>
      </c>
    </row>
    <row r="162" spans="4:9" x14ac:dyDescent="0.25">
      <c r="D162" s="19"/>
      <c r="E162" s="16">
        <f>E159-$B$93*(2*(COS(E159)*(-2*E158+SIN(E159)-1)-COS(E158+0.5)+E159+2))</f>
        <v>-1.0949263155311011</v>
      </c>
      <c r="F162" s="19"/>
    </row>
    <row r="164" spans="4:9" x14ac:dyDescent="0.25">
      <c r="D164" s="19" t="s">
        <v>61</v>
      </c>
      <c r="E164" s="16">
        <f>E161-$B$93*(-2*SIN(E161+0.5)*(COS(E161+0.5)-E162-2)+8*E161-4*SIN(E162)+4)</f>
        <v>-0.94419319097732302</v>
      </c>
      <c r="F164" s="19">
        <f>ABS(E164-E161)</f>
        <v>1.3142348559624928E-4</v>
      </c>
    </row>
    <row r="165" spans="4:9" x14ac:dyDescent="0.25">
      <c r="D165" s="19"/>
      <c r="E165" s="16">
        <f>E162-$B$93*(2*(COS(E162)*(-2*E161+SIN(E162)-1)-COS(E161+0.5)+E162+2))</f>
        <v>-1.0952675876481353</v>
      </c>
      <c r="F165" s="19"/>
    </row>
    <row r="167" spans="4:9" x14ac:dyDescent="0.25">
      <c r="D167" s="19" t="s">
        <v>62</v>
      </c>
      <c r="E167" s="16">
        <f>E164-$B$93*(-2*SIN(E164+0.5)*(COS(E164+0.5)-E165-2)+8*E164-4*SIN(E165)+4)</f>
        <v>-0.94430642010364119</v>
      </c>
      <c r="F167" s="19">
        <f>ABS(E167-E164)</f>
        <v>1.1322912631817061E-4</v>
      </c>
    </row>
    <row r="168" spans="4:9" x14ac:dyDescent="0.25">
      <c r="D168" s="19"/>
      <c r="E168" s="16">
        <f>E165-$B$93*(2*(COS(E165)*(-2*E164+SIN(E165)-1)-COS(E164+0.5)+E165+2))</f>
        <v>-1.0955617024950519</v>
      </c>
      <c r="F168" s="19"/>
    </row>
    <row r="170" spans="4:9" x14ac:dyDescent="0.25">
      <c r="D170" s="19" t="s">
        <v>63</v>
      </c>
      <c r="E170" s="16">
        <f>E167-$B$93*(-2*SIN(E167+0.5)*(COS(E167+0.5)-E168-2)+8*E167-4*SIN(E168)+4)</f>
        <v>-0.94440397411878707</v>
      </c>
      <c r="F170" s="19">
        <f>(ROUND(ABS(E170-E167),7))</f>
        <v>9.7600000000000001E-5</v>
      </c>
      <c r="G170" s="19"/>
      <c r="H170" s="19"/>
      <c r="I170" s="19"/>
    </row>
    <row r="171" spans="4:9" x14ac:dyDescent="0.25">
      <c r="D171" s="19"/>
      <c r="E171" s="16">
        <f>E168-$B$93*(2*(COS(E168)*(-2*E167+SIN(E168)-1)-COS(E167+0.5)+E168+2))</f>
        <v>-1.0958151668521541</v>
      </c>
      <c r="F171" s="19"/>
      <c r="G171" s="19"/>
      <c r="H171" s="19"/>
      <c r="I171" s="19"/>
    </row>
    <row r="173" spans="4:9" x14ac:dyDescent="0.25">
      <c r="D173" s="19" t="s">
        <v>64</v>
      </c>
      <c r="E173" s="16">
        <f>E170-$B$93*(-2*SIN(E170+0.5)*(COS(E170+0.5)-E171-2)+8*E170-4*SIN(E171)+4)</f>
        <v>-0.94448802334470305</v>
      </c>
      <c r="F173" s="19">
        <f>(ROUND(ABS(E173-E170),7))</f>
        <v>8.3999999999999995E-5</v>
      </c>
    </row>
    <row r="174" spans="4:9" x14ac:dyDescent="0.25">
      <c r="D174" s="19"/>
      <c r="E174" s="16">
        <f>E171-$B$93*(2*(COS(E171)*(-2*E170+SIN(E171)-1)-COS(E170+0.5)+E171+2))</f>
        <v>-1.0960335921177984</v>
      </c>
      <c r="F174" s="19"/>
    </row>
    <row r="176" spans="4:9" x14ac:dyDescent="0.25">
      <c r="D176" s="19" t="s">
        <v>65</v>
      </c>
      <c r="E176" s="16">
        <f>E173-$B$93*(-2*SIN(E173+0.5)*(COS(E173+0.5)-E174-2)+8*E173-4*SIN(E174)+4)</f>
        <v>-0.94456043753071928</v>
      </c>
      <c r="F176" s="19">
        <f>(ROUND(ABS(E176-E173),7))</f>
        <v>7.2399999999999998E-5</v>
      </c>
    </row>
    <row r="177" spans="4:6" x14ac:dyDescent="0.25">
      <c r="D177" s="19"/>
      <c r="E177" s="16">
        <f>E174-$B$93*(2*(COS(E174)*(-2*E173+SIN(E174)-1)-COS(E173+0.5)+E174+2))</f>
        <v>-1.0962218168972082</v>
      </c>
      <c r="F177" s="19"/>
    </row>
    <row r="179" spans="4:6" x14ac:dyDescent="0.25">
      <c r="D179" s="19" t="s">
        <v>66</v>
      </c>
      <c r="E179" s="16">
        <f>E176-$B$93*(-2*SIN(E176+0.5)*(COS(E176+0.5)-E177-2)+8*E176-4*SIN(E177)+4)</f>
        <v>-0.94462282749995807</v>
      </c>
      <c r="F179" s="19">
        <f>(ROUND(ABS(E179-E176),7))</f>
        <v>6.2399999999999999E-5</v>
      </c>
    </row>
    <row r="180" spans="4:6" x14ac:dyDescent="0.25">
      <c r="D180" s="19"/>
      <c r="E180" s="16">
        <f>E177-$B$93*(2*(COS(E177)*(-2*E176+SIN(E177)-1)-COS(E176+0.5)+E177+2))</f>
        <v>-1.0963840129670153</v>
      </c>
      <c r="F180" s="19"/>
    </row>
    <row r="182" spans="4:6" x14ac:dyDescent="0.25">
      <c r="D182" s="19" t="s">
        <v>67</v>
      </c>
      <c r="E182" s="16">
        <f>E179-$B$93*(-2*SIN(E179+0.5)*(COS(E179+0.5)-E180-2)+8*E179-4*SIN(E180)+4)</f>
        <v>-0.94467658102049989</v>
      </c>
      <c r="F182" s="19">
        <f>(ROUND(ABS(E182-E179),7))</f>
        <v>5.38E-5</v>
      </c>
    </row>
    <row r="183" spans="4:6" x14ac:dyDescent="0.25">
      <c r="D183" s="19"/>
      <c r="E183" s="16">
        <f>E180-$B$93*(2*(COS(E180)*(-2*E179+SIN(E180)-1)-COS(E179+0.5)+E180+2))</f>
        <v>-1.0965237768289673</v>
      </c>
      <c r="F183" s="19"/>
    </row>
    <row r="185" spans="4:6" x14ac:dyDescent="0.25">
      <c r="D185" s="19" t="s">
        <v>68</v>
      </c>
      <c r="E185" s="16">
        <f>E182-$B$93*(-2*SIN(E182+0.5)*(COS(E182+0.5)-E183-2)+8*E182-4*SIN(E183)+4)</f>
        <v>-0.94472289370336837</v>
      </c>
      <c r="F185" s="19">
        <f>(ROUND(ABS(E185-E182),7))</f>
        <v>4.6300000000000001E-5</v>
      </c>
    </row>
    <row r="186" spans="4:6" x14ac:dyDescent="0.25">
      <c r="D186" s="19"/>
      <c r="E186" s="16">
        <f>E183-$B$93*(2*(COS(E183)*(-2*E182+SIN(E183)-1)-COS(E182+0.5)+E183+2))</f>
        <v>-1.0966442087820945</v>
      </c>
      <c r="F186" s="19"/>
    </row>
    <row r="188" spans="4:6" x14ac:dyDescent="0.25">
      <c r="D188" s="19" t="s">
        <v>69</v>
      </c>
      <c r="E188" s="16">
        <f>E185-$B$93*(-2*SIN(E185+0.5)*(COS(E185+0.5)-E186-2)+8*E185-4*SIN(E186)+4)</f>
        <v>-0.94476279561771959</v>
      </c>
      <c r="F188" s="19">
        <f>(ROUND(ABS(E188-E185),7))</f>
        <v>3.9900000000000001E-5</v>
      </c>
    </row>
    <row r="189" spans="4:6" x14ac:dyDescent="0.25">
      <c r="D189" s="19"/>
      <c r="E189" s="16">
        <f>E186-$B$93*(2*(COS(E186)*(-2*E185+SIN(E186)-1)-COS(E185+0.5)+E186+2))</f>
        <v>-1.0967479811921972</v>
      </c>
      <c r="F189" s="19"/>
    </row>
    <row r="191" spans="4:6" x14ac:dyDescent="0.25">
      <c r="D191" s="19" t="s">
        <v>70</v>
      </c>
      <c r="E191" s="16">
        <f>E188-$B$93*(-2*SIN(E188+0.5)*(COS(E188+0.5)-E189-2)+8*E188-4*SIN(E189)+4)</f>
        <v>-0.94479717421756138</v>
      </c>
      <c r="F191" s="19">
        <f>(ROUND(ABS(E191-E188),7))</f>
        <v>3.4400000000000003E-5</v>
      </c>
    </row>
    <row r="192" spans="4:6" x14ac:dyDescent="0.25">
      <c r="D192" s="19"/>
      <c r="E192" s="16">
        <f>E189-$B$93*(2*(COS(E189)*(-2*E188+SIN(E189)-1)-COS(E188+0.5)+E189+2))</f>
        <v>-1.0968373974175638</v>
      </c>
      <c r="F192" s="19"/>
    </row>
    <row r="194" spans="4:6" x14ac:dyDescent="0.25">
      <c r="D194" s="19" t="s">
        <v>71</v>
      </c>
      <c r="E194" s="16">
        <f>E191-$B$93*(-2*SIN(E191+0.5)*(COS(E191+0.5)-E192-2)+8*E191-4*SIN(E192)+4)</f>
        <v>-0.94482679409168613</v>
      </c>
      <c r="F194" s="19">
        <f>(ROUND(ABS(E194-E191),7))</f>
        <v>2.9600000000000001E-5</v>
      </c>
    </row>
    <row r="195" spans="4:6" x14ac:dyDescent="0.25">
      <c r="D195" s="19"/>
      <c r="E195" s="16">
        <f>E192-$B$93*(2*(COS(E192)*(-2*E191+SIN(E192)-1)-COS(E191+0.5)+E192+2))</f>
        <v>-1.0969144426571591</v>
      </c>
      <c r="F195" s="19"/>
    </row>
    <row r="197" spans="4:6" x14ac:dyDescent="0.25">
      <c r="D197" s="19" t="s">
        <v>72</v>
      </c>
      <c r="E197" s="16">
        <f>E194-$B$93*(-2*SIN(E194+0.5)*(COS(E194+0.5)-E195-2)+8*E194-4*SIN(E195)+4)</f>
        <v>-0.94485231397739078</v>
      </c>
      <c r="F197" s="19">
        <f>(ROUND(ABS(E197-E194),7))</f>
        <v>2.55E-5</v>
      </c>
    </row>
    <row r="198" spans="4:6" x14ac:dyDescent="0.25">
      <c r="D198" s="19"/>
      <c r="E198" s="16">
        <f>E195-$B$93*(2*(COS(E195)*(-2*E194+SIN(E195)-1)-COS(E194+0.5)+E195+2))</f>
        <v>-1.0969808278191759</v>
      </c>
      <c r="F198" s="19"/>
    </row>
    <row r="200" spans="4:6" x14ac:dyDescent="0.25">
      <c r="D200" s="19" t="s">
        <v>73</v>
      </c>
      <c r="E200" s="16">
        <f>E197-$B$93*(-2*SIN(E197+0.5)*(COS(E197+0.5)-E198-2)+8*E197-4*SIN(E198)+4)</f>
        <v>-0.94487430141735862</v>
      </c>
      <c r="F200" s="19">
        <f>(ROUND(ABS(E200-E197),7))</f>
        <v>2.1999999999999999E-5</v>
      </c>
    </row>
    <row r="201" spans="4:6" x14ac:dyDescent="0.25">
      <c r="D201" s="19"/>
      <c r="E201" s="16">
        <f>E198-$B$93*(2*(COS(E198)*(-2*E197+SIN(E198)-1)-COS(E197+0.5)+E198+2))</f>
        <v>-1.0970380273610318</v>
      </c>
      <c r="F201" s="19"/>
    </row>
    <row r="203" spans="4:6" x14ac:dyDescent="0.25">
      <c r="D203" s="19" t="s">
        <v>74</v>
      </c>
      <c r="E203" s="16">
        <f>E200-$B$93*(-2*SIN(E200+0.5)*(COS(E200+0.5)-E201-2)+8*E200-4*SIN(E201)+4)</f>
        <v>-0.94489324538640496</v>
      </c>
      <c r="F203" s="19">
        <f>(ROUND(ABS(E203-E200),7))</f>
        <v>1.8899999999999999E-5</v>
      </c>
    </row>
    <row r="204" spans="4:6" x14ac:dyDescent="0.25">
      <c r="D204" s="19"/>
      <c r="E204" s="16">
        <f>E201-$B$93*(2*(COS(E201)*(-2*E200+SIN(E201)-1)-COS(E200+0.5)+E201+2))</f>
        <v>-1.0970873119240923</v>
      </c>
      <c r="F204" s="19"/>
    </row>
    <row r="206" spans="4:6" x14ac:dyDescent="0.25">
      <c r="D206" s="19" t="s">
        <v>75</v>
      </c>
      <c r="E206" s="16">
        <f>E203-$B$93*(-2*SIN(E203+0.5)*(COS(E203+0.5)-E204-2)+8*E203-4*SIN(E204)+4)</f>
        <v>-0.94490956716944918</v>
      </c>
      <c r="F206" s="19">
        <f>(ROUND(ABS(E206-E203),7))</f>
        <v>1.63E-5</v>
      </c>
    </row>
    <row r="207" spans="4:6" x14ac:dyDescent="0.25">
      <c r="D207" s="19"/>
      <c r="E207" s="16">
        <f>E204-$B$93*(2*(COS(E204)*(-2*E203+SIN(E204)-1)-COS(E203+0.5)+E204+2))</f>
        <v>-1.097129776475301</v>
      </c>
      <c r="F207" s="19"/>
    </row>
    <row r="209" spans="4:6" x14ac:dyDescent="0.25">
      <c r="D209" s="19" t="s">
        <v>76</v>
      </c>
      <c r="E209" s="16">
        <f>E206-$B$93*(-2*SIN(E206+0.5)*(COS(E206+0.5)-E207-2)+8*E206-4*SIN(E207)+4)</f>
        <v>-0.94492362973303368</v>
      </c>
      <c r="F209" s="19">
        <f>(ROUND(ABS(E209-E206),7))</f>
        <v>1.4100000000000001E-5</v>
      </c>
    </row>
    <row r="210" spans="4:6" x14ac:dyDescent="0.25">
      <c r="D210" s="19"/>
      <c r="E210" s="16">
        <f>E207-$B$93*(2*(COS(E207)*(-2*E206+SIN(E207)-1)-COS(E206+0.5)+E207+2))</f>
        <v>-1.0971663645714591</v>
      </c>
      <c r="F210" s="19"/>
    </row>
    <row r="212" spans="4:6" x14ac:dyDescent="0.25">
      <c r="D212" s="19" t="s">
        <v>77</v>
      </c>
      <c r="E212" s="16">
        <f>E209-$B$93*(-2*SIN(E209+0.5)*(COS(E209+0.5)-E210-2)+8*E209-4*SIN(E210)+4)</f>
        <v>-0.94493574579910722</v>
      </c>
      <c r="F212" s="19">
        <f>(ROUND(ABS(E212-E209),7))</f>
        <v>1.2099999999999999E-5</v>
      </c>
    </row>
    <row r="213" spans="4:6" x14ac:dyDescent="0.25">
      <c r="D213" s="19"/>
      <c r="E213" s="16">
        <f>E210-$B$93*(2*(COS(E210)*(-2*E209+SIN(E210)-1)-COS(E209+0.5)+E210+2))</f>
        <v>-1.097197889278245</v>
      </c>
      <c r="F213" s="19"/>
    </row>
    <row r="215" spans="4:6" x14ac:dyDescent="0.25">
      <c r="D215" s="19" t="s">
        <v>78</v>
      </c>
      <c r="E215" s="16">
        <f>E212-$B$93*(-2*SIN(E212+0.5)*(COS(E212+0.5)-E213-2)+8*E212-4*SIN(E213)+4)</f>
        <v>-0.94494618480084858</v>
      </c>
      <c r="F215" s="19">
        <f>(ROUND(ABS(E215-E212),7))</f>
        <v>1.04E-5</v>
      </c>
    </row>
    <row r="216" spans="4:6" x14ac:dyDescent="0.25">
      <c r="D216" s="19"/>
      <c r="E216" s="16">
        <f>E213-$B$93*(2*(COS(E213)*(-2*E212+SIN(E213)-1)-COS(E212+0.5)+E213+2))</f>
        <v>-1.0972250512035946</v>
      </c>
      <c r="F216" s="19"/>
    </row>
    <row r="218" spans="4:6" x14ac:dyDescent="0.25">
      <c r="D218" s="19" t="s">
        <v>79</v>
      </c>
      <c r="E218" s="16">
        <f>E215-$B$93*(-2*SIN(E215+0.5)*(COS(E215+0.5)-E216-2)+8*E215-4*SIN(E216)+4)</f>
        <v>-0.94495517887537972</v>
      </c>
      <c r="F218" s="19">
        <f>(ROUND(ABS(E218-E215),7))</f>
        <v>9.0000000000000002E-6</v>
      </c>
    </row>
    <row r="219" spans="4:6" x14ac:dyDescent="0.25">
      <c r="D219" s="19"/>
      <c r="E219" s="16">
        <f>E216-$B$93*(2*(COS(E216)*(-2*E215+SIN(E216)-1)-COS(E215+0.5)+E216+2))</f>
        <v>-1.0972484540423262</v>
      </c>
      <c r="F219" s="19"/>
    </row>
    <row r="221" spans="4:6" x14ac:dyDescent="0.25">
      <c r="D221" s="19" t="s">
        <v>80</v>
      </c>
      <c r="E221" s="16">
        <f>E218-$B$93*(-2*SIN(E218+0.5)*(COS(E218+0.5)-E219-2)+8*E218-4*SIN(E219)+4)</f>
        <v>-0.94496292802676329</v>
      </c>
      <c r="F221" s="19">
        <f>(ROUND(ABS(E221-E218),7))</f>
        <v>7.7000000000000008E-6</v>
      </c>
    </row>
    <row r="222" spans="4:6" x14ac:dyDescent="0.25">
      <c r="D222" s="19"/>
      <c r="E222" s="16">
        <f>E219-$B$93*(2*(COS(E219)*(-2*E218+SIN(E219)-1)-COS(E218+0.5)+E219+2))</f>
        <v>-1.0972686179746034</v>
      </c>
      <c r="F222" s="19"/>
    </row>
    <row r="224" spans="4:6" x14ac:dyDescent="0.25">
      <c r="D224" s="19" t="s">
        <v>81</v>
      </c>
      <c r="E224" s="16">
        <f>E221-$B$93*(-2*SIN(E221+0.5)*(COS(E221+0.5)-E222-2)+8*E221-4*SIN(E222)+4)</f>
        <v>-0.94496960457418933</v>
      </c>
      <c r="F224" s="19">
        <f>(ROUND(ABS(E224-E221),7))</f>
        <v>6.7000000000000002E-6</v>
      </c>
    </row>
    <row r="225" spans="4:6" x14ac:dyDescent="0.25">
      <c r="D225" s="19"/>
      <c r="E225" s="16">
        <f>E222-$B$93*(2*(COS(E222)*(-2*E221+SIN(E222)-1)-COS(E221+0.5)+E222+2))</f>
        <v>-1.0972859912138977</v>
      </c>
      <c r="F225" s="19"/>
    </row>
    <row r="227" spans="4:6" x14ac:dyDescent="0.25">
      <c r="D227" s="19" t="s">
        <v>82</v>
      </c>
      <c r="E227" s="16">
        <f>E224-$B$93*(-2*SIN(E224+0.5)*(COS(E224+0.5)-E225-2)+8*E224-4*SIN(E225)+4)</f>
        <v>-0.94497535698433555</v>
      </c>
      <c r="F227" s="19">
        <f>(ROUND(ABS(E227-E224),7))</f>
        <v>5.8000000000000004E-6</v>
      </c>
    </row>
    <row r="228" spans="4:6" x14ac:dyDescent="0.25">
      <c r="D228" s="19"/>
      <c r="E228" s="16">
        <f>E225-$B$93*(2*(COS(E225)*(-2*E224+SIN(E225)-1)-COS(E224+0.5)+E225+2))</f>
        <v>-1.0973009599595485</v>
      </c>
      <c r="F228" s="19"/>
    </row>
    <row r="230" spans="4:6" x14ac:dyDescent="0.25">
      <c r="D230" s="19" t="s">
        <v>83</v>
      </c>
      <c r="E230" s="16">
        <f>E227-$B$93*(-2*SIN(E227+0.5)*(COS(E227+0.5)-E228-2)+8*E227-4*SIN(E228)+4)</f>
        <v>-0.94498031317317754</v>
      </c>
      <c r="F230" s="19">
        <f>(ROUND(ABS(E230-E227),7))</f>
        <v>5.0000000000000004E-6</v>
      </c>
    </row>
    <row r="231" spans="4:6" x14ac:dyDescent="0.25">
      <c r="D231" s="19"/>
      <c r="E231" s="16">
        <f>E228-$B$93*(2*(COS(E228)*(-2*E227+SIN(E228)-1)-COS(E227+0.5)+E228+2))</f>
        <v>-1.097313856973974</v>
      </c>
      <c r="F231" s="19"/>
    </row>
    <row r="233" spans="4:6" x14ac:dyDescent="0.25">
      <c r="D233" s="19" t="s">
        <v>84</v>
      </c>
      <c r="E233" s="16">
        <f>E230-$B$93*(-2*SIN(E230+0.5)*(COS(E230+0.5)-E231-2)+8*E230-4*SIN(E231)+4)</f>
        <v>-0.94498458335070779</v>
      </c>
      <c r="F233" s="19">
        <f>(ROUND(ABS(E233-E230),7))</f>
        <v>4.3000000000000003E-6</v>
      </c>
    </row>
    <row r="234" spans="4:6" x14ac:dyDescent="0.25">
      <c r="D234" s="19"/>
      <c r="E234" s="16">
        <f>E231-$B$93*(2*(COS(E231)*(-2*E230+SIN(E231)-1)-COS(E230+0.5)+E231+2))</f>
        <v>-1.0973249689743274</v>
      </c>
      <c r="F234" s="19"/>
    </row>
    <row r="236" spans="4:6" x14ac:dyDescent="0.25">
      <c r="D236" s="19" t="s">
        <v>85</v>
      </c>
      <c r="E236" s="16">
        <f>E233-$B$93*(-2*SIN(E233+0.5)*(COS(E233+0.5)-E234-2)+8*E233-4*SIN(E234)+4)</f>
        <v>-0.9449882624718503</v>
      </c>
      <c r="F236" s="19">
        <f>(ROUND(ABS(E236-E233),7))</f>
        <v>3.7000000000000002E-6</v>
      </c>
    </row>
    <row r="237" spans="4:6" x14ac:dyDescent="0.25">
      <c r="D237" s="19"/>
      <c r="E237" s="16">
        <f>E234-$B$93*(2*(COS(E234)*(-2*E233+SIN(E234)-1)-COS(E233+0.5)+E234+2))</f>
        <v>-1.0973345430022721</v>
      </c>
      <c r="F237" s="19"/>
    </row>
    <row r="239" spans="4:6" x14ac:dyDescent="0.25">
      <c r="D239" s="19" t="s">
        <v>86</v>
      </c>
      <c r="E239" s="16">
        <f>E236-$B$93*(-2*SIN(E236+0.5)*(COS(E236+0.5)-E237-2)+8*E236-4*SIN(E237)+4)</f>
        <v>-0.94499143234809413</v>
      </c>
      <c r="F239" s="19">
        <f>(ROUND(ABS(E239-E236),7))</f>
        <v>3.1999999999999999E-6</v>
      </c>
    </row>
    <row r="240" spans="4:6" x14ac:dyDescent="0.25">
      <c r="D240" s="19"/>
      <c r="E240" s="16">
        <f>E237-$B$93*(2*(COS(E237)*(-2*E236+SIN(E237)-1)-COS(E236+0.5)+E237+2))</f>
        <v>-1.0973427919130008</v>
      </c>
      <c r="F240" s="19"/>
    </row>
    <row r="242" spans="4:6" x14ac:dyDescent="0.25">
      <c r="D242" s="19" t="s">
        <v>87</v>
      </c>
      <c r="E242" s="16">
        <f>E239-$B$93*(-2*SIN(E239+0.5)*(COS(E239+0.5)-E240-2)+8*E239-4*SIN(E240)+4)</f>
        <v>-0.94499416346681664</v>
      </c>
      <c r="F242" s="19">
        <f>(ROUND(ABS(E242-E239),7))</f>
        <v>2.7E-6</v>
      </c>
    </row>
    <row r="243" spans="4:6" x14ac:dyDescent="0.25">
      <c r="D243" s="19"/>
      <c r="E243" s="16">
        <f>E240-$B$93*(2*(COS(E240)*(-2*E239+SIN(E240)-1)-COS(E239+0.5)+E240+2))</f>
        <v>-1.097349899105174</v>
      </c>
      <c r="F243" s="19"/>
    </row>
    <row r="245" spans="4:6" x14ac:dyDescent="0.25">
      <c r="D245" s="19" t="s">
        <v>88</v>
      </c>
      <c r="E245" s="16">
        <f>E242-$B$93*(-2*SIN(E242+0.5)*(COS(E242+0.5)-E243-2)+8*E242-4*SIN(E243)+4)</f>
        <v>-0.94499651655876504</v>
      </c>
      <c r="F245" s="19">
        <f>(ROUND(ABS(E245-E242),7))</f>
        <v>2.3999999999999999E-6</v>
      </c>
    </row>
    <row r="246" spans="4:6" x14ac:dyDescent="0.25">
      <c r="D246" s="19"/>
      <c r="E246" s="16">
        <f>E243-$B$93*(2*(COS(E243)*(-2*E242+SIN(E243)-1)-COS(E242+0.5)+E243+2))</f>
        <v>-1.0973560225966708</v>
      </c>
      <c r="F246" s="19"/>
    </row>
    <row r="248" spans="4:6" x14ac:dyDescent="0.25">
      <c r="D248" s="19" t="s">
        <v>89</v>
      </c>
      <c r="E248" s="16">
        <f>E245-$B$93*(-2*SIN(E245+0.5)*(COS(E245+0.5)-E246-2)+8*E245-4*SIN(E246)+4)</f>
        <v>-0.9449985439485582</v>
      </c>
      <c r="F248" s="19">
        <f>(ROUND(ABS(E248-E245),7))</f>
        <v>1.9999999999999999E-6</v>
      </c>
    </row>
    <row r="249" spans="4:6" x14ac:dyDescent="0.25">
      <c r="D249" s="19"/>
      <c r="E249" s="16">
        <f>E246-$B$93*(2*(COS(E246)*(-2*E245+SIN(E246)-1)-COS(E245+0.5)+E246+2))</f>
        <v>-1.0973612985365708</v>
      </c>
      <c r="F249" s="19"/>
    </row>
    <row r="251" spans="4:6" x14ac:dyDescent="0.25">
      <c r="D251" s="19" t="s">
        <v>90</v>
      </c>
      <c r="E251" s="16">
        <f>E248-$B$93*(-2*SIN(E248+0.5)*(COS(E248+0.5)-E249-2)+8*E248-4*SIN(E249)+4)</f>
        <v>-0.94500029071824965</v>
      </c>
      <c r="F251" s="19">
        <f>(ROUND(ABS(E251-E248),7))</f>
        <v>1.7E-6</v>
      </c>
    </row>
    <row r="252" spans="4:6" x14ac:dyDescent="0.25">
      <c r="D252" s="19"/>
      <c r="E252" s="16">
        <f>E249-$B$93*(2*(COS(E249)*(-2*E248+SIN(E249)-1)-COS(E248+0.5)+E249+2))</f>
        <v>-1.0973658442313059</v>
      </c>
      <c r="F252" s="19"/>
    </row>
    <row r="254" spans="4:6" x14ac:dyDescent="0.25">
      <c r="D254" s="19" t="s">
        <v>91</v>
      </c>
      <c r="E254" s="16">
        <f>E251-$B$93*(-2*SIN(E251+0.5)*(COS(E251+0.5)-E252-2)+8*E251-4*SIN(E252)+4)</f>
        <v>-0.94500179570982623</v>
      </c>
      <c r="F254" s="19">
        <f>(ROUND(ABS(E254-E251),7))</f>
        <v>1.5E-6</v>
      </c>
    </row>
    <row r="255" spans="4:6" x14ac:dyDescent="0.25">
      <c r="D255" s="19"/>
      <c r="E255" s="16">
        <f>E252-$B$93*(2*(COS(E252)*(-2*E251+SIN(E252)-1)-COS(E251+0.5)+E252+2))</f>
        <v>-1.0973697607521555</v>
      </c>
      <c r="F255" s="19"/>
    </row>
    <row r="257" spans="4:6" x14ac:dyDescent="0.25">
      <c r="D257" s="19" t="s">
        <v>92</v>
      </c>
      <c r="E257" s="16">
        <f>E254-$B$93*(-2*SIN(E254+0.5)*(COS(E254+0.5)-E255-2)+8*E254-4*SIN(E255)+4)</f>
        <v>-0.94500309238894165</v>
      </c>
      <c r="F257" s="19">
        <f>(ROUND(ABS(E257-E254),7))</f>
        <v>1.3E-6</v>
      </c>
    </row>
    <row r="258" spans="4:6" x14ac:dyDescent="0.25">
      <c r="D258" s="19"/>
      <c r="E258" s="16">
        <f>E255-$B$93*(2*(COS(E255)*(-2*E254+SIN(E255)-1)-COS(E254+0.5)+E255+2))</f>
        <v>-1.0973731351819798</v>
      </c>
      <c r="F258" s="19"/>
    </row>
    <row r="260" spans="4:6" x14ac:dyDescent="0.25">
      <c r="D260" s="19" t="s">
        <v>93</v>
      </c>
      <c r="E260" s="16">
        <f>E257-$B$93*(-2*SIN(E257+0.5)*(COS(E257+0.5)-E258-2)+8*E257-4*SIN(E258)+4)</f>
        <v>-0.94500420958908993</v>
      </c>
      <c r="F260" s="19">
        <f>(ROUND(ABS(E260-E257),7))</f>
        <v>1.1000000000000001E-6</v>
      </c>
    </row>
    <row r="261" spans="4:6" x14ac:dyDescent="0.25">
      <c r="D261" s="19"/>
      <c r="E261" s="16">
        <f>E258-$B$93*(2*(COS(E258)*(-2*E257+SIN(E258)-1)-COS(E257+0.5)+E258+2))</f>
        <v>-1.0973760425510874</v>
      </c>
      <c r="F261" s="19"/>
    </row>
    <row r="263" spans="4:6" x14ac:dyDescent="0.25">
      <c r="D263" s="19" t="s">
        <v>94</v>
      </c>
      <c r="E263" s="16">
        <f>E260-$B$93*(-2*SIN(E260+0.5)*(COS(E260+0.5)-E261-2)+8*E260-4*SIN(E261)+4)</f>
        <v>-0.94500517215277324</v>
      </c>
      <c r="F263" s="19">
        <f>(ROUND(ABS(E263-E260),7))</f>
        <v>9.9999999999999995E-7</v>
      </c>
    </row>
    <row r="264" spans="4:6" x14ac:dyDescent="0.25">
      <c r="D264" s="19"/>
      <c r="E264" s="16">
        <f>E261-$B$93*(2*(COS(E261)*(-2*E260+SIN(E261)-1)-COS(E260+0.5)+E261+2))</f>
        <v>-1.0973785475052358</v>
      </c>
      <c r="F264" s="19"/>
    </row>
    <row r="266" spans="4:6" x14ac:dyDescent="0.25">
      <c r="D266" s="19" t="s">
        <v>95</v>
      </c>
      <c r="E266" s="16">
        <f>E263-$B$93*(-2*SIN(E263+0.5)*(COS(E263+0.5)-E264-2)+8*E263-4*SIN(E264)+4)</f>
        <v>-0.945006001483919</v>
      </c>
      <c r="F266" s="19">
        <f>(ROUND(ABS(E266-E263),7))</f>
        <v>7.9999999999999996E-7</v>
      </c>
    </row>
    <row r="267" spans="4:6" x14ac:dyDescent="0.25">
      <c r="D267" s="19"/>
      <c r="E267" s="16">
        <f>E264-$B$93*(2*(COS(E264)*(-2*E263+SIN(E264)-1)-COS(E263+0.5)+E264+2))</f>
        <v>-1.0973807057428191</v>
      </c>
      <c r="F267" s="19"/>
    </row>
  </sheetData>
  <mergeCells count="171">
    <mergeCell ref="D266:D267"/>
    <mergeCell ref="F266:F267"/>
    <mergeCell ref="A101:C102"/>
    <mergeCell ref="D257:D258"/>
    <mergeCell ref="F257:F258"/>
    <mergeCell ref="D260:D261"/>
    <mergeCell ref="F260:F261"/>
    <mergeCell ref="D263:D264"/>
    <mergeCell ref="F263:F264"/>
    <mergeCell ref="D248:D249"/>
    <mergeCell ref="F248:F249"/>
    <mergeCell ref="D251:D252"/>
    <mergeCell ref="F251:F252"/>
    <mergeCell ref="D254:D255"/>
    <mergeCell ref="F254:F255"/>
    <mergeCell ref="D239:D240"/>
    <mergeCell ref="F239:F240"/>
    <mergeCell ref="D242:D243"/>
    <mergeCell ref="F242:F243"/>
    <mergeCell ref="D245:D246"/>
    <mergeCell ref="F245:F246"/>
    <mergeCell ref="D230:D231"/>
    <mergeCell ref="F230:F231"/>
    <mergeCell ref="D233:D234"/>
    <mergeCell ref="F233:F234"/>
    <mergeCell ref="D236:D237"/>
    <mergeCell ref="F236:F237"/>
    <mergeCell ref="D221:D222"/>
    <mergeCell ref="F221:F222"/>
    <mergeCell ref="D224:D225"/>
    <mergeCell ref="F224:F225"/>
    <mergeCell ref="D227:D228"/>
    <mergeCell ref="F227:F228"/>
    <mergeCell ref="D212:D213"/>
    <mergeCell ref="F212:F213"/>
    <mergeCell ref="D215:D216"/>
    <mergeCell ref="F215:F216"/>
    <mergeCell ref="D218:D219"/>
    <mergeCell ref="F218:F219"/>
    <mergeCell ref="D203:D204"/>
    <mergeCell ref="F203:F204"/>
    <mergeCell ref="D206:D207"/>
    <mergeCell ref="F206:F207"/>
    <mergeCell ref="D209:D210"/>
    <mergeCell ref="F209:F210"/>
    <mergeCell ref="D194:D195"/>
    <mergeCell ref="F194:F195"/>
    <mergeCell ref="D197:D198"/>
    <mergeCell ref="F197:F198"/>
    <mergeCell ref="D200:D201"/>
    <mergeCell ref="F200:F201"/>
    <mergeCell ref="F185:F186"/>
    <mergeCell ref="F188:F189"/>
    <mergeCell ref="G170:I171"/>
    <mergeCell ref="D191:D192"/>
    <mergeCell ref="F191:F192"/>
    <mergeCell ref="F170:F171"/>
    <mergeCell ref="F173:F174"/>
    <mergeCell ref="F176:F177"/>
    <mergeCell ref="F179:F180"/>
    <mergeCell ref="F182:F183"/>
    <mergeCell ref="F155:F156"/>
    <mergeCell ref="F158:F159"/>
    <mergeCell ref="F161:F162"/>
    <mergeCell ref="F164:F165"/>
    <mergeCell ref="F167:F168"/>
    <mergeCell ref="F140:F141"/>
    <mergeCell ref="F143:F144"/>
    <mergeCell ref="F146:F147"/>
    <mergeCell ref="F149:F150"/>
    <mergeCell ref="F152:F153"/>
    <mergeCell ref="D188:D189"/>
    <mergeCell ref="F96:F97"/>
    <mergeCell ref="F98:F99"/>
    <mergeCell ref="F101:F102"/>
    <mergeCell ref="F104:F105"/>
    <mergeCell ref="F107:F108"/>
    <mergeCell ref="F110:F111"/>
    <mergeCell ref="F113:F114"/>
    <mergeCell ref="F116:F117"/>
    <mergeCell ref="F119:F120"/>
    <mergeCell ref="F122:F123"/>
    <mergeCell ref="F125:F126"/>
    <mergeCell ref="F128:F129"/>
    <mergeCell ref="F131:F132"/>
    <mergeCell ref="F134:F135"/>
    <mergeCell ref="F137:F138"/>
    <mergeCell ref="D173:D174"/>
    <mergeCell ref="D176:D177"/>
    <mergeCell ref="D179:D180"/>
    <mergeCell ref="D182:D183"/>
    <mergeCell ref="D185:D186"/>
    <mergeCell ref="D158:D159"/>
    <mergeCell ref="D161:D162"/>
    <mergeCell ref="D164:D165"/>
    <mergeCell ref="D167:D168"/>
    <mergeCell ref="D170:D171"/>
    <mergeCell ref="D143:D144"/>
    <mergeCell ref="D146:D147"/>
    <mergeCell ref="D149:D150"/>
    <mergeCell ref="D152:D153"/>
    <mergeCell ref="D155:D156"/>
    <mergeCell ref="D128:D129"/>
    <mergeCell ref="D131:D132"/>
    <mergeCell ref="D134:D135"/>
    <mergeCell ref="D137:D138"/>
    <mergeCell ref="D140:D141"/>
    <mergeCell ref="D113:D114"/>
    <mergeCell ref="D116:D117"/>
    <mergeCell ref="D119:D120"/>
    <mergeCell ref="D122:D123"/>
    <mergeCell ref="D125:D126"/>
    <mergeCell ref="D98:D99"/>
    <mergeCell ref="D101:D102"/>
    <mergeCell ref="D104:D105"/>
    <mergeCell ref="D107:D108"/>
    <mergeCell ref="D110:D111"/>
    <mergeCell ref="G27:K27"/>
    <mergeCell ref="F94:G95"/>
    <mergeCell ref="B94:E94"/>
    <mergeCell ref="B95:E95"/>
    <mergeCell ref="C90:C91"/>
    <mergeCell ref="A43:A44"/>
    <mergeCell ref="A46:A47"/>
    <mergeCell ref="A49:A50"/>
    <mergeCell ref="A52:A53"/>
    <mergeCell ref="A55:A56"/>
    <mergeCell ref="A75:A76"/>
    <mergeCell ref="A78:A79"/>
    <mergeCell ref="A89:H89"/>
    <mergeCell ref="A59:A60"/>
    <mergeCell ref="A62:A63"/>
    <mergeCell ref="A65:A66"/>
    <mergeCell ref="A68:A69"/>
    <mergeCell ref="A71:A72"/>
    <mergeCell ref="A81:A82"/>
    <mergeCell ref="A84:A85"/>
    <mergeCell ref="A87:A88"/>
    <mergeCell ref="E39:E40"/>
    <mergeCell ref="A30:C30"/>
    <mergeCell ref="E38:H38"/>
    <mergeCell ref="K29:K30"/>
    <mergeCell ref="K31:K32"/>
    <mergeCell ref="K33:K34"/>
    <mergeCell ref="K35:K36"/>
    <mergeCell ref="J33:J34"/>
    <mergeCell ref="J29:J30"/>
    <mergeCell ref="J31:J32"/>
    <mergeCell ref="J35:J36"/>
    <mergeCell ref="K37:K38"/>
    <mergeCell ref="J37:J38"/>
    <mergeCell ref="A1:F1"/>
    <mergeCell ref="A3:B3"/>
    <mergeCell ref="C3:D3"/>
    <mergeCell ref="A4:B4"/>
    <mergeCell ref="C4:E4"/>
    <mergeCell ref="B92:N92"/>
    <mergeCell ref="N39:O39"/>
    <mergeCell ref="A26:B26"/>
    <mergeCell ref="C26:I26"/>
    <mergeCell ref="A27:F27"/>
    <mergeCell ref="A28:A29"/>
    <mergeCell ref="B28:C28"/>
    <mergeCell ref="D28:E28"/>
    <mergeCell ref="B29:C29"/>
    <mergeCell ref="D29:E29"/>
    <mergeCell ref="G28:G29"/>
    <mergeCell ref="A32:A33"/>
    <mergeCell ref="E32:E33"/>
    <mergeCell ref="A35:A36"/>
    <mergeCell ref="B39:B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Kulakov</dc:creator>
  <cp:lastModifiedBy>Alexandr Kulakov</cp:lastModifiedBy>
  <dcterms:created xsi:type="dcterms:W3CDTF">2015-06-05T18:17:20Z</dcterms:created>
  <dcterms:modified xsi:type="dcterms:W3CDTF">2020-12-27T09:24:29Z</dcterms:modified>
</cp:coreProperties>
</file>