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ongo\OneDrive\Рабочий стол\Численные методы\"/>
    </mc:Choice>
  </mc:AlternateContent>
  <xr:revisionPtr revIDLastSave="0" documentId="13_ncr:1_{FAD20A83-AEB1-4357-AC8C-23CD5E19701F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1" i="1" l="1"/>
  <c r="B170" i="1"/>
  <c r="B169" i="1"/>
  <c r="B168" i="1"/>
  <c r="B166" i="1"/>
  <c r="C165" i="1"/>
  <c r="D164" i="1"/>
  <c r="E163" i="1"/>
  <c r="B162" i="1"/>
  <c r="C161" i="1"/>
  <c r="D160" i="1"/>
  <c r="E159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60" i="1"/>
  <c r="H160" i="1"/>
  <c r="G160" i="1"/>
  <c r="F160" i="1"/>
  <c r="I159" i="1"/>
  <c r="H159" i="1"/>
  <c r="G159" i="1"/>
  <c r="F159" i="1"/>
  <c r="B98" i="1"/>
  <c r="A156" i="1"/>
  <c r="B153" i="1"/>
  <c r="B154" i="1"/>
  <c r="B151" i="1"/>
  <c r="A149" i="1"/>
  <c r="B145" i="1"/>
  <c r="B147" i="1"/>
  <c r="B144" i="1"/>
  <c r="A142" i="1"/>
  <c r="B138" i="1"/>
  <c r="B139" i="1"/>
  <c r="B137" i="1"/>
  <c r="A135" i="1"/>
  <c r="B132" i="1"/>
  <c r="B133" i="1"/>
  <c r="B131" i="1"/>
  <c r="A128" i="1"/>
  <c r="B125" i="1"/>
  <c r="B126" i="1"/>
  <c r="B123" i="1"/>
  <c r="B121" i="1"/>
  <c r="A120" i="1"/>
  <c r="A112" i="1"/>
  <c r="B108" i="1"/>
  <c r="B109" i="1"/>
  <c r="B107" i="1"/>
  <c r="A103" i="1"/>
  <c r="C105" i="1"/>
  <c r="B99" i="1"/>
  <c r="B100" i="1"/>
  <c r="B101" i="1"/>
  <c r="E96" i="1"/>
  <c r="E95" i="1"/>
  <c r="E94" i="1"/>
  <c r="E93" i="1"/>
  <c r="B96" i="1"/>
  <c r="C96" i="1"/>
  <c r="D96" i="1"/>
  <c r="A96" i="1"/>
  <c r="B95" i="1"/>
  <c r="C95" i="1"/>
  <c r="D95" i="1"/>
  <c r="A95" i="1"/>
  <c r="B94" i="1"/>
  <c r="C94" i="1"/>
  <c r="D94" i="1"/>
  <c r="A94" i="1"/>
  <c r="B93" i="1"/>
  <c r="C93" i="1"/>
  <c r="D93" i="1"/>
  <c r="A93" i="1"/>
  <c r="B91" i="1"/>
  <c r="E81" i="1" a="1"/>
  <c r="E81" i="1" s="1"/>
  <c r="B79" i="1"/>
  <c r="B78" i="1"/>
  <c r="B71" i="1"/>
  <c r="B68" i="1"/>
  <c r="E59" i="1"/>
  <c r="E60" i="1"/>
  <c r="E61" i="1"/>
  <c r="E58" i="1"/>
  <c r="B56" i="1"/>
  <c r="C56" i="1"/>
  <c r="D56" i="1"/>
  <c r="E56" i="1"/>
  <c r="A56" i="1"/>
  <c r="B55" i="1"/>
  <c r="C55" i="1"/>
  <c r="D55" i="1"/>
  <c r="E55" i="1"/>
  <c r="A55" i="1"/>
  <c r="B54" i="1"/>
  <c r="C54" i="1"/>
  <c r="D54" i="1"/>
  <c r="E54" i="1"/>
  <c r="A54" i="1"/>
  <c r="B53" i="1"/>
  <c r="C53" i="1"/>
  <c r="D53" i="1"/>
  <c r="E53" i="1"/>
  <c r="A53" i="1"/>
  <c r="B48" i="1"/>
  <c r="B47" i="1"/>
  <c r="B46" i="1"/>
  <c r="B44" i="1"/>
  <c r="B43" i="1"/>
  <c r="B42" i="1"/>
  <c r="A35" i="1" a="1"/>
  <c r="A35" i="1" s="1"/>
  <c r="D32" i="1"/>
  <c r="C32" i="1"/>
  <c r="B32" i="1"/>
  <c r="A32" i="1"/>
  <c r="A25" i="1" a="1"/>
  <c r="A25" i="1" s="1"/>
  <c r="A26" i="1" a="1"/>
  <c r="A26" i="1" s="1"/>
  <c r="A27" i="1" a="1"/>
  <c r="B27" i="1" s="1"/>
  <c r="B28" i="1"/>
  <c r="C28" i="1"/>
  <c r="D28" i="1"/>
  <c r="E28" i="1"/>
  <c r="A28" i="1"/>
  <c r="D22" i="1"/>
  <c r="E22" i="1"/>
  <c r="C22" i="1"/>
  <c r="C16" i="1"/>
  <c r="D16" i="1"/>
  <c r="E16" i="1"/>
  <c r="B16" i="1"/>
  <c r="C15" i="1"/>
  <c r="D15" i="1"/>
  <c r="E15" i="1"/>
  <c r="B15" i="1"/>
  <c r="B9" i="1"/>
  <c r="B10" i="1"/>
  <c r="C10" i="1"/>
  <c r="D10" i="1"/>
  <c r="E10" i="1"/>
  <c r="A10" i="1"/>
  <c r="C9" i="1"/>
  <c r="D9" i="1"/>
  <c r="E9" i="1"/>
  <c r="A9" i="1"/>
  <c r="A8" i="1"/>
  <c r="B8" i="1"/>
  <c r="C8" i="1"/>
  <c r="D8" i="1"/>
  <c r="E8" i="1"/>
  <c r="B113" i="1" l="1"/>
  <c r="B116" i="1"/>
  <c r="B118" i="1"/>
  <c r="B115" i="1"/>
  <c r="E84" i="1"/>
  <c r="E83" i="1"/>
  <c r="E82" i="1"/>
  <c r="B86" i="1" s="1" a="1"/>
  <c r="D38" i="1"/>
  <c r="D37" i="1"/>
  <c r="D36" i="1"/>
  <c r="D35" i="1"/>
  <c r="C38" i="1"/>
  <c r="C37" i="1"/>
  <c r="C36" i="1"/>
  <c r="C35" i="1"/>
  <c r="B38" i="1"/>
  <c r="B37" i="1"/>
  <c r="B36" i="1"/>
  <c r="B35" i="1"/>
  <c r="A38" i="1"/>
  <c r="A37" i="1"/>
  <c r="A36" i="1"/>
  <c r="C25" i="1"/>
  <c r="D25" i="1"/>
  <c r="B25" i="1"/>
  <c r="E25" i="1"/>
  <c r="E26" i="1"/>
  <c r="D26" i="1"/>
  <c r="C26" i="1"/>
  <c r="B26" i="1"/>
  <c r="E27" i="1"/>
  <c r="A27" i="1"/>
  <c r="D27" i="1"/>
  <c r="C27" i="1"/>
  <c r="B87" i="1" l="1"/>
  <c r="B86" i="1"/>
  <c r="B89" i="1"/>
  <c r="B88" i="1"/>
</calcChain>
</file>

<file path=xl/sharedStrings.xml><?xml version="1.0" encoding="utf-8"?>
<sst xmlns="http://schemas.openxmlformats.org/spreadsheetml/2006/main" count="42" uniqueCount="27">
  <si>
    <t>x1</t>
  </si>
  <si>
    <t>x2</t>
  </si>
  <si>
    <t>x3</t>
  </si>
  <si>
    <t>x4</t>
  </si>
  <si>
    <t>Ответ:</t>
  </si>
  <si>
    <t>Обратная матрица A^(-1)</t>
  </si>
  <si>
    <t>||A||=</t>
  </si>
  <si>
    <t>||b||=</t>
  </si>
  <si>
    <t xml:space="preserve">         =    </t>
  </si>
  <si>
    <t xml:space="preserve">           =</t>
  </si>
  <si>
    <t xml:space="preserve">      =</t>
  </si>
  <si>
    <t xml:space="preserve"> '     =</t>
  </si>
  <si>
    <t>В моем варианте опечатка в начале первой строки, поэтому я поставил туда произвольное число так как не успевал спросить как поступить</t>
  </si>
  <si>
    <t>x</t>
  </si>
  <si>
    <t>c</t>
  </si>
  <si>
    <t>B</t>
  </si>
  <si>
    <t xml:space="preserve">||B|| = </t>
  </si>
  <si>
    <t>&lt;=1</t>
  </si>
  <si>
    <t>||c|| =</t>
  </si>
  <si>
    <t>0,2811^k/(1-0,2811) * 0,2779   &lt; 0,01</t>
  </si>
  <si>
    <t>0,2811^k&lt;</t>
  </si>
  <si>
    <t>K&gt;</t>
  </si>
  <si>
    <t>k0 = 3</t>
  </si>
  <si>
    <t>∆</t>
  </si>
  <si>
    <t>=</t>
  </si>
  <si>
    <t>=             =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</si>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</sst>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5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66675</xdr:rowOff>
    </xdr:from>
    <xdr:to>
      <xdr:col>13</xdr:col>
      <xdr:colOff>285139</xdr:colOff>
      <xdr:row>6</xdr:row>
      <xdr:rowOff>114151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A1C8A3-8CA3-44D2-9A40-B03702E88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66675"/>
          <a:ext cx="4885714" cy="1190476"/>
        </a:xfrm>
        <a:prstGeom prst="rect">
          <a:avLst/>
        </a:prstGeom>
      </xdr:spPr>
    </xdr:pic>
    <xdr:clientData/>
  </xdr:twoCellAnchor>
  <xdr:twoCellAnchor>
    <xdr:from>
      <xdr:col>7</xdr:col>
      <xdr:colOff>295275</xdr:colOff>
      <xdr:row>0</xdr:row>
      <xdr:rowOff>104775</xdr:rowOff>
    </xdr:from>
    <xdr:to>
      <xdr:col>8</xdr:col>
      <xdr:colOff>400050</xdr:colOff>
      <xdr:row>2</xdr:row>
      <xdr:rowOff>9525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6C6DF650-C3FD-4D65-897E-F1551FB54ADA}"/>
            </a:ext>
          </a:extLst>
        </xdr:cNvPr>
        <xdr:cNvSpPr/>
      </xdr:nvSpPr>
      <xdr:spPr>
        <a:xfrm>
          <a:off x="4981575" y="104775"/>
          <a:ext cx="714375" cy="28575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0</xdr:col>
      <xdr:colOff>119062</xdr:colOff>
      <xdr:row>42</xdr:row>
      <xdr:rowOff>9525</xdr:rowOff>
    </xdr:from>
    <xdr:ext cx="47699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52774C-56DB-4088-84A7-651BA06A98A4}"/>
                </a:ext>
              </a:extLst>
            </xdr:cNvPr>
            <xdr:cNvSpPr txBox="1"/>
          </xdr:nvSpPr>
          <xdr:spPr>
            <a:xfrm>
              <a:off x="119062" y="8010525"/>
              <a:ext cx="4769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||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||</m:t>
                  </m:r>
                </m:oMath>
              </a14:m>
              <a:r>
                <a:rPr lang="en-US" sz="1100"/>
                <a:t>=</a:t>
              </a:r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52774C-56DB-4088-84A7-651BA06A98A4}"/>
                </a:ext>
              </a:extLst>
            </xdr:cNvPr>
            <xdr:cNvSpPr txBox="1"/>
          </xdr:nvSpPr>
          <xdr:spPr>
            <a:xfrm>
              <a:off x="119062" y="8010525"/>
              <a:ext cx="47699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||𝐴</a:t>
              </a:r>
              <a:r>
                <a:rPr lang="ru-RU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||</a:t>
              </a:r>
              <a:r>
                <a:rPr lang="en-US" sz="1100"/>
                <a:t>=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157162</xdr:colOff>
      <xdr:row>44</xdr:row>
      <xdr:rowOff>0</xdr:rowOff>
    </xdr:from>
    <xdr:ext cx="186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7571FE8-CAF1-414C-9E32-A019DFCED3E5}"/>
                </a:ext>
              </a:extLst>
            </xdr:cNvPr>
            <xdr:cNvSpPr txBox="1"/>
          </xdr:nvSpPr>
          <xdr:spPr>
            <a:xfrm>
              <a:off x="157162" y="8382000"/>
              <a:ext cx="186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7571FE8-CAF1-414C-9E32-A019DFCED3E5}"/>
                </a:ext>
              </a:extLst>
            </xdr:cNvPr>
            <xdr:cNvSpPr txBox="1"/>
          </xdr:nvSpPr>
          <xdr:spPr>
            <a:xfrm>
              <a:off x="157162" y="8382000"/>
              <a:ext cx="186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45</xdr:row>
      <xdr:rowOff>9525</xdr:rowOff>
    </xdr:from>
    <xdr:ext cx="1789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D81C64A-57DE-47FB-996A-C80596C39DD9}"/>
                </a:ext>
              </a:extLst>
            </xdr:cNvPr>
            <xdr:cNvSpPr txBox="1"/>
          </xdr:nvSpPr>
          <xdr:spPr>
            <a:xfrm>
              <a:off x="161925" y="8582025"/>
              <a:ext cx="178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𝜕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D81C64A-57DE-47FB-996A-C80596C39DD9}"/>
                </a:ext>
              </a:extLst>
            </xdr:cNvPr>
            <xdr:cNvSpPr txBox="1"/>
          </xdr:nvSpPr>
          <xdr:spPr>
            <a:xfrm>
              <a:off x="161925" y="8582025"/>
              <a:ext cx="178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∂_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46</xdr:row>
      <xdr:rowOff>0</xdr:rowOff>
    </xdr:from>
    <xdr:ext cx="1861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3F7BFC-698E-464A-B3C7-134248825406}"/>
                </a:ext>
              </a:extLst>
            </xdr:cNvPr>
            <xdr:cNvSpPr txBox="1"/>
          </xdr:nvSpPr>
          <xdr:spPr>
            <a:xfrm>
              <a:off x="161925" y="8763000"/>
              <a:ext cx="186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3F7BFC-698E-464A-B3C7-134248825406}"/>
                </a:ext>
              </a:extLst>
            </xdr:cNvPr>
            <xdr:cNvSpPr txBox="1"/>
          </xdr:nvSpPr>
          <xdr:spPr>
            <a:xfrm>
              <a:off x="161925" y="8763000"/>
              <a:ext cx="1861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∆_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47</xdr:row>
      <xdr:rowOff>19050</xdr:rowOff>
    </xdr:from>
    <xdr:ext cx="1781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E26C4F8-DADC-42B0-BB6A-333060EB6C29}"/>
                </a:ext>
              </a:extLst>
            </xdr:cNvPr>
            <xdr:cNvSpPr txBox="1"/>
          </xdr:nvSpPr>
          <xdr:spPr>
            <a:xfrm>
              <a:off x="152400" y="8972550"/>
              <a:ext cx="1781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𝜕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E26C4F8-DADC-42B0-BB6A-333060EB6C29}"/>
                </a:ext>
              </a:extLst>
            </xdr:cNvPr>
            <xdr:cNvSpPr txBox="1"/>
          </xdr:nvSpPr>
          <xdr:spPr>
            <a:xfrm>
              <a:off x="152400" y="8972550"/>
              <a:ext cx="1781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∂_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96</xdr:row>
      <xdr:rowOff>180975</xdr:rowOff>
    </xdr:from>
    <xdr:ext cx="191270" cy="1783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CE9A970-5AB9-4FFB-913B-876924E7830B}"/>
                </a:ext>
              </a:extLst>
            </xdr:cNvPr>
            <xdr:cNvSpPr txBox="1"/>
          </xdr:nvSpPr>
          <xdr:spPr>
            <a:xfrm>
              <a:off x="95250" y="18516600"/>
              <a:ext cx="191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CE9A970-5AB9-4FFB-913B-876924E7830B}"/>
                </a:ext>
              </a:extLst>
            </xdr:cNvPr>
            <xdr:cNvSpPr txBox="1"/>
          </xdr:nvSpPr>
          <xdr:spPr>
            <a:xfrm>
              <a:off x="95250" y="18516600"/>
              <a:ext cx="191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97</xdr:row>
      <xdr:rowOff>171450</xdr:rowOff>
    </xdr:from>
    <xdr:ext cx="191270" cy="178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798B58-E882-40BB-8461-91267A0402C6}"/>
                </a:ext>
              </a:extLst>
            </xdr:cNvPr>
            <xdr:cNvSpPr txBox="1"/>
          </xdr:nvSpPr>
          <xdr:spPr>
            <a:xfrm>
              <a:off x="95250" y="18697575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798B58-E882-40BB-8461-91267A0402C6}"/>
                </a:ext>
              </a:extLst>
            </xdr:cNvPr>
            <xdr:cNvSpPr txBox="1"/>
          </xdr:nvSpPr>
          <xdr:spPr>
            <a:xfrm>
              <a:off x="95250" y="18697575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99</xdr:row>
      <xdr:rowOff>9525</xdr:rowOff>
    </xdr:from>
    <xdr:ext cx="191270" cy="178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F79A1A-30A0-4424-906D-4001FAE28975}"/>
                </a:ext>
              </a:extLst>
            </xdr:cNvPr>
            <xdr:cNvSpPr txBox="1"/>
          </xdr:nvSpPr>
          <xdr:spPr>
            <a:xfrm>
              <a:off x="85725" y="18916650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F79A1A-30A0-4424-906D-4001FAE28975}"/>
                </a:ext>
              </a:extLst>
            </xdr:cNvPr>
            <xdr:cNvSpPr txBox="1"/>
          </xdr:nvSpPr>
          <xdr:spPr>
            <a:xfrm>
              <a:off x="85725" y="18916650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76200</xdr:colOff>
      <xdr:row>100</xdr:row>
      <xdr:rowOff>28575</xdr:rowOff>
    </xdr:from>
    <xdr:ext cx="191270" cy="1781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8EA58E-4834-4CCA-B35F-ECB4749EA4CF}"/>
                </a:ext>
              </a:extLst>
            </xdr:cNvPr>
            <xdr:cNvSpPr txBox="1"/>
          </xdr:nvSpPr>
          <xdr:spPr>
            <a:xfrm>
              <a:off x="76200" y="19126200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8EA58E-4834-4CCA-B35F-ECB4749EA4CF}"/>
                </a:ext>
              </a:extLst>
            </xdr:cNvPr>
            <xdr:cNvSpPr txBox="1"/>
          </xdr:nvSpPr>
          <xdr:spPr>
            <a:xfrm>
              <a:off x="76200" y="19126200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102</xdr:row>
      <xdr:rowOff>9525</xdr:rowOff>
    </xdr:from>
    <xdr:ext cx="191270" cy="1781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9C01E2-7942-4F7F-B20C-C318BF16BF27}"/>
                </a:ext>
              </a:extLst>
            </xdr:cNvPr>
            <xdr:cNvSpPr txBox="1"/>
          </xdr:nvSpPr>
          <xdr:spPr>
            <a:xfrm>
              <a:off x="790575" y="19488150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9C01E2-7942-4F7F-B20C-C318BF16BF27}"/>
                </a:ext>
              </a:extLst>
            </xdr:cNvPr>
            <xdr:cNvSpPr txBox="1"/>
          </xdr:nvSpPr>
          <xdr:spPr>
            <a:xfrm>
              <a:off x="790575" y="19488150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104</xdr:row>
      <xdr:rowOff>9525</xdr:rowOff>
    </xdr:from>
    <xdr:ext cx="256993" cy="1781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982CFAE-5E9E-47F0-AC27-AD6D3EC53569}"/>
                </a:ext>
              </a:extLst>
            </xdr:cNvPr>
            <xdr:cNvSpPr txBox="1"/>
          </xdr:nvSpPr>
          <xdr:spPr>
            <a:xfrm>
              <a:off x="133350" y="19869150"/>
              <a:ext cx="256993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982CFAE-5E9E-47F0-AC27-AD6D3EC53569}"/>
                </a:ext>
              </a:extLst>
            </xdr:cNvPr>
            <xdr:cNvSpPr txBox="1"/>
          </xdr:nvSpPr>
          <xdr:spPr>
            <a:xfrm>
              <a:off x="133350" y="19869150"/>
              <a:ext cx="256993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104</xdr:row>
      <xdr:rowOff>19050</xdr:rowOff>
    </xdr:from>
    <xdr:ext cx="191270" cy="1781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16418F-7420-4038-A117-CF669FF81733}"/>
                </a:ext>
              </a:extLst>
            </xdr:cNvPr>
            <xdr:cNvSpPr txBox="1"/>
          </xdr:nvSpPr>
          <xdr:spPr>
            <a:xfrm>
              <a:off x="819150" y="19878675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16418F-7420-4038-A117-CF669FF81733}"/>
                </a:ext>
              </a:extLst>
            </xdr:cNvPr>
            <xdr:cNvSpPr txBox="1"/>
          </xdr:nvSpPr>
          <xdr:spPr>
            <a:xfrm>
              <a:off x="819150" y="19878675"/>
              <a:ext cx="19127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109</xdr:row>
      <xdr:rowOff>28575</xdr:rowOff>
    </xdr:from>
    <xdr:ext cx="188257" cy="177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039C7E9-DF47-4D43-886E-EC414C04CC50}"/>
                </a:ext>
              </a:extLst>
            </xdr:cNvPr>
            <xdr:cNvSpPr txBox="1"/>
          </xdr:nvSpPr>
          <xdr:spPr>
            <a:xfrm>
              <a:off x="180975" y="20840700"/>
              <a:ext cx="188257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039C7E9-DF47-4D43-886E-EC414C04CC50}"/>
                </a:ext>
              </a:extLst>
            </xdr:cNvPr>
            <xdr:cNvSpPr txBox="1"/>
          </xdr:nvSpPr>
          <xdr:spPr>
            <a:xfrm>
              <a:off x="180975" y="20840700"/>
              <a:ext cx="188257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107</xdr:row>
      <xdr:rowOff>19050</xdr:rowOff>
    </xdr:from>
    <xdr:ext cx="188257" cy="177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35626D-5FB0-416F-A754-68A6263A37F9}"/>
                </a:ext>
              </a:extLst>
            </xdr:cNvPr>
            <xdr:cNvSpPr txBox="1"/>
          </xdr:nvSpPr>
          <xdr:spPr>
            <a:xfrm>
              <a:off x="161925" y="204501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35626D-5FB0-416F-A754-68A6263A37F9}"/>
                </a:ext>
              </a:extLst>
            </xdr:cNvPr>
            <xdr:cNvSpPr txBox="1"/>
          </xdr:nvSpPr>
          <xdr:spPr>
            <a:xfrm>
              <a:off x="161925" y="204501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106</xdr:row>
      <xdr:rowOff>9525</xdr:rowOff>
    </xdr:from>
    <xdr:ext cx="188257" cy="1774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8E03360-B720-4ABB-BB4C-9A9D81513700}"/>
                </a:ext>
              </a:extLst>
            </xdr:cNvPr>
            <xdr:cNvSpPr txBox="1"/>
          </xdr:nvSpPr>
          <xdr:spPr>
            <a:xfrm>
              <a:off x="161925" y="20250150"/>
              <a:ext cx="188257" cy="177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8E03360-B720-4ABB-BB4C-9A9D81513700}"/>
                </a:ext>
              </a:extLst>
            </xdr:cNvPr>
            <xdr:cNvSpPr txBox="1"/>
          </xdr:nvSpPr>
          <xdr:spPr>
            <a:xfrm>
              <a:off x="161925" y="20250150"/>
              <a:ext cx="188257" cy="177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108</xdr:row>
      <xdr:rowOff>19050</xdr:rowOff>
    </xdr:from>
    <xdr:ext cx="188257" cy="177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9261864-27BE-445F-9B50-F1D179D6C85F}"/>
                </a:ext>
              </a:extLst>
            </xdr:cNvPr>
            <xdr:cNvSpPr txBox="1"/>
          </xdr:nvSpPr>
          <xdr:spPr>
            <a:xfrm>
              <a:off x="171450" y="206406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9261864-27BE-445F-9B50-F1D179D6C85F}"/>
                </a:ext>
              </a:extLst>
            </xdr:cNvPr>
            <xdr:cNvSpPr txBox="1"/>
          </xdr:nvSpPr>
          <xdr:spPr>
            <a:xfrm>
              <a:off x="171450" y="206406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111</xdr:row>
      <xdr:rowOff>19050</xdr:rowOff>
    </xdr:from>
    <xdr:ext cx="188257" cy="177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14CF070-9DBF-4185-864A-DCFB1B6AC920}"/>
                </a:ext>
              </a:extLst>
            </xdr:cNvPr>
            <xdr:cNvSpPr txBox="1"/>
          </xdr:nvSpPr>
          <xdr:spPr>
            <a:xfrm>
              <a:off x="885825" y="212121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14CF070-9DBF-4185-864A-DCFB1B6AC920}"/>
                </a:ext>
              </a:extLst>
            </xdr:cNvPr>
            <xdr:cNvSpPr txBox="1"/>
          </xdr:nvSpPr>
          <xdr:spPr>
            <a:xfrm>
              <a:off x="885825" y="21212175"/>
              <a:ext cx="188257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112</xdr:row>
      <xdr:rowOff>19050</xdr:rowOff>
    </xdr:from>
    <xdr:ext cx="253980" cy="177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8179C21-DDC6-4153-A3BE-072FFEF9B622}"/>
                </a:ext>
              </a:extLst>
            </xdr:cNvPr>
            <xdr:cNvSpPr txBox="1"/>
          </xdr:nvSpPr>
          <xdr:spPr>
            <a:xfrm>
              <a:off x="152400" y="21402675"/>
              <a:ext cx="253980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8179C21-DDC6-4153-A3BE-072FFEF9B622}"/>
                </a:ext>
              </a:extLst>
            </xdr:cNvPr>
            <xdr:cNvSpPr txBox="1"/>
          </xdr:nvSpPr>
          <xdr:spPr>
            <a:xfrm>
              <a:off x="152400" y="21402675"/>
              <a:ext cx="253980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114</xdr:row>
      <xdr:rowOff>9525</xdr:rowOff>
    </xdr:from>
    <xdr:ext cx="191270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DF73C10-BD7E-444E-8875-338B606B35DD}"/>
                </a:ext>
              </a:extLst>
            </xdr:cNvPr>
            <xdr:cNvSpPr txBox="1"/>
          </xdr:nvSpPr>
          <xdr:spPr>
            <a:xfrm>
              <a:off x="152400" y="21774150"/>
              <a:ext cx="191270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DF73C10-BD7E-444E-8875-338B606B35DD}"/>
                </a:ext>
              </a:extLst>
            </xdr:cNvPr>
            <xdr:cNvSpPr txBox="1"/>
          </xdr:nvSpPr>
          <xdr:spPr>
            <a:xfrm>
              <a:off x="152400" y="21774150"/>
              <a:ext cx="191270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115</xdr:row>
      <xdr:rowOff>9525</xdr:rowOff>
    </xdr:from>
    <xdr:ext cx="191270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F7F0FBE-5DF7-4280-9C40-302433B7DAF3}"/>
                </a:ext>
              </a:extLst>
            </xdr:cNvPr>
            <xdr:cNvSpPr txBox="1"/>
          </xdr:nvSpPr>
          <xdr:spPr>
            <a:xfrm>
              <a:off x="161925" y="219646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F7F0FBE-5DF7-4280-9C40-302433B7DAF3}"/>
                </a:ext>
              </a:extLst>
            </xdr:cNvPr>
            <xdr:cNvSpPr txBox="1"/>
          </xdr:nvSpPr>
          <xdr:spPr>
            <a:xfrm>
              <a:off x="161925" y="219646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116</xdr:row>
      <xdr:rowOff>9525</xdr:rowOff>
    </xdr:from>
    <xdr:ext cx="191270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A1E0A13-1B38-4E95-A653-33531BF3A0D2}"/>
                </a:ext>
              </a:extLst>
            </xdr:cNvPr>
            <xdr:cNvSpPr txBox="1"/>
          </xdr:nvSpPr>
          <xdr:spPr>
            <a:xfrm>
              <a:off x="161925" y="221551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A1E0A13-1B38-4E95-A653-33531BF3A0D2}"/>
                </a:ext>
              </a:extLst>
            </xdr:cNvPr>
            <xdr:cNvSpPr txBox="1"/>
          </xdr:nvSpPr>
          <xdr:spPr>
            <a:xfrm>
              <a:off x="161925" y="221551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117</xdr:row>
      <xdr:rowOff>19050</xdr:rowOff>
    </xdr:from>
    <xdr:ext cx="191270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EF554F-F9A7-40D0-8144-BF4AE39443A9}"/>
                </a:ext>
              </a:extLst>
            </xdr:cNvPr>
            <xdr:cNvSpPr txBox="1"/>
          </xdr:nvSpPr>
          <xdr:spPr>
            <a:xfrm>
              <a:off x="152400" y="22355175"/>
              <a:ext cx="19127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EF554F-F9A7-40D0-8144-BF4AE39443A9}"/>
                </a:ext>
              </a:extLst>
            </xdr:cNvPr>
            <xdr:cNvSpPr txBox="1"/>
          </xdr:nvSpPr>
          <xdr:spPr>
            <a:xfrm>
              <a:off x="152400" y="22355175"/>
              <a:ext cx="19127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119</xdr:row>
      <xdr:rowOff>9525</xdr:rowOff>
    </xdr:from>
    <xdr:ext cx="191270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85FE8A9-B54C-4869-9669-BAF77B6B2ADF}"/>
                </a:ext>
              </a:extLst>
            </xdr:cNvPr>
            <xdr:cNvSpPr txBox="1"/>
          </xdr:nvSpPr>
          <xdr:spPr>
            <a:xfrm>
              <a:off x="790575" y="227266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85FE8A9-B54C-4869-9669-BAF77B6B2ADF}"/>
                </a:ext>
              </a:extLst>
            </xdr:cNvPr>
            <xdr:cNvSpPr txBox="1"/>
          </xdr:nvSpPr>
          <xdr:spPr>
            <a:xfrm>
              <a:off x="790575" y="22726650"/>
              <a:ext cx="19127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142875</xdr:colOff>
      <xdr:row>120</xdr:row>
      <xdr:rowOff>19050</xdr:rowOff>
    </xdr:from>
    <xdr:ext cx="256993" cy="1779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947D705-2104-4858-AFA1-2CD53B0E9245}"/>
                </a:ext>
              </a:extLst>
            </xdr:cNvPr>
            <xdr:cNvSpPr txBox="1"/>
          </xdr:nvSpPr>
          <xdr:spPr>
            <a:xfrm>
              <a:off x="142875" y="22926675"/>
              <a:ext cx="256993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947D705-2104-4858-AFA1-2CD53B0E9245}"/>
                </a:ext>
              </a:extLst>
            </xdr:cNvPr>
            <xdr:cNvSpPr txBox="1"/>
          </xdr:nvSpPr>
          <xdr:spPr>
            <a:xfrm>
              <a:off x="142875" y="22926675"/>
              <a:ext cx="256993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209550</xdr:colOff>
      <xdr:row>122</xdr:row>
      <xdr:rowOff>0</xdr:rowOff>
    </xdr:from>
    <xdr:ext cx="191270" cy="1782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D7D94A5-4073-4727-B384-36855A6E0D31}"/>
                </a:ext>
              </a:extLst>
            </xdr:cNvPr>
            <xdr:cNvSpPr txBox="1"/>
          </xdr:nvSpPr>
          <xdr:spPr>
            <a:xfrm>
              <a:off x="209550" y="23288625"/>
              <a:ext cx="19127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D7D94A5-4073-4727-B384-36855A6E0D31}"/>
                </a:ext>
              </a:extLst>
            </xdr:cNvPr>
            <xdr:cNvSpPr txBox="1"/>
          </xdr:nvSpPr>
          <xdr:spPr>
            <a:xfrm>
              <a:off x="209550" y="23288625"/>
              <a:ext cx="19127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209550</xdr:colOff>
      <xdr:row>123</xdr:row>
      <xdr:rowOff>19050</xdr:rowOff>
    </xdr:from>
    <xdr:ext cx="191270" cy="1784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619748C-3F12-4B8D-B30E-3312F5792B1D}"/>
                </a:ext>
              </a:extLst>
            </xdr:cNvPr>
            <xdr:cNvSpPr txBox="1"/>
          </xdr:nvSpPr>
          <xdr:spPr>
            <a:xfrm>
              <a:off x="209550" y="23498175"/>
              <a:ext cx="19127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619748C-3F12-4B8D-B30E-3312F5792B1D}"/>
                </a:ext>
              </a:extLst>
            </xdr:cNvPr>
            <xdr:cNvSpPr txBox="1"/>
          </xdr:nvSpPr>
          <xdr:spPr>
            <a:xfrm>
              <a:off x="209550" y="23498175"/>
              <a:ext cx="19127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200025</xdr:colOff>
      <xdr:row>124</xdr:row>
      <xdr:rowOff>19050</xdr:rowOff>
    </xdr:from>
    <xdr:ext cx="191270" cy="1784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82B02A6-2C39-428F-9832-7E20C17B962A}"/>
                </a:ext>
              </a:extLst>
            </xdr:cNvPr>
            <xdr:cNvSpPr txBox="1"/>
          </xdr:nvSpPr>
          <xdr:spPr>
            <a:xfrm>
              <a:off x="200025" y="23688675"/>
              <a:ext cx="19127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82B02A6-2C39-428F-9832-7E20C17B962A}"/>
                </a:ext>
              </a:extLst>
            </xdr:cNvPr>
            <xdr:cNvSpPr txBox="1"/>
          </xdr:nvSpPr>
          <xdr:spPr>
            <a:xfrm>
              <a:off x="200025" y="23688675"/>
              <a:ext cx="19127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125</xdr:row>
      <xdr:rowOff>9525</xdr:rowOff>
    </xdr:from>
    <xdr:ext cx="191270" cy="1780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468AE23-9D33-4B00-B3C5-280ECF30C812}"/>
                </a:ext>
              </a:extLst>
            </xdr:cNvPr>
            <xdr:cNvSpPr txBox="1"/>
          </xdr:nvSpPr>
          <xdr:spPr>
            <a:xfrm>
              <a:off x="190500" y="23869650"/>
              <a:ext cx="19127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468AE23-9D33-4B00-B3C5-280ECF30C812}"/>
                </a:ext>
              </a:extLst>
            </xdr:cNvPr>
            <xdr:cNvSpPr txBox="1"/>
          </xdr:nvSpPr>
          <xdr:spPr>
            <a:xfrm>
              <a:off x="190500" y="23869650"/>
              <a:ext cx="19127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127</xdr:row>
      <xdr:rowOff>0</xdr:rowOff>
    </xdr:from>
    <xdr:ext cx="191270" cy="1782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38F48B-F237-4450-8FCB-60C7C0B228AD}"/>
                </a:ext>
              </a:extLst>
            </xdr:cNvPr>
            <xdr:cNvSpPr txBox="1"/>
          </xdr:nvSpPr>
          <xdr:spPr>
            <a:xfrm>
              <a:off x="790575" y="24241125"/>
              <a:ext cx="19127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38F48B-F237-4450-8FCB-60C7C0B228AD}"/>
                </a:ext>
              </a:extLst>
            </xdr:cNvPr>
            <xdr:cNvSpPr txBox="1"/>
          </xdr:nvSpPr>
          <xdr:spPr>
            <a:xfrm>
              <a:off x="790575" y="24241125"/>
              <a:ext cx="19127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133350</xdr:colOff>
      <xdr:row>134</xdr:row>
      <xdr:rowOff>28575</xdr:rowOff>
    </xdr:from>
    <xdr:ext cx="19127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72442FAC-5693-4058-809B-F12CE0112DBF}"/>
                </a:ext>
              </a:extLst>
            </xdr:cNvPr>
            <xdr:cNvSpPr txBox="1"/>
          </xdr:nvSpPr>
          <xdr:spPr>
            <a:xfrm>
              <a:off x="742950" y="25603200"/>
              <a:ext cx="19127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72442FAC-5693-4058-809B-F12CE0112DBF}"/>
                </a:ext>
              </a:extLst>
            </xdr:cNvPr>
            <xdr:cNvSpPr txBox="1"/>
          </xdr:nvSpPr>
          <xdr:spPr>
            <a:xfrm>
              <a:off x="742950" y="25603200"/>
              <a:ext cx="19127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141</xdr:row>
      <xdr:rowOff>9525</xdr:rowOff>
    </xdr:from>
    <xdr:ext cx="191270" cy="1809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C7BF989-4307-4C4A-A113-32A6FDA4811E}"/>
                </a:ext>
              </a:extLst>
            </xdr:cNvPr>
            <xdr:cNvSpPr txBox="1"/>
          </xdr:nvSpPr>
          <xdr:spPr>
            <a:xfrm>
              <a:off x="771525" y="26917650"/>
              <a:ext cx="191270" cy="180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C7BF989-4307-4C4A-A113-32A6FDA4811E}"/>
                </a:ext>
              </a:extLst>
            </xdr:cNvPr>
            <xdr:cNvSpPr txBox="1"/>
          </xdr:nvSpPr>
          <xdr:spPr>
            <a:xfrm>
              <a:off x="771525" y="26917650"/>
              <a:ext cx="191270" cy="180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148</xdr:row>
      <xdr:rowOff>9525</xdr:rowOff>
    </xdr:from>
    <xdr:ext cx="191270" cy="178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518B542-E654-4AA9-9607-16DD65282C6E}"/>
                </a:ext>
              </a:extLst>
            </xdr:cNvPr>
            <xdr:cNvSpPr txBox="1"/>
          </xdr:nvSpPr>
          <xdr:spPr>
            <a:xfrm>
              <a:off x="819150" y="28060650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518B542-E654-4AA9-9607-16DD65282C6E}"/>
                </a:ext>
              </a:extLst>
            </xdr:cNvPr>
            <xdr:cNvSpPr txBox="1"/>
          </xdr:nvSpPr>
          <xdr:spPr>
            <a:xfrm>
              <a:off x="819150" y="28060650"/>
              <a:ext cx="191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155</xdr:row>
      <xdr:rowOff>19050</xdr:rowOff>
    </xdr:from>
    <xdr:ext cx="191270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5C77EFB-D8C5-42E3-859E-EED653BF4663}"/>
                </a:ext>
              </a:extLst>
            </xdr:cNvPr>
            <xdr:cNvSpPr txBox="1"/>
          </xdr:nvSpPr>
          <xdr:spPr>
            <a:xfrm>
              <a:off x="790575" y="29594175"/>
              <a:ext cx="19127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5C77EFB-D8C5-42E3-859E-EED653BF4663}"/>
                </a:ext>
              </a:extLst>
            </xdr:cNvPr>
            <xdr:cNvSpPr txBox="1"/>
          </xdr:nvSpPr>
          <xdr:spPr>
            <a:xfrm>
              <a:off x="790575" y="29594175"/>
              <a:ext cx="19127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7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157</xdr:row>
      <xdr:rowOff>0</xdr:rowOff>
    </xdr:from>
    <xdr:ext cx="262764" cy="181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21EF9B03-262B-4B99-9C13-99DFFEBA8681}"/>
                </a:ext>
              </a:extLst>
            </xdr:cNvPr>
            <xdr:cNvSpPr txBox="1"/>
          </xdr:nvSpPr>
          <xdr:spPr>
            <a:xfrm>
              <a:off x="609600" y="29956125"/>
              <a:ext cx="262764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21EF9B03-262B-4B99-9C13-99DFFEBA8681}"/>
                </a:ext>
              </a:extLst>
            </xdr:cNvPr>
            <xdr:cNvSpPr txBox="1"/>
          </xdr:nvSpPr>
          <xdr:spPr>
            <a:xfrm>
              <a:off x="609600" y="29956125"/>
              <a:ext cx="262764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157</xdr:row>
      <xdr:rowOff>0</xdr:rowOff>
    </xdr:from>
    <xdr:ext cx="262764" cy="1819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18F243C-8987-4E14-B0B0-1ACD5E77E1EF}"/>
                </a:ext>
              </a:extLst>
            </xdr:cNvPr>
            <xdr:cNvSpPr txBox="1"/>
          </xdr:nvSpPr>
          <xdr:spPr>
            <a:xfrm>
              <a:off x="1219200" y="29956125"/>
              <a:ext cx="262764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18F243C-8987-4E14-B0B0-1ACD5E77E1EF}"/>
                </a:ext>
              </a:extLst>
            </xdr:cNvPr>
            <xdr:cNvSpPr txBox="1"/>
          </xdr:nvSpPr>
          <xdr:spPr>
            <a:xfrm>
              <a:off x="1219200" y="29956125"/>
              <a:ext cx="262764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157</xdr:row>
      <xdr:rowOff>0</xdr:rowOff>
    </xdr:from>
    <xdr:ext cx="262764" cy="1819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F4DFE072-2F9D-4C60-BCC6-3DB5DBDBCA96}"/>
                </a:ext>
              </a:extLst>
            </xdr:cNvPr>
            <xdr:cNvSpPr txBox="1"/>
          </xdr:nvSpPr>
          <xdr:spPr>
            <a:xfrm>
              <a:off x="1828800" y="29956125"/>
              <a:ext cx="262764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F4DFE072-2F9D-4C60-BCC6-3DB5DBDBCA96}"/>
                </a:ext>
              </a:extLst>
            </xdr:cNvPr>
            <xdr:cNvSpPr txBox="1"/>
          </xdr:nvSpPr>
          <xdr:spPr>
            <a:xfrm>
              <a:off x="1828800" y="29956125"/>
              <a:ext cx="262764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157</xdr:row>
      <xdr:rowOff>0</xdr:rowOff>
    </xdr:from>
    <xdr:ext cx="262764" cy="181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482FD98-31EC-46CF-8257-FADF9C401DAB}"/>
                </a:ext>
              </a:extLst>
            </xdr:cNvPr>
            <xdr:cNvSpPr txBox="1"/>
          </xdr:nvSpPr>
          <xdr:spPr>
            <a:xfrm>
              <a:off x="2438400" y="29956125"/>
              <a:ext cx="262764" cy="181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482FD98-31EC-46CF-8257-FADF9C401DAB}"/>
                </a:ext>
              </a:extLst>
            </xdr:cNvPr>
            <xdr:cNvSpPr txBox="1"/>
          </xdr:nvSpPr>
          <xdr:spPr>
            <a:xfrm>
              <a:off x="2438400" y="29956125"/>
              <a:ext cx="262764" cy="181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〖∂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157</xdr:row>
      <xdr:rowOff>0</xdr:rowOff>
    </xdr:from>
    <xdr:ext cx="197042" cy="181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BDA8DA9-6245-4AC2-9B5E-C440FE6B3B2A}"/>
                </a:ext>
              </a:extLst>
            </xdr:cNvPr>
            <xdr:cNvSpPr txBox="1"/>
          </xdr:nvSpPr>
          <xdr:spPr>
            <a:xfrm>
              <a:off x="3048000" y="29956125"/>
              <a:ext cx="197042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BDA8DA9-6245-4AC2-9B5E-C440FE6B3B2A}"/>
                </a:ext>
              </a:extLst>
            </xdr:cNvPr>
            <xdr:cNvSpPr txBox="1"/>
          </xdr:nvSpPr>
          <xdr:spPr>
            <a:xfrm>
              <a:off x="3048000" y="29956125"/>
              <a:ext cx="197042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157</xdr:row>
      <xdr:rowOff>0</xdr:rowOff>
    </xdr:from>
    <xdr:ext cx="197042" cy="1819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ED67084-D39C-491F-837A-BA8B2CDC9924}"/>
                </a:ext>
              </a:extLst>
            </xdr:cNvPr>
            <xdr:cNvSpPr txBox="1"/>
          </xdr:nvSpPr>
          <xdr:spPr>
            <a:xfrm>
              <a:off x="4076700" y="29956125"/>
              <a:ext cx="197042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ED67084-D39C-491F-837A-BA8B2CDC9924}"/>
                </a:ext>
              </a:extLst>
            </xdr:cNvPr>
            <xdr:cNvSpPr txBox="1"/>
          </xdr:nvSpPr>
          <xdr:spPr>
            <a:xfrm>
              <a:off x="4076700" y="29956125"/>
              <a:ext cx="197042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157</xdr:row>
      <xdr:rowOff>0</xdr:rowOff>
    </xdr:from>
    <xdr:ext cx="197042" cy="1819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D657258-4DF8-4414-B3A4-C10B39981078}"/>
                </a:ext>
              </a:extLst>
            </xdr:cNvPr>
            <xdr:cNvSpPr txBox="1"/>
          </xdr:nvSpPr>
          <xdr:spPr>
            <a:xfrm>
              <a:off x="4667250" y="29956125"/>
              <a:ext cx="197042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D657258-4DF8-4414-B3A4-C10B39981078}"/>
                </a:ext>
              </a:extLst>
            </xdr:cNvPr>
            <xdr:cNvSpPr txBox="1"/>
          </xdr:nvSpPr>
          <xdr:spPr>
            <a:xfrm>
              <a:off x="4667250" y="29956125"/>
              <a:ext cx="197042" cy="1819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157</xdr:row>
      <xdr:rowOff>0</xdr:rowOff>
    </xdr:from>
    <xdr:ext cx="197042" cy="1815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141BDBD-DDBF-4435-8979-E8FC24B162E1}"/>
                </a:ext>
              </a:extLst>
            </xdr:cNvPr>
            <xdr:cNvSpPr txBox="1"/>
          </xdr:nvSpPr>
          <xdr:spPr>
            <a:xfrm>
              <a:off x="5276850" y="29956125"/>
              <a:ext cx="197042" cy="181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141BDBD-DDBF-4435-8979-E8FC24B162E1}"/>
                </a:ext>
              </a:extLst>
            </xdr:cNvPr>
            <xdr:cNvSpPr txBox="1"/>
          </xdr:nvSpPr>
          <xdr:spPr>
            <a:xfrm>
              <a:off x="5276850" y="29956125"/>
              <a:ext cx="197042" cy="1815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𝑘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topLeftCell="A133" workbookViewId="0">
      <selection activeCell="B168" sqref="B168"/>
    </sheetView>
  </sheetViews>
  <sheetFormatPr defaultRowHeight="15" x14ac:dyDescent="0.25"/>
  <cols>
    <col min="6" max="6" width="15.42578125" customWidth="1"/>
    <col min="7" max="7" width="8.85546875" customWidth="1"/>
    <col min="11" max="11" width="15.5703125" customWidth="1"/>
  </cols>
  <sheetData>
    <row r="1" spans="1:13" x14ac:dyDescent="0.25">
      <c r="A1" s="1">
        <v>3.3889999999999998</v>
      </c>
      <c r="B1" s="1">
        <v>0.27300000000000002</v>
      </c>
      <c r="C1" s="1">
        <v>0.126</v>
      </c>
      <c r="D1" s="1">
        <v>0.41799999999999998</v>
      </c>
      <c r="E1" s="19">
        <v>0.14399999999999999</v>
      </c>
      <c r="F1" s="37">
        <v>1</v>
      </c>
    </row>
    <row r="2" spans="1:13" x14ac:dyDescent="0.25">
      <c r="A2" s="1">
        <v>0.32900000000000001</v>
      </c>
      <c r="B2" s="1">
        <v>2.7959999999999998</v>
      </c>
      <c r="C2" s="1">
        <v>0.17899999999999999</v>
      </c>
      <c r="D2" s="1">
        <v>0.27800000000000002</v>
      </c>
      <c r="E2" s="19">
        <v>0.29699999999999999</v>
      </c>
      <c r="F2" s="38"/>
    </row>
    <row r="3" spans="1:13" x14ac:dyDescent="0.25">
      <c r="A3" s="1">
        <v>0.186</v>
      </c>
      <c r="B3" s="1">
        <v>0.27500000000000002</v>
      </c>
      <c r="C3" s="1">
        <v>2.9870000000000001</v>
      </c>
      <c r="D3" s="1">
        <v>0.316</v>
      </c>
      <c r="E3" s="19">
        <v>0.52900000000000003</v>
      </c>
      <c r="F3" s="38"/>
    </row>
    <row r="4" spans="1:13" x14ac:dyDescent="0.25">
      <c r="A4" s="1">
        <v>0.19700000000000001</v>
      </c>
      <c r="B4" s="1">
        <v>0.219</v>
      </c>
      <c r="C4" s="1">
        <v>0.27400000000000002</v>
      </c>
      <c r="D4" s="1">
        <v>3.1269999999999998</v>
      </c>
      <c r="E4" s="19">
        <v>0.86899999999999999</v>
      </c>
      <c r="F4" s="38"/>
    </row>
    <row r="5" spans="1:13" x14ac:dyDescent="0.25">
      <c r="A5" s="5"/>
      <c r="B5" s="6"/>
      <c r="C5" s="6"/>
      <c r="D5" s="6"/>
      <c r="E5" s="6"/>
      <c r="F5" s="38"/>
    </row>
    <row r="6" spans="1:13" x14ac:dyDescent="0.25">
      <c r="A6" s="5"/>
      <c r="B6" s="6"/>
      <c r="C6" s="6"/>
      <c r="D6" s="6"/>
      <c r="E6" s="6"/>
      <c r="F6" s="38"/>
    </row>
    <row r="7" spans="1:13" x14ac:dyDescent="0.25">
      <c r="A7" s="1">
        <v>3.3889999999999998</v>
      </c>
      <c r="B7" s="1">
        <v>0.27300000000000002</v>
      </c>
      <c r="C7" s="1">
        <v>0.126</v>
      </c>
      <c r="D7" s="1">
        <v>0.41799999999999998</v>
      </c>
      <c r="E7" s="19">
        <v>0.14399999999999999</v>
      </c>
      <c r="F7" s="38"/>
    </row>
    <row r="8" spans="1:13" x14ac:dyDescent="0.25">
      <c r="A8" s="1">
        <f>-A2/$A$1*A1+A2</f>
        <v>0</v>
      </c>
      <c r="B8" s="1">
        <f t="shared" ref="B8:E8" si="0">-B2/$A$1*B1+B2</f>
        <v>2.5707689583948063</v>
      </c>
      <c r="C8" s="1">
        <f t="shared" si="0"/>
        <v>0.17234493951017998</v>
      </c>
      <c r="D8" s="1">
        <f t="shared" si="0"/>
        <v>0.24371141929772797</v>
      </c>
      <c r="E8" s="19">
        <f t="shared" si="0"/>
        <v>0.28438034818530539</v>
      </c>
      <c r="F8" s="38"/>
      <c r="G8" s="25" t="s">
        <v>12</v>
      </c>
      <c r="H8" s="25"/>
      <c r="I8" s="25"/>
      <c r="J8" s="25"/>
      <c r="K8" s="25"/>
      <c r="L8" s="25"/>
      <c r="M8" s="25"/>
    </row>
    <row r="9" spans="1:13" x14ac:dyDescent="0.25">
      <c r="A9" s="1">
        <f>-A3/$A$1*A1+A3</f>
        <v>0</v>
      </c>
      <c r="B9" s="1">
        <f>-B3/$A$1*B1+B3</f>
        <v>0.25284744762466804</v>
      </c>
      <c r="C9" s="1">
        <f t="shared" ref="C9:E9" si="1">-C3/$A$1*C1+C3</f>
        <v>2.8759460017704339</v>
      </c>
      <c r="D9" s="1">
        <f t="shared" si="1"/>
        <v>0.27702449100029508</v>
      </c>
      <c r="E9" s="19">
        <f t="shared" si="1"/>
        <v>0.5065225730303925</v>
      </c>
      <c r="F9" s="38"/>
      <c r="G9" s="25"/>
      <c r="H9" s="25"/>
      <c r="I9" s="25"/>
      <c r="J9" s="25"/>
      <c r="K9" s="25"/>
      <c r="L9" s="25"/>
      <c r="M9" s="25"/>
    </row>
    <row r="10" spans="1:13" x14ac:dyDescent="0.25">
      <c r="A10" s="1">
        <f>-A4/$A$1*A1+A4</f>
        <v>0</v>
      </c>
      <c r="B10" s="1">
        <f t="shared" ref="B10:E10" si="2">-B4/$A$1*B1+B4</f>
        <v>0.20135851283564474</v>
      </c>
      <c r="C10" s="1">
        <f t="shared" si="2"/>
        <v>0.26381292416642077</v>
      </c>
      <c r="D10" s="1">
        <f t="shared" si="2"/>
        <v>2.7413151372086157</v>
      </c>
      <c r="E10" s="19">
        <f t="shared" si="2"/>
        <v>0.83207583357922688</v>
      </c>
      <c r="F10" s="38"/>
      <c r="G10" s="25"/>
      <c r="H10" s="25"/>
      <c r="I10" s="25"/>
      <c r="J10" s="25"/>
      <c r="K10" s="25"/>
      <c r="L10" s="25"/>
      <c r="M10" s="25"/>
    </row>
    <row r="11" spans="1:13" x14ac:dyDescent="0.25">
      <c r="A11" s="5"/>
      <c r="B11" s="6"/>
      <c r="C11" s="6"/>
      <c r="D11" s="6"/>
      <c r="E11" s="6"/>
      <c r="F11" s="38"/>
      <c r="G11" s="25"/>
      <c r="H11" s="25"/>
      <c r="I11" s="25"/>
      <c r="J11" s="25"/>
      <c r="K11" s="25"/>
      <c r="L11" s="25"/>
      <c r="M11" s="25"/>
    </row>
    <row r="12" spans="1:13" x14ac:dyDescent="0.25">
      <c r="A12" s="5"/>
      <c r="B12" s="6"/>
      <c r="C12" s="6"/>
      <c r="D12" s="6"/>
      <c r="E12" s="6"/>
      <c r="F12" s="38"/>
    </row>
    <row r="13" spans="1:13" x14ac:dyDescent="0.25">
      <c r="A13" s="1">
        <v>3.3889999999999998</v>
      </c>
      <c r="B13" s="1">
        <v>0.27300000000000002</v>
      </c>
      <c r="C13" s="1">
        <v>0.126</v>
      </c>
      <c r="D13" s="1">
        <v>0.41799999999999998</v>
      </c>
      <c r="E13" s="19">
        <v>0.14399999999999999</v>
      </c>
      <c r="F13" s="38"/>
    </row>
    <row r="14" spans="1:13" x14ac:dyDescent="0.25">
      <c r="A14" s="1">
        <v>0</v>
      </c>
      <c r="B14" s="1">
        <v>2.5707689583948063</v>
      </c>
      <c r="C14" s="1">
        <v>0.17234493951017998</v>
      </c>
      <c r="D14" s="1">
        <v>0.24371141929772797</v>
      </c>
      <c r="E14" s="19">
        <v>0.28438034818530539</v>
      </c>
      <c r="F14" s="38"/>
    </row>
    <row r="15" spans="1:13" x14ac:dyDescent="0.25">
      <c r="A15" s="1">
        <v>0</v>
      </c>
      <c r="B15" s="1">
        <f>-B9/$B$8*B8+B9</f>
        <v>0</v>
      </c>
      <c r="C15" s="1">
        <f>-C9/$B$8*C8+C9</f>
        <v>2.6831419234065979</v>
      </c>
      <c r="D15" s="1">
        <f>-D9/$B$8*D8+D9</f>
        <v>0.25076229747977408</v>
      </c>
      <c r="E15" s="19">
        <f>-E9/$B$8*E8+E9</f>
        <v>0.45049067439876989</v>
      </c>
      <c r="F15" s="38"/>
    </row>
    <row r="16" spans="1:13" x14ac:dyDescent="0.25">
      <c r="A16" s="1">
        <v>0</v>
      </c>
      <c r="B16" s="1">
        <f>-B10/$B$8*B8+B10</f>
        <v>0</v>
      </c>
      <c r="C16" s="1">
        <f>-C10/$B$8*C8+C10</f>
        <v>0.246126845334251</v>
      </c>
      <c r="D16" s="1">
        <f>-D10/$B$8*D8+D10</f>
        <v>2.4814357728457388</v>
      </c>
      <c r="E16" s="19">
        <f>-E10/$B$8*E8+E10</f>
        <v>0.74003099442822495</v>
      </c>
      <c r="F16" s="38"/>
    </row>
    <row r="17" spans="1:6" x14ac:dyDescent="0.25">
      <c r="A17" s="5"/>
      <c r="B17" s="6"/>
      <c r="C17" s="6"/>
      <c r="D17" s="6"/>
      <c r="E17" s="6"/>
      <c r="F17" s="38"/>
    </row>
    <row r="18" spans="1:6" x14ac:dyDescent="0.25">
      <c r="A18" s="5"/>
      <c r="B18" s="6"/>
      <c r="C18" s="6"/>
      <c r="D18" s="6"/>
      <c r="E18" s="6"/>
      <c r="F18" s="38"/>
    </row>
    <row r="19" spans="1:6" x14ac:dyDescent="0.25">
      <c r="A19" s="1">
        <v>3.3889999999999998</v>
      </c>
      <c r="B19" s="1">
        <v>0.27300000000000002</v>
      </c>
      <c r="C19" s="1">
        <v>0.126</v>
      </c>
      <c r="D19" s="1">
        <v>0.41799999999999998</v>
      </c>
      <c r="E19" s="19">
        <v>0.14399999999999999</v>
      </c>
      <c r="F19" s="38"/>
    </row>
    <row r="20" spans="1:6" x14ac:dyDescent="0.25">
      <c r="A20" s="1">
        <v>0</v>
      </c>
      <c r="B20" s="1">
        <v>2.5707689583948063</v>
      </c>
      <c r="C20" s="1">
        <v>0.17234493951017998</v>
      </c>
      <c r="D20" s="1">
        <v>0.24371141929772797</v>
      </c>
      <c r="E20" s="19">
        <v>0.28438034818530539</v>
      </c>
      <c r="F20" s="38"/>
    </row>
    <row r="21" spans="1:6" x14ac:dyDescent="0.25">
      <c r="A21" s="1">
        <v>0</v>
      </c>
      <c r="B21" s="1">
        <v>0</v>
      </c>
      <c r="C21" s="1">
        <v>2.6831419234065979</v>
      </c>
      <c r="D21" s="1">
        <v>0.25076229747977408</v>
      </c>
      <c r="E21" s="19">
        <v>0.45049067439876989</v>
      </c>
      <c r="F21" s="38"/>
    </row>
    <row r="22" spans="1:6" x14ac:dyDescent="0.25">
      <c r="A22" s="1">
        <v>0</v>
      </c>
      <c r="B22" s="1">
        <v>0</v>
      </c>
      <c r="C22" s="1">
        <f>-C16/$C$15*C15+C16</f>
        <v>0</v>
      </c>
      <c r="D22" s="1">
        <f t="shared" ref="D22:E22" si="3">-D16/$C$15*D15+D16</f>
        <v>2.2495246204690997</v>
      </c>
      <c r="E22" s="19">
        <f t="shared" si="3"/>
        <v>0.61578223261368115</v>
      </c>
      <c r="F22" s="38"/>
    </row>
    <row r="23" spans="1:6" x14ac:dyDescent="0.25">
      <c r="A23" s="5"/>
      <c r="B23" s="6"/>
      <c r="C23" s="6"/>
      <c r="D23" s="6"/>
      <c r="E23" s="6"/>
      <c r="F23" s="38"/>
    </row>
    <row r="24" spans="1:6" x14ac:dyDescent="0.25">
      <c r="A24" s="5"/>
      <c r="B24" s="6"/>
      <c r="C24" s="6"/>
      <c r="D24" s="6"/>
      <c r="E24" s="6"/>
      <c r="F24" s="38"/>
    </row>
    <row r="25" spans="1:6" x14ac:dyDescent="0.25">
      <c r="A25" s="1">
        <f t="array" ref="A25:E25">(A19:E19-A26:E26*B19-A27:E27*C19-A28:E28*D19)/A19</f>
        <v>1</v>
      </c>
      <c r="B25" s="1">
        <v>0</v>
      </c>
      <c r="C25" s="1">
        <v>0</v>
      </c>
      <c r="D25" s="1">
        <v>0</v>
      </c>
      <c r="E25" s="19">
        <v>-2.6157059840011565E-3</v>
      </c>
      <c r="F25" s="38"/>
    </row>
    <row r="26" spans="1:6" x14ac:dyDescent="0.25">
      <c r="A26" s="1">
        <f t="array" ref="A26:E26">(A20:E20-A27:E27*C20-A28:E28*D20)/B20</f>
        <v>0</v>
      </c>
      <c r="B26" s="1">
        <v>1</v>
      </c>
      <c r="C26" s="1">
        <v>0</v>
      </c>
      <c r="D26" s="1">
        <v>0</v>
      </c>
      <c r="E26" s="19">
        <v>7.5129295120134401E-2</v>
      </c>
      <c r="F26" s="38"/>
    </row>
    <row r="27" spans="1:6" x14ac:dyDescent="0.25">
      <c r="A27" s="1">
        <f t="array" ref="A27:E27">(A21:E21-A28:E28*D21)/C21</f>
        <v>0</v>
      </c>
      <c r="B27" s="1">
        <v>0</v>
      </c>
      <c r="C27" s="1">
        <v>1</v>
      </c>
      <c r="D27" s="1">
        <v>0</v>
      </c>
      <c r="E27" s="19">
        <v>0.14231349214530178</v>
      </c>
      <c r="F27" s="38"/>
    </row>
    <row r="28" spans="1:6" x14ac:dyDescent="0.25">
      <c r="A28" s="1">
        <f>A22/$D$22</f>
        <v>0</v>
      </c>
      <c r="B28" s="1">
        <f t="shared" ref="B28:E28" si="4">B22/$D$22</f>
        <v>0</v>
      </c>
      <c r="C28" s="1">
        <f t="shared" si="4"/>
        <v>0</v>
      </c>
      <c r="D28" s="1">
        <f t="shared" si="4"/>
        <v>1</v>
      </c>
      <c r="E28" s="19">
        <f t="shared" si="4"/>
        <v>0.27373882775520381</v>
      </c>
      <c r="F28" s="38"/>
    </row>
    <row r="29" spans="1:6" x14ac:dyDescent="0.25">
      <c r="A29" s="5"/>
      <c r="B29" s="6"/>
      <c r="C29" s="6"/>
      <c r="D29" s="6"/>
      <c r="E29" s="6"/>
      <c r="F29" s="38"/>
    </row>
    <row r="30" spans="1:6" x14ac:dyDescent="0.25">
      <c r="A30" s="5" t="s">
        <v>4</v>
      </c>
      <c r="B30" s="6"/>
      <c r="C30" s="6"/>
      <c r="D30" s="6"/>
      <c r="E30" s="6"/>
      <c r="F30" s="38"/>
    </row>
    <row r="31" spans="1:6" x14ac:dyDescent="0.25">
      <c r="A31" s="1" t="s">
        <v>0</v>
      </c>
      <c r="B31" s="1" t="s">
        <v>1</v>
      </c>
      <c r="C31" s="1" t="s">
        <v>2</v>
      </c>
      <c r="D31" s="1" t="s">
        <v>3</v>
      </c>
      <c r="E31" s="6"/>
      <c r="F31" s="38"/>
    </row>
    <row r="32" spans="1:6" ht="15.75" thickBot="1" x14ac:dyDescent="0.3">
      <c r="A32" s="1">
        <f>E25</f>
        <v>-2.6157059840011565E-3</v>
      </c>
      <c r="B32" s="1">
        <f>E26</f>
        <v>7.5129295120134401E-2</v>
      </c>
      <c r="C32" s="1">
        <f>E27</f>
        <v>0.14231349214530178</v>
      </c>
      <c r="D32" s="1">
        <f>E28</f>
        <v>0.27373882775520381</v>
      </c>
      <c r="E32" s="9"/>
      <c r="F32" s="39"/>
    </row>
    <row r="33" spans="1:6" x14ac:dyDescent="0.25">
      <c r="A33" s="11"/>
      <c r="B33" s="12"/>
      <c r="C33" s="12"/>
      <c r="D33" s="12"/>
      <c r="E33" s="12"/>
      <c r="F33" s="33">
        <v>2</v>
      </c>
    </row>
    <row r="34" spans="1:6" x14ac:dyDescent="0.25">
      <c r="A34" s="26" t="s">
        <v>5</v>
      </c>
      <c r="B34" s="26"/>
      <c r="C34" s="26"/>
      <c r="D34" s="26"/>
      <c r="E34" s="6"/>
      <c r="F34" s="34"/>
    </row>
    <row r="35" spans="1:6" x14ac:dyDescent="0.25">
      <c r="A35" s="1">
        <f t="array" ref="A35:D38">MINVERSE(A1:D4)</f>
        <v>0.30013993381919862</v>
      </c>
      <c r="B35" s="1">
        <v>-2.5642949040542248E-2</v>
      </c>
      <c r="C35" s="1">
        <v>-7.7244426699249217E-3</v>
      </c>
      <c r="D35" s="1">
        <v>-3.7060706306190599E-2</v>
      </c>
      <c r="E35" s="6"/>
      <c r="F35" s="34"/>
    </row>
    <row r="36" spans="1:6" x14ac:dyDescent="0.25">
      <c r="A36" s="1">
        <v>-3.2889620197960621E-2</v>
      </c>
      <c r="B36" s="1">
        <v>0.36469398081206345</v>
      </c>
      <c r="C36" s="1">
        <v>-1.8064012204625699E-2</v>
      </c>
      <c r="D36" s="1">
        <v>-2.620045972700492E-2</v>
      </c>
      <c r="E36" s="6"/>
      <c r="F36" s="34"/>
    </row>
    <row r="37" spans="1:6" x14ac:dyDescent="0.25">
      <c r="A37" s="1">
        <v>-1.4035061842949928E-2</v>
      </c>
      <c r="B37" s="1">
        <v>-2.972336241070626E-2</v>
      </c>
      <c r="C37" s="1">
        <v>0.33989359331946861</v>
      </c>
      <c r="D37" s="1">
        <v>-2.982942912965228E-2</v>
      </c>
      <c r="E37" s="6"/>
      <c r="F37" s="34"/>
    </row>
    <row r="38" spans="1:6" x14ac:dyDescent="0.25">
      <c r="A38" s="1">
        <v>-1.5375482313418763E-2</v>
      </c>
      <c r="B38" s="1">
        <v>-2.1321432534800629E-2</v>
      </c>
      <c r="C38" s="1">
        <v>-2.8031055545489663E-2</v>
      </c>
      <c r="D38" s="1">
        <v>0.32657886901313027</v>
      </c>
      <c r="E38" s="6"/>
      <c r="F38" s="34"/>
    </row>
    <row r="39" spans="1:6" x14ac:dyDescent="0.25">
      <c r="A39" s="5"/>
      <c r="B39" s="6"/>
      <c r="C39" s="6"/>
      <c r="D39" s="6"/>
      <c r="E39" s="6"/>
      <c r="F39" s="34"/>
    </row>
    <row r="40" spans="1:6" ht="15.75" thickBot="1" x14ac:dyDescent="0.3">
      <c r="A40" s="8"/>
      <c r="B40" s="9"/>
      <c r="C40" s="9"/>
      <c r="D40" s="9"/>
      <c r="E40" s="9"/>
      <c r="F40" s="35"/>
    </row>
    <row r="41" spans="1:6" x14ac:dyDescent="0.25">
      <c r="A41" s="2"/>
      <c r="B41" s="3"/>
      <c r="C41" s="3"/>
      <c r="D41" s="3"/>
      <c r="E41" s="3"/>
      <c r="F41" s="29">
        <v>3</v>
      </c>
    </row>
    <row r="42" spans="1:6" x14ac:dyDescent="0.25">
      <c r="A42" s="13" t="s">
        <v>6</v>
      </c>
      <c r="B42" s="1">
        <f>MAX(A1+B1+C1+D1,A2+B2+C2+D2,A3+B3+C3+D3,A4+B4+C4+D4)</f>
        <v>4.2059999999999995</v>
      </c>
      <c r="C42" s="6"/>
      <c r="D42" s="6"/>
      <c r="E42" s="6"/>
      <c r="F42" s="30"/>
    </row>
    <row r="43" spans="1:6" x14ac:dyDescent="0.25">
      <c r="A43" s="1"/>
      <c r="B43" s="1">
        <f>MAX(A35+B35+C35+D35,A36+B36+C36+D36,A37+B37+C37+D37,A38+B38+C38+D38)</f>
        <v>0.28753988868247221</v>
      </c>
      <c r="C43" s="6"/>
      <c r="D43" s="6"/>
      <c r="E43" s="6"/>
      <c r="F43" s="30"/>
    </row>
    <row r="44" spans="1:6" x14ac:dyDescent="0.25">
      <c r="A44" s="14" t="s">
        <v>7</v>
      </c>
      <c r="B44" s="1">
        <f>MAX(E1,E2,E3,E4)</f>
        <v>0.86899999999999999</v>
      </c>
      <c r="C44" s="6"/>
      <c r="D44" s="6"/>
      <c r="E44" s="6"/>
      <c r="F44" s="30"/>
    </row>
    <row r="45" spans="1:6" x14ac:dyDescent="0.25">
      <c r="A45" s="15" t="s">
        <v>8</v>
      </c>
      <c r="B45" s="1">
        <v>1E-3</v>
      </c>
      <c r="C45" s="6"/>
      <c r="D45" s="6"/>
      <c r="E45" s="6"/>
      <c r="F45" s="30"/>
    </row>
    <row r="46" spans="1:6" x14ac:dyDescent="0.25">
      <c r="A46" s="16" t="s">
        <v>9</v>
      </c>
      <c r="B46" s="1">
        <f>B45/B44</f>
        <v>1.1507479861910242E-3</v>
      </c>
      <c r="C46" s="6"/>
      <c r="D46" s="6"/>
      <c r="E46" s="6"/>
      <c r="F46" s="30"/>
    </row>
    <row r="47" spans="1:6" x14ac:dyDescent="0.25">
      <c r="A47" s="15" t="s">
        <v>10</v>
      </c>
      <c r="B47" s="1">
        <f>ROUND(B43*B45,4)</f>
        <v>2.9999999999999997E-4</v>
      </c>
      <c r="C47" s="6"/>
      <c r="D47" s="6"/>
      <c r="E47" s="6"/>
      <c r="F47" s="30"/>
    </row>
    <row r="48" spans="1:6" x14ac:dyDescent="0.25">
      <c r="A48" s="15" t="s">
        <v>11</v>
      </c>
      <c r="B48" s="1">
        <f>ROUND(B42*B43*B46,4)</f>
        <v>1.4E-3</v>
      </c>
      <c r="C48" s="6"/>
      <c r="D48" s="6"/>
      <c r="E48" s="6"/>
      <c r="F48" s="30"/>
    </row>
    <row r="49" spans="1:6" x14ac:dyDescent="0.25">
      <c r="A49" s="5"/>
      <c r="B49" s="6"/>
      <c r="C49" s="6"/>
      <c r="D49" s="6"/>
      <c r="E49" s="6"/>
      <c r="F49" s="30"/>
    </row>
    <row r="50" spans="1:6" ht="15.75" thickBot="1" x14ac:dyDescent="0.3">
      <c r="A50" s="8"/>
      <c r="B50" s="9"/>
      <c r="C50" s="9"/>
      <c r="D50" s="9"/>
      <c r="E50" s="9"/>
      <c r="F50" s="36"/>
    </row>
    <row r="51" spans="1:6" x14ac:dyDescent="0.25">
      <c r="A51" s="2"/>
      <c r="B51" s="3"/>
      <c r="C51" s="3"/>
      <c r="D51" s="3"/>
      <c r="E51" s="3"/>
      <c r="F51" s="29">
        <v>4</v>
      </c>
    </row>
    <row r="52" spans="1:6" x14ac:dyDescent="0.25">
      <c r="A52" s="5"/>
      <c r="B52" s="6"/>
      <c r="C52" s="6"/>
      <c r="D52" s="6"/>
      <c r="E52" s="6"/>
      <c r="F52" s="30"/>
    </row>
    <row r="53" spans="1:6" x14ac:dyDescent="0.25">
      <c r="A53" s="14">
        <f>A1/$A$1</f>
        <v>1</v>
      </c>
      <c r="B53" s="14">
        <f t="shared" ref="B53:E53" si="5">B1/$A$1</f>
        <v>8.0554735910298034E-2</v>
      </c>
      <c r="C53" s="14">
        <f t="shared" si="5"/>
        <v>3.7179108881676012E-2</v>
      </c>
      <c r="D53" s="14">
        <f t="shared" si="5"/>
        <v>0.12334021835349661</v>
      </c>
      <c r="E53" s="20">
        <f t="shared" si="5"/>
        <v>4.2490410150486865E-2</v>
      </c>
      <c r="F53" s="30"/>
    </row>
    <row r="54" spans="1:6" x14ac:dyDescent="0.25">
      <c r="A54" s="14">
        <f>A2/$B$2</f>
        <v>0.1176680972818312</v>
      </c>
      <c r="B54" s="14">
        <f t="shared" ref="B54:E54" si="6">B2/$B$2</f>
        <v>1</v>
      </c>
      <c r="C54" s="14">
        <f t="shared" si="6"/>
        <v>6.4020028612303298E-2</v>
      </c>
      <c r="D54" s="14">
        <f t="shared" si="6"/>
        <v>9.9427753934191718E-2</v>
      </c>
      <c r="E54" s="20">
        <f t="shared" si="6"/>
        <v>0.10622317596566523</v>
      </c>
      <c r="F54" s="30"/>
    </row>
    <row r="55" spans="1:6" x14ac:dyDescent="0.25">
      <c r="A55" s="14">
        <f>A3/$C$3</f>
        <v>6.2269835955808504E-2</v>
      </c>
      <c r="B55" s="14">
        <f t="shared" ref="B55:E55" si="7">B3/$C$3</f>
        <v>9.2065617676598599E-2</v>
      </c>
      <c r="C55" s="14">
        <f t="shared" si="7"/>
        <v>1</v>
      </c>
      <c r="D55" s="14">
        <f t="shared" si="7"/>
        <v>0.10579176431201874</v>
      </c>
      <c r="E55" s="20">
        <f t="shared" si="7"/>
        <v>0.17710077000334784</v>
      </c>
      <c r="F55" s="30"/>
    </row>
    <row r="56" spans="1:6" x14ac:dyDescent="0.25">
      <c r="A56" s="14">
        <f>A4/$D$4</f>
        <v>6.299968020466902E-2</v>
      </c>
      <c r="B56" s="14">
        <f t="shared" ref="B56:E56" si="8">B4/$D$4</f>
        <v>7.0035177486408709E-2</v>
      </c>
      <c r="C56" s="14">
        <f t="shared" si="8"/>
        <v>8.7623920690757931E-2</v>
      </c>
      <c r="D56" s="14">
        <f t="shared" si="8"/>
        <v>1</v>
      </c>
      <c r="E56" s="20">
        <f t="shared" si="8"/>
        <v>0.27790214262871765</v>
      </c>
      <c r="F56" s="30"/>
    </row>
    <row r="57" spans="1:6" x14ac:dyDescent="0.25">
      <c r="A57" s="17"/>
      <c r="B57" s="18"/>
      <c r="C57" s="18"/>
      <c r="D57" s="18"/>
      <c r="E57" s="18"/>
      <c r="F57" s="30"/>
    </row>
    <row r="58" spans="1:6" x14ac:dyDescent="0.25">
      <c r="A58" s="24" t="s">
        <v>13</v>
      </c>
      <c r="B58" s="14" t="s">
        <v>0</v>
      </c>
      <c r="C58" s="18"/>
      <c r="D58" s="24" t="s">
        <v>14</v>
      </c>
      <c r="E58" s="20">
        <f>E53</f>
        <v>4.2490410150486865E-2</v>
      </c>
      <c r="F58" s="30"/>
    </row>
    <row r="59" spans="1:6" x14ac:dyDescent="0.25">
      <c r="A59" s="24"/>
      <c r="B59" s="14" t="s">
        <v>1</v>
      </c>
      <c r="C59" s="18"/>
      <c r="D59" s="24"/>
      <c r="E59" s="20">
        <f t="shared" ref="E59:E61" si="9">E54</f>
        <v>0.10622317596566523</v>
      </c>
      <c r="F59" s="30"/>
    </row>
    <row r="60" spans="1:6" x14ac:dyDescent="0.25">
      <c r="A60" s="24"/>
      <c r="B60" s="14" t="s">
        <v>2</v>
      </c>
      <c r="C60" s="18"/>
      <c r="D60" s="24"/>
      <c r="E60" s="20">
        <f t="shared" si="9"/>
        <v>0.17710077000334784</v>
      </c>
      <c r="F60" s="30"/>
    </row>
    <row r="61" spans="1:6" x14ac:dyDescent="0.25">
      <c r="A61" s="24"/>
      <c r="B61" s="14" t="s">
        <v>3</v>
      </c>
      <c r="C61" s="18"/>
      <c r="D61" s="24"/>
      <c r="E61" s="20">
        <f t="shared" si="9"/>
        <v>0.27790214262871765</v>
      </c>
      <c r="F61" s="30"/>
    </row>
    <row r="62" spans="1:6" x14ac:dyDescent="0.25">
      <c r="A62" s="17"/>
      <c r="B62" s="18"/>
      <c r="C62" s="18"/>
      <c r="D62" s="18"/>
      <c r="E62" s="18"/>
      <c r="F62" s="30"/>
    </row>
    <row r="63" spans="1:6" x14ac:dyDescent="0.25">
      <c r="A63" s="24" t="s">
        <v>15</v>
      </c>
      <c r="B63" s="14">
        <v>0</v>
      </c>
      <c r="C63" s="14">
        <v>8.0554735910298034E-2</v>
      </c>
      <c r="D63" s="14">
        <v>3.7179108881676012E-2</v>
      </c>
      <c r="E63" s="20">
        <v>0.12334021835349661</v>
      </c>
      <c r="F63" s="30"/>
    </row>
    <row r="64" spans="1:6" x14ac:dyDescent="0.25">
      <c r="A64" s="24"/>
      <c r="B64" s="14">
        <v>0.1176680972818312</v>
      </c>
      <c r="C64" s="14">
        <v>0</v>
      </c>
      <c r="D64" s="14">
        <v>6.4020028612303298E-2</v>
      </c>
      <c r="E64" s="20">
        <v>9.9427753934191718E-2</v>
      </c>
      <c r="F64" s="30"/>
    </row>
    <row r="65" spans="1:6" x14ac:dyDescent="0.25">
      <c r="A65" s="24"/>
      <c r="B65" s="14">
        <v>6.2269835955808504E-2</v>
      </c>
      <c r="C65" s="14">
        <v>9.2065617676598599E-2</v>
      </c>
      <c r="D65" s="14">
        <v>0</v>
      </c>
      <c r="E65" s="20">
        <v>0.10579176431201874</v>
      </c>
      <c r="F65" s="30"/>
    </row>
    <row r="66" spans="1:6" x14ac:dyDescent="0.25">
      <c r="A66" s="24"/>
      <c r="B66" s="14">
        <v>6.299968020466902E-2</v>
      </c>
      <c r="C66" s="14">
        <v>7.0035177486408709E-2</v>
      </c>
      <c r="D66" s="14">
        <v>8.7623920690757931E-2</v>
      </c>
      <c r="E66" s="20">
        <v>0</v>
      </c>
      <c r="F66" s="30"/>
    </row>
    <row r="67" spans="1:6" x14ac:dyDescent="0.25">
      <c r="A67" s="5"/>
      <c r="B67" s="6"/>
      <c r="C67" s="6"/>
      <c r="D67" s="6"/>
      <c r="E67" s="6"/>
      <c r="F67" s="30"/>
    </row>
    <row r="68" spans="1:6" x14ac:dyDescent="0.25">
      <c r="A68" s="5" t="s">
        <v>16</v>
      </c>
      <c r="B68" s="6">
        <f>MAX(B63+C63+D63+E63,B64+C64+D64+E64,B65+C65+D65+E65,B66+C66+D66+E66)</f>
        <v>0.2811158798283262</v>
      </c>
      <c r="C68" s="6" t="s">
        <v>17</v>
      </c>
      <c r="D68" s="6"/>
      <c r="E68" s="6"/>
      <c r="F68" s="30"/>
    </row>
    <row r="69" spans="1:6" x14ac:dyDescent="0.25">
      <c r="A69" s="5"/>
      <c r="B69" s="6"/>
      <c r="C69" s="6"/>
      <c r="D69" s="6"/>
      <c r="E69" s="6"/>
      <c r="F69" s="30"/>
    </row>
    <row r="70" spans="1:6" ht="15.75" thickBot="1" x14ac:dyDescent="0.3">
      <c r="A70" s="5"/>
      <c r="B70" s="6"/>
      <c r="C70" s="6"/>
      <c r="D70" s="6"/>
      <c r="E70" s="6"/>
      <c r="F70" s="30"/>
    </row>
    <row r="71" spans="1:6" x14ac:dyDescent="0.25">
      <c r="A71" s="1" t="s">
        <v>18</v>
      </c>
      <c r="B71" s="1">
        <f>MAX(E58,E59,E60,E61)</f>
        <v>0.27790214262871765</v>
      </c>
      <c r="C71" s="1"/>
      <c r="D71" s="1"/>
      <c r="E71" s="19"/>
      <c r="F71" s="29">
        <v>5</v>
      </c>
    </row>
    <row r="72" spans="1:6" x14ac:dyDescent="0.25">
      <c r="A72" s="1"/>
      <c r="B72" s="1"/>
      <c r="C72" s="1"/>
      <c r="D72" s="1"/>
      <c r="E72" s="19"/>
      <c r="F72" s="30"/>
    </row>
    <row r="73" spans="1:6" x14ac:dyDescent="0.25">
      <c r="A73" s="1"/>
      <c r="B73" s="1"/>
      <c r="C73" s="1"/>
      <c r="D73" s="1"/>
      <c r="E73" s="19"/>
      <c r="F73" s="30"/>
    </row>
    <row r="74" spans="1:6" x14ac:dyDescent="0.25">
      <c r="A74" s="23" t="s">
        <v>19</v>
      </c>
      <c r="B74" s="23"/>
      <c r="C74" s="23"/>
      <c r="D74" s="1"/>
      <c r="E74" s="19"/>
      <c r="F74" s="30"/>
    </row>
    <row r="75" spans="1:6" x14ac:dyDescent="0.25">
      <c r="A75" s="23"/>
      <c r="B75" s="23"/>
      <c r="C75" s="23"/>
      <c r="D75" s="1"/>
      <c r="E75" s="19"/>
      <c r="F75" s="30"/>
    </row>
    <row r="76" spans="1:6" x14ac:dyDescent="0.25">
      <c r="A76" s="23"/>
      <c r="B76" s="23"/>
      <c r="C76" s="23"/>
      <c r="D76" s="1"/>
      <c r="E76" s="19"/>
      <c r="F76" s="30"/>
    </row>
    <row r="77" spans="1:6" x14ac:dyDescent="0.25">
      <c r="A77" s="1"/>
      <c r="B77" s="1"/>
      <c r="C77" s="1"/>
      <c r="D77" s="1"/>
      <c r="E77" s="19"/>
      <c r="F77" s="30"/>
    </row>
    <row r="78" spans="1:6" x14ac:dyDescent="0.25">
      <c r="A78" s="14" t="s">
        <v>20</v>
      </c>
      <c r="B78" s="14">
        <f>ROUND((0.01/0.2779)*(1-0.2811),4)</f>
        <v>2.5899999999999999E-2</v>
      </c>
      <c r="C78" s="14"/>
      <c r="D78" s="14"/>
      <c r="E78" s="20"/>
      <c r="F78" s="30"/>
    </row>
    <row r="79" spans="1:6" x14ac:dyDescent="0.25">
      <c r="A79" s="14" t="s">
        <v>21</v>
      </c>
      <c r="B79" s="14">
        <f>LN(0.0259)/LN(0.2811)</f>
        <v>2.8789466748511772</v>
      </c>
      <c r="C79" s="14"/>
      <c r="D79" s="14"/>
      <c r="E79" s="20"/>
      <c r="F79" s="30"/>
    </row>
    <row r="80" spans="1:6" x14ac:dyDescent="0.25">
      <c r="A80" s="14" t="s">
        <v>22</v>
      </c>
      <c r="B80" s="14"/>
      <c r="C80" s="14"/>
      <c r="D80" s="14"/>
      <c r="E80" s="20"/>
      <c r="F80" s="30"/>
    </row>
    <row r="81" spans="1:11" x14ac:dyDescent="0.25">
      <c r="A81" s="24" t="s">
        <v>0</v>
      </c>
      <c r="B81" s="13">
        <v>4.2490410150486865E-2</v>
      </c>
      <c r="C81" s="13"/>
      <c r="D81" s="24" t="s">
        <v>1</v>
      </c>
      <c r="E81" s="20">
        <f t="array" ref="E81:E84">MMULT(B63:E66,B81:B84)+E58:E61</f>
        <v>9.1908149801667866E-2</v>
      </c>
      <c r="F81" s="30"/>
    </row>
    <row r="82" spans="1:11" x14ac:dyDescent="0.25">
      <c r="A82" s="24"/>
      <c r="B82" s="13">
        <v>0.10622317596566523</v>
      </c>
      <c r="C82" s="13"/>
      <c r="D82" s="24"/>
      <c r="E82" s="20">
        <v>0.1501921238987457</v>
      </c>
      <c r="F82" s="30"/>
    </row>
    <row r="83" spans="1:11" x14ac:dyDescent="0.25">
      <c r="A83" s="24"/>
      <c r="B83" s="13">
        <v>0.17710077000334784</v>
      </c>
      <c r="C83" s="13"/>
      <c r="D83" s="24"/>
      <c r="E83" s="20">
        <v>0.21892590115474497</v>
      </c>
      <c r="F83" s="30"/>
    </row>
    <row r="84" spans="1:11" x14ac:dyDescent="0.25">
      <c r="A84" s="24"/>
      <c r="B84" s="13">
        <v>0.27790214262871765</v>
      </c>
      <c r="C84" s="13"/>
      <c r="D84" s="24"/>
      <c r="E84" s="20">
        <v>0.30353664768693445</v>
      </c>
      <c r="F84" s="30"/>
    </row>
    <row r="85" spans="1:11" x14ac:dyDescent="0.25">
      <c r="A85" s="21"/>
      <c r="B85" s="13"/>
      <c r="C85" s="13"/>
      <c r="D85" s="21"/>
      <c r="E85" s="20"/>
      <c r="F85" s="30"/>
    </row>
    <row r="86" spans="1:11" x14ac:dyDescent="0.25">
      <c r="A86" s="24" t="s">
        <v>2</v>
      </c>
      <c r="B86" s="1">
        <f t="array" ref="B86:B89">MMULT(B63:E66,E81:E84)+E58:E61</f>
        <v>0.10016684334700326</v>
      </c>
      <c r="C86" s="1"/>
      <c r="D86" s="1"/>
      <c r="E86" s="19"/>
      <c r="F86" s="30"/>
    </row>
    <row r="87" spans="1:11" x14ac:dyDescent="0.25">
      <c r="A87" s="24"/>
      <c r="B87" s="1">
        <v>0.16123344264964801</v>
      </c>
      <c r="C87" s="1"/>
      <c r="D87" s="1"/>
      <c r="E87" s="19"/>
      <c r="F87" s="30"/>
    </row>
    <row r="88" spans="1:11" x14ac:dyDescent="0.25">
      <c r="A88" s="24"/>
      <c r="B88" s="1">
        <v>0.22876308356355426</v>
      </c>
      <c r="C88" s="1"/>
      <c r="D88" s="1"/>
      <c r="E88" s="19"/>
      <c r="F88" s="30"/>
    </row>
    <row r="89" spans="1:11" x14ac:dyDescent="0.25">
      <c r="A89" s="24"/>
      <c r="B89" s="1">
        <v>0.31339420452867095</v>
      </c>
      <c r="C89" s="1"/>
      <c r="D89" s="1"/>
      <c r="E89" s="19"/>
      <c r="F89" s="30"/>
    </row>
    <row r="90" spans="1:11" x14ac:dyDescent="0.25">
      <c r="A90" s="2"/>
      <c r="B90" s="3"/>
      <c r="C90" s="3"/>
      <c r="D90" s="3"/>
      <c r="E90" s="4"/>
      <c r="F90" s="31"/>
    </row>
    <row r="91" spans="1:11" x14ac:dyDescent="0.25">
      <c r="A91" s="22" t="s">
        <v>23</v>
      </c>
      <c r="B91" s="6">
        <f>ABS(B68/(B68-1) * MAX(B86-E81,B87-E82,B88-E83,B89-E84))</f>
        <v>4.3176500190095597E-3</v>
      </c>
      <c r="C91" s="6"/>
      <c r="D91" s="6"/>
      <c r="E91" s="7"/>
      <c r="F91" s="31"/>
    </row>
    <row r="92" spans="1:11" ht="15.75" thickBot="1" x14ac:dyDescent="0.3">
      <c r="A92" s="8"/>
      <c r="B92" s="9"/>
      <c r="C92" s="9"/>
      <c r="D92" s="9"/>
      <c r="E92" s="10"/>
      <c r="F92" s="32"/>
    </row>
    <row r="93" spans="1:11" x14ac:dyDescent="0.25">
      <c r="A93">
        <f>A1/-$A$1</f>
        <v>-1</v>
      </c>
      <c r="B93">
        <f t="shared" ref="B93:E93" si="10">B1/-$A$1</f>
        <v>-8.0554735910298034E-2</v>
      </c>
      <c r="C93">
        <f t="shared" si="10"/>
        <v>-3.7179108881676012E-2</v>
      </c>
      <c r="D93">
        <f t="shared" si="10"/>
        <v>-0.12334021835349661</v>
      </c>
      <c r="E93">
        <f>E1/$A$1</f>
        <v>4.2490410150486865E-2</v>
      </c>
      <c r="F93">
        <v>0</v>
      </c>
      <c r="G93" s="45"/>
      <c r="H93" s="46"/>
      <c r="I93" s="47"/>
      <c r="J93" s="41">
        <v>6</v>
      </c>
      <c r="K93" s="42"/>
    </row>
    <row r="94" spans="1:11" x14ac:dyDescent="0.25">
      <c r="A94">
        <f>A2/-$B$2</f>
        <v>-0.1176680972818312</v>
      </c>
      <c r="B94">
        <f t="shared" ref="B94:E94" si="11">B2/-$B$2</f>
        <v>-1</v>
      </c>
      <c r="C94">
        <f t="shared" si="11"/>
        <v>-6.4020028612303298E-2</v>
      </c>
      <c r="D94">
        <f t="shared" si="11"/>
        <v>-9.9427753934191718E-2</v>
      </c>
      <c r="E94">
        <f>E2/$B$2</f>
        <v>0.10622317596566523</v>
      </c>
      <c r="F94">
        <v>0</v>
      </c>
      <c r="G94" s="48"/>
      <c r="H94" s="40"/>
      <c r="I94" s="49"/>
      <c r="J94" s="43"/>
      <c r="K94" s="31"/>
    </row>
    <row r="95" spans="1:11" x14ac:dyDescent="0.25">
      <c r="A95">
        <f>A3/-$C$3</f>
        <v>-6.2269835955808504E-2</v>
      </c>
      <c r="B95">
        <f t="shared" ref="B95:E95" si="12">B3/-$C$3</f>
        <v>-9.2065617676598599E-2</v>
      </c>
      <c r="C95">
        <f t="shared" si="12"/>
        <v>-1</v>
      </c>
      <c r="D95">
        <f t="shared" si="12"/>
        <v>-0.10579176431201874</v>
      </c>
      <c r="E95">
        <f>E3/$C$3</f>
        <v>0.17710077000334784</v>
      </c>
      <c r="F95">
        <v>0</v>
      </c>
      <c r="G95" s="48"/>
      <c r="H95" s="40"/>
      <c r="I95" s="49"/>
      <c r="J95" s="43"/>
      <c r="K95" s="31"/>
    </row>
    <row r="96" spans="1:11" ht="15.75" thickBot="1" x14ac:dyDescent="0.3">
      <c r="A96">
        <f>A4/-$D$4</f>
        <v>-6.299968020466902E-2</v>
      </c>
      <c r="B96">
        <f t="shared" ref="B96:E96" si="13">B4/-$D$4</f>
        <v>-7.0035177486408709E-2</v>
      </c>
      <c r="C96">
        <f t="shared" si="13"/>
        <v>-8.7623920690757931E-2</v>
      </c>
      <c r="D96">
        <f t="shared" si="13"/>
        <v>-1</v>
      </c>
      <c r="E96">
        <f>E4/$D$4</f>
        <v>0.27790214262871765</v>
      </c>
      <c r="F96">
        <v>0</v>
      </c>
      <c r="G96" s="50"/>
      <c r="H96" s="51"/>
      <c r="I96" s="52"/>
      <c r="J96" s="43"/>
      <c r="K96" s="31"/>
    </row>
    <row r="97" spans="1:11" x14ac:dyDescent="0.25">
      <c r="J97" s="43"/>
      <c r="K97" s="31"/>
    </row>
    <row r="98" spans="1:11" x14ac:dyDescent="0.25">
      <c r="B98">
        <f>E93</f>
        <v>4.2490410150486865E-2</v>
      </c>
      <c r="J98" s="43"/>
      <c r="K98" s="31"/>
    </row>
    <row r="99" spans="1:11" x14ac:dyDescent="0.25">
      <c r="B99">
        <f t="shared" ref="B99:B101" si="14">E94</f>
        <v>0.10622317596566523</v>
      </c>
      <c r="J99" s="43"/>
      <c r="K99" s="31"/>
    </row>
    <row r="100" spans="1:11" x14ac:dyDescent="0.25">
      <c r="B100">
        <f t="shared" si="14"/>
        <v>0.17710077000334784</v>
      </c>
      <c r="J100" s="43"/>
      <c r="K100" s="31"/>
    </row>
    <row r="101" spans="1:11" x14ac:dyDescent="0.25">
      <c r="B101">
        <f t="shared" si="14"/>
        <v>0.27790214262871765</v>
      </c>
      <c r="J101" s="43"/>
      <c r="K101" s="31"/>
    </row>
    <row r="102" spans="1:11" x14ac:dyDescent="0.25">
      <c r="J102" s="43"/>
      <c r="K102" s="31"/>
    </row>
    <row r="103" spans="1:11" x14ac:dyDescent="0.25">
      <c r="A103">
        <f>MAX(ABS(B98),ABS(B99),ABS(B100),ABS(B101))</f>
        <v>0.27790214262871765</v>
      </c>
      <c r="B103" t="s">
        <v>24</v>
      </c>
      <c r="J103" s="43"/>
      <c r="K103" s="31"/>
    </row>
    <row r="104" spans="1:11" x14ac:dyDescent="0.25">
      <c r="J104" s="43"/>
      <c r="K104" s="31"/>
    </row>
    <row r="105" spans="1:11" x14ac:dyDescent="0.25">
      <c r="B105" s="27" t="s">
        <v>25</v>
      </c>
      <c r="C105">
        <f>A103</f>
        <v>0.27790214262871765</v>
      </c>
      <c r="J105" s="43"/>
      <c r="K105" s="31"/>
    </row>
    <row r="106" spans="1:11" x14ac:dyDescent="0.25">
      <c r="J106" s="43"/>
      <c r="K106" s="31"/>
    </row>
    <row r="107" spans="1:11" x14ac:dyDescent="0.25">
      <c r="B107">
        <f>B98-D93*$C$105</f>
        <v>7.676692110321745E-2</v>
      </c>
      <c r="J107" s="43"/>
      <c r="K107" s="31"/>
    </row>
    <row r="108" spans="1:11" x14ac:dyDescent="0.25">
      <c r="B108">
        <f t="shared" ref="B108:B109" si="15">B99-D94*$C$105</f>
        <v>0.13385436182073801</v>
      </c>
      <c r="J108" s="43"/>
      <c r="K108" s="31"/>
    </row>
    <row r="109" spans="1:11" x14ac:dyDescent="0.25">
      <c r="B109">
        <f t="shared" si="15"/>
        <v>0.20650052797813015</v>
      </c>
      <c r="J109" s="43"/>
      <c r="K109" s="31"/>
    </row>
    <row r="110" spans="1:11" x14ac:dyDescent="0.25">
      <c r="A110" s="28"/>
      <c r="B110">
        <v>0</v>
      </c>
      <c r="J110" s="43"/>
      <c r="K110" s="31"/>
    </row>
    <row r="111" spans="1:11" x14ac:dyDescent="0.25">
      <c r="J111" s="43"/>
      <c r="K111" s="31"/>
    </row>
    <row r="112" spans="1:11" x14ac:dyDescent="0.25">
      <c r="A112">
        <f>MAX(ABS(B107),ABS(B108),ABS(B109),ABS(B110))</f>
        <v>0.20650052797813015</v>
      </c>
      <c r="B112" s="27" t="s">
        <v>24</v>
      </c>
      <c r="J112" s="43"/>
      <c r="K112" s="31"/>
    </row>
    <row r="113" spans="1:11" x14ac:dyDescent="0.25">
      <c r="A113" s="28" t="s">
        <v>24</v>
      </c>
      <c r="B113">
        <f>A112</f>
        <v>0.20650052797813015</v>
      </c>
      <c r="J113" s="43"/>
      <c r="K113" s="31"/>
    </row>
    <row r="114" spans="1:11" x14ac:dyDescent="0.25">
      <c r="J114" s="43"/>
      <c r="K114" s="31"/>
    </row>
    <row r="115" spans="1:11" x14ac:dyDescent="0.25">
      <c r="B115">
        <f>B107-C93*$B$113</f>
        <v>8.444442671703993E-2</v>
      </c>
      <c r="J115" s="43"/>
      <c r="K115" s="31"/>
    </row>
    <row r="116" spans="1:11" x14ac:dyDescent="0.25">
      <c r="B116">
        <f t="shared" ref="B116:B118" si="16">B108-C94*$B$113</f>
        <v>0.14707453153035363</v>
      </c>
      <c r="J116" s="43"/>
      <c r="K116" s="31"/>
    </row>
    <row r="117" spans="1:11" x14ac:dyDescent="0.25">
      <c r="B117">
        <v>0</v>
      </c>
      <c r="J117" s="43"/>
      <c r="K117" s="31"/>
    </row>
    <row r="118" spans="1:11" x14ac:dyDescent="0.25">
      <c r="B118">
        <f t="shared" si="16"/>
        <v>1.8094385886155317E-2</v>
      </c>
      <c r="J118" s="43"/>
      <c r="K118" s="31"/>
    </row>
    <row r="119" spans="1:11" x14ac:dyDescent="0.25">
      <c r="J119" s="43"/>
      <c r="K119" s="31"/>
    </row>
    <row r="120" spans="1:11" x14ac:dyDescent="0.25">
      <c r="A120">
        <f>MAX(ABS(B115),ABS(B116),ABS(B117),ABS(B118))</f>
        <v>0.14707453153035363</v>
      </c>
      <c r="B120" s="27" t="s">
        <v>24</v>
      </c>
      <c r="J120" s="43"/>
      <c r="K120" s="31"/>
    </row>
    <row r="121" spans="1:11" x14ac:dyDescent="0.25">
      <c r="A121" s="28" t="s">
        <v>24</v>
      </c>
      <c r="B121">
        <f>A120</f>
        <v>0.14707453153035363</v>
      </c>
      <c r="J121" s="43"/>
      <c r="K121" s="31"/>
    </row>
    <row r="122" spans="1:11" x14ac:dyDescent="0.25">
      <c r="J122" s="43"/>
      <c r="K122" s="31"/>
    </row>
    <row r="123" spans="1:11" x14ac:dyDescent="0.25">
      <c r="B123">
        <f>B115-B93*$A$120</f>
        <v>9.6291976763598366E-2</v>
      </c>
      <c r="J123" s="43"/>
      <c r="K123" s="31"/>
    </row>
    <row r="124" spans="1:11" x14ac:dyDescent="0.25">
      <c r="B124">
        <v>0</v>
      </c>
      <c r="J124" s="43"/>
      <c r="K124" s="31"/>
    </row>
    <row r="125" spans="1:11" x14ac:dyDescent="0.25">
      <c r="B125">
        <f t="shared" ref="B124:B126" si="17">B117-B95*$A$120</f>
        <v>1.3540507589838383E-2</v>
      </c>
      <c r="J125" s="43"/>
      <c r="K125" s="31"/>
    </row>
    <row r="126" spans="1:11" x14ac:dyDescent="0.25">
      <c r="B126">
        <f t="shared" si="17"/>
        <v>2.8394776805614048E-2</v>
      </c>
      <c r="J126" s="43"/>
      <c r="K126" s="31"/>
    </row>
    <row r="127" spans="1:11" x14ac:dyDescent="0.25">
      <c r="J127" s="43"/>
      <c r="K127" s="31"/>
    </row>
    <row r="128" spans="1:11" x14ac:dyDescent="0.25">
      <c r="A128">
        <f>MAX(B123,B124,B125,B126)</f>
        <v>9.6291976763598366E-2</v>
      </c>
      <c r="J128" s="43"/>
      <c r="K128" s="31"/>
    </row>
    <row r="129" spans="1:11" x14ac:dyDescent="0.25">
      <c r="J129" s="43"/>
      <c r="K129" s="31"/>
    </row>
    <row r="130" spans="1:11" x14ac:dyDescent="0.25">
      <c r="B130">
        <v>0</v>
      </c>
      <c r="J130" s="43"/>
      <c r="K130" s="31"/>
    </row>
    <row r="131" spans="1:11" x14ac:dyDescent="0.25">
      <c r="B131">
        <f>B124-A94*$A$128</f>
        <v>1.1330493689278921E-2</v>
      </c>
      <c r="J131" s="43"/>
      <c r="K131" s="31"/>
    </row>
    <row r="132" spans="1:11" x14ac:dyDescent="0.25">
      <c r="B132">
        <f t="shared" ref="B132:B133" si="18">B125-A95*$A$128</f>
        <v>1.9536593186768179E-2</v>
      </c>
      <c r="J132" s="43"/>
      <c r="K132" s="31"/>
    </row>
    <row r="133" spans="1:11" x14ac:dyDescent="0.25">
      <c r="B133">
        <f t="shared" si="18"/>
        <v>3.4461140547996164E-2</v>
      </c>
      <c r="J133" s="43"/>
      <c r="K133" s="31"/>
    </row>
    <row r="134" spans="1:11" x14ac:dyDescent="0.25">
      <c r="J134" s="43"/>
      <c r="K134" s="31"/>
    </row>
    <row r="135" spans="1:11" x14ac:dyDescent="0.25">
      <c r="A135">
        <f>MAX(B131,B132,B133)</f>
        <v>3.4461140547996164E-2</v>
      </c>
      <c r="J135" s="43"/>
      <c r="K135" s="31"/>
    </row>
    <row r="136" spans="1:11" x14ac:dyDescent="0.25">
      <c r="J136" s="43"/>
      <c r="K136" s="31"/>
    </row>
    <row r="137" spans="1:11" x14ac:dyDescent="0.25">
      <c r="B137">
        <f>B130-D93*$A$135</f>
        <v>4.2504445999003828E-3</v>
      </c>
      <c r="J137" s="43"/>
      <c r="K137" s="31"/>
    </row>
    <row r="138" spans="1:11" x14ac:dyDescent="0.25">
      <c r="B138">
        <f t="shared" ref="B138:B139" si="19">B131-D94*$A$135</f>
        <v>1.475688749197668E-2</v>
      </c>
      <c r="J138" s="43"/>
      <c r="K138" s="31"/>
    </row>
    <row r="139" spans="1:11" x14ac:dyDescent="0.25">
      <c r="B139">
        <f t="shared" si="19"/>
        <v>2.3182298045545141E-2</v>
      </c>
      <c r="J139" s="43"/>
      <c r="K139" s="31"/>
    </row>
    <row r="140" spans="1:11" x14ac:dyDescent="0.25">
      <c r="B140">
        <v>0</v>
      </c>
      <c r="J140" s="43"/>
      <c r="K140" s="31"/>
    </row>
    <row r="141" spans="1:11" x14ac:dyDescent="0.25">
      <c r="J141" s="43"/>
      <c r="K141" s="31"/>
    </row>
    <row r="142" spans="1:11" x14ac:dyDescent="0.25">
      <c r="A142">
        <f>MAXA(B137:B140)</f>
        <v>2.3182298045545141E-2</v>
      </c>
      <c r="J142" s="43"/>
      <c r="K142" s="31"/>
    </row>
    <row r="143" spans="1:11" x14ac:dyDescent="0.25">
      <c r="J143" s="43"/>
      <c r="K143" s="31"/>
    </row>
    <row r="144" spans="1:11" x14ac:dyDescent="0.25">
      <c r="B144">
        <f>B137-C93*$A$142</f>
        <v>5.112341783063171E-3</v>
      </c>
      <c r="J144" s="43"/>
      <c r="K144" s="31"/>
    </row>
    <row r="145" spans="1:11" x14ac:dyDescent="0.25">
      <c r="B145">
        <f t="shared" ref="B145:B147" si="20">B138-C94*$A$142</f>
        <v>1.6241018876151422E-2</v>
      </c>
      <c r="J145" s="43"/>
      <c r="K145" s="31"/>
    </row>
    <row r="146" spans="1:11" x14ac:dyDescent="0.25">
      <c r="B146">
        <v>0</v>
      </c>
      <c r="J146" s="43"/>
      <c r="K146" s="31"/>
    </row>
    <row r="147" spans="1:11" x14ac:dyDescent="0.25">
      <c r="B147">
        <f t="shared" si="20"/>
        <v>2.03132384537236E-3</v>
      </c>
      <c r="J147" s="43"/>
      <c r="K147" s="31"/>
    </row>
    <row r="148" spans="1:11" x14ac:dyDescent="0.25">
      <c r="J148" s="43"/>
      <c r="K148" s="31"/>
    </row>
    <row r="149" spans="1:11" x14ac:dyDescent="0.25">
      <c r="A149">
        <f>MAXA(B144:B147)</f>
        <v>1.6241018876151422E-2</v>
      </c>
      <c r="J149" s="43"/>
      <c r="K149" s="31"/>
    </row>
    <row r="150" spans="1:11" x14ac:dyDescent="0.25">
      <c r="J150" s="43"/>
      <c r="K150" s="31"/>
    </row>
    <row r="151" spans="1:11" x14ac:dyDescent="0.25">
      <c r="B151">
        <f>B144-B93*$A$149</f>
        <v>6.4206327695457144E-3</v>
      </c>
      <c r="J151" s="43"/>
      <c r="K151" s="31"/>
    </row>
    <row r="152" spans="1:11" x14ac:dyDescent="0.25">
      <c r="B152">
        <v>0</v>
      </c>
      <c r="J152" s="43"/>
      <c r="K152" s="31"/>
    </row>
    <row r="153" spans="1:11" x14ac:dyDescent="0.25">
      <c r="B153">
        <f t="shared" ref="B152:B154" si="21">B146-B95*$A$149</f>
        <v>1.4952394345301779E-3</v>
      </c>
      <c r="J153" s="43"/>
      <c r="K153" s="31"/>
    </row>
    <row r="154" spans="1:11" x14ac:dyDescent="0.25">
      <c r="B154">
        <f t="shared" si="21"/>
        <v>3.1687664849237391E-3</v>
      </c>
      <c r="J154" s="43"/>
      <c r="K154" s="31"/>
    </row>
    <row r="155" spans="1:11" x14ac:dyDescent="0.25">
      <c r="J155" s="43"/>
      <c r="K155" s="31"/>
    </row>
    <row r="156" spans="1:11" x14ac:dyDescent="0.25">
      <c r="A156">
        <f>MAXA(B151:B154)</f>
        <v>6.4206327695457144E-3</v>
      </c>
      <c r="J156" s="43"/>
      <c r="K156" s="31"/>
    </row>
    <row r="157" spans="1:11" x14ac:dyDescent="0.25">
      <c r="J157" s="43"/>
      <c r="K157" s="31"/>
    </row>
    <row r="158" spans="1:11" x14ac:dyDescent="0.25">
      <c r="A158" s="1" t="s">
        <v>26</v>
      </c>
      <c r="B158" s="1"/>
      <c r="C158" s="1"/>
      <c r="D158" s="1"/>
      <c r="E158" s="1"/>
      <c r="F158" s="1"/>
      <c r="G158" s="1"/>
      <c r="H158" s="1"/>
      <c r="I158" s="19"/>
      <c r="J158" s="43"/>
      <c r="K158" s="31"/>
    </row>
    <row r="159" spans="1:11" x14ac:dyDescent="0.25">
      <c r="A159" s="1">
        <v>0</v>
      </c>
      <c r="B159" s="1">
        <v>0</v>
      </c>
      <c r="C159" s="1">
        <v>0</v>
      </c>
      <c r="D159" s="1">
        <v>0</v>
      </c>
      <c r="E159" s="1">
        <f>A103</f>
        <v>0.27790214262871765</v>
      </c>
      <c r="F159" s="1">
        <f>B98</f>
        <v>4.2490410150486865E-2</v>
      </c>
      <c r="G159" s="1">
        <f>B99</f>
        <v>0.10622317596566523</v>
      </c>
      <c r="H159" s="1">
        <f>B100</f>
        <v>0.17710077000334784</v>
      </c>
      <c r="I159" s="19">
        <f>B101</f>
        <v>0.27790214262871765</v>
      </c>
      <c r="J159" s="43"/>
      <c r="K159" s="31"/>
    </row>
    <row r="160" spans="1:11" x14ac:dyDescent="0.25">
      <c r="A160" s="1">
        <v>1</v>
      </c>
      <c r="B160" s="1">
        <v>0</v>
      </c>
      <c r="C160" s="1">
        <v>0</v>
      </c>
      <c r="D160" s="1">
        <f>B113</f>
        <v>0.20650052797813015</v>
      </c>
      <c r="E160" s="1">
        <v>0</v>
      </c>
      <c r="F160" s="1">
        <f>B107</f>
        <v>7.676692110321745E-2</v>
      </c>
      <c r="G160" s="1">
        <f>B108</f>
        <v>0.13385436182073801</v>
      </c>
      <c r="H160" s="1">
        <f>B109</f>
        <v>0.20650052797813015</v>
      </c>
      <c r="I160" s="19">
        <f>B110</f>
        <v>0</v>
      </c>
      <c r="J160" s="43"/>
      <c r="K160" s="31"/>
    </row>
    <row r="161" spans="1:11" x14ac:dyDescent="0.25">
      <c r="A161" s="1">
        <v>2</v>
      </c>
      <c r="B161" s="1">
        <v>0</v>
      </c>
      <c r="C161" s="1">
        <f>A120</f>
        <v>0.14707453153035363</v>
      </c>
      <c r="D161" s="1">
        <v>0</v>
      </c>
      <c r="E161" s="1">
        <v>0</v>
      </c>
      <c r="F161" s="1">
        <f>B115</f>
        <v>8.444442671703993E-2</v>
      </c>
      <c r="G161" s="1">
        <f>B116</f>
        <v>0.14707453153035363</v>
      </c>
      <c r="H161" s="1">
        <f>B117</f>
        <v>0</v>
      </c>
      <c r="I161" s="19">
        <f>B118</f>
        <v>1.8094385886155317E-2</v>
      </c>
      <c r="J161" s="43"/>
      <c r="K161" s="31"/>
    </row>
    <row r="162" spans="1:11" x14ac:dyDescent="0.25">
      <c r="A162" s="1">
        <v>3</v>
      </c>
      <c r="B162" s="1">
        <f>A128</f>
        <v>9.6291976763598366E-2</v>
      </c>
      <c r="C162" s="1">
        <v>0</v>
      </c>
      <c r="D162" s="1">
        <v>0</v>
      </c>
      <c r="E162" s="1">
        <v>0</v>
      </c>
      <c r="F162" s="1">
        <f>B123</f>
        <v>9.6291976763598366E-2</v>
      </c>
      <c r="G162" s="1">
        <f>B124</f>
        <v>0</v>
      </c>
      <c r="H162" s="1">
        <f>B125</f>
        <v>1.3540507589838383E-2</v>
      </c>
      <c r="I162" s="19">
        <f>B126</f>
        <v>2.8394776805614048E-2</v>
      </c>
      <c r="J162" s="43"/>
      <c r="K162" s="31"/>
    </row>
    <row r="163" spans="1:11" x14ac:dyDescent="0.25">
      <c r="A163" s="1">
        <v>4</v>
      </c>
      <c r="B163" s="1">
        <v>0</v>
      </c>
      <c r="C163" s="1">
        <v>0</v>
      </c>
      <c r="D163" s="1">
        <v>0</v>
      </c>
      <c r="E163" s="1">
        <f>A135</f>
        <v>3.4461140547996164E-2</v>
      </c>
      <c r="F163" s="1">
        <f>B130</f>
        <v>0</v>
      </c>
      <c r="G163" s="1">
        <f>B131</f>
        <v>1.1330493689278921E-2</v>
      </c>
      <c r="H163" s="1">
        <f>B132</f>
        <v>1.9536593186768179E-2</v>
      </c>
      <c r="I163" s="19">
        <f>B133</f>
        <v>3.4461140547996164E-2</v>
      </c>
      <c r="J163" s="43"/>
      <c r="K163" s="31"/>
    </row>
    <row r="164" spans="1:11" x14ac:dyDescent="0.25">
      <c r="A164" s="1">
        <v>5</v>
      </c>
      <c r="B164" s="1">
        <v>0</v>
      </c>
      <c r="C164" s="1">
        <v>0</v>
      </c>
      <c r="D164" s="1">
        <f>A142</f>
        <v>2.3182298045545141E-2</v>
      </c>
      <c r="E164" s="1">
        <v>0</v>
      </c>
      <c r="F164" s="1">
        <f>B137</f>
        <v>4.2504445999003828E-3</v>
      </c>
      <c r="G164" s="1">
        <f>B138</f>
        <v>1.475688749197668E-2</v>
      </c>
      <c r="H164" s="1">
        <f>B139</f>
        <v>2.3182298045545141E-2</v>
      </c>
      <c r="I164" s="19">
        <f>B140</f>
        <v>0</v>
      </c>
      <c r="J164" s="43"/>
      <c r="K164" s="31"/>
    </row>
    <row r="165" spans="1:11" x14ac:dyDescent="0.25">
      <c r="A165" s="1">
        <v>6</v>
      </c>
      <c r="B165" s="1">
        <v>0</v>
      </c>
      <c r="C165" s="1">
        <f>A149</f>
        <v>1.6241018876151422E-2</v>
      </c>
      <c r="D165" s="1">
        <v>0</v>
      </c>
      <c r="E165" s="1">
        <v>0</v>
      </c>
      <c r="F165" s="1">
        <f>B144</f>
        <v>5.112341783063171E-3</v>
      </c>
      <c r="G165" s="1">
        <f>B145</f>
        <v>1.6241018876151422E-2</v>
      </c>
      <c r="H165" s="1">
        <f>B146</f>
        <v>0</v>
      </c>
      <c r="I165" s="19">
        <f>B147</f>
        <v>2.03132384537236E-3</v>
      </c>
      <c r="J165" s="43"/>
      <c r="K165" s="31"/>
    </row>
    <row r="166" spans="1:11" x14ac:dyDescent="0.25">
      <c r="A166" s="1">
        <v>7</v>
      </c>
      <c r="B166" s="1">
        <f>A156</f>
        <v>6.4206327695457144E-3</v>
      </c>
      <c r="C166" s="1">
        <v>0</v>
      </c>
      <c r="D166" s="1">
        <v>0</v>
      </c>
      <c r="E166" s="1">
        <v>0</v>
      </c>
      <c r="F166" s="1">
        <f>B151</f>
        <v>6.4206327695457144E-3</v>
      </c>
      <c r="G166" s="1">
        <f>B152</f>
        <v>0</v>
      </c>
      <c r="H166" s="1">
        <f>B153</f>
        <v>1.4952394345301779E-3</v>
      </c>
      <c r="I166" s="19">
        <f>B154</f>
        <v>3.1687664849237391E-3</v>
      </c>
      <c r="J166" s="43"/>
      <c r="K166" s="31"/>
    </row>
    <row r="167" spans="1:11" x14ac:dyDescent="0.25">
      <c r="J167" s="43"/>
      <c r="K167" s="31"/>
    </row>
    <row r="168" spans="1:11" x14ac:dyDescent="0.25">
      <c r="A168" t="s">
        <v>0</v>
      </c>
      <c r="B168">
        <f>SUM(B159:B166)</f>
        <v>0.10271260953314408</v>
      </c>
      <c r="J168" s="43"/>
      <c r="K168" s="31"/>
    </row>
    <row r="169" spans="1:11" x14ac:dyDescent="0.25">
      <c r="A169" t="s">
        <v>1</v>
      </c>
      <c r="B169">
        <f>SUM(C159:C166)</f>
        <v>0.16331555040650506</v>
      </c>
      <c r="J169" s="43"/>
      <c r="K169" s="31"/>
    </row>
    <row r="170" spans="1:11" x14ac:dyDescent="0.25">
      <c r="A170" t="s">
        <v>2</v>
      </c>
      <c r="B170">
        <f>SUM(D159:D166)</f>
        <v>0.22968282602367529</v>
      </c>
      <c r="J170" s="43"/>
      <c r="K170" s="31"/>
    </row>
    <row r="171" spans="1:11" x14ac:dyDescent="0.25">
      <c r="A171" t="s">
        <v>3</v>
      </c>
      <c r="B171">
        <f>SUM(E159:E166)</f>
        <v>0.3123632831767138</v>
      </c>
      <c r="J171" s="43"/>
      <c r="K171" s="31"/>
    </row>
    <row r="172" spans="1:11" ht="15.75" thickBot="1" x14ac:dyDescent="0.3">
      <c r="J172" s="44"/>
      <c r="K172" s="32"/>
    </row>
  </sheetData>
  <mergeCells count="16">
    <mergeCell ref="J93:K172"/>
    <mergeCell ref="G93:I96"/>
    <mergeCell ref="G8:M11"/>
    <mergeCell ref="A34:D34"/>
    <mergeCell ref="A58:A61"/>
    <mergeCell ref="D58:D61"/>
    <mergeCell ref="A63:A66"/>
    <mergeCell ref="F1:F32"/>
    <mergeCell ref="F33:F40"/>
    <mergeCell ref="F41:F50"/>
    <mergeCell ref="F51:F70"/>
    <mergeCell ref="F71:F92"/>
    <mergeCell ref="A74:C76"/>
    <mergeCell ref="D81:D84"/>
    <mergeCell ref="A81:A84"/>
    <mergeCell ref="A86:A8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Kulakov</dc:creator>
  <cp:lastModifiedBy>Alexandr Kulakov</cp:lastModifiedBy>
  <dcterms:created xsi:type="dcterms:W3CDTF">2015-06-05T18:17:20Z</dcterms:created>
  <dcterms:modified xsi:type="dcterms:W3CDTF">2020-12-20T11:38:58Z</dcterms:modified>
</cp:coreProperties>
</file>