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ongo\OneDrive\Рабочий стол\Численные методы\"/>
    </mc:Choice>
  </mc:AlternateContent>
  <xr:revisionPtr revIDLastSave="0" documentId="13_ncr:1_{1060C1E4-8DC3-481C-A2C6-CA6954E12F90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158" i="1"/>
  <c r="B156" i="1"/>
  <c r="B108" i="1"/>
  <c r="B107" i="1"/>
  <c r="B111" i="1"/>
  <c r="B110" i="1"/>
  <c r="B105" i="1"/>
  <c r="B104" i="1"/>
  <c r="B101" i="1"/>
  <c r="B102" i="1"/>
  <c r="B58" i="1"/>
  <c r="F51" i="1"/>
  <c r="E52" i="1"/>
  <c r="E51" i="1"/>
  <c r="D52" i="1"/>
  <c r="D53" i="1"/>
  <c r="D51" i="1"/>
  <c r="C52" i="1"/>
  <c r="C53" i="1"/>
  <c r="C54" i="1"/>
  <c r="C51" i="1"/>
  <c r="F44" i="1"/>
  <c r="E45" i="1"/>
  <c r="E44" i="1"/>
  <c r="D45" i="1"/>
  <c r="D46" i="1"/>
  <c r="D44" i="1"/>
  <c r="C45" i="1"/>
  <c r="C46" i="1"/>
  <c r="C47" i="1"/>
  <c r="C44" i="1"/>
  <c r="B12" i="1"/>
  <c r="AD10" i="1"/>
  <c r="X10" i="1"/>
  <c r="R10" i="1"/>
  <c r="L10" i="1"/>
  <c r="F10" i="1"/>
  <c r="F4" i="1"/>
  <c r="F8" i="1"/>
  <c r="F7" i="1"/>
  <c r="F5" i="1"/>
  <c r="F6" i="1"/>
</calcChain>
</file>

<file path=xl/sharedStrings.xml><?xml version="1.0" encoding="utf-8"?>
<sst xmlns="http://schemas.openxmlformats.org/spreadsheetml/2006/main" count="139" uniqueCount="87">
  <si>
    <t>X</t>
  </si>
  <si>
    <t>Y</t>
  </si>
  <si>
    <t>P0(x)</t>
  </si>
  <si>
    <t>(x-2,224)</t>
  </si>
  <si>
    <t>(x-0,848)</t>
  </si>
  <si>
    <t>(x-1,322)</t>
  </si>
  <si>
    <t>(x-2,892)*</t>
  </si>
  <si>
    <t>P1(x)</t>
  </si>
  <si>
    <t>(x-0,231)</t>
  </si>
  <si>
    <t>P2(x)</t>
  </si>
  <si>
    <t>P3(x)</t>
  </si>
  <si>
    <t>P4(x)</t>
  </si>
  <si>
    <t>(x-2,224)*</t>
  </si>
  <si>
    <t>L4(x)=</t>
  </si>
  <si>
    <t>+</t>
  </si>
  <si>
    <t>L4(x1+x2)</t>
  </si>
  <si>
    <t>Задание 2</t>
  </si>
  <si>
    <t>Xk</t>
  </si>
  <si>
    <t>Yk</t>
  </si>
  <si>
    <t>D1Yk</t>
  </si>
  <si>
    <t>D2Yk</t>
  </si>
  <si>
    <t>D3Yk</t>
  </si>
  <si>
    <t>D4Yk</t>
  </si>
  <si>
    <t>1-ый</t>
  </si>
  <si>
    <t>2-ой</t>
  </si>
  <si>
    <t>3-ий</t>
  </si>
  <si>
    <t>4-ый</t>
  </si>
  <si>
    <t>Задание 3</t>
  </si>
  <si>
    <t>N4(x)</t>
  </si>
  <si>
    <t>-2,748-0,7731(x-0,231) -0,59279(x-0,231)(x-0,848)+0,0026(x-0,231)(x-0,848)(x-1,322)+0,2632(x-0,231)(x-0,848)(x-1,322)(x-2,224)</t>
  </si>
  <si>
    <t>Задание 4</t>
  </si>
  <si>
    <t>ФИ(x)</t>
  </si>
  <si>
    <t>A1x+B1</t>
  </si>
  <si>
    <t>A2x+B2</t>
  </si>
  <si>
    <t>A3x+B3</t>
  </si>
  <si>
    <t>A4x+B4</t>
  </si>
  <si>
    <t>0,231&lt;=x&lt;=0,848</t>
  </si>
  <si>
    <t>0,848&lt;=x&lt;=1,322</t>
  </si>
  <si>
    <t>1,322&lt;=x&lt;=2,224</t>
  </si>
  <si>
    <t>2,224&lt;=x&lt;=2,892</t>
  </si>
  <si>
    <t>0,231A1+B1</t>
  </si>
  <si>
    <t>= -2,748</t>
  </si>
  <si>
    <t>0,848A1+B1</t>
  </si>
  <si>
    <t>= -3,225</t>
  </si>
  <si>
    <t>= -3,898</t>
  </si>
  <si>
    <t>0,848A2+B2</t>
  </si>
  <si>
    <t>1,322A2+B2</t>
  </si>
  <si>
    <t>1,322A3+B3</t>
  </si>
  <si>
    <t>2,224A3+B3</t>
  </si>
  <si>
    <t>= -5,908</t>
  </si>
  <si>
    <t>2,892A4+B4</t>
  </si>
  <si>
    <t>2,224A4+B4</t>
  </si>
  <si>
    <t>= -6,506</t>
  </si>
  <si>
    <t>B1=</t>
  </si>
  <si>
    <t>A1=</t>
  </si>
  <si>
    <t>A2=</t>
  </si>
  <si>
    <t>B2=</t>
  </si>
  <si>
    <t>A3=</t>
  </si>
  <si>
    <t>B3=</t>
  </si>
  <si>
    <t>A4=</t>
  </si>
  <si>
    <t>B4=</t>
  </si>
  <si>
    <t>-0,7731x-2,569</t>
  </si>
  <si>
    <t>-1,42x-2,02098</t>
  </si>
  <si>
    <t>-0,89521x-3,917</t>
  </si>
  <si>
    <t>-2,22838x-0,95208</t>
  </si>
  <si>
    <t>a1x^2+b1x+c1</t>
  </si>
  <si>
    <t>a2x^2+b2x+c2</t>
  </si>
  <si>
    <t>[0,231;1,322]</t>
  </si>
  <si>
    <t>[1,322;2,892]</t>
  </si>
  <si>
    <t>(0.231)^2a1+0.231b1+c1</t>
  </si>
  <si>
    <t>(0.848)^2a1+0.848b1+c1</t>
  </si>
  <si>
    <t>(1.322)^2a1+1.322b1+c1</t>
  </si>
  <si>
    <t>(1,322)^2a2+1,322b2+c2</t>
  </si>
  <si>
    <t>(2,224)^2a2+2,224b2+c2</t>
  </si>
  <si>
    <t>(2,892)^2a2+2,892b2+c2</t>
  </si>
  <si>
    <t>a1</t>
  </si>
  <si>
    <t>-0.59279</t>
  </si>
  <si>
    <t>b1</t>
  </si>
  <si>
    <t>-0.13347</t>
  </si>
  <si>
    <t>-2.68554</t>
  </si>
  <si>
    <t>c1</t>
  </si>
  <si>
    <t>a2</t>
  </si>
  <si>
    <t>b2</t>
  </si>
  <si>
    <t>c2</t>
  </si>
  <si>
    <t>-0,5928x^2-0,1335x-2,5855</t>
  </si>
  <si>
    <t>0,8492x^2-5,2395x+1,5445</t>
  </si>
  <si>
    <t>Задание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</si>
</sst>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MathJax_Main"/>
    </font>
    <font>
      <sz val="10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quotePrefix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76200</xdr:rowOff>
    </xdr:from>
    <xdr:to>
      <xdr:col>8</xdr:col>
      <xdr:colOff>583314</xdr:colOff>
      <xdr:row>40</xdr:row>
      <xdr:rowOff>37412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239B05-E21A-40FA-86CC-67156EBA4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62200"/>
          <a:ext cx="5460114" cy="5295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38100</xdr:rowOff>
    </xdr:from>
    <xdr:to>
      <xdr:col>7</xdr:col>
      <xdr:colOff>261703</xdr:colOff>
      <xdr:row>81</xdr:row>
      <xdr:rowOff>123143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31EE397-5248-419E-81B8-29051716E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87100"/>
          <a:ext cx="4528903" cy="44665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1</xdr:rowOff>
    </xdr:from>
    <xdr:to>
      <xdr:col>4</xdr:col>
      <xdr:colOff>160279</xdr:colOff>
      <xdr:row>136</xdr:row>
      <xdr:rowOff>38101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390C256-BD1D-42BB-937A-15F843211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317076"/>
          <a:ext cx="2598679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123825</xdr:rowOff>
    </xdr:from>
    <xdr:to>
      <xdr:col>4</xdr:col>
      <xdr:colOff>247314</xdr:colOff>
      <xdr:row>186</xdr:row>
      <xdr:rowOff>37515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0B815DB-9574-4069-A46F-C00E0827A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0822900"/>
          <a:ext cx="2685714" cy="46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188</xdr:row>
      <xdr:rowOff>95250</xdr:rowOff>
    </xdr:from>
    <xdr:to>
      <xdr:col>4</xdr:col>
      <xdr:colOff>437804</xdr:colOff>
      <xdr:row>209</xdr:row>
      <xdr:rowOff>75702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170A961-79D1-4BA6-96CC-FDDBB121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775" y="35937825"/>
          <a:ext cx="2771429" cy="3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8"/>
  <sheetViews>
    <sheetView tabSelected="1" topLeftCell="A114" workbookViewId="0">
      <selection activeCell="H197" sqref="H197"/>
    </sheetView>
  </sheetViews>
  <sheetFormatPr defaultRowHeight="15"/>
  <sheetData>
    <row r="1" spans="1:30">
      <c r="A1" t="s">
        <v>0</v>
      </c>
      <c r="B1">
        <v>0.23100000000000001</v>
      </c>
      <c r="C1">
        <v>0.84799999999999998</v>
      </c>
      <c r="D1">
        <v>1.3220000000000001</v>
      </c>
      <c r="E1">
        <v>2.2240000000000002</v>
      </c>
      <c r="F1">
        <v>2.8919999999999999</v>
      </c>
    </row>
    <row r="2" spans="1:30">
      <c r="A2" t="s">
        <v>1</v>
      </c>
      <c r="B2">
        <v>-2.7480000000000002</v>
      </c>
      <c r="C2">
        <v>-3.2250000000000001</v>
      </c>
      <c r="D2">
        <v>-3.8980000000000001</v>
      </c>
      <c r="E2">
        <v>-5.9080000000000004</v>
      </c>
      <c r="F2">
        <v>-6.5060000000000002</v>
      </c>
    </row>
    <row r="4" spans="1:30">
      <c r="A4" t="s">
        <v>2</v>
      </c>
      <c r="B4" t="s">
        <v>4</v>
      </c>
      <c r="C4" t="s">
        <v>5</v>
      </c>
      <c r="D4" t="s">
        <v>3</v>
      </c>
      <c r="E4" t="s">
        <v>6</v>
      </c>
      <c r="F4">
        <f>1/((B1-C1)*(B1-D1)*(B1-E1)*(B1-F1))</f>
        <v>0.28011599744837845</v>
      </c>
    </row>
    <row r="5" spans="1:30">
      <c r="A5" t="s">
        <v>7</v>
      </c>
      <c r="B5" t="s">
        <v>8</v>
      </c>
      <c r="C5" t="s">
        <v>5</v>
      </c>
      <c r="D5" t="s">
        <v>3</v>
      </c>
      <c r="E5" t="s">
        <v>6</v>
      </c>
      <c r="F5">
        <f>1/((C1-B1)*(C1-D1)*(C1-E1)*(C1-F1))</f>
        <v>-1.2157300985900197</v>
      </c>
    </row>
    <row r="6" spans="1:30">
      <c r="A6" t="s">
        <v>9</v>
      </c>
      <c r="B6" t="s">
        <v>8</v>
      </c>
      <c r="C6" t="s">
        <v>4</v>
      </c>
      <c r="D6" t="s">
        <v>3</v>
      </c>
      <c r="E6" t="s">
        <v>6</v>
      </c>
      <c r="F6">
        <f>1/((D1-C1)*(D1-B1)*(D1-E1)*(D1-F1))</f>
        <v>1.365496897674644</v>
      </c>
    </row>
    <row r="7" spans="1:30">
      <c r="A7" t="s">
        <v>10</v>
      </c>
      <c r="B7" t="s">
        <v>8</v>
      </c>
      <c r="C7" t="s">
        <v>4</v>
      </c>
      <c r="D7" t="s">
        <v>5</v>
      </c>
      <c r="E7" t="s">
        <v>6</v>
      </c>
      <c r="F7">
        <f>1/((E1-C1)*(E1-D1)*(E1-B1)*(E1-F1))</f>
        <v>-0.6051893368882113</v>
      </c>
    </row>
    <row r="8" spans="1:30">
      <c r="A8" t="s">
        <v>11</v>
      </c>
      <c r="B8" t="s">
        <v>8</v>
      </c>
      <c r="C8" t="s">
        <v>4</v>
      </c>
      <c r="D8" t="s">
        <v>5</v>
      </c>
      <c r="E8" t="s">
        <v>12</v>
      </c>
      <c r="F8">
        <f>1/((F1-C1)*(F1-D1)*(F1-B1)*(F1-E1))</f>
        <v>0.17530654035520896</v>
      </c>
    </row>
    <row r="10" spans="1:30">
      <c r="A10" t="s">
        <v>13</v>
      </c>
      <c r="B10" t="s">
        <v>4</v>
      </c>
      <c r="C10" t="s">
        <v>5</v>
      </c>
      <c r="D10" t="s">
        <v>3</v>
      </c>
      <c r="E10" t="s">
        <v>6</v>
      </c>
      <c r="F10">
        <f>F4*B2</f>
        <v>-0.769758760988144</v>
      </c>
      <c r="G10" s="1" t="s">
        <v>14</v>
      </c>
      <c r="H10" t="s">
        <v>8</v>
      </c>
      <c r="I10" t="s">
        <v>5</v>
      </c>
      <c r="J10" t="s">
        <v>3</v>
      </c>
      <c r="K10" t="s">
        <v>6</v>
      </c>
      <c r="L10">
        <f>F5*C2</f>
        <v>3.9207295679528138</v>
      </c>
      <c r="M10" s="1" t="s">
        <v>14</v>
      </c>
      <c r="N10" t="s">
        <v>8</v>
      </c>
      <c r="O10" t="s">
        <v>4</v>
      </c>
      <c r="P10" t="s">
        <v>3</v>
      </c>
      <c r="Q10" t="s">
        <v>6</v>
      </c>
      <c r="R10">
        <f>F6*D2</f>
        <v>-5.3227069071357622</v>
      </c>
      <c r="S10" s="1" t="s">
        <v>14</v>
      </c>
      <c r="T10" t="s">
        <v>8</v>
      </c>
      <c r="U10" t="s">
        <v>4</v>
      </c>
      <c r="V10" t="s">
        <v>5</v>
      </c>
      <c r="W10" t="s">
        <v>6</v>
      </c>
      <c r="X10">
        <f>E2*F7</f>
        <v>3.5754586023355528</v>
      </c>
      <c r="Y10" s="1" t="s">
        <v>14</v>
      </c>
      <c r="Z10" t="s">
        <v>8</v>
      </c>
      <c r="AA10" t="s">
        <v>4</v>
      </c>
      <c r="AB10" t="s">
        <v>5</v>
      </c>
      <c r="AC10" t="s">
        <v>12</v>
      </c>
      <c r="AD10">
        <f>F8*F2</f>
        <v>-1.1405443515509894</v>
      </c>
    </row>
    <row r="12" spans="1:30">
      <c r="A12" t="s">
        <v>15</v>
      </c>
      <c r="B12">
        <f>((C1+D1)-0.848)*((C1+D1)-1.322)*((C1+D1)-2.224)*((C1+D1)-2.892)*-0.769758761+((C1+D1)-0.231)*((C1+D1)-1.322)*((C1+D1)-2.224)*((C1+D1)-2.892)*3.920729568+ ((C1+D1)-0.231)*((C1+D1)-0.848)*((C1+D1)-2.224)*((C1+D1)-2.892)*-5.322706907+((C1+D1)-0.231)*((C1+D1)-0.848)*((C1+D1)-1.322)*((C1+D1)-2.892)*3.575458602+((C1+D1)-0.231)*((C1+D1)-0.848)*((C1+D1)-1.322)*((C1+D1)-2.224)*-1.140544352</f>
        <v>-5.7918092148501064</v>
      </c>
    </row>
    <row r="42" spans="1:11">
      <c r="A42" s="3" t="s">
        <v>16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4" t="s">
        <v>17</v>
      </c>
      <c r="B43" s="4" t="s">
        <v>18</v>
      </c>
      <c r="C43" s="4" t="s">
        <v>19</v>
      </c>
      <c r="D43" s="4" t="s">
        <v>20</v>
      </c>
      <c r="E43" s="4" t="s">
        <v>21</v>
      </c>
      <c r="F43" s="4" t="s">
        <v>22</v>
      </c>
    </row>
    <row r="44" spans="1:11">
      <c r="A44" s="4">
        <v>0.23100000000000001</v>
      </c>
      <c r="B44" s="4">
        <v>-2.7480000000000002</v>
      </c>
      <c r="C44" s="4">
        <f>B45-B44</f>
        <v>-0.47699999999999987</v>
      </c>
      <c r="D44" s="4">
        <f>C45-C44</f>
        <v>-0.19600000000000017</v>
      </c>
      <c r="E44" s="4">
        <f>D45-D44</f>
        <v>-1.141</v>
      </c>
      <c r="F44" s="4">
        <f>E45-E44</f>
        <v>3.8900000000000006</v>
      </c>
    </row>
    <row r="45" spans="1:11">
      <c r="A45" s="4">
        <v>0.84799999999999998</v>
      </c>
      <c r="B45" s="4">
        <v>-3.2250000000000001</v>
      </c>
      <c r="C45" s="4">
        <f t="shared" ref="C45:D48" si="0">B46-B45</f>
        <v>-0.67300000000000004</v>
      </c>
      <c r="D45" s="4">
        <f t="shared" si="0"/>
        <v>-1.3370000000000002</v>
      </c>
      <c r="E45" s="4">
        <f>D46-D45</f>
        <v>2.7490000000000006</v>
      </c>
      <c r="F45" s="4"/>
    </row>
    <row r="46" spans="1:11">
      <c r="A46" s="4">
        <v>1.3220000000000001</v>
      </c>
      <c r="B46" s="4">
        <v>-3.8980000000000001</v>
      </c>
      <c r="C46" s="4">
        <f t="shared" si="0"/>
        <v>-2.0100000000000002</v>
      </c>
      <c r="D46" s="4">
        <f t="shared" si="0"/>
        <v>1.4120000000000004</v>
      </c>
      <c r="E46" s="4"/>
      <c r="F46" s="4"/>
    </row>
    <row r="47" spans="1:11">
      <c r="A47" s="4">
        <v>2.2240000000000002</v>
      </c>
      <c r="B47" s="4">
        <v>-5.9080000000000004</v>
      </c>
      <c r="C47" s="4">
        <f t="shared" si="0"/>
        <v>-0.59799999999999986</v>
      </c>
      <c r="D47" s="4"/>
      <c r="E47" s="4"/>
      <c r="F47" s="4"/>
    </row>
    <row r="48" spans="1:11">
      <c r="A48" s="4">
        <v>2.8919999999999999</v>
      </c>
      <c r="B48" s="4">
        <v>-6.5060000000000002</v>
      </c>
      <c r="C48" s="4"/>
      <c r="D48" s="4"/>
      <c r="E48" s="4"/>
      <c r="F48" s="4"/>
    </row>
    <row r="50" spans="1:14">
      <c r="A50" s="4" t="s">
        <v>17</v>
      </c>
      <c r="B50" s="4" t="s">
        <v>18</v>
      </c>
      <c r="C50" s="4" t="s">
        <v>23</v>
      </c>
      <c r="D50" s="4" t="s">
        <v>24</v>
      </c>
      <c r="E50" s="4" t="s">
        <v>25</v>
      </c>
      <c r="F50" s="4" t="s">
        <v>26</v>
      </c>
    </row>
    <row r="51" spans="1:14">
      <c r="A51" s="4">
        <v>0.23100000000000001</v>
      </c>
      <c r="B51" s="4">
        <v>-2.7480000000000002</v>
      </c>
      <c r="C51" s="4">
        <f>(B52-B51)/(A52-A51)</f>
        <v>-0.7730956239870338</v>
      </c>
      <c r="D51" s="4">
        <f>(C52-C51)/(A53-A51)</f>
        <v>-0.59279156704093316</v>
      </c>
      <c r="E51" s="4">
        <f>(D52-D51)/(A54-A51)</f>
        <v>2.6003239368961022E-3</v>
      </c>
      <c r="F51" s="4">
        <f>(E52-E51)/(A55-A51)</f>
        <v>0.26317815061347155</v>
      </c>
    </row>
    <row r="52" spans="1:14">
      <c r="A52" s="4">
        <v>0.84799999999999998</v>
      </c>
      <c r="B52" s="4">
        <v>-3.2250000000000001</v>
      </c>
      <c r="C52" s="4">
        <f t="shared" ref="C52:C54" si="1">(B53-B52)/(A53-A52)</f>
        <v>-1.4198312236286919</v>
      </c>
      <c r="D52" s="4">
        <f t="shared" ref="D52:D53" si="2">(C53-C52)/(A54-A52)</f>
        <v>-0.58760912143469923</v>
      </c>
      <c r="E52" s="4">
        <f>(D53-D52)/(A55-A52)</f>
        <v>0.70291738271934401</v>
      </c>
      <c r="F52" s="4"/>
    </row>
    <row r="53" spans="1:14">
      <c r="A53" s="4">
        <v>1.3220000000000001</v>
      </c>
      <c r="B53" s="4">
        <v>-3.8980000000000001</v>
      </c>
      <c r="C53" s="4">
        <f t="shared" si="1"/>
        <v>-2.2283813747228383</v>
      </c>
      <c r="D53" s="4">
        <f t="shared" si="2"/>
        <v>0.84915400884364001</v>
      </c>
      <c r="E53" s="4"/>
      <c r="F53" s="4"/>
    </row>
    <row r="54" spans="1:14">
      <c r="A54" s="4">
        <v>2.2240000000000002</v>
      </c>
      <c r="B54" s="4">
        <v>-5.9080000000000004</v>
      </c>
      <c r="C54" s="4">
        <f t="shared" si="1"/>
        <v>-0.89520958083832358</v>
      </c>
      <c r="D54" s="4"/>
      <c r="E54" s="4"/>
      <c r="F54" s="4"/>
    </row>
    <row r="55" spans="1:14">
      <c r="A55" s="4">
        <v>2.8919999999999999</v>
      </c>
      <c r="B55" s="4">
        <v>-6.5060000000000002</v>
      </c>
      <c r="C55" s="4"/>
      <c r="D55" s="4"/>
      <c r="E55" s="4"/>
      <c r="F55" s="4"/>
    </row>
    <row r="56" spans="1:14">
      <c r="A56" s="3" t="s">
        <v>27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4">
      <c r="A57" t="s">
        <v>28</v>
      </c>
      <c r="B57" s="5" t="s">
        <v>29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>
      <c r="A58" t="s">
        <v>28</v>
      </c>
      <c r="B58">
        <f>B12</f>
        <v>-5.7918092148501064</v>
      </c>
    </row>
    <row r="83" spans="1:11">
      <c r="A83" s="3" t="s">
        <v>30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6" t="s">
        <v>31</v>
      </c>
      <c r="B84" t="s">
        <v>32</v>
      </c>
      <c r="C84" s="2" t="s">
        <v>36</v>
      </c>
      <c r="D84" s="2"/>
    </row>
    <row r="85" spans="1:11">
      <c r="A85" s="6"/>
      <c r="B85" t="s">
        <v>33</v>
      </c>
      <c r="C85" s="2" t="s">
        <v>37</v>
      </c>
      <c r="D85" s="2"/>
    </row>
    <row r="86" spans="1:11">
      <c r="A86" s="6"/>
      <c r="B86" t="s">
        <v>34</v>
      </c>
      <c r="C86" s="2" t="s">
        <v>38</v>
      </c>
      <c r="D86" s="2"/>
    </row>
    <row r="87" spans="1:11">
      <c r="A87" s="6"/>
      <c r="B87" t="s">
        <v>35</v>
      </c>
      <c r="C87" s="2" t="s">
        <v>39</v>
      </c>
      <c r="D87" s="2"/>
    </row>
    <row r="89" spans="1:11">
      <c r="A89" s="2" t="s">
        <v>40</v>
      </c>
      <c r="B89" s="2"/>
      <c r="C89" s="1" t="s">
        <v>41</v>
      </c>
    </row>
    <row r="90" spans="1:11">
      <c r="A90" s="2" t="s">
        <v>42</v>
      </c>
      <c r="B90" s="2"/>
      <c r="C90" s="1" t="s">
        <v>43</v>
      </c>
    </row>
    <row r="92" spans="1:11">
      <c r="A92" s="2" t="s">
        <v>45</v>
      </c>
      <c r="B92" s="2"/>
      <c r="C92" s="1" t="s">
        <v>43</v>
      </c>
    </row>
    <row r="93" spans="1:11">
      <c r="A93" s="2" t="s">
        <v>46</v>
      </c>
      <c r="B93" s="2"/>
      <c r="C93" s="1" t="s">
        <v>44</v>
      </c>
    </row>
    <row r="95" spans="1:11">
      <c r="A95" s="2" t="s">
        <v>47</v>
      </c>
      <c r="B95" s="2"/>
      <c r="C95" s="1" t="s">
        <v>44</v>
      </c>
    </row>
    <row r="96" spans="1:11">
      <c r="A96" s="2" t="s">
        <v>48</v>
      </c>
      <c r="B96" s="2"/>
      <c r="C96" s="1" t="s">
        <v>49</v>
      </c>
    </row>
    <row r="98" spans="1:3">
      <c r="A98" s="2" t="s">
        <v>51</v>
      </c>
      <c r="B98" s="2"/>
      <c r="C98" s="1" t="s">
        <v>49</v>
      </c>
    </row>
    <row r="99" spans="1:3">
      <c r="A99" s="2" t="s">
        <v>50</v>
      </c>
      <c r="B99" s="2"/>
      <c r="C99" s="1" t="s">
        <v>52</v>
      </c>
    </row>
    <row r="101" spans="1:3">
      <c r="A101" t="s">
        <v>54</v>
      </c>
      <c r="B101">
        <f>-477/617</f>
        <v>-0.77309562398703402</v>
      </c>
    </row>
    <row r="102" spans="1:3" ht="15.75">
      <c r="A102" t="s">
        <v>53</v>
      </c>
      <c r="B102" s="7">
        <f>-1585329/617000</f>
        <v>-2.569414910858995</v>
      </c>
    </row>
    <row r="104" spans="1:3" ht="15.75">
      <c r="A104" t="s">
        <v>55</v>
      </c>
      <c r="B104" s="7">
        <f>-673/474</f>
        <v>-1.4198312236286921</v>
      </c>
    </row>
    <row r="105" spans="1:3">
      <c r="A105" t="s">
        <v>56</v>
      </c>
      <c r="B105">
        <f>-478973/237000</f>
        <v>-2.0209831223628694</v>
      </c>
    </row>
    <row r="107" spans="1:3">
      <c r="A107" t="s">
        <v>57</v>
      </c>
      <c r="B107">
        <f>-1005/451</f>
        <v>-2.2283813747228383</v>
      </c>
    </row>
    <row r="108" spans="1:3">
      <c r="A108" t="s">
        <v>58</v>
      </c>
      <c r="B108">
        <f>-107347/112750</f>
        <v>-0.952079822616408</v>
      </c>
    </row>
    <row r="110" spans="1:3">
      <c r="A110" t="s">
        <v>59</v>
      </c>
      <c r="B110">
        <f>-299/334</f>
        <v>-0.89520958083832336</v>
      </c>
    </row>
    <row r="111" spans="1:3" ht="15.75">
      <c r="A111" t="s">
        <v>60</v>
      </c>
      <c r="B111" s="7">
        <f>-163537/41750</f>
        <v>-3.9170538922155687</v>
      </c>
    </row>
    <row r="113" spans="1:5">
      <c r="A113" s="6" t="s">
        <v>31</v>
      </c>
      <c r="B113" s="5" t="s">
        <v>61</v>
      </c>
      <c r="C113" s="5"/>
      <c r="D113" s="2" t="s">
        <v>36</v>
      </c>
      <c r="E113" s="2"/>
    </row>
    <row r="114" spans="1:5">
      <c r="A114" s="6"/>
      <c r="B114" s="5" t="s">
        <v>62</v>
      </c>
      <c r="C114" s="5"/>
      <c r="D114" s="2" t="s">
        <v>37</v>
      </c>
      <c r="E114" s="2"/>
    </row>
    <row r="115" spans="1:5">
      <c r="A115" s="6"/>
      <c r="B115" s="5" t="s">
        <v>64</v>
      </c>
      <c r="C115" s="5"/>
      <c r="D115" s="2" t="s">
        <v>38</v>
      </c>
      <c r="E115" s="2"/>
    </row>
    <row r="116" spans="1:5">
      <c r="A116" s="6"/>
      <c r="B116" s="5" t="s">
        <v>63</v>
      </c>
      <c r="C116" s="5"/>
      <c r="D116" s="2" t="s">
        <v>39</v>
      </c>
      <c r="E116" s="2"/>
    </row>
    <row r="139" spans="1:6">
      <c r="A139" s="6" t="s">
        <v>31</v>
      </c>
      <c r="B139" s="2" t="s">
        <v>65</v>
      </c>
      <c r="C139" s="2"/>
      <c r="D139" s="2"/>
      <c r="E139" s="2" t="s">
        <v>67</v>
      </c>
      <c r="F139" s="2"/>
    </row>
    <row r="140" spans="1:6">
      <c r="A140" s="6"/>
      <c r="B140" s="2" t="s">
        <v>66</v>
      </c>
      <c r="C140" s="2"/>
      <c r="D140" s="2"/>
      <c r="E140" s="2" t="s">
        <v>68</v>
      </c>
      <c r="F140" s="2"/>
    </row>
    <row r="143" spans="1:6">
      <c r="A143" s="2" t="s">
        <v>69</v>
      </c>
      <c r="B143" s="2"/>
      <c r="C143" s="2"/>
      <c r="D143" s="4">
        <v>-2.7480000000000002</v>
      </c>
    </row>
    <row r="144" spans="1:6">
      <c r="A144" s="2" t="s">
        <v>70</v>
      </c>
      <c r="B144" s="2"/>
      <c r="C144" s="2"/>
      <c r="D144" s="4">
        <v>-3.2250000000000001</v>
      </c>
    </row>
    <row r="145" spans="1:6">
      <c r="A145" s="2" t="s">
        <v>71</v>
      </c>
      <c r="B145" s="2"/>
      <c r="C145" s="2"/>
      <c r="D145" s="4">
        <v>-3.8980000000000001</v>
      </c>
    </row>
    <row r="147" spans="1:6">
      <c r="A147" s="2" t="s">
        <v>72</v>
      </c>
      <c r="B147" s="2"/>
      <c r="C147" s="2"/>
      <c r="D147" s="4">
        <v>-3.8980000000000001</v>
      </c>
    </row>
    <row r="148" spans="1:6">
      <c r="A148" s="2" t="s">
        <v>73</v>
      </c>
      <c r="B148" s="2"/>
      <c r="C148" s="2"/>
      <c r="D148" s="4">
        <v>-5.9080000000000004</v>
      </c>
    </row>
    <row r="149" spans="1:6">
      <c r="A149" s="2" t="s">
        <v>74</v>
      </c>
      <c r="B149" s="2"/>
      <c r="C149" s="2"/>
      <c r="D149" s="4">
        <v>-6.5060000000000002</v>
      </c>
    </row>
    <row r="152" spans="1:6">
      <c r="A152" t="s">
        <v>75</v>
      </c>
      <c r="B152" s="8" t="s">
        <v>76</v>
      </c>
    </row>
    <row r="153" spans="1:6">
      <c r="A153" t="s">
        <v>77</v>
      </c>
      <c r="B153" s="8" t="s">
        <v>78</v>
      </c>
    </row>
    <row r="154" spans="1:6">
      <c r="A154" t="s">
        <v>80</v>
      </c>
      <c r="B154" s="8" t="s">
        <v>79</v>
      </c>
    </row>
    <row r="156" spans="1:6">
      <c r="A156" t="s">
        <v>81</v>
      </c>
      <c r="B156">
        <f>10041050/11824769</f>
        <v>0.84915400884364001</v>
      </c>
    </row>
    <row r="157" spans="1:6">
      <c r="A157" t="s">
        <v>82</v>
      </c>
      <c r="B157">
        <f>-619556583/118247690</f>
        <v>-5.2394814900823858</v>
      </c>
    </row>
    <row r="158" spans="1:6">
      <c r="A158" t="s">
        <v>83</v>
      </c>
      <c r="B158">
        <f>22829810353/14780961250</f>
        <v>1.5445416550970257</v>
      </c>
    </row>
    <row r="160" spans="1:6">
      <c r="A160" s="6" t="s">
        <v>31</v>
      </c>
      <c r="B160" s="5" t="s">
        <v>84</v>
      </c>
      <c r="C160" s="2"/>
      <c r="D160" s="2"/>
      <c r="E160" s="2" t="s">
        <v>67</v>
      </c>
      <c r="F160" s="2"/>
    </row>
    <row r="161" spans="1:6">
      <c r="A161" s="6"/>
      <c r="B161" s="2" t="s">
        <v>85</v>
      </c>
      <c r="C161" s="2"/>
      <c r="D161" s="2"/>
      <c r="E161" s="2" t="s">
        <v>68</v>
      </c>
      <c r="F161" s="2"/>
    </row>
    <row r="188" spans="1:11">
      <c r="A188" s="3" t="s">
        <v>86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43">
    <mergeCell ref="A160:A161"/>
    <mergeCell ref="B160:D160"/>
    <mergeCell ref="B161:D161"/>
    <mergeCell ref="E160:F160"/>
    <mergeCell ref="E161:F161"/>
    <mergeCell ref="A188:K188"/>
    <mergeCell ref="A143:C143"/>
    <mergeCell ref="A144:C144"/>
    <mergeCell ref="A145:C145"/>
    <mergeCell ref="A147:C147"/>
    <mergeCell ref="A148:C148"/>
    <mergeCell ref="A149:C149"/>
    <mergeCell ref="B116:C116"/>
    <mergeCell ref="A139:A140"/>
    <mergeCell ref="B139:D139"/>
    <mergeCell ref="B140:D140"/>
    <mergeCell ref="E139:F139"/>
    <mergeCell ref="E140:F140"/>
    <mergeCell ref="A98:B98"/>
    <mergeCell ref="A99:B99"/>
    <mergeCell ref="A113:A116"/>
    <mergeCell ref="D113:E113"/>
    <mergeCell ref="D114:E114"/>
    <mergeCell ref="D115:E115"/>
    <mergeCell ref="D116:E116"/>
    <mergeCell ref="B113:C113"/>
    <mergeCell ref="B114:C114"/>
    <mergeCell ref="B115:C115"/>
    <mergeCell ref="A89:B89"/>
    <mergeCell ref="A90:B90"/>
    <mergeCell ref="A92:B92"/>
    <mergeCell ref="A93:B93"/>
    <mergeCell ref="A95:B95"/>
    <mergeCell ref="A96:B96"/>
    <mergeCell ref="A42:K42"/>
    <mergeCell ref="A56:K56"/>
    <mergeCell ref="B57:N57"/>
    <mergeCell ref="A83:K83"/>
    <mergeCell ref="A84:A87"/>
    <mergeCell ref="C84:D84"/>
    <mergeCell ref="C85:D85"/>
    <mergeCell ref="C86:D86"/>
    <mergeCell ref="C87:D8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Kulakov</dc:creator>
  <cp:lastModifiedBy>Alexandr Kulakov</cp:lastModifiedBy>
  <dcterms:created xsi:type="dcterms:W3CDTF">2015-06-05T18:17:20Z</dcterms:created>
  <dcterms:modified xsi:type="dcterms:W3CDTF">2020-12-24T15:58:36Z</dcterms:modified>
</cp:coreProperties>
</file>