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S:\Insight\George Insight &amp; Analysis\Segmentation\"/>
    </mc:Choice>
  </mc:AlternateContent>
  <xr:revisionPtr revIDLastSave="0" documentId="13_ncr:1_{35F93989-E9CB-482B-820B-10AACDD8D6AA}" xr6:coauthVersionLast="47" xr6:coauthVersionMax="47" xr10:uidLastSave="{00000000-0000-0000-0000-000000000000}"/>
  <bookViews>
    <workbookView xWindow="574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" l="1"/>
  <c r="E13" i="1"/>
  <c r="F13" i="1"/>
  <c r="G13" i="1"/>
  <c r="G14" i="1" s="1"/>
  <c r="H13" i="1"/>
  <c r="I13" i="1"/>
  <c r="J13" i="1"/>
  <c r="K13" i="1"/>
  <c r="L13" i="1"/>
  <c r="M13" i="1"/>
  <c r="M31" i="1" s="1"/>
  <c r="G48" i="1"/>
  <c r="G49" i="1"/>
  <c r="G50" i="1"/>
  <c r="G51" i="1"/>
  <c r="G52" i="1"/>
  <c r="G53" i="1"/>
  <c r="G54" i="1"/>
  <c r="G55" i="1"/>
  <c r="G47" i="1"/>
  <c r="F54" i="1"/>
  <c r="F53" i="1"/>
  <c r="F52" i="1"/>
  <c r="F51" i="1"/>
  <c r="F50" i="1"/>
  <c r="F47" i="1"/>
  <c r="F49" i="1"/>
  <c r="F48" i="1"/>
  <c r="E55" i="1"/>
  <c r="E54" i="1"/>
  <c r="E53" i="1"/>
  <c r="E52" i="1"/>
  <c r="E51" i="1"/>
  <c r="E50" i="1"/>
  <c r="E49" i="1"/>
  <c r="D55" i="1"/>
  <c r="D54" i="1"/>
  <c r="D53" i="1"/>
  <c r="D52" i="1"/>
  <c r="D51" i="1"/>
  <c r="D50" i="1"/>
  <c r="D49" i="1"/>
  <c r="D48" i="1"/>
  <c r="D47" i="1"/>
  <c r="J14" i="1" l="1"/>
  <c r="L14" i="1"/>
  <c r="K14" i="1"/>
  <c r="E14" i="1"/>
  <c r="H14" i="1"/>
  <c r="F14" i="1"/>
  <c r="D14" i="1"/>
  <c r="I14" i="1"/>
  <c r="G57" i="1"/>
  <c r="F57" i="1"/>
  <c r="D57" i="1"/>
  <c r="E57" i="1"/>
  <c r="N4" i="1"/>
  <c r="N3" i="1"/>
  <c r="M32" i="1" s="1"/>
  <c r="G58" i="1" l="1"/>
  <c r="D58" i="1"/>
  <c r="E58" i="1"/>
  <c r="F58" i="1"/>
  <c r="D21" i="1"/>
  <c r="D35" i="1" s="1"/>
  <c r="H21" i="1"/>
  <c r="L21" i="1"/>
  <c r="J24" i="1"/>
  <c r="E21" i="1"/>
  <c r="N5" i="1"/>
  <c r="N6" i="1"/>
  <c r="N7" i="1"/>
  <c r="N8" i="1"/>
  <c r="N9" i="1"/>
  <c r="N10" i="1"/>
  <c r="N11" i="1"/>
  <c r="O11" i="1" s="1"/>
  <c r="N12" i="1"/>
  <c r="I20" i="1"/>
  <c r="O9" i="1" l="1"/>
  <c r="E24" i="1"/>
  <c r="O7" i="1"/>
  <c r="O10" i="1"/>
  <c r="D25" i="1"/>
  <c r="O8" i="1"/>
  <c r="O6" i="1"/>
  <c r="E15" i="1"/>
  <c r="O5" i="1"/>
  <c r="O12" i="1"/>
  <c r="O4" i="1"/>
  <c r="F24" i="1"/>
  <c r="E38" i="1" s="1"/>
  <c r="L24" i="1"/>
  <c r="G23" i="1"/>
  <c r="F15" i="1"/>
  <c r="G28" i="1"/>
  <c r="K15" i="1"/>
  <c r="M28" i="1"/>
  <c r="G42" i="1" s="1"/>
  <c r="G27" i="1"/>
  <c r="J15" i="1"/>
  <c r="L28" i="1"/>
  <c r="F42" i="1" s="1"/>
  <c r="E29" i="1"/>
  <c r="L15" i="1"/>
  <c r="D26" i="1"/>
  <c r="I15" i="1"/>
  <c r="H28" i="1"/>
  <c r="E25" i="1"/>
  <c r="H15" i="1"/>
  <c r="F28" i="1"/>
  <c r="G24" i="1"/>
  <c r="D38" i="1" s="1"/>
  <c r="G15" i="1"/>
  <c r="F27" i="1"/>
  <c r="D24" i="1"/>
  <c r="L25" i="1"/>
  <c r="L29" i="1"/>
  <c r="D43" i="1" s="1"/>
  <c r="J28" i="1"/>
  <c r="E28" i="1"/>
  <c r="H25" i="1"/>
  <c r="D39" i="1" s="1"/>
  <c r="I24" i="1"/>
  <c r="J23" i="1"/>
  <c r="D29" i="1"/>
  <c r="D22" i="1"/>
  <c r="E22" i="1"/>
  <c r="D36" i="1" s="1"/>
  <c r="H29" i="1"/>
  <c r="I28" i="1"/>
  <c r="J27" i="1"/>
  <c r="D41" i="1" s="1"/>
  <c r="M24" i="1"/>
  <c r="G38" i="1" s="1"/>
  <c r="H24" i="1"/>
  <c r="F23" i="1"/>
  <c r="D37" i="1" s="1"/>
  <c r="D28" i="1"/>
  <c r="H20" i="1"/>
  <c r="K26" i="1"/>
  <c r="G26" i="1"/>
  <c r="G22" i="1"/>
  <c r="K20" i="1"/>
  <c r="G20" i="1"/>
  <c r="K29" i="1"/>
  <c r="G29" i="1"/>
  <c r="M27" i="1"/>
  <c r="G41" i="1" s="1"/>
  <c r="I27" i="1"/>
  <c r="E27" i="1"/>
  <c r="J26" i="1"/>
  <c r="F26" i="1"/>
  <c r="K25" i="1"/>
  <c r="G25" i="1"/>
  <c r="M23" i="1"/>
  <c r="G37" i="1" s="1"/>
  <c r="I23" i="1"/>
  <c r="E23" i="1"/>
  <c r="E37" i="1" s="1"/>
  <c r="J22" i="1"/>
  <c r="F22" i="1"/>
  <c r="K21" i="1"/>
  <c r="G21" i="1"/>
  <c r="D20" i="1"/>
  <c r="E20" i="1"/>
  <c r="J20" i="1"/>
  <c r="F20" i="1"/>
  <c r="J29" i="1"/>
  <c r="F29" i="1"/>
  <c r="K28" i="1"/>
  <c r="D42" i="1" s="1"/>
  <c r="L27" i="1"/>
  <c r="H27" i="1"/>
  <c r="M26" i="1"/>
  <c r="G40" i="1" s="1"/>
  <c r="I26" i="1"/>
  <c r="D40" i="1" s="1"/>
  <c r="E26" i="1"/>
  <c r="J25" i="1"/>
  <c r="F25" i="1"/>
  <c r="K24" i="1"/>
  <c r="L23" i="1"/>
  <c r="H23" i="1"/>
  <c r="M22" i="1"/>
  <c r="G36" i="1" s="1"/>
  <c r="I22" i="1"/>
  <c r="J21" i="1"/>
  <c r="F21" i="1"/>
  <c r="D27" i="1"/>
  <c r="D23" i="1"/>
  <c r="L20" i="1"/>
  <c r="K22" i="1"/>
  <c r="M20" i="1"/>
  <c r="M29" i="1"/>
  <c r="G43" i="1" s="1"/>
  <c r="I29" i="1"/>
  <c r="K27" i="1"/>
  <c r="L26" i="1"/>
  <c r="H26" i="1"/>
  <c r="M25" i="1"/>
  <c r="G39" i="1" s="1"/>
  <c r="I25" i="1"/>
  <c r="K23" i="1"/>
  <c r="L22" i="1"/>
  <c r="H22" i="1"/>
  <c r="M21" i="1"/>
  <c r="G35" i="1" s="1"/>
  <c r="I21" i="1"/>
  <c r="E39" i="1" l="1"/>
  <c r="F41" i="1"/>
  <c r="F37" i="1"/>
  <c r="F38" i="1"/>
  <c r="E43" i="1"/>
  <c r="F36" i="1"/>
  <c r="F40" i="1"/>
  <c r="F39" i="1"/>
  <c r="E41" i="1"/>
  <c r="E42" i="1"/>
  <c r="E40" i="1"/>
  <c r="F35" i="1"/>
</calcChain>
</file>

<file path=xl/sharedStrings.xml><?xml version="1.0" encoding="utf-8"?>
<sst xmlns="http://schemas.openxmlformats.org/spreadsheetml/2006/main" count="82" uniqueCount="20">
  <si>
    <t>VFSegmentID</t>
  </si>
  <si>
    <t>VFSegmentName</t>
  </si>
  <si>
    <t>GAME Rookies</t>
  </si>
  <si>
    <t>Casual Acquaintance</t>
  </si>
  <si>
    <t>Pocket Regulars</t>
  </si>
  <si>
    <t>Occasional Trippers</t>
  </si>
  <si>
    <t>Single Splurgers</t>
  </si>
  <si>
    <t>Average Shoppers</t>
  </si>
  <si>
    <t>Middleweight Spenders</t>
  </si>
  <si>
    <t>Big Time Spenders</t>
  </si>
  <si>
    <t>Top Elite</t>
  </si>
  <si>
    <t>Lapsed</t>
  </si>
  <si>
    <t>Not Yet A Customer</t>
  </si>
  <si>
    <t>Segment LY</t>
  </si>
  <si>
    <t>Segment TY</t>
  </si>
  <si>
    <t>Moved Down</t>
  </si>
  <si>
    <t>Moved Up</t>
  </si>
  <si>
    <t>Remained</t>
  </si>
  <si>
    <t>% Lapsed</t>
  </si>
  <si>
    <t>%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</si>
</sst>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9"/>
      <color theme="1"/>
      <name val="Calibri"/>
      <family val="2"/>
    </font>
    <font>
      <sz val="9"/>
      <color theme="1"/>
      <name val="Calibri"/>
      <family val="2"/>
    </font>
    <font>
      <b/>
      <sz val="9"/>
      <color theme="0"/>
      <name val="Calibri"/>
      <family val="2"/>
    </font>
    <font>
      <sz val="9"/>
      <color theme="0"/>
      <name val="Calibri"/>
      <family val="2"/>
    </font>
    <font>
      <sz val="10"/>
      <color theme="1"/>
      <name val="Calibri"/>
      <family val="2"/>
    </font>
    <font>
      <sz val="10"/>
      <color theme="0"/>
      <name val="Calibri"/>
      <family val="2"/>
    </font>
    <font>
      <b/>
      <u/>
      <sz val="9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2" borderId="0" xfId="0" applyFill="1"/>
    <xf numFmtId="3" fontId="0" fillId="2" borderId="1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" fontId="4" fillId="4" borderId="1" xfId="1" applyNumberFormat="1" applyFont="1" applyFill="1" applyBorder="1" applyAlignment="1">
      <alignment horizontal="center" vertical="center"/>
    </xf>
    <xf numFmtId="1" fontId="4" fillId="5" borderId="1" xfId="1" applyNumberFormat="1" applyFont="1" applyFill="1" applyBorder="1" applyAlignment="1">
      <alignment horizontal="center"/>
    </xf>
    <xf numFmtId="1" fontId="4" fillId="6" borderId="1" xfId="1" applyNumberFormat="1" applyFont="1" applyFill="1" applyBorder="1" applyAlignment="1">
      <alignment horizontal="center" vertical="center"/>
    </xf>
    <xf numFmtId="1" fontId="4" fillId="7" borderId="1" xfId="1" applyNumberFormat="1" applyFont="1" applyFill="1" applyBorder="1" applyAlignment="1">
      <alignment horizontal="center" vertical="center"/>
    </xf>
    <xf numFmtId="1" fontId="4" fillId="9" borderId="1" xfId="1" applyNumberFormat="1" applyFont="1" applyFill="1" applyBorder="1" applyAlignment="1">
      <alignment horizontal="center" vertical="center"/>
    </xf>
    <xf numFmtId="1" fontId="4" fillId="10" borderId="1" xfId="1" applyNumberFormat="1" applyFont="1" applyFill="1" applyBorder="1" applyAlignment="1">
      <alignment horizontal="center"/>
    </xf>
    <xf numFmtId="1" fontId="5" fillId="11" borderId="1" xfId="1" applyNumberFormat="1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0" fillId="3" borderId="1" xfId="0" applyFill="1" applyBorder="1"/>
    <xf numFmtId="3" fontId="0" fillId="2" borderId="0" xfId="0" applyNumberFormat="1" applyFill="1"/>
    <xf numFmtId="10" fontId="0" fillId="2" borderId="1" xfId="1" applyNumberFormat="1" applyFont="1" applyFill="1" applyBorder="1" applyAlignment="1">
      <alignment horizontal="center"/>
    </xf>
    <xf numFmtId="1" fontId="5" fillId="8" borderId="1" xfId="1" applyNumberFormat="1" applyFont="1" applyFill="1" applyBorder="1" applyAlignment="1">
      <alignment horizontal="center" vertical="center"/>
    </xf>
    <xf numFmtId="10" fontId="5" fillId="8" borderId="1" xfId="1" applyNumberFormat="1" applyFont="1" applyFill="1" applyBorder="1" applyAlignment="1">
      <alignment horizontal="center" vertical="center"/>
    </xf>
    <xf numFmtId="10" fontId="4" fillId="9" borderId="1" xfId="1" applyNumberFormat="1" applyFont="1" applyFill="1" applyBorder="1" applyAlignment="1">
      <alignment horizontal="center" vertical="center"/>
    </xf>
    <xf numFmtId="10" fontId="4" fillId="10" borderId="1" xfId="1" applyNumberFormat="1" applyFont="1" applyFill="1" applyBorder="1" applyAlignment="1">
      <alignment horizontal="center"/>
    </xf>
    <xf numFmtId="10" fontId="5" fillId="11" borderId="1" xfId="1" applyNumberFormat="1" applyFont="1" applyFill="1" applyBorder="1" applyAlignment="1">
      <alignment horizontal="center"/>
    </xf>
    <xf numFmtId="10" fontId="4" fillId="7" borderId="1" xfId="1" applyNumberFormat="1" applyFont="1" applyFill="1" applyBorder="1" applyAlignment="1">
      <alignment horizontal="center" vertical="center"/>
    </xf>
    <xf numFmtId="10" fontId="4" fillId="6" borderId="1" xfId="1" applyNumberFormat="1" applyFont="1" applyFill="1" applyBorder="1" applyAlignment="1">
      <alignment horizontal="center" vertical="center"/>
    </xf>
    <xf numFmtId="10" fontId="4" fillId="5" borderId="1" xfId="1" applyNumberFormat="1" applyFont="1" applyFill="1" applyBorder="1" applyAlignment="1">
      <alignment horizontal="center"/>
    </xf>
    <xf numFmtId="10" fontId="4" fillId="4" borderId="1" xfId="1" applyNumberFormat="1" applyFont="1" applyFill="1" applyBorder="1" applyAlignment="1">
      <alignment horizontal="center" vertical="center"/>
    </xf>
    <xf numFmtId="3" fontId="0" fillId="2" borderId="1" xfId="1" applyNumberFormat="1" applyFont="1" applyFill="1" applyBorder="1" applyAlignment="1">
      <alignment horizontal="center"/>
    </xf>
    <xf numFmtId="3" fontId="4" fillId="4" borderId="1" xfId="1" applyNumberFormat="1" applyFont="1" applyFill="1" applyBorder="1" applyAlignment="1">
      <alignment horizontal="center" vertical="center"/>
    </xf>
    <xf numFmtId="3" fontId="4" fillId="5" borderId="1" xfId="1" applyNumberFormat="1" applyFont="1" applyFill="1" applyBorder="1" applyAlignment="1">
      <alignment horizontal="center"/>
    </xf>
    <xf numFmtId="3" fontId="4" fillId="6" borderId="1" xfId="1" applyNumberFormat="1" applyFont="1" applyFill="1" applyBorder="1" applyAlignment="1">
      <alignment horizontal="center" vertical="center"/>
    </xf>
    <xf numFmtId="3" fontId="4" fillId="7" borderId="1" xfId="1" applyNumberFormat="1" applyFont="1" applyFill="1" applyBorder="1" applyAlignment="1">
      <alignment horizontal="center" vertical="center"/>
    </xf>
    <xf numFmtId="3" fontId="5" fillId="8" borderId="1" xfId="1" applyNumberFormat="1" applyFont="1" applyFill="1" applyBorder="1" applyAlignment="1">
      <alignment horizontal="center" vertical="center"/>
    </xf>
    <xf numFmtId="3" fontId="4" fillId="9" borderId="1" xfId="1" applyNumberFormat="1" applyFont="1" applyFill="1" applyBorder="1" applyAlignment="1">
      <alignment horizontal="center" vertical="center"/>
    </xf>
    <xf numFmtId="3" fontId="4" fillId="10" borderId="1" xfId="1" applyNumberFormat="1" applyFont="1" applyFill="1" applyBorder="1" applyAlignment="1">
      <alignment horizontal="center"/>
    </xf>
    <xf numFmtId="3" fontId="5" fillId="11" borderId="1" xfId="1" applyNumberFormat="1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9" fontId="0" fillId="2" borderId="0" xfId="1" applyFont="1" applyFill="1"/>
    <xf numFmtId="164" fontId="0" fillId="2" borderId="0" xfId="1" applyNumberFormat="1" applyFont="1" applyFill="1"/>
    <xf numFmtId="0" fontId="2" fillId="3" borderId="1" xfId="0" applyFont="1" applyFill="1" applyBorder="1" applyAlignment="1">
      <alignment horizontal="center" vertical="center" textRotation="90"/>
    </xf>
    <xf numFmtId="0" fontId="2" fillId="3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8"/>
  <sheetViews>
    <sheetView tabSelected="1" zoomScale="115" zoomScaleNormal="115" workbookViewId="0">
      <selection activeCell="D16" sqref="D16"/>
    </sheetView>
  </sheetViews>
  <sheetFormatPr defaultRowHeight="12" x14ac:dyDescent="0.2"/>
  <cols>
    <col min="1" max="1" width="6.33203125" style="1" customWidth="1"/>
    <col min="2" max="2" width="13.33203125" style="1" bestFit="1" customWidth="1"/>
    <col min="3" max="3" width="23.33203125" style="1" bestFit="1" customWidth="1"/>
    <col min="4" max="9" width="20.6640625" style="1" customWidth="1"/>
    <col min="10" max="10" width="22.1640625" style="1" customWidth="1"/>
    <col min="11" max="13" width="20.6640625" style="1" customWidth="1"/>
    <col min="14" max="16384" width="9.33203125" style="1"/>
  </cols>
  <sheetData>
    <row r="1" spans="1:15" x14ac:dyDescent="0.2">
      <c r="A1" s="13"/>
      <c r="B1" s="13"/>
      <c r="C1" s="13"/>
      <c r="D1" s="38" t="s">
        <v>14</v>
      </c>
      <c r="E1" s="38"/>
      <c r="F1" s="38"/>
      <c r="G1" s="38"/>
      <c r="H1" s="38"/>
      <c r="I1" s="38"/>
      <c r="J1" s="38"/>
      <c r="K1" s="38"/>
      <c r="L1" s="38"/>
      <c r="M1" s="38"/>
    </row>
    <row r="2" spans="1:15" ht="12.75" x14ac:dyDescent="0.2">
      <c r="A2" s="3"/>
      <c r="B2" s="3" t="s">
        <v>0</v>
      </c>
      <c r="C2" s="3" t="s">
        <v>1</v>
      </c>
      <c r="D2" s="4" t="s">
        <v>2</v>
      </c>
      <c r="E2" s="5" t="s">
        <v>3</v>
      </c>
      <c r="F2" s="6" t="s">
        <v>4</v>
      </c>
      <c r="G2" s="7" t="s">
        <v>5</v>
      </c>
      <c r="H2" s="8" t="s">
        <v>6</v>
      </c>
      <c r="I2" s="16" t="s">
        <v>7</v>
      </c>
      <c r="J2" s="9" t="s">
        <v>8</v>
      </c>
      <c r="K2" s="10" t="s">
        <v>9</v>
      </c>
      <c r="L2" s="11" t="s">
        <v>10</v>
      </c>
      <c r="M2" s="12" t="s">
        <v>11</v>
      </c>
    </row>
    <row r="3" spans="1:15" x14ac:dyDescent="0.2">
      <c r="A3" s="37" t="s">
        <v>13</v>
      </c>
      <c r="B3" s="12">
        <v>0</v>
      </c>
      <c r="C3" s="12" t="s">
        <v>12</v>
      </c>
      <c r="D3" s="2">
        <v>261452</v>
      </c>
      <c r="E3" s="25">
        <v>146464</v>
      </c>
      <c r="F3" s="25">
        <v>19145</v>
      </c>
      <c r="G3" s="25">
        <v>159364</v>
      </c>
      <c r="H3" s="25">
        <v>114807</v>
      </c>
      <c r="I3" s="25">
        <v>19914</v>
      </c>
      <c r="J3" s="25">
        <v>5566</v>
      </c>
      <c r="K3" s="25">
        <v>15509</v>
      </c>
      <c r="L3" s="25">
        <v>1556</v>
      </c>
      <c r="M3" s="2">
        <v>0</v>
      </c>
      <c r="N3" s="14">
        <f>SUM(D3:M3)</f>
        <v>743777</v>
      </c>
    </row>
    <row r="4" spans="1:15" x14ac:dyDescent="0.2">
      <c r="A4" s="37"/>
      <c r="B4" s="4">
        <v>1</v>
      </c>
      <c r="C4" s="4" t="s">
        <v>2</v>
      </c>
      <c r="D4" s="2">
        <v>0</v>
      </c>
      <c r="E4" s="25">
        <v>60030</v>
      </c>
      <c r="F4" s="25">
        <v>9930</v>
      </c>
      <c r="G4" s="25">
        <v>82546</v>
      </c>
      <c r="H4" s="25">
        <v>103723</v>
      </c>
      <c r="I4" s="25">
        <v>12396</v>
      </c>
      <c r="J4" s="25">
        <v>4828</v>
      </c>
      <c r="K4" s="25">
        <v>13435</v>
      </c>
      <c r="L4" s="25">
        <v>682</v>
      </c>
      <c r="M4" s="2">
        <v>526</v>
      </c>
      <c r="N4" s="14">
        <f>SUM(D4:M4)</f>
        <v>288096</v>
      </c>
      <c r="O4" s="36">
        <f>N4/SUM($N$4:$N$12)</f>
        <v>0.12449887534598506</v>
      </c>
    </row>
    <row r="5" spans="1:15" ht="12.75" x14ac:dyDescent="0.2">
      <c r="A5" s="37"/>
      <c r="B5" s="5">
        <v>2</v>
      </c>
      <c r="C5" s="5" t="s">
        <v>3</v>
      </c>
      <c r="D5" s="2">
        <v>0</v>
      </c>
      <c r="E5" s="26">
        <v>85900</v>
      </c>
      <c r="F5" s="25">
        <v>7182</v>
      </c>
      <c r="G5" s="25">
        <v>28951</v>
      </c>
      <c r="H5" s="25">
        <v>7098</v>
      </c>
      <c r="I5" s="25">
        <v>6253</v>
      </c>
      <c r="J5" s="25">
        <v>1330</v>
      </c>
      <c r="K5" s="25">
        <v>2715</v>
      </c>
      <c r="L5" s="25">
        <v>98</v>
      </c>
      <c r="M5" s="2">
        <v>315301</v>
      </c>
      <c r="N5" s="14">
        <f t="shared" ref="N5:N12" si="0">SUM(D5:M5)</f>
        <v>454828</v>
      </c>
      <c r="O5" s="36">
        <f t="shared" ref="O5:O12" si="1">N5/SUM($N$4:$N$12)</f>
        <v>0.1965510610208531</v>
      </c>
    </row>
    <row r="6" spans="1:15" ht="12.75" x14ac:dyDescent="0.2">
      <c r="A6" s="37"/>
      <c r="B6" s="6">
        <v>3</v>
      </c>
      <c r="C6" s="6" t="s">
        <v>4</v>
      </c>
      <c r="D6" s="2">
        <v>0</v>
      </c>
      <c r="E6" s="25">
        <v>11561</v>
      </c>
      <c r="F6" s="27">
        <v>22846</v>
      </c>
      <c r="G6" s="25">
        <v>15984</v>
      </c>
      <c r="H6" s="25">
        <v>981</v>
      </c>
      <c r="I6" s="25">
        <v>8162</v>
      </c>
      <c r="J6" s="25">
        <v>3570</v>
      </c>
      <c r="K6" s="25">
        <v>5191</v>
      </c>
      <c r="L6" s="25">
        <v>168</v>
      </c>
      <c r="M6" s="2">
        <v>20952</v>
      </c>
      <c r="N6" s="14">
        <f t="shared" si="0"/>
        <v>89415</v>
      </c>
      <c r="O6" s="36">
        <f t="shared" si="1"/>
        <v>3.8640130161686569E-2</v>
      </c>
    </row>
    <row r="7" spans="1:15" ht="12.75" x14ac:dyDescent="0.2">
      <c r="A7" s="37"/>
      <c r="B7" s="7">
        <v>4</v>
      </c>
      <c r="C7" s="7" t="s">
        <v>5</v>
      </c>
      <c r="D7" s="2">
        <v>0</v>
      </c>
      <c r="E7" s="25">
        <v>41020</v>
      </c>
      <c r="F7" s="25">
        <v>11920</v>
      </c>
      <c r="G7" s="28">
        <v>159828</v>
      </c>
      <c r="H7" s="25">
        <v>13997</v>
      </c>
      <c r="I7" s="25">
        <v>23175</v>
      </c>
      <c r="J7" s="25">
        <v>4157</v>
      </c>
      <c r="K7" s="25">
        <v>7146</v>
      </c>
      <c r="L7" s="25">
        <v>171</v>
      </c>
      <c r="M7" s="2">
        <v>372603</v>
      </c>
      <c r="N7" s="14">
        <f t="shared" si="0"/>
        <v>634017</v>
      </c>
      <c r="O7" s="36">
        <f t="shared" si="1"/>
        <v>0.27398646093744938</v>
      </c>
    </row>
    <row r="8" spans="1:15" ht="12.75" x14ac:dyDescent="0.2">
      <c r="A8" s="37"/>
      <c r="B8" s="8">
        <v>5</v>
      </c>
      <c r="C8" s="8" t="s">
        <v>6</v>
      </c>
      <c r="D8" s="2">
        <v>0</v>
      </c>
      <c r="E8" s="25">
        <v>13897</v>
      </c>
      <c r="F8" s="25">
        <v>1492</v>
      </c>
      <c r="G8" s="25">
        <v>26825</v>
      </c>
      <c r="H8" s="29">
        <v>91852</v>
      </c>
      <c r="I8" s="25">
        <v>6705</v>
      </c>
      <c r="J8" s="25">
        <v>2267</v>
      </c>
      <c r="K8" s="25">
        <v>8756</v>
      </c>
      <c r="L8" s="25">
        <v>125</v>
      </c>
      <c r="M8" s="2">
        <v>324734</v>
      </c>
      <c r="N8" s="14">
        <f t="shared" si="0"/>
        <v>476653</v>
      </c>
      <c r="O8" s="36">
        <f t="shared" si="1"/>
        <v>0.20598259757264875</v>
      </c>
    </row>
    <row r="9" spans="1:15" ht="12.75" x14ac:dyDescent="0.2">
      <c r="A9" s="37"/>
      <c r="B9" s="16">
        <v>6</v>
      </c>
      <c r="C9" s="16" t="s">
        <v>7</v>
      </c>
      <c r="D9" s="2">
        <v>0</v>
      </c>
      <c r="E9" s="25">
        <v>10122</v>
      </c>
      <c r="F9" s="25">
        <v>9293</v>
      </c>
      <c r="G9" s="25">
        <v>36181</v>
      </c>
      <c r="H9" s="25">
        <v>6731</v>
      </c>
      <c r="I9" s="30">
        <v>35569</v>
      </c>
      <c r="J9" s="25">
        <v>10458</v>
      </c>
      <c r="K9" s="25">
        <v>8975</v>
      </c>
      <c r="L9" s="25">
        <v>276</v>
      </c>
      <c r="M9" s="2">
        <v>24482</v>
      </c>
      <c r="N9" s="14">
        <f t="shared" si="0"/>
        <v>142087</v>
      </c>
      <c r="O9" s="36">
        <f t="shared" si="1"/>
        <v>6.140200385040049E-2</v>
      </c>
    </row>
    <row r="10" spans="1:15" ht="12.75" x14ac:dyDescent="0.2">
      <c r="A10" s="37"/>
      <c r="B10" s="9">
        <v>7</v>
      </c>
      <c r="C10" s="9" t="s">
        <v>8</v>
      </c>
      <c r="D10" s="2">
        <v>0</v>
      </c>
      <c r="E10" s="25">
        <v>2297</v>
      </c>
      <c r="F10" s="25">
        <v>4312</v>
      </c>
      <c r="G10" s="25">
        <v>6864</v>
      </c>
      <c r="H10" s="25">
        <v>2693</v>
      </c>
      <c r="I10" s="25">
        <v>12025</v>
      </c>
      <c r="J10" s="31">
        <v>11899</v>
      </c>
      <c r="K10" s="25">
        <v>10341</v>
      </c>
      <c r="L10" s="25">
        <v>557</v>
      </c>
      <c r="M10" s="2">
        <v>5391</v>
      </c>
      <c r="N10" s="14">
        <f t="shared" si="0"/>
        <v>56379</v>
      </c>
      <c r="O10" s="36">
        <f t="shared" si="1"/>
        <v>2.4363830435449613E-2</v>
      </c>
    </row>
    <row r="11" spans="1:15" ht="12.75" x14ac:dyDescent="0.2">
      <c r="A11" s="37"/>
      <c r="B11" s="10">
        <v>8</v>
      </c>
      <c r="C11" s="10" t="s">
        <v>9</v>
      </c>
      <c r="D11" s="2">
        <v>0</v>
      </c>
      <c r="E11" s="25">
        <v>5911</v>
      </c>
      <c r="F11" s="25">
        <v>7940</v>
      </c>
      <c r="G11" s="25">
        <v>17839</v>
      </c>
      <c r="H11" s="25">
        <v>13754</v>
      </c>
      <c r="I11" s="25">
        <v>17134</v>
      </c>
      <c r="J11" s="25">
        <v>14403</v>
      </c>
      <c r="K11" s="32">
        <v>53687</v>
      </c>
      <c r="L11" s="25">
        <v>4914</v>
      </c>
      <c r="M11" s="2">
        <v>21763</v>
      </c>
      <c r="N11" s="14">
        <f t="shared" si="0"/>
        <v>157345</v>
      </c>
      <c r="O11" s="36">
        <f t="shared" si="1"/>
        <v>6.7995652634240039E-2</v>
      </c>
    </row>
    <row r="12" spans="1:15" ht="12.75" x14ac:dyDescent="0.2">
      <c r="A12" s="37"/>
      <c r="B12" s="11">
        <v>9</v>
      </c>
      <c r="C12" s="11" t="s">
        <v>10</v>
      </c>
      <c r="D12" s="2">
        <v>0</v>
      </c>
      <c r="E12" s="25">
        <v>48</v>
      </c>
      <c r="F12" s="25">
        <v>168</v>
      </c>
      <c r="G12" s="25">
        <v>109</v>
      </c>
      <c r="H12" s="25">
        <v>48</v>
      </c>
      <c r="I12" s="25">
        <v>256</v>
      </c>
      <c r="J12" s="25">
        <v>621</v>
      </c>
      <c r="K12" s="25">
        <v>5449</v>
      </c>
      <c r="L12" s="33">
        <v>8320</v>
      </c>
      <c r="M12" s="2">
        <v>206</v>
      </c>
      <c r="N12" s="14">
        <f t="shared" si="0"/>
        <v>15225</v>
      </c>
      <c r="O12" s="36">
        <f t="shared" si="1"/>
        <v>6.5793880412870105E-3</v>
      </c>
    </row>
    <row r="13" spans="1:15" x14ac:dyDescent="0.2">
      <c r="D13" s="14">
        <f t="shared" ref="D13:L13" si="2">SUM(D3:D12)</f>
        <v>261452</v>
      </c>
      <c r="E13" s="14">
        <f t="shared" si="2"/>
        <v>377250</v>
      </c>
      <c r="F13" s="14">
        <f t="shared" si="2"/>
        <v>94228</v>
      </c>
      <c r="G13" s="14">
        <f t="shared" si="2"/>
        <v>534491</v>
      </c>
      <c r="H13" s="14">
        <f t="shared" si="2"/>
        <v>355684</v>
      </c>
      <c r="I13" s="14">
        <f t="shared" si="2"/>
        <v>141589</v>
      </c>
      <c r="J13" s="14">
        <f t="shared" si="2"/>
        <v>59099</v>
      </c>
      <c r="K13" s="14">
        <f t="shared" si="2"/>
        <v>131204</v>
      </c>
      <c r="L13" s="14">
        <f t="shared" si="2"/>
        <v>16867</v>
      </c>
      <c r="M13" s="14">
        <f>SUM(M3:M12)</f>
        <v>1085958</v>
      </c>
    </row>
    <row r="14" spans="1:15" x14ac:dyDescent="0.2">
      <c r="D14" s="36">
        <f>D13/SUM($D$13:$L$13)</f>
        <v>0.13259129432861497</v>
      </c>
      <c r="E14" s="36">
        <f t="shared" ref="E14:L14" si="3">E13/SUM($D$13:$L$13)</f>
        <v>0.19131643967332432</v>
      </c>
      <c r="F14" s="36">
        <f t="shared" si="3"/>
        <v>4.7786257064381721E-2</v>
      </c>
      <c r="G14" s="36">
        <f t="shared" si="3"/>
        <v>0.27105875455913797</v>
      </c>
      <c r="H14" s="36">
        <f t="shared" si="3"/>
        <v>0.18037957993046175</v>
      </c>
      <c r="I14" s="36">
        <f t="shared" si="3"/>
        <v>7.1804647785039935E-2</v>
      </c>
      <c r="J14" s="36">
        <f t="shared" si="3"/>
        <v>2.9971133911872217E-2</v>
      </c>
      <c r="K14" s="36">
        <f t="shared" si="3"/>
        <v>6.6538057391381966E-2</v>
      </c>
      <c r="L14" s="36">
        <f t="shared" si="3"/>
        <v>8.5538353557851853E-3</v>
      </c>
      <c r="M14" s="35"/>
    </row>
    <row r="15" spans="1:15" x14ac:dyDescent="0.2">
      <c r="E15" s="35">
        <f>E13/N5-1</f>
        <v>-0.17056557643768633</v>
      </c>
      <c r="F15" s="35">
        <f>F13/N6-1</f>
        <v>5.3827657551864805E-2</v>
      </c>
      <c r="G15" s="35">
        <f>G13/N7-1</f>
        <v>-0.15697686339640737</v>
      </c>
      <c r="H15" s="35">
        <f>H13/N8-1</f>
        <v>-0.25378839533161446</v>
      </c>
      <c r="I15" s="35">
        <f>I13/N9-1</f>
        <v>-3.5048948883430464E-3</v>
      </c>
      <c r="J15" s="35">
        <f>J13/N10-1</f>
        <v>4.8244913886376084E-2</v>
      </c>
      <c r="K15" s="35">
        <f>K13/N11-1</f>
        <v>-0.16613810416600461</v>
      </c>
      <c r="L15" s="35">
        <f>L13/N12-1</f>
        <v>0.10784893267651885</v>
      </c>
    </row>
    <row r="18" spans="1:13" x14ac:dyDescent="0.2">
      <c r="A18" s="13"/>
      <c r="B18" s="13"/>
      <c r="C18" s="13"/>
      <c r="D18" s="38" t="s">
        <v>14</v>
      </c>
      <c r="E18" s="38"/>
      <c r="F18" s="38"/>
      <c r="G18" s="38"/>
      <c r="H18" s="38"/>
      <c r="I18" s="38"/>
      <c r="J18" s="38"/>
      <c r="K18" s="38"/>
      <c r="L18" s="38"/>
      <c r="M18" s="38"/>
    </row>
    <row r="19" spans="1:13" ht="12.75" x14ac:dyDescent="0.2">
      <c r="A19" s="3"/>
      <c r="B19" s="3" t="s">
        <v>0</v>
      </c>
      <c r="C19" s="3" t="s">
        <v>1</v>
      </c>
      <c r="D19" s="4" t="s">
        <v>2</v>
      </c>
      <c r="E19" s="5" t="s">
        <v>3</v>
      </c>
      <c r="F19" s="6" t="s">
        <v>4</v>
      </c>
      <c r="G19" s="7" t="s">
        <v>5</v>
      </c>
      <c r="H19" s="8" t="s">
        <v>6</v>
      </c>
      <c r="I19" s="16" t="s">
        <v>7</v>
      </c>
      <c r="J19" s="9" t="s">
        <v>8</v>
      </c>
      <c r="K19" s="10" t="s">
        <v>9</v>
      </c>
      <c r="L19" s="11" t="s">
        <v>10</v>
      </c>
      <c r="M19" s="12" t="s">
        <v>11</v>
      </c>
    </row>
    <row r="20" spans="1:13" x14ac:dyDescent="0.2">
      <c r="A20" s="37" t="s">
        <v>13</v>
      </c>
      <c r="B20" s="12">
        <v>0</v>
      </c>
      <c r="C20" s="12" t="s">
        <v>12</v>
      </c>
      <c r="D20" s="15">
        <f>D3/$N3</f>
        <v>0.35151933980211808</v>
      </c>
      <c r="E20" s="15">
        <f>E3/$N3</f>
        <v>0.19691923788985138</v>
      </c>
      <c r="F20" s="15">
        <f t="shared" ref="F20:M20" si="4">F3/$N3</f>
        <v>2.5740242034911001E-2</v>
      </c>
      <c r="G20" s="15">
        <f t="shared" si="4"/>
        <v>0.21426314607738609</v>
      </c>
      <c r="H20" s="15">
        <f t="shared" si="4"/>
        <v>0.1543567494020385</v>
      </c>
      <c r="I20" s="15">
        <f t="shared" si="4"/>
        <v>2.6774154081129157E-2</v>
      </c>
      <c r="J20" s="15">
        <f t="shared" si="4"/>
        <v>7.4834258117688502E-3</v>
      </c>
      <c r="K20" s="15">
        <f t="shared" si="4"/>
        <v>2.0851680006238427E-2</v>
      </c>
      <c r="L20" s="15">
        <f t="shared" si="4"/>
        <v>2.0920248945584495E-3</v>
      </c>
      <c r="M20" s="15">
        <f t="shared" si="4"/>
        <v>0</v>
      </c>
    </row>
    <row r="21" spans="1:13" x14ac:dyDescent="0.2">
      <c r="A21" s="37"/>
      <c r="B21" s="4">
        <v>1</v>
      </c>
      <c r="C21" s="4" t="s">
        <v>2</v>
      </c>
      <c r="D21" s="15">
        <f t="shared" ref="D21" si="5">D4/$N4</f>
        <v>0</v>
      </c>
      <c r="E21" s="15">
        <f t="shared" ref="E21:M21" si="6">E4/$N4</f>
        <v>0.20836804398533823</v>
      </c>
      <c r="F21" s="15">
        <f t="shared" si="6"/>
        <v>3.4467677440853051E-2</v>
      </c>
      <c r="G21" s="15">
        <f t="shared" si="6"/>
        <v>0.28652254803954236</v>
      </c>
      <c r="H21" s="15">
        <f t="shared" si="6"/>
        <v>0.36002929579029214</v>
      </c>
      <c r="I21" s="15">
        <f t="shared" si="6"/>
        <v>4.3027324225258248E-2</v>
      </c>
      <c r="J21" s="15">
        <f t="shared" si="6"/>
        <v>1.6758302787959568E-2</v>
      </c>
      <c r="K21" s="15">
        <f t="shared" si="6"/>
        <v>4.6633760968566036E-2</v>
      </c>
      <c r="L21" s="15">
        <f t="shared" si="6"/>
        <v>2.3672664667333111E-3</v>
      </c>
      <c r="M21" s="15">
        <f t="shared" si="6"/>
        <v>1.8257802954570698E-3</v>
      </c>
    </row>
    <row r="22" spans="1:13" ht="12.75" x14ac:dyDescent="0.2">
      <c r="A22" s="37"/>
      <c r="B22" s="5">
        <v>2</v>
      </c>
      <c r="C22" s="5" t="s">
        <v>3</v>
      </c>
      <c r="D22" s="15">
        <f t="shared" ref="D22" si="7">D5/$N5</f>
        <v>0</v>
      </c>
      <c r="E22" s="24">
        <f>E5/$N5</f>
        <v>0.18886260300597149</v>
      </c>
      <c r="F22" s="15">
        <f t="shared" ref="F22:M22" si="8">F5/$N5</f>
        <v>1.5790584572629652E-2</v>
      </c>
      <c r="G22" s="15">
        <f t="shared" si="8"/>
        <v>6.36526335230021E-2</v>
      </c>
      <c r="H22" s="15">
        <f t="shared" si="8"/>
        <v>1.5605899372949775E-2</v>
      </c>
      <c r="I22" s="15">
        <f t="shared" si="8"/>
        <v>1.3748054209503372E-2</v>
      </c>
      <c r="J22" s="15">
        <f t="shared" si="8"/>
        <v>2.9241823282647504E-3</v>
      </c>
      <c r="K22" s="15">
        <f t="shared" si="8"/>
        <v>5.9692894896532312E-3</v>
      </c>
      <c r="L22" s="15">
        <f t="shared" si="8"/>
        <v>2.1546606629319214E-4</v>
      </c>
      <c r="M22" s="15">
        <f t="shared" si="8"/>
        <v>0.69323128743173246</v>
      </c>
    </row>
    <row r="23" spans="1:13" ht="12.75" x14ac:dyDescent="0.2">
      <c r="A23" s="37"/>
      <c r="B23" s="6">
        <v>3</v>
      </c>
      <c r="C23" s="6" t="s">
        <v>4</v>
      </c>
      <c r="D23" s="15">
        <f t="shared" ref="D23" si="9">D6/$N6</f>
        <v>0</v>
      </c>
      <c r="E23" s="15">
        <f t="shared" ref="E23:M23" si="10">E6/$N6</f>
        <v>0.12929597942179724</v>
      </c>
      <c r="F23" s="23">
        <f t="shared" si="10"/>
        <v>0.25550522842923445</v>
      </c>
      <c r="G23" s="15">
        <f t="shared" si="10"/>
        <v>0.17876195269250125</v>
      </c>
      <c r="H23" s="15">
        <f t="shared" si="10"/>
        <v>1.097131353799698E-2</v>
      </c>
      <c r="I23" s="15">
        <f t="shared" si="10"/>
        <v>9.1282223340602806E-2</v>
      </c>
      <c r="J23" s="15">
        <f t="shared" si="10"/>
        <v>3.9926186881395737E-2</v>
      </c>
      <c r="K23" s="15">
        <f t="shared" si="10"/>
        <v>5.805513616283621E-2</v>
      </c>
      <c r="L23" s="15">
        <f t="shared" si="10"/>
        <v>1.8788793826539172E-3</v>
      </c>
      <c r="M23" s="15">
        <f t="shared" si="10"/>
        <v>0.23432310015098137</v>
      </c>
    </row>
    <row r="24" spans="1:13" ht="12.75" x14ac:dyDescent="0.2">
      <c r="A24" s="37"/>
      <c r="B24" s="7">
        <v>4</v>
      </c>
      <c r="C24" s="7" t="s">
        <v>5</v>
      </c>
      <c r="D24" s="15">
        <f t="shared" ref="D24" si="11">D7/$N7</f>
        <v>0</v>
      </c>
      <c r="E24" s="15">
        <f t="shared" ref="E24:M24" si="12">E7/$N7</f>
        <v>6.4698580637427699E-2</v>
      </c>
      <c r="F24" s="15">
        <f t="shared" si="12"/>
        <v>1.8800757708389522E-2</v>
      </c>
      <c r="G24" s="22">
        <f t="shared" si="12"/>
        <v>0.25208787776983899</v>
      </c>
      <c r="H24" s="15">
        <f t="shared" si="12"/>
        <v>2.2076695104389945E-2</v>
      </c>
      <c r="I24" s="15">
        <f t="shared" si="12"/>
        <v>3.6552647641940203E-2</v>
      </c>
      <c r="J24" s="15">
        <f t="shared" si="12"/>
        <v>6.5566065263234262E-3</v>
      </c>
      <c r="K24" s="15">
        <f t="shared" si="12"/>
        <v>1.1270991156388551E-2</v>
      </c>
      <c r="L24" s="15">
        <f t="shared" si="12"/>
        <v>2.6970885638713158E-4</v>
      </c>
      <c r="M24" s="15">
        <f t="shared" si="12"/>
        <v>0.5876861345989145</v>
      </c>
    </row>
    <row r="25" spans="1:13" ht="12.75" x14ac:dyDescent="0.2">
      <c r="A25" s="37"/>
      <c r="B25" s="8">
        <v>5</v>
      </c>
      <c r="C25" s="8" t="s">
        <v>6</v>
      </c>
      <c r="D25" s="15">
        <f t="shared" ref="D25" si="13">D8/$N8</f>
        <v>0</v>
      </c>
      <c r="E25" s="15">
        <f t="shared" ref="E25:M25" si="14">E8/$N8</f>
        <v>2.9155381378067485E-2</v>
      </c>
      <c r="F25" s="15">
        <f t="shared" si="14"/>
        <v>3.1301596759067919E-3</v>
      </c>
      <c r="G25" s="15">
        <f t="shared" si="14"/>
        <v>5.6277837336594964E-2</v>
      </c>
      <c r="H25" s="21">
        <f t="shared" si="14"/>
        <v>0.19270202851969881</v>
      </c>
      <c r="I25" s="15">
        <f t="shared" si="14"/>
        <v>1.4066836881337157E-2</v>
      </c>
      <c r="J25" s="15">
        <f t="shared" si="14"/>
        <v>4.7560804190889391E-3</v>
      </c>
      <c r="K25" s="15">
        <f t="shared" si="14"/>
        <v>1.8369757454584364E-2</v>
      </c>
      <c r="L25" s="15">
        <f t="shared" si="14"/>
        <v>2.6224528115841082E-4</v>
      </c>
      <c r="M25" s="15">
        <f t="shared" si="14"/>
        <v>0.68127967305356307</v>
      </c>
    </row>
    <row r="26" spans="1:13" ht="12.75" x14ac:dyDescent="0.2">
      <c r="A26" s="37"/>
      <c r="B26" s="16">
        <v>6</v>
      </c>
      <c r="C26" s="16" t="s">
        <v>7</v>
      </c>
      <c r="D26" s="15">
        <f t="shared" ref="D26" si="15">D9/$N9</f>
        <v>0</v>
      </c>
      <c r="E26" s="15">
        <f t="shared" ref="E26:M26" si="16">E9/$N9</f>
        <v>7.1238044296804068E-2</v>
      </c>
      <c r="F26" s="15">
        <f t="shared" si="16"/>
        <v>6.540359075777516E-2</v>
      </c>
      <c r="G26" s="15">
        <f t="shared" si="16"/>
        <v>0.25463976296212881</v>
      </c>
      <c r="H26" s="15">
        <f t="shared" si="16"/>
        <v>4.7372384524974137E-2</v>
      </c>
      <c r="I26" s="17">
        <f t="shared" si="16"/>
        <v>0.25033254273790001</v>
      </c>
      <c r="J26" s="15">
        <f t="shared" si="16"/>
        <v>7.3602792655204211E-2</v>
      </c>
      <c r="K26" s="15">
        <f t="shared" si="16"/>
        <v>6.3165525347146464E-2</v>
      </c>
      <c r="L26" s="15">
        <f t="shared" si="16"/>
        <v>1.9424718658286825E-3</v>
      </c>
      <c r="M26" s="15">
        <f t="shared" si="16"/>
        <v>0.17230288485223841</v>
      </c>
    </row>
    <row r="27" spans="1:13" ht="12.75" x14ac:dyDescent="0.2">
      <c r="A27" s="37"/>
      <c r="B27" s="9">
        <v>7</v>
      </c>
      <c r="C27" s="9" t="s">
        <v>8</v>
      </c>
      <c r="D27" s="15">
        <f t="shared" ref="D27" si="17">D10/$N10</f>
        <v>0</v>
      </c>
      <c r="E27" s="15">
        <f t="shared" ref="E27:M27" si="18">E10/$N10</f>
        <v>4.0742120293016902E-2</v>
      </c>
      <c r="F27" s="15">
        <f t="shared" si="18"/>
        <v>7.6482378190460984E-2</v>
      </c>
      <c r="G27" s="15">
        <f t="shared" si="18"/>
        <v>0.12174745916032566</v>
      </c>
      <c r="H27" s="15">
        <f t="shared" si="18"/>
        <v>4.7766012167651077E-2</v>
      </c>
      <c r="I27" s="15">
        <f t="shared" si="18"/>
        <v>0.21328863583958566</v>
      </c>
      <c r="J27" s="18">
        <f t="shared" si="18"/>
        <v>0.21105376115220206</v>
      </c>
      <c r="K27" s="15">
        <f t="shared" si="18"/>
        <v>0.18341935827169692</v>
      </c>
      <c r="L27" s="15">
        <f t="shared" si="18"/>
        <v>9.8795650862909951E-3</v>
      </c>
      <c r="M27" s="15">
        <f t="shared" si="18"/>
        <v>9.562070983876976E-2</v>
      </c>
    </row>
    <row r="28" spans="1:13" ht="12.75" x14ac:dyDescent="0.2">
      <c r="A28" s="37"/>
      <c r="B28" s="10">
        <v>8</v>
      </c>
      <c r="C28" s="10" t="s">
        <v>9</v>
      </c>
      <c r="D28" s="15">
        <f t="shared" ref="D28" si="19">D11/$N11</f>
        <v>0</v>
      </c>
      <c r="E28" s="15">
        <f t="shared" ref="E28:M28" si="20">E11/$N11</f>
        <v>3.7567129556071055E-2</v>
      </c>
      <c r="F28" s="15">
        <f t="shared" si="20"/>
        <v>5.0462359782643233E-2</v>
      </c>
      <c r="G28" s="15">
        <f t="shared" si="20"/>
        <v>0.11337506752677239</v>
      </c>
      <c r="H28" s="15">
        <f t="shared" si="20"/>
        <v>8.7413009628523303E-2</v>
      </c>
      <c r="I28" s="15">
        <f t="shared" si="20"/>
        <v>0.1088944675712606</v>
      </c>
      <c r="J28" s="15">
        <f t="shared" si="20"/>
        <v>9.1537703771966059E-2</v>
      </c>
      <c r="K28" s="19">
        <f t="shared" si="20"/>
        <v>0.3412056309383838</v>
      </c>
      <c r="L28" s="15">
        <f t="shared" si="20"/>
        <v>3.1230735009056532E-2</v>
      </c>
      <c r="M28" s="15">
        <f t="shared" si="20"/>
        <v>0.13831389621532303</v>
      </c>
    </row>
    <row r="29" spans="1:13" ht="12.75" x14ac:dyDescent="0.2">
      <c r="A29" s="37"/>
      <c r="B29" s="11">
        <v>9</v>
      </c>
      <c r="C29" s="11" t="s">
        <v>10</v>
      </c>
      <c r="D29" s="15">
        <f t="shared" ref="D29" si="21">D12/$N12</f>
        <v>0</v>
      </c>
      <c r="E29" s="15">
        <f t="shared" ref="E29:M29" si="22">E12/$N12</f>
        <v>3.1527093596059115E-3</v>
      </c>
      <c r="F29" s="15">
        <f t="shared" si="22"/>
        <v>1.1034482758620689E-2</v>
      </c>
      <c r="G29" s="15">
        <f t="shared" si="22"/>
        <v>7.1592775041050905E-3</v>
      </c>
      <c r="H29" s="15">
        <f t="shared" si="22"/>
        <v>3.1527093596059115E-3</v>
      </c>
      <c r="I29" s="15">
        <f t="shared" si="22"/>
        <v>1.6814449917898194E-2</v>
      </c>
      <c r="J29" s="15">
        <f t="shared" si="22"/>
        <v>4.0788177339901477E-2</v>
      </c>
      <c r="K29" s="15">
        <f t="shared" si="22"/>
        <v>0.35789819376026272</v>
      </c>
      <c r="L29" s="20">
        <f t="shared" si="22"/>
        <v>0.54646962233169127</v>
      </c>
      <c r="M29" s="15">
        <f t="shared" si="22"/>
        <v>1.3530377668308703E-2</v>
      </c>
    </row>
    <row r="31" spans="1:13" x14ac:dyDescent="0.2">
      <c r="L31" s="1" t="s">
        <v>18</v>
      </c>
      <c r="M31" s="35">
        <f>M13/SUM(E4:M12)</f>
        <v>0.46928992305681178</v>
      </c>
    </row>
    <row r="32" spans="1:13" x14ac:dyDescent="0.2">
      <c r="L32" s="1" t="s">
        <v>19</v>
      </c>
      <c r="M32" s="35">
        <f>N3/SUM(D3:L12)</f>
        <v>0.37719487753719322</v>
      </c>
    </row>
    <row r="34" spans="1:7" x14ac:dyDescent="0.2">
      <c r="A34" s="37" t="s">
        <v>13</v>
      </c>
      <c r="B34" s="3" t="s">
        <v>0</v>
      </c>
      <c r="C34" s="3" t="s">
        <v>1</v>
      </c>
      <c r="D34" s="34" t="s">
        <v>17</v>
      </c>
      <c r="E34" s="34" t="s">
        <v>15</v>
      </c>
      <c r="F34" s="34" t="s">
        <v>16</v>
      </c>
      <c r="G34" s="34" t="s">
        <v>11</v>
      </c>
    </row>
    <row r="35" spans="1:7" x14ac:dyDescent="0.2">
      <c r="A35" s="37"/>
      <c r="B35" s="4">
        <v>1</v>
      </c>
      <c r="C35" s="4" t="s">
        <v>2</v>
      </c>
      <c r="D35" s="15">
        <f>D21</f>
        <v>0</v>
      </c>
      <c r="E35" s="15">
        <v>0</v>
      </c>
      <c r="F35" s="15">
        <f>SUM(E21:L21)</f>
        <v>0.9981742197045429</v>
      </c>
      <c r="G35" s="15">
        <f t="shared" ref="G35:G43" si="23">M21</f>
        <v>1.8257802954570698E-3</v>
      </c>
    </row>
    <row r="36" spans="1:7" ht="12.75" x14ac:dyDescent="0.2">
      <c r="A36" s="37"/>
      <c r="B36" s="5">
        <v>2</v>
      </c>
      <c r="C36" s="5" t="s">
        <v>3</v>
      </c>
      <c r="D36" s="15">
        <f>E22</f>
        <v>0.18886260300597149</v>
      </c>
      <c r="E36" s="15">
        <v>0</v>
      </c>
      <c r="F36" s="15">
        <f>SUM(F22:L22)</f>
        <v>0.11790610956229607</v>
      </c>
      <c r="G36" s="15">
        <f t="shared" si="23"/>
        <v>0.69323128743173246</v>
      </c>
    </row>
    <row r="37" spans="1:7" ht="12.75" x14ac:dyDescent="0.2">
      <c r="A37" s="37"/>
      <c r="B37" s="6">
        <v>3</v>
      </c>
      <c r="C37" s="6" t="s">
        <v>4</v>
      </c>
      <c r="D37" s="15">
        <f>F23</f>
        <v>0.25550522842923445</v>
      </c>
      <c r="E37" s="15">
        <f>E23</f>
        <v>0.12929597942179724</v>
      </c>
      <c r="F37" s="15">
        <f>SUM(G23:L23)</f>
        <v>0.38087569199798693</v>
      </c>
      <c r="G37" s="15">
        <f t="shared" si="23"/>
        <v>0.23432310015098137</v>
      </c>
    </row>
    <row r="38" spans="1:7" ht="12.75" x14ac:dyDescent="0.2">
      <c r="A38" s="37"/>
      <c r="B38" s="7">
        <v>4</v>
      </c>
      <c r="C38" s="7" t="s">
        <v>5</v>
      </c>
      <c r="D38" s="15">
        <f>G24</f>
        <v>0.25208787776983899</v>
      </c>
      <c r="E38" s="15">
        <f>SUM(E24:F24)</f>
        <v>8.3499338345817214E-2</v>
      </c>
      <c r="F38" s="15">
        <f>SUM(H24:L24)</f>
        <v>7.6726649285429258E-2</v>
      </c>
      <c r="G38" s="15">
        <f t="shared" si="23"/>
        <v>0.5876861345989145</v>
      </c>
    </row>
    <row r="39" spans="1:7" ht="12.75" x14ac:dyDescent="0.2">
      <c r="A39" s="37"/>
      <c r="B39" s="8">
        <v>5</v>
      </c>
      <c r="C39" s="8" t="s">
        <v>6</v>
      </c>
      <c r="D39" s="15">
        <f>H25</f>
        <v>0.19270202851969881</v>
      </c>
      <c r="E39" s="15">
        <f>SUM(E25:G25)</f>
        <v>8.8563378390569242E-2</v>
      </c>
      <c r="F39" s="15">
        <f>SUM(I25:L25)</f>
        <v>3.7454920036168869E-2</v>
      </c>
      <c r="G39" s="15">
        <f t="shared" si="23"/>
        <v>0.68127967305356307</v>
      </c>
    </row>
    <row r="40" spans="1:7" ht="12.75" x14ac:dyDescent="0.2">
      <c r="A40" s="37"/>
      <c r="B40" s="16">
        <v>6</v>
      </c>
      <c r="C40" s="16" t="s">
        <v>7</v>
      </c>
      <c r="D40" s="15">
        <f>I26</f>
        <v>0.25033254273790001</v>
      </c>
      <c r="E40" s="15">
        <f>SUM(E26:H26)</f>
        <v>0.43865378254168219</v>
      </c>
      <c r="F40" s="15">
        <f>SUM(J26:L26)</f>
        <v>0.13871078986817936</v>
      </c>
      <c r="G40" s="15">
        <f t="shared" si="23"/>
        <v>0.17230288485223841</v>
      </c>
    </row>
    <row r="41" spans="1:7" ht="12.75" x14ac:dyDescent="0.2">
      <c r="A41" s="37"/>
      <c r="B41" s="9">
        <v>7</v>
      </c>
      <c r="C41" s="9" t="s">
        <v>8</v>
      </c>
      <c r="D41" s="15">
        <f>J27</f>
        <v>0.21105376115220206</v>
      </c>
      <c r="E41" s="15">
        <f>SUM(E27:I27)</f>
        <v>0.50002660565104029</v>
      </c>
      <c r="F41" s="15">
        <f>SUM(K27:L27)</f>
        <v>0.19329892335798793</v>
      </c>
      <c r="G41" s="15">
        <f t="shared" si="23"/>
        <v>9.562070983876976E-2</v>
      </c>
    </row>
    <row r="42" spans="1:7" ht="12.75" x14ac:dyDescent="0.2">
      <c r="A42" s="37"/>
      <c r="B42" s="10">
        <v>8</v>
      </c>
      <c r="C42" s="10" t="s">
        <v>9</v>
      </c>
      <c r="D42" s="15">
        <f>K28</f>
        <v>0.3412056309383838</v>
      </c>
      <c r="E42" s="15">
        <f>SUM(E28:J28)</f>
        <v>0.48924973783723669</v>
      </c>
      <c r="F42" s="15">
        <f>L28</f>
        <v>3.1230735009056532E-2</v>
      </c>
      <c r="G42" s="15">
        <f t="shared" si="23"/>
        <v>0.13831389621532303</v>
      </c>
    </row>
    <row r="43" spans="1:7" ht="12.75" x14ac:dyDescent="0.2">
      <c r="A43" s="37"/>
      <c r="B43" s="11">
        <v>9</v>
      </c>
      <c r="C43" s="11" t="s">
        <v>10</v>
      </c>
      <c r="D43" s="15">
        <f>L29</f>
        <v>0.54646962233169127</v>
      </c>
      <c r="E43" s="15">
        <f>SUM(E29:K29)</f>
        <v>0.44</v>
      </c>
      <c r="F43" s="15">
        <v>0</v>
      </c>
      <c r="G43" s="15">
        <f t="shared" si="23"/>
        <v>1.3530377668308703E-2</v>
      </c>
    </row>
    <row r="46" spans="1:7" x14ac:dyDescent="0.2">
      <c r="A46" s="37" t="s">
        <v>13</v>
      </c>
      <c r="B46" s="3" t="s">
        <v>0</v>
      </c>
      <c r="C46" s="3" t="s">
        <v>1</v>
      </c>
      <c r="D46" s="34" t="s">
        <v>17</v>
      </c>
      <c r="E46" s="34" t="s">
        <v>15</v>
      </c>
      <c r="F46" s="34" t="s">
        <v>16</v>
      </c>
      <c r="G46" s="34" t="s">
        <v>11</v>
      </c>
    </row>
    <row r="47" spans="1:7" x14ac:dyDescent="0.2">
      <c r="A47" s="37"/>
      <c r="B47" s="4">
        <v>1</v>
      </c>
      <c r="C47" s="4" t="s">
        <v>2</v>
      </c>
      <c r="D47" s="2">
        <f>D3</f>
        <v>261452</v>
      </c>
      <c r="E47" s="2">
        <v>0</v>
      </c>
      <c r="F47" s="2">
        <f>SUM(E4:L4)</f>
        <v>287570</v>
      </c>
      <c r="G47" s="2">
        <f t="shared" ref="G47:G55" si="24">M4</f>
        <v>526</v>
      </c>
    </row>
    <row r="48" spans="1:7" ht="12.75" x14ac:dyDescent="0.2">
      <c r="A48" s="37"/>
      <c r="B48" s="5">
        <v>2</v>
      </c>
      <c r="C48" s="5" t="s">
        <v>3</v>
      </c>
      <c r="D48" s="2">
        <f>E5</f>
        <v>85900</v>
      </c>
      <c r="E48" s="2">
        <v>0</v>
      </c>
      <c r="F48" s="2">
        <f>SUM(F5:L5)</f>
        <v>53627</v>
      </c>
      <c r="G48" s="2">
        <f t="shared" si="24"/>
        <v>315301</v>
      </c>
    </row>
    <row r="49" spans="1:7" ht="12.75" x14ac:dyDescent="0.2">
      <c r="A49" s="37"/>
      <c r="B49" s="6">
        <v>3</v>
      </c>
      <c r="C49" s="6" t="s">
        <v>4</v>
      </c>
      <c r="D49" s="2">
        <f>F6</f>
        <v>22846</v>
      </c>
      <c r="E49" s="2">
        <f>E6</f>
        <v>11561</v>
      </c>
      <c r="F49" s="2">
        <f>SUM(G6:L6)</f>
        <v>34056</v>
      </c>
      <c r="G49" s="2">
        <f t="shared" si="24"/>
        <v>20952</v>
      </c>
    </row>
    <row r="50" spans="1:7" ht="12.75" x14ac:dyDescent="0.2">
      <c r="A50" s="37"/>
      <c r="B50" s="7">
        <v>4</v>
      </c>
      <c r="C50" s="7" t="s">
        <v>5</v>
      </c>
      <c r="D50" s="2">
        <f>G7</f>
        <v>159828</v>
      </c>
      <c r="E50" s="2">
        <f>SUM(E7:F7)</f>
        <v>52940</v>
      </c>
      <c r="F50" s="2">
        <f>SUM(H7:L7)</f>
        <v>48646</v>
      </c>
      <c r="G50" s="2">
        <f t="shared" si="24"/>
        <v>372603</v>
      </c>
    </row>
    <row r="51" spans="1:7" ht="12.75" x14ac:dyDescent="0.2">
      <c r="A51" s="37"/>
      <c r="B51" s="8">
        <v>5</v>
      </c>
      <c r="C51" s="8" t="s">
        <v>6</v>
      </c>
      <c r="D51" s="2">
        <f>H8</f>
        <v>91852</v>
      </c>
      <c r="E51" s="2">
        <f>SUM(E8:G8)</f>
        <v>42214</v>
      </c>
      <c r="F51" s="2">
        <f>SUM(I8:L8)</f>
        <v>17853</v>
      </c>
      <c r="G51" s="2">
        <f t="shared" si="24"/>
        <v>324734</v>
      </c>
    </row>
    <row r="52" spans="1:7" ht="12.75" x14ac:dyDescent="0.2">
      <c r="A52" s="37"/>
      <c r="B52" s="16">
        <v>6</v>
      </c>
      <c r="C52" s="16" t="s">
        <v>7</v>
      </c>
      <c r="D52" s="2">
        <f>I9</f>
        <v>35569</v>
      </c>
      <c r="E52" s="2">
        <f>SUM(E9:H9)</f>
        <v>62327</v>
      </c>
      <c r="F52" s="2">
        <f>SUM(J9:L9)</f>
        <v>19709</v>
      </c>
      <c r="G52" s="2">
        <f t="shared" si="24"/>
        <v>24482</v>
      </c>
    </row>
    <row r="53" spans="1:7" ht="12.75" x14ac:dyDescent="0.2">
      <c r="A53" s="37"/>
      <c r="B53" s="9">
        <v>7</v>
      </c>
      <c r="C53" s="9" t="s">
        <v>8</v>
      </c>
      <c r="D53" s="2">
        <f>J10</f>
        <v>11899</v>
      </c>
      <c r="E53" s="2">
        <f>SUM(E10:I10)</f>
        <v>28191</v>
      </c>
      <c r="F53" s="2">
        <f>SUM(K10:L10)</f>
        <v>10898</v>
      </c>
      <c r="G53" s="2">
        <f t="shared" si="24"/>
        <v>5391</v>
      </c>
    </row>
    <row r="54" spans="1:7" ht="12.75" x14ac:dyDescent="0.2">
      <c r="A54" s="37"/>
      <c r="B54" s="10">
        <v>8</v>
      </c>
      <c r="C54" s="10" t="s">
        <v>9</v>
      </c>
      <c r="D54" s="2">
        <f>K11</f>
        <v>53687</v>
      </c>
      <c r="E54" s="2">
        <f>SUM(E11:J11)</f>
        <v>76981</v>
      </c>
      <c r="F54" s="2">
        <f>L11</f>
        <v>4914</v>
      </c>
      <c r="G54" s="2">
        <f t="shared" si="24"/>
        <v>21763</v>
      </c>
    </row>
    <row r="55" spans="1:7" ht="12.75" x14ac:dyDescent="0.2">
      <c r="A55" s="37"/>
      <c r="B55" s="11">
        <v>9</v>
      </c>
      <c r="C55" s="11" t="s">
        <v>10</v>
      </c>
      <c r="D55" s="2">
        <f>L12</f>
        <v>8320</v>
      </c>
      <c r="E55" s="2">
        <f>SUM(E12:K12)</f>
        <v>6699</v>
      </c>
      <c r="F55" s="2">
        <v>0</v>
      </c>
      <c r="G55" s="2">
        <f t="shared" si="24"/>
        <v>206</v>
      </c>
    </row>
    <row r="57" spans="1:7" x14ac:dyDescent="0.2">
      <c r="D57" s="14">
        <f>SUM(D47:D55)</f>
        <v>731353</v>
      </c>
      <c r="E57" s="14">
        <f>SUM(E47:E55)</f>
        <v>280913</v>
      </c>
      <c r="F57" s="14">
        <f>SUM(F47:F55)</f>
        <v>477273</v>
      </c>
      <c r="G57" s="14">
        <f>SUM(G47:G55)</f>
        <v>1085958</v>
      </c>
    </row>
    <row r="58" spans="1:7" x14ac:dyDescent="0.2">
      <c r="D58" s="35">
        <f>D57/SUM($D$57:$G$57)</f>
        <v>0.28396577437286863</v>
      </c>
      <c r="E58" s="35">
        <f t="shared" ref="E58:G58" si="25">E57/SUM($D$57:$G$57)</f>
        <v>0.10907137535007806</v>
      </c>
      <c r="F58" s="35">
        <f t="shared" si="25"/>
        <v>0.18531297066158492</v>
      </c>
      <c r="G58" s="35">
        <f t="shared" si="25"/>
        <v>0.4216498796154684</v>
      </c>
    </row>
  </sheetData>
  <mergeCells count="6">
    <mergeCell ref="A46:A55"/>
    <mergeCell ref="D1:M1"/>
    <mergeCell ref="A3:A12"/>
    <mergeCell ref="D18:M18"/>
    <mergeCell ref="A20:A29"/>
    <mergeCell ref="A34:A4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Game Retail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 Administrator</dc:creator>
  <cp:lastModifiedBy>George King</cp:lastModifiedBy>
  <dcterms:created xsi:type="dcterms:W3CDTF">2017-04-18T15:18:56Z</dcterms:created>
  <dcterms:modified xsi:type="dcterms:W3CDTF">2023-03-23T15:11:14Z</dcterms:modified>
</cp:coreProperties>
</file>