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daenu\Code\covid19-cases-switzerland\"/>
    </mc:Choice>
  </mc:AlternateContent>
  <xr:revisionPtr revIDLastSave="0" documentId="13_ncr:1_{F4BBE66F-DCF7-42A3-9584-6093AC3E7274}" xr6:coauthVersionLast="45" xr6:coauthVersionMax="45" xr10:uidLastSave="{00000000-0000-0000-0000-000000000000}"/>
  <bookViews>
    <workbookView xWindow="17085" yWindow="810" windowWidth="18900" windowHeight="19665" xr2:uid="{00000000-000D-0000-FFFF-FFFF00000000}"/>
  </bookViews>
  <sheets>
    <sheet name="covid19_cases_switzerland" sheetId="1" r:id="rId1"/>
    <sheet name="covid19_fatalities_switzerland" sheetId="6" r:id="rId2"/>
    <sheet name="Quellen" sheetId="4" r:id="rId3"/>
    <sheet name="Tests" sheetId="5" r:id="rId4"/>
    <sheet name="demographics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B21" i="1" l="1"/>
  <c r="AB20" i="1"/>
  <c r="AB21" i="6"/>
  <c r="AB20" i="6" l="1"/>
  <c r="AB19" i="1" l="1"/>
  <c r="AB18" i="1" l="1"/>
  <c r="AB19" i="6" l="1"/>
  <c r="AB18" i="6" l="1"/>
  <c r="AB17" i="1" l="1"/>
  <c r="AB17" i="6" l="1"/>
  <c r="AB16" i="1" l="1"/>
  <c r="AB15" i="1"/>
  <c r="AB14" i="1" l="1"/>
  <c r="Q3" i="3" l="1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" i="3"/>
  <c r="Q28" i="3" l="1"/>
  <c r="G28" i="3"/>
  <c r="F28" i="3"/>
  <c r="E28" i="3"/>
  <c r="D28" i="3"/>
  <c r="C28" i="3"/>
  <c r="B28" i="3"/>
  <c r="G3" i="3" l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" i="3"/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" i="3"/>
  <c r="AB10" i="1" l="1"/>
  <c r="AB9" i="1" l="1"/>
  <c r="AB8" i="1" l="1"/>
  <c r="AB5" i="1"/>
  <c r="AB6" i="1"/>
  <c r="AB7" i="1"/>
  <c r="AB4" i="1"/>
  <c r="AB3" i="1"/>
  <c r="AB2" i="1"/>
</calcChain>
</file>

<file path=xl/sharedStrings.xml><?xml version="1.0" encoding="utf-8"?>
<sst xmlns="http://schemas.openxmlformats.org/spreadsheetml/2006/main" count="225" uniqueCount="65">
  <si>
    <t>ZH</t>
  </si>
  <si>
    <t>BE</t>
  </si>
  <si>
    <t>LU</t>
  </si>
  <si>
    <t>UR</t>
  </si>
  <si>
    <t>SZ</t>
  </si>
  <si>
    <t>OW</t>
  </si>
  <si>
    <t>NW</t>
  </si>
  <si>
    <t>GL</t>
  </si>
  <si>
    <t>ZG</t>
  </si>
  <si>
    <t>FR</t>
  </si>
  <si>
    <t>SO</t>
  </si>
  <si>
    <t>BS</t>
  </si>
  <si>
    <t>BL</t>
  </si>
  <si>
    <t>SH</t>
  </si>
  <si>
    <t>AR</t>
  </si>
  <si>
    <t>AI</t>
  </si>
  <si>
    <t>SG</t>
  </si>
  <si>
    <t>GR</t>
  </si>
  <si>
    <t>AG</t>
  </si>
  <si>
    <t>TG</t>
  </si>
  <si>
    <t>TI</t>
  </si>
  <si>
    <t>VD</t>
  </si>
  <si>
    <t>VS</t>
  </si>
  <si>
    <t>NE</t>
  </si>
  <si>
    <t>GE</t>
  </si>
  <si>
    <t>JU</t>
  </si>
  <si>
    <t>CH</t>
  </si>
  <si>
    <t>Date</t>
  </si>
  <si>
    <t>Canton</t>
  </si>
  <si>
    <t>Population</t>
  </si>
  <si>
    <t>Density</t>
  </si>
  <si>
    <t>O65</t>
  </si>
  <si>
    <t>O65P</t>
  </si>
  <si>
    <t>Beds</t>
  </si>
  <si>
    <t>BedsPerCapita</t>
  </si>
  <si>
    <t>Quellen:</t>
  </si>
  <si>
    <t>https://www.nw.ch/gesundheitsamtdienste/6044#Anzahl%C2%A0Erkrankungen</t>
  </si>
  <si>
    <t>https://www.besondere-lage.sites.be.ch/besondere-lage_sites/de/index/corona/index.html#originRequestUrl=www.be.ch/corona</t>
  </si>
  <si>
    <t>https://www.sg.ch/tools/informationen-coronavirus.html</t>
  </si>
  <si>
    <t>@sarahhu87422283</t>
  </si>
  <si>
    <t>@borisfritscher</t>
  </si>
  <si>
    <t>https://www.ne.ch/autorites/DFS/SCSP/medecin-cantonal/maladies-vaccinations/Pages/Coronavirus.aspx</t>
  </si>
  <si>
    <t>@BachliMeyer</t>
  </si>
  <si>
    <t>https://www.ai.ch/themen/gesundheit-alter-und-soziales/gesundheitsfoerderung-und-praevention/uebertragbare-krankheiten/coronavirus</t>
  </si>
  <si>
    <t>https://www.vs.ch/de/web/coronavirus</t>
  </si>
  <si>
    <t>@enno_hermann</t>
  </si>
  <si>
    <t>https://www.jura.ch/fr/Autorites/Coronavirus/Accueil/Coronavirus-Informations-officielles-a-la-population-jurassienne.html</t>
  </si>
  <si>
    <t>@neph_b</t>
  </si>
  <si>
    <t>* Official statement in video</t>
  </si>
  <si>
    <t>@f_giroud</t>
  </si>
  <si>
    <t>https://www.tg.ch/news/fachdossier-coronavirus.html/10552</t>
  </si>
  <si>
    <t>https://sh.ch/CMS/Webseite/Kanton-Schaffhausen/Beh-rde/Verwaltung/Departement-des-Innern/Gesundheitsamt-3209198-DE.html</t>
  </si>
  <si>
    <t>https://www.baselland.ch/</t>
  </si>
  <si>
    <t>https://www.coronavirus.bs.ch/</t>
  </si>
  <si>
    <t>https://www.gr.ch/DE/institutionen/verwaltung/djsg/ga/coronavirus/info/Seiten/Start.aspx</t>
  </si>
  <si>
    <t xml:space="preserve">: </t>
  </si>
  <si>
    <t>https://www.vd.ch/toutes-les-actualites/hotline-et-informations-sur-le-coronavirus/</t>
  </si>
  <si>
    <t>https://www.ag.ch/de/themen_1/coronavirus_2/alle_ereignisse/alle_ereignisse_1.jsp</t>
  </si>
  <si>
    <t>https://gesundheit.lu.ch/themen/Humanmedizin/Infektionskrankheiten/Coronavirus</t>
  </si>
  <si>
    <t>https://www.zg.ch/behoerden/gesundheitsdirektion/direktionssekretariat/aktuell/coronavirus-ausreichende-testkapazitaeten-im-kanton-zug-vorhanden</t>
  </si>
  <si>
    <t>https://www4.ti.ch/dss/dsp/covid19/home/</t>
  </si>
  <si>
    <t>https://www.fr.ch/de/covid19/gesundheit/covid-19/coronavirus-entwicklungen-der-situation</t>
  </si>
  <si>
    <t>https://www.ur.ch/themen/2920</t>
  </si>
  <si>
    <t>@ThomasGriessen</t>
  </si>
  <si>
    <t>https://www.ge.ch/covid-19-professionnels-sante-reseau-soins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</si>
</sst>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164" fontId="0" fillId="0" borderId="0" xfId="0" applyNumberFormat="1"/>
    <xf numFmtId="0" fontId="1" fillId="0" borderId="0" xfId="1"/>
    <xf numFmtId="0" fontId="0" fillId="0" borderId="0" xfId="0" quotePrefix="1"/>
    <xf numFmtId="1" fontId="0" fillId="0" borderId="0" xfId="0" applyNumberFormat="1"/>
    <xf numFmtId="1" fontId="0" fillId="0" borderId="0" xfId="0" applyNumberFormat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i.ch/themen/gesundheit-alter-und-soziales/gesundheitsfoerderung-und-praevention/uebertragbare-krankheiten/coronavirus" TargetMode="External"/><Relationship Id="rId13" Type="http://schemas.openxmlformats.org/officeDocument/2006/relationships/hyperlink" Target="https://www.tg.ch/news/fachdossier-coronavirus.html/10552" TargetMode="External"/><Relationship Id="rId18" Type="http://schemas.openxmlformats.org/officeDocument/2006/relationships/hyperlink" Target="https://www.zg.ch/behoerden/gesundheitsdirektion/direktionssekretariat/aktuell/coronavirus-ausreichende-testkapazitaeten-im-kanton-zug-vorhanden" TargetMode="External"/><Relationship Id="rId3" Type="http://schemas.openxmlformats.org/officeDocument/2006/relationships/hyperlink" Target="https://www.sg.ch/tools/informationen-coronavirus.html" TargetMode="External"/><Relationship Id="rId21" Type="http://schemas.openxmlformats.org/officeDocument/2006/relationships/printerSettings" Target="../printerSettings/printerSettings2.bin"/><Relationship Id="rId7" Type="http://schemas.openxmlformats.org/officeDocument/2006/relationships/hyperlink" Target="https://www.ur.ch/themen/2920" TargetMode="External"/><Relationship Id="rId12" Type="http://schemas.openxmlformats.org/officeDocument/2006/relationships/hyperlink" Target="https://www.vd.ch/toutes-les-actualites/hotline-et-informations-sur-le-coronavirus/" TargetMode="External"/><Relationship Id="rId17" Type="http://schemas.openxmlformats.org/officeDocument/2006/relationships/hyperlink" Target="https://www.gr.ch/DE/institutionen/verwaltung/djsg/ga/coronavirus/info/Seiten/Start.aspx" TargetMode="External"/><Relationship Id="rId2" Type="http://schemas.openxmlformats.org/officeDocument/2006/relationships/hyperlink" Target="https://www.besondere-lage.sites.be.ch/besondere-lage_sites/de/index/corona/index.html" TargetMode="External"/><Relationship Id="rId16" Type="http://schemas.openxmlformats.org/officeDocument/2006/relationships/hyperlink" Target="https://www.coronavirus.bs.ch/" TargetMode="External"/><Relationship Id="rId20" Type="http://schemas.openxmlformats.org/officeDocument/2006/relationships/hyperlink" Target="https://gesundheit.lu.ch/themen/Humanmedizin/Infektionskrankheiten/Coronavirus" TargetMode="External"/><Relationship Id="rId1" Type="http://schemas.openxmlformats.org/officeDocument/2006/relationships/hyperlink" Target="https://www.nw.ch/gesundheitsamtdienste/6044" TargetMode="External"/><Relationship Id="rId6" Type="http://schemas.openxmlformats.org/officeDocument/2006/relationships/hyperlink" Target="https://www.ag.ch/de/themen_1/coronavirus_2/alle_ereignisse/alle_ereignisse_1.jsp" TargetMode="External"/><Relationship Id="rId11" Type="http://schemas.openxmlformats.org/officeDocument/2006/relationships/hyperlink" Target="https://www.ge.ch/covid-19-professionnels-sante-reseau-soins" TargetMode="External"/><Relationship Id="rId5" Type="http://schemas.openxmlformats.org/officeDocument/2006/relationships/hyperlink" Target="https://www.ne.ch/autorites/DFS/SCSP/medecin-cantonal/maladies-vaccinations/Pages/Coronavirus.aspx" TargetMode="External"/><Relationship Id="rId15" Type="http://schemas.openxmlformats.org/officeDocument/2006/relationships/hyperlink" Target="https://www.baselland.ch/" TargetMode="External"/><Relationship Id="rId10" Type="http://schemas.openxmlformats.org/officeDocument/2006/relationships/hyperlink" Target="https://www.jura.ch/fr/Autorites/Coronavirus/Accueil/Coronavirus-Informations-officielles-a-la-population-jurassienne.html" TargetMode="External"/><Relationship Id="rId19" Type="http://schemas.openxmlformats.org/officeDocument/2006/relationships/hyperlink" Target="https://www.fr.ch/de/covid19/gesundheit/covid-19/coronavirus-entwicklungen-der-situation" TargetMode="External"/><Relationship Id="rId4" Type="http://schemas.openxmlformats.org/officeDocument/2006/relationships/hyperlink" Target="https://www4.ti.ch/dss/dsp/covid19/home/" TargetMode="External"/><Relationship Id="rId9" Type="http://schemas.openxmlformats.org/officeDocument/2006/relationships/hyperlink" Target="https://www.vs.ch/de/web/coronavirus" TargetMode="External"/><Relationship Id="rId14" Type="http://schemas.openxmlformats.org/officeDocument/2006/relationships/hyperlink" Target="https://sh.ch/CMS/Webseite/Kanton-Schaffhausen/Beh-rde/Verwaltung/Departement-des-Innern/Gesundheitsamt-3209198-DE.htm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1"/>
  <sheetViews>
    <sheetView tabSelected="1" workbookViewId="0">
      <selection activeCell="M25" sqref="M25"/>
    </sheetView>
  </sheetViews>
  <sheetFormatPr defaultColWidth="5.42578125" defaultRowHeight="15" x14ac:dyDescent="0.25"/>
  <cols>
    <col min="1" max="1" width="10.42578125" bestFit="1" customWidth="1"/>
    <col min="28" max="28" width="7.5703125" customWidth="1"/>
  </cols>
  <sheetData>
    <row r="1" spans="1:28" x14ac:dyDescent="0.25">
      <c r="A1" t="s">
        <v>27</v>
      </c>
      <c r="B1" t="s">
        <v>18</v>
      </c>
      <c r="C1" t="s">
        <v>15</v>
      </c>
      <c r="D1" t="s">
        <v>14</v>
      </c>
      <c r="E1" t="s">
        <v>1</v>
      </c>
      <c r="F1" t="s">
        <v>12</v>
      </c>
      <c r="G1" t="s">
        <v>11</v>
      </c>
      <c r="H1" t="s">
        <v>9</v>
      </c>
      <c r="I1" t="s">
        <v>24</v>
      </c>
      <c r="J1" t="s">
        <v>7</v>
      </c>
      <c r="K1" t="s">
        <v>17</v>
      </c>
      <c r="L1" t="s">
        <v>25</v>
      </c>
      <c r="M1" t="s">
        <v>2</v>
      </c>
      <c r="N1" t="s">
        <v>23</v>
      </c>
      <c r="O1" t="s">
        <v>6</v>
      </c>
      <c r="P1" t="s">
        <v>5</v>
      </c>
      <c r="Q1" t="s">
        <v>16</v>
      </c>
      <c r="R1" t="s">
        <v>13</v>
      </c>
      <c r="S1" t="s">
        <v>10</v>
      </c>
      <c r="T1" t="s">
        <v>4</v>
      </c>
      <c r="U1" t="s">
        <v>19</v>
      </c>
      <c r="V1" t="s">
        <v>20</v>
      </c>
      <c r="W1" t="s">
        <v>3</v>
      </c>
      <c r="X1" t="s">
        <v>21</v>
      </c>
      <c r="Y1" t="s">
        <v>22</v>
      </c>
      <c r="Z1" t="s">
        <v>8</v>
      </c>
      <c r="AA1" t="s">
        <v>0</v>
      </c>
      <c r="AB1" t="s">
        <v>26</v>
      </c>
    </row>
    <row r="2" spans="1:28" x14ac:dyDescent="0.25">
      <c r="A2" s="1">
        <v>43896</v>
      </c>
      <c r="B2">
        <v>10</v>
      </c>
      <c r="C2">
        <v>0</v>
      </c>
      <c r="D2">
        <v>1</v>
      </c>
      <c r="E2">
        <v>20</v>
      </c>
      <c r="F2">
        <v>9</v>
      </c>
      <c r="G2">
        <v>17</v>
      </c>
      <c r="H2">
        <v>7</v>
      </c>
      <c r="I2">
        <v>17</v>
      </c>
      <c r="J2">
        <v>0</v>
      </c>
      <c r="K2">
        <v>13</v>
      </c>
      <c r="L2">
        <v>1</v>
      </c>
      <c r="M2">
        <v>2</v>
      </c>
      <c r="N2">
        <v>8</v>
      </c>
      <c r="O2">
        <v>0</v>
      </c>
      <c r="P2">
        <v>0</v>
      </c>
      <c r="Q2">
        <v>1</v>
      </c>
      <c r="R2">
        <v>0</v>
      </c>
      <c r="S2">
        <v>1</v>
      </c>
      <c r="T2">
        <v>7</v>
      </c>
      <c r="U2">
        <v>1</v>
      </c>
      <c r="V2">
        <v>37</v>
      </c>
      <c r="W2">
        <v>0</v>
      </c>
      <c r="X2">
        <v>23</v>
      </c>
      <c r="Y2">
        <v>4</v>
      </c>
      <c r="Z2">
        <v>5</v>
      </c>
      <c r="AA2">
        <v>24</v>
      </c>
      <c r="AB2" s="4">
        <f>SUM(B2:AA2)</f>
        <v>208</v>
      </c>
    </row>
    <row r="3" spans="1:28" x14ac:dyDescent="0.25">
      <c r="A3" s="1">
        <v>43897</v>
      </c>
      <c r="B3">
        <v>14</v>
      </c>
      <c r="C3">
        <v>0</v>
      </c>
      <c r="D3">
        <v>1</v>
      </c>
      <c r="E3">
        <v>25</v>
      </c>
      <c r="F3">
        <v>13</v>
      </c>
      <c r="G3">
        <v>22</v>
      </c>
      <c r="H3">
        <v>7</v>
      </c>
      <c r="I3">
        <v>26</v>
      </c>
      <c r="J3">
        <v>0</v>
      </c>
      <c r="K3">
        <v>15</v>
      </c>
      <c r="L3">
        <v>3</v>
      </c>
      <c r="M3">
        <v>4</v>
      </c>
      <c r="N3">
        <v>11</v>
      </c>
      <c r="O3">
        <v>0</v>
      </c>
      <c r="P3">
        <v>0</v>
      </c>
      <c r="Q3">
        <v>1</v>
      </c>
      <c r="R3">
        <v>0</v>
      </c>
      <c r="S3">
        <v>1</v>
      </c>
      <c r="T3">
        <v>7</v>
      </c>
      <c r="U3">
        <v>1</v>
      </c>
      <c r="V3">
        <v>43</v>
      </c>
      <c r="W3">
        <v>0</v>
      </c>
      <c r="X3">
        <v>30</v>
      </c>
      <c r="Y3">
        <v>5</v>
      </c>
      <c r="Z3">
        <v>6</v>
      </c>
      <c r="AA3">
        <v>28</v>
      </c>
      <c r="AB3" s="4">
        <f>SUM(B3:AA3)</f>
        <v>263</v>
      </c>
    </row>
    <row r="4" spans="1:28" x14ac:dyDescent="0.25">
      <c r="A4" s="1">
        <v>43898</v>
      </c>
      <c r="B4">
        <v>14</v>
      </c>
      <c r="C4">
        <v>0</v>
      </c>
      <c r="D4">
        <v>1</v>
      </c>
      <c r="E4">
        <v>31</v>
      </c>
      <c r="F4">
        <v>19</v>
      </c>
      <c r="G4">
        <v>25</v>
      </c>
      <c r="H4">
        <v>8</v>
      </c>
      <c r="I4">
        <v>35</v>
      </c>
      <c r="J4">
        <v>0</v>
      </c>
      <c r="K4">
        <v>17</v>
      </c>
      <c r="L4">
        <v>3</v>
      </c>
      <c r="M4">
        <v>6</v>
      </c>
      <c r="N4">
        <v>13</v>
      </c>
      <c r="O4">
        <v>0</v>
      </c>
      <c r="P4">
        <v>0</v>
      </c>
      <c r="Q4">
        <v>3</v>
      </c>
      <c r="R4">
        <v>0</v>
      </c>
      <c r="S4">
        <v>1</v>
      </c>
      <c r="T4">
        <v>7</v>
      </c>
      <c r="U4">
        <v>1</v>
      </c>
      <c r="V4">
        <v>58</v>
      </c>
      <c r="W4">
        <v>0</v>
      </c>
      <c r="X4">
        <v>40</v>
      </c>
      <c r="Y4">
        <v>5</v>
      </c>
      <c r="Z4">
        <v>7</v>
      </c>
      <c r="AA4">
        <v>34</v>
      </c>
      <c r="AB4" s="4">
        <f>SUM(B4:AA4)</f>
        <v>328</v>
      </c>
    </row>
    <row r="5" spans="1:28" x14ac:dyDescent="0.25">
      <c r="A5" s="1">
        <v>43899</v>
      </c>
      <c r="B5">
        <v>14</v>
      </c>
      <c r="C5">
        <v>0</v>
      </c>
      <c r="D5">
        <v>2</v>
      </c>
      <c r="E5">
        <v>34</v>
      </c>
      <c r="F5">
        <v>20</v>
      </c>
      <c r="G5">
        <v>29</v>
      </c>
      <c r="H5">
        <v>10</v>
      </c>
      <c r="I5">
        <v>44</v>
      </c>
      <c r="J5">
        <v>0</v>
      </c>
      <c r="K5">
        <v>17</v>
      </c>
      <c r="L5">
        <v>3</v>
      </c>
      <c r="M5">
        <v>5</v>
      </c>
      <c r="N5">
        <v>17</v>
      </c>
      <c r="O5">
        <v>0</v>
      </c>
      <c r="P5">
        <v>0</v>
      </c>
      <c r="Q5">
        <v>3</v>
      </c>
      <c r="R5">
        <v>0</v>
      </c>
      <c r="S5">
        <v>1</v>
      </c>
      <c r="T5">
        <v>7</v>
      </c>
      <c r="U5">
        <v>2</v>
      </c>
      <c r="V5">
        <v>67</v>
      </c>
      <c r="W5">
        <v>0</v>
      </c>
      <c r="X5">
        <v>51</v>
      </c>
      <c r="Y5">
        <v>7</v>
      </c>
      <c r="Z5">
        <v>7</v>
      </c>
      <c r="AA5">
        <v>36</v>
      </c>
      <c r="AB5" s="4">
        <f t="shared" ref="AB5:AB10" si="0">SUM(B5:AA5)</f>
        <v>376</v>
      </c>
    </row>
    <row r="6" spans="1:28" x14ac:dyDescent="0.25">
      <c r="A6" s="1">
        <v>43900</v>
      </c>
      <c r="B6">
        <v>15</v>
      </c>
      <c r="C6">
        <v>0</v>
      </c>
      <c r="D6">
        <v>2</v>
      </c>
      <c r="E6">
        <v>39</v>
      </c>
      <c r="F6">
        <v>22</v>
      </c>
      <c r="G6">
        <v>39</v>
      </c>
      <c r="H6">
        <v>12</v>
      </c>
      <c r="I6">
        <v>68</v>
      </c>
      <c r="J6">
        <v>0</v>
      </c>
      <c r="K6">
        <v>18</v>
      </c>
      <c r="L6">
        <v>4</v>
      </c>
      <c r="M6">
        <v>6</v>
      </c>
      <c r="N6">
        <v>27</v>
      </c>
      <c r="O6">
        <v>0</v>
      </c>
      <c r="P6">
        <v>0</v>
      </c>
      <c r="Q6">
        <v>7</v>
      </c>
      <c r="R6">
        <v>0</v>
      </c>
      <c r="S6">
        <v>1</v>
      </c>
      <c r="T6">
        <v>7</v>
      </c>
      <c r="U6">
        <v>3</v>
      </c>
      <c r="V6">
        <v>91</v>
      </c>
      <c r="W6">
        <v>0</v>
      </c>
      <c r="X6">
        <v>77</v>
      </c>
      <c r="Y6">
        <v>15</v>
      </c>
      <c r="Z6">
        <v>7</v>
      </c>
      <c r="AA6">
        <v>45</v>
      </c>
      <c r="AB6" s="4">
        <f t="shared" si="0"/>
        <v>505</v>
      </c>
    </row>
    <row r="7" spans="1:28" x14ac:dyDescent="0.25">
      <c r="A7" s="1">
        <v>43901</v>
      </c>
      <c r="B7">
        <v>17</v>
      </c>
      <c r="C7">
        <v>0</v>
      </c>
      <c r="D7">
        <v>2</v>
      </c>
      <c r="E7">
        <v>41</v>
      </c>
      <c r="F7">
        <v>23</v>
      </c>
      <c r="G7">
        <v>49</v>
      </c>
      <c r="H7">
        <v>16</v>
      </c>
      <c r="I7">
        <v>79</v>
      </c>
      <c r="J7">
        <v>2</v>
      </c>
      <c r="K7">
        <v>23</v>
      </c>
      <c r="L7">
        <v>5</v>
      </c>
      <c r="M7">
        <v>7</v>
      </c>
      <c r="N7">
        <v>27</v>
      </c>
      <c r="O7">
        <v>3</v>
      </c>
      <c r="P7">
        <v>0</v>
      </c>
      <c r="Q7">
        <v>10</v>
      </c>
      <c r="R7">
        <v>1</v>
      </c>
      <c r="S7">
        <v>3</v>
      </c>
      <c r="T7">
        <v>8</v>
      </c>
      <c r="U7">
        <v>4</v>
      </c>
      <c r="V7">
        <v>131</v>
      </c>
      <c r="W7">
        <v>0</v>
      </c>
      <c r="X7">
        <v>108</v>
      </c>
      <c r="Y7">
        <v>18</v>
      </c>
      <c r="Z7">
        <v>7</v>
      </c>
      <c r="AA7">
        <v>55</v>
      </c>
      <c r="AB7" s="4">
        <f t="shared" si="0"/>
        <v>639</v>
      </c>
    </row>
    <row r="8" spans="1:28" x14ac:dyDescent="0.25">
      <c r="A8" s="1">
        <v>43902</v>
      </c>
      <c r="B8">
        <v>22</v>
      </c>
      <c r="C8">
        <v>0</v>
      </c>
      <c r="D8">
        <v>2</v>
      </c>
      <c r="E8">
        <v>51</v>
      </c>
      <c r="F8">
        <v>29</v>
      </c>
      <c r="G8">
        <v>80</v>
      </c>
      <c r="H8">
        <v>26</v>
      </c>
      <c r="I8">
        <v>108</v>
      </c>
      <c r="J8">
        <v>2</v>
      </c>
      <c r="K8">
        <v>28</v>
      </c>
      <c r="L8">
        <v>7</v>
      </c>
      <c r="M8">
        <v>8</v>
      </c>
      <c r="N8">
        <v>33</v>
      </c>
      <c r="O8">
        <v>4</v>
      </c>
      <c r="P8">
        <v>0</v>
      </c>
      <c r="Q8">
        <v>14</v>
      </c>
      <c r="R8">
        <v>1</v>
      </c>
      <c r="S8">
        <v>7</v>
      </c>
      <c r="T8">
        <v>9</v>
      </c>
      <c r="U8">
        <v>5</v>
      </c>
      <c r="V8">
        <v>170</v>
      </c>
      <c r="W8">
        <v>0</v>
      </c>
      <c r="X8">
        <v>156</v>
      </c>
      <c r="Y8">
        <v>23</v>
      </c>
      <c r="Z8">
        <v>7</v>
      </c>
      <c r="AA8">
        <v>91</v>
      </c>
      <c r="AB8" s="4">
        <f t="shared" si="0"/>
        <v>883</v>
      </c>
    </row>
    <row r="9" spans="1:28" x14ac:dyDescent="0.25">
      <c r="A9" s="1">
        <v>43903</v>
      </c>
      <c r="B9">
        <v>28</v>
      </c>
      <c r="C9">
        <v>0</v>
      </c>
      <c r="D9">
        <v>5</v>
      </c>
      <c r="E9">
        <v>62</v>
      </c>
      <c r="F9">
        <v>42</v>
      </c>
      <c r="G9">
        <v>111</v>
      </c>
      <c r="H9">
        <v>31</v>
      </c>
      <c r="I9">
        <v>173</v>
      </c>
      <c r="J9">
        <v>4</v>
      </c>
      <c r="K9">
        <v>39</v>
      </c>
      <c r="L9">
        <v>7</v>
      </c>
      <c r="M9">
        <v>13</v>
      </c>
      <c r="N9">
        <v>37</v>
      </c>
      <c r="O9">
        <v>5</v>
      </c>
      <c r="P9">
        <v>7</v>
      </c>
      <c r="Q9">
        <v>19</v>
      </c>
      <c r="R9">
        <v>1</v>
      </c>
      <c r="S9">
        <v>8</v>
      </c>
      <c r="T9">
        <v>10</v>
      </c>
      <c r="U9">
        <v>5</v>
      </c>
      <c r="V9">
        <v>218</v>
      </c>
      <c r="W9">
        <v>2</v>
      </c>
      <c r="X9">
        <v>222</v>
      </c>
      <c r="Y9">
        <v>29</v>
      </c>
      <c r="Z9">
        <v>7</v>
      </c>
      <c r="AA9">
        <v>140</v>
      </c>
      <c r="AB9" s="4">
        <f t="shared" si="0"/>
        <v>1225</v>
      </c>
    </row>
    <row r="10" spans="1:28" x14ac:dyDescent="0.25">
      <c r="A10" s="1">
        <v>43904</v>
      </c>
      <c r="B10">
        <v>31</v>
      </c>
      <c r="C10">
        <v>2</v>
      </c>
      <c r="D10">
        <v>5</v>
      </c>
      <c r="E10">
        <v>78</v>
      </c>
      <c r="F10">
        <v>48</v>
      </c>
      <c r="G10">
        <v>119</v>
      </c>
      <c r="H10">
        <v>38</v>
      </c>
      <c r="I10">
        <v>282</v>
      </c>
      <c r="J10">
        <v>5</v>
      </c>
      <c r="K10">
        <v>47</v>
      </c>
      <c r="L10">
        <v>10</v>
      </c>
      <c r="M10">
        <v>19</v>
      </c>
      <c r="N10">
        <v>39</v>
      </c>
      <c r="O10">
        <v>5</v>
      </c>
      <c r="P10">
        <v>8</v>
      </c>
      <c r="Q10">
        <v>26</v>
      </c>
      <c r="R10">
        <v>1</v>
      </c>
      <c r="S10">
        <v>10</v>
      </c>
      <c r="T10">
        <v>13</v>
      </c>
      <c r="U10">
        <v>5</v>
      </c>
      <c r="V10">
        <v>262</v>
      </c>
      <c r="W10">
        <v>2</v>
      </c>
      <c r="X10">
        <v>273</v>
      </c>
      <c r="Y10">
        <v>47</v>
      </c>
      <c r="Z10">
        <v>9</v>
      </c>
      <c r="AA10">
        <v>148</v>
      </c>
      <c r="AB10" s="4">
        <f t="shared" si="0"/>
        <v>1532</v>
      </c>
    </row>
    <row r="11" spans="1:28" x14ac:dyDescent="0.25">
      <c r="A11" s="1">
        <v>43905</v>
      </c>
      <c r="F11">
        <v>54</v>
      </c>
      <c r="I11">
        <v>372</v>
      </c>
      <c r="T11">
        <v>13</v>
      </c>
      <c r="V11">
        <v>291</v>
      </c>
      <c r="X11">
        <v>406</v>
      </c>
      <c r="AB11" s="4">
        <v>2155</v>
      </c>
    </row>
    <row r="12" spans="1:28" x14ac:dyDescent="0.25">
      <c r="A12" s="1">
        <v>43906</v>
      </c>
      <c r="B12">
        <v>52</v>
      </c>
      <c r="E12">
        <v>131</v>
      </c>
      <c r="F12">
        <v>76</v>
      </c>
      <c r="G12">
        <v>144</v>
      </c>
      <c r="I12">
        <v>472</v>
      </c>
      <c r="N12">
        <v>74</v>
      </c>
      <c r="O12">
        <v>10</v>
      </c>
      <c r="Q12">
        <v>35</v>
      </c>
      <c r="U12">
        <v>17</v>
      </c>
      <c r="V12">
        <v>330</v>
      </c>
      <c r="X12">
        <v>508</v>
      </c>
      <c r="AA12">
        <v>270</v>
      </c>
      <c r="AB12" s="5">
        <v>2327</v>
      </c>
    </row>
    <row r="13" spans="1:28" x14ac:dyDescent="0.25">
      <c r="A13" s="1">
        <v>43907</v>
      </c>
      <c r="B13">
        <v>67</v>
      </c>
      <c r="F13">
        <v>89</v>
      </c>
      <c r="G13">
        <v>165</v>
      </c>
      <c r="I13">
        <v>619</v>
      </c>
      <c r="L13">
        <v>23</v>
      </c>
      <c r="M13">
        <v>50</v>
      </c>
      <c r="N13">
        <v>77</v>
      </c>
      <c r="O13">
        <v>12</v>
      </c>
      <c r="Q13">
        <v>47</v>
      </c>
      <c r="U13">
        <v>23</v>
      </c>
      <c r="V13">
        <v>422</v>
      </c>
      <c r="X13">
        <v>608</v>
      </c>
      <c r="Y13">
        <v>95</v>
      </c>
      <c r="AA13">
        <v>294</v>
      </c>
      <c r="AB13" s="4">
        <v>2650</v>
      </c>
    </row>
    <row r="14" spans="1:28" x14ac:dyDescent="0.25">
      <c r="A14" s="1">
        <v>43908</v>
      </c>
      <c r="B14">
        <v>101</v>
      </c>
      <c r="C14">
        <v>3</v>
      </c>
      <c r="D14">
        <v>10</v>
      </c>
      <c r="E14">
        <v>193</v>
      </c>
      <c r="F14">
        <v>116</v>
      </c>
      <c r="G14">
        <v>182</v>
      </c>
      <c r="H14">
        <v>67</v>
      </c>
      <c r="I14">
        <v>751</v>
      </c>
      <c r="J14">
        <v>10</v>
      </c>
      <c r="K14">
        <v>116</v>
      </c>
      <c r="L14">
        <v>25</v>
      </c>
      <c r="M14">
        <v>48</v>
      </c>
      <c r="N14">
        <v>99</v>
      </c>
      <c r="O14">
        <v>18</v>
      </c>
      <c r="P14">
        <v>16</v>
      </c>
      <c r="Q14">
        <v>61</v>
      </c>
      <c r="R14">
        <v>6</v>
      </c>
      <c r="S14">
        <v>31</v>
      </c>
      <c r="T14">
        <v>29</v>
      </c>
      <c r="U14">
        <v>32</v>
      </c>
      <c r="V14">
        <v>511</v>
      </c>
      <c r="W14">
        <v>5</v>
      </c>
      <c r="X14">
        <v>796</v>
      </c>
      <c r="Y14">
        <v>129</v>
      </c>
      <c r="Z14">
        <v>17</v>
      </c>
      <c r="AA14">
        <v>424</v>
      </c>
      <c r="AB14" s="4">
        <f>SUM(B14:AA14)</f>
        <v>3796</v>
      </c>
    </row>
    <row r="15" spans="1:28" x14ac:dyDescent="0.25">
      <c r="A15" s="1">
        <v>43909</v>
      </c>
      <c r="B15">
        <v>118</v>
      </c>
      <c r="C15">
        <v>3</v>
      </c>
      <c r="D15">
        <v>16</v>
      </c>
      <c r="E15">
        <v>282</v>
      </c>
      <c r="F15">
        <v>139</v>
      </c>
      <c r="G15">
        <v>222</v>
      </c>
      <c r="H15">
        <v>82</v>
      </c>
      <c r="I15">
        <v>961</v>
      </c>
      <c r="J15">
        <v>16</v>
      </c>
      <c r="K15">
        <v>145</v>
      </c>
      <c r="L15">
        <v>27</v>
      </c>
      <c r="M15">
        <v>63</v>
      </c>
      <c r="N15">
        <v>132</v>
      </c>
      <c r="O15">
        <v>25</v>
      </c>
      <c r="P15">
        <v>17</v>
      </c>
      <c r="Q15">
        <v>85</v>
      </c>
      <c r="R15">
        <v>8</v>
      </c>
      <c r="S15">
        <v>39</v>
      </c>
      <c r="T15">
        <v>35</v>
      </c>
      <c r="U15">
        <v>36</v>
      </c>
      <c r="V15">
        <v>638</v>
      </c>
      <c r="W15">
        <v>7</v>
      </c>
      <c r="X15">
        <v>1212</v>
      </c>
      <c r="Y15">
        <v>232</v>
      </c>
      <c r="Z15">
        <v>23</v>
      </c>
      <c r="AA15">
        <v>526</v>
      </c>
      <c r="AB15">
        <f>SUM(B15:AA15)</f>
        <v>5089</v>
      </c>
    </row>
    <row r="16" spans="1:28" x14ac:dyDescent="0.25">
      <c r="A16" s="1">
        <v>43910</v>
      </c>
      <c r="B16">
        <v>168</v>
      </c>
      <c r="C16">
        <v>3</v>
      </c>
      <c r="D16">
        <v>18</v>
      </c>
      <c r="E16">
        <v>377</v>
      </c>
      <c r="F16">
        <v>184</v>
      </c>
      <c r="G16">
        <v>272</v>
      </c>
      <c r="H16">
        <v>109</v>
      </c>
      <c r="I16">
        <v>1136</v>
      </c>
      <c r="J16">
        <v>18</v>
      </c>
      <c r="K16">
        <v>159</v>
      </c>
      <c r="L16">
        <v>29</v>
      </c>
      <c r="M16">
        <v>92</v>
      </c>
      <c r="N16">
        <v>159</v>
      </c>
      <c r="O16">
        <v>28</v>
      </c>
      <c r="P16">
        <v>17</v>
      </c>
      <c r="Q16">
        <v>98</v>
      </c>
      <c r="R16">
        <v>14</v>
      </c>
      <c r="S16">
        <v>46</v>
      </c>
      <c r="T16">
        <v>39</v>
      </c>
      <c r="U16">
        <v>49</v>
      </c>
      <c r="V16">
        <v>834</v>
      </c>
      <c r="W16">
        <v>7</v>
      </c>
      <c r="X16">
        <v>1432</v>
      </c>
      <c r="Y16">
        <v>282</v>
      </c>
      <c r="Z16">
        <v>48</v>
      </c>
      <c r="AA16">
        <v>773</v>
      </c>
      <c r="AB16" s="4">
        <f>SUM(B16:AA16)</f>
        <v>6391</v>
      </c>
    </row>
    <row r="17" spans="1:28" x14ac:dyDescent="0.25">
      <c r="A17" s="1">
        <v>43911</v>
      </c>
      <c r="B17">
        <v>175</v>
      </c>
      <c r="C17">
        <v>3</v>
      </c>
      <c r="D17">
        <v>22</v>
      </c>
      <c r="E17">
        <v>418</v>
      </c>
      <c r="F17">
        <v>282</v>
      </c>
      <c r="G17">
        <v>299</v>
      </c>
      <c r="H17">
        <v>136</v>
      </c>
      <c r="I17">
        <v>1262</v>
      </c>
      <c r="J17">
        <v>21</v>
      </c>
      <c r="K17">
        <v>239</v>
      </c>
      <c r="L17">
        <v>49</v>
      </c>
      <c r="M17">
        <v>109</v>
      </c>
      <c r="N17">
        <v>177</v>
      </c>
      <c r="O17">
        <v>33</v>
      </c>
      <c r="P17">
        <v>19</v>
      </c>
      <c r="Q17">
        <v>137</v>
      </c>
      <c r="R17">
        <v>17</v>
      </c>
      <c r="S17">
        <v>58</v>
      </c>
      <c r="T17">
        <v>56</v>
      </c>
      <c r="U17">
        <v>56</v>
      </c>
      <c r="V17">
        <v>918</v>
      </c>
      <c r="W17">
        <v>12</v>
      </c>
      <c r="X17">
        <v>1676</v>
      </c>
      <c r="Y17">
        <v>359</v>
      </c>
      <c r="AB17" s="4">
        <f>SUM(B17:AA17)+AA16+Z16</f>
        <v>7354</v>
      </c>
    </row>
    <row r="18" spans="1:28" x14ac:dyDescent="0.25">
      <c r="A18" s="1">
        <v>43912</v>
      </c>
      <c r="B18">
        <v>232</v>
      </c>
      <c r="C18">
        <v>3</v>
      </c>
      <c r="D18">
        <v>26</v>
      </c>
      <c r="F18">
        <v>289</v>
      </c>
      <c r="G18">
        <v>358</v>
      </c>
      <c r="H18">
        <v>162</v>
      </c>
      <c r="I18">
        <v>1417</v>
      </c>
      <c r="J18">
        <v>24</v>
      </c>
      <c r="K18">
        <v>257</v>
      </c>
      <c r="L18">
        <v>51</v>
      </c>
      <c r="M18">
        <v>131</v>
      </c>
      <c r="N18">
        <v>188</v>
      </c>
      <c r="O18">
        <v>36</v>
      </c>
      <c r="P18">
        <v>20</v>
      </c>
      <c r="Q18">
        <v>163</v>
      </c>
      <c r="R18">
        <v>28</v>
      </c>
      <c r="S18">
        <v>68</v>
      </c>
      <c r="T18">
        <v>70</v>
      </c>
      <c r="U18">
        <v>75</v>
      </c>
      <c r="V18">
        <v>939</v>
      </c>
      <c r="W18">
        <v>12</v>
      </c>
      <c r="X18">
        <v>1782</v>
      </c>
      <c r="Y18">
        <v>432</v>
      </c>
      <c r="AA18">
        <v>891</v>
      </c>
      <c r="AB18" s="4">
        <f>SUM(B18:AA18)+Z16+E17</f>
        <v>8120</v>
      </c>
    </row>
    <row r="19" spans="1:28" x14ac:dyDescent="0.25">
      <c r="A19" s="1">
        <v>43913</v>
      </c>
      <c r="B19">
        <v>241</v>
      </c>
      <c r="C19">
        <v>4</v>
      </c>
      <c r="D19">
        <v>30</v>
      </c>
      <c r="E19">
        <v>470</v>
      </c>
      <c r="F19">
        <v>302</v>
      </c>
      <c r="G19">
        <v>376</v>
      </c>
      <c r="H19">
        <v>189</v>
      </c>
      <c r="I19">
        <v>1509</v>
      </c>
      <c r="J19">
        <v>31</v>
      </c>
      <c r="K19">
        <v>266</v>
      </c>
      <c r="L19">
        <v>57</v>
      </c>
      <c r="M19">
        <v>156</v>
      </c>
      <c r="N19">
        <v>204</v>
      </c>
      <c r="O19">
        <v>39</v>
      </c>
      <c r="P19">
        <v>25</v>
      </c>
      <c r="Q19">
        <v>200</v>
      </c>
      <c r="R19">
        <v>30</v>
      </c>
      <c r="S19">
        <v>104</v>
      </c>
      <c r="T19">
        <v>73</v>
      </c>
      <c r="U19">
        <v>81</v>
      </c>
      <c r="V19">
        <v>1165</v>
      </c>
      <c r="W19">
        <v>22</v>
      </c>
      <c r="X19">
        <v>2162</v>
      </c>
      <c r="Y19">
        <v>492</v>
      </c>
      <c r="Z19">
        <v>62</v>
      </c>
      <c r="AA19">
        <v>1068</v>
      </c>
      <c r="AB19" s="4">
        <f>SUM(B19:AA19)</f>
        <v>9358</v>
      </c>
    </row>
    <row r="20" spans="1:28" x14ac:dyDescent="0.25">
      <c r="A20" s="1">
        <v>43914</v>
      </c>
      <c r="B20">
        <v>266</v>
      </c>
      <c r="C20">
        <v>8</v>
      </c>
      <c r="D20">
        <v>33</v>
      </c>
      <c r="E20">
        <v>532</v>
      </c>
      <c r="F20">
        <v>306</v>
      </c>
      <c r="G20">
        <v>414</v>
      </c>
      <c r="H20">
        <v>219</v>
      </c>
      <c r="I20">
        <v>1510</v>
      </c>
      <c r="J20">
        <v>33</v>
      </c>
      <c r="K20">
        <v>276</v>
      </c>
      <c r="L20">
        <v>66</v>
      </c>
      <c r="M20">
        <v>205</v>
      </c>
      <c r="N20">
        <v>230</v>
      </c>
      <c r="O20">
        <v>42</v>
      </c>
      <c r="P20">
        <v>25</v>
      </c>
      <c r="Q20">
        <v>203</v>
      </c>
      <c r="R20">
        <v>32</v>
      </c>
      <c r="S20">
        <v>129</v>
      </c>
      <c r="T20">
        <v>80</v>
      </c>
      <c r="U20">
        <v>87</v>
      </c>
      <c r="V20">
        <v>1211</v>
      </c>
      <c r="W20">
        <v>25</v>
      </c>
      <c r="Y20">
        <v>544</v>
      </c>
      <c r="Z20">
        <v>72</v>
      </c>
      <c r="AA20">
        <v>1211</v>
      </c>
      <c r="AB20" s="4">
        <f>SUM(B20:AA20)+X19</f>
        <v>9921</v>
      </c>
    </row>
    <row r="21" spans="1:28" x14ac:dyDescent="0.25">
      <c r="A21" s="1">
        <v>43915</v>
      </c>
      <c r="E21">
        <v>624</v>
      </c>
      <c r="Z21">
        <v>80</v>
      </c>
      <c r="AB21" s="4">
        <f>AB20+E21-E20+Z21-Z20</f>
        <v>10021</v>
      </c>
    </row>
  </sheetData>
  <sortState xmlns:xlrd2="http://schemas.microsoft.com/office/spreadsheetml/2017/richdata2" ref="U5:U17">
    <sortCondition ref="U5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7F9FF-DA82-4772-9651-CE094ADEC3E5}">
  <dimension ref="A1:AB21"/>
  <sheetViews>
    <sheetView workbookViewId="0">
      <selection activeCell="A28" sqref="A28"/>
    </sheetView>
  </sheetViews>
  <sheetFormatPr defaultRowHeight="15" x14ac:dyDescent="0.25"/>
  <cols>
    <col min="1" max="1" width="10.42578125" bestFit="1" customWidth="1"/>
    <col min="2" max="2" width="4" bestFit="1" customWidth="1"/>
    <col min="3" max="3" width="2.85546875" bestFit="1" customWidth="1"/>
    <col min="4" max="4" width="3.42578125" bestFit="1" customWidth="1"/>
    <col min="5" max="9" width="4" bestFit="1" customWidth="1"/>
    <col min="10" max="10" width="3.140625" bestFit="1" customWidth="1"/>
    <col min="11" max="11" width="4" bestFit="1" customWidth="1"/>
    <col min="12" max="12" width="3" bestFit="1" customWidth="1"/>
    <col min="13" max="13" width="3.140625" bestFit="1" customWidth="1"/>
    <col min="14" max="14" width="4" bestFit="1" customWidth="1"/>
    <col min="15" max="16" width="4.28515625" bestFit="1" customWidth="1"/>
    <col min="17" max="18" width="3.28515625" bestFit="1" customWidth="1"/>
    <col min="19" max="19" width="3.42578125" bestFit="1" customWidth="1"/>
    <col min="20" max="20" width="3" bestFit="1" customWidth="1"/>
    <col min="21" max="21" width="3.28515625" bestFit="1" customWidth="1"/>
    <col min="22" max="22" width="4" bestFit="1" customWidth="1"/>
    <col min="23" max="23" width="3.42578125" bestFit="1" customWidth="1"/>
    <col min="24" max="24" width="5" bestFit="1" customWidth="1"/>
    <col min="25" max="25" width="4" bestFit="1" customWidth="1"/>
    <col min="26" max="26" width="3.28515625" bestFit="1" customWidth="1"/>
    <col min="27" max="27" width="4" bestFit="1" customWidth="1"/>
    <col min="28" max="28" width="5" bestFit="1" customWidth="1"/>
  </cols>
  <sheetData>
    <row r="1" spans="1:28" x14ac:dyDescent="0.25">
      <c r="A1" t="s">
        <v>27</v>
      </c>
      <c r="B1" t="s">
        <v>18</v>
      </c>
      <c r="C1" t="s">
        <v>15</v>
      </c>
      <c r="D1" t="s">
        <v>14</v>
      </c>
      <c r="E1" t="s">
        <v>1</v>
      </c>
      <c r="F1" t="s">
        <v>12</v>
      </c>
      <c r="G1" t="s">
        <v>11</v>
      </c>
      <c r="H1" t="s">
        <v>9</v>
      </c>
      <c r="I1" t="s">
        <v>24</v>
      </c>
      <c r="J1" t="s">
        <v>7</v>
      </c>
      <c r="K1" t="s">
        <v>17</v>
      </c>
      <c r="L1" t="s">
        <v>25</v>
      </c>
      <c r="M1" t="s">
        <v>2</v>
      </c>
      <c r="N1" t="s">
        <v>23</v>
      </c>
      <c r="O1" t="s">
        <v>6</v>
      </c>
      <c r="P1" t="s">
        <v>5</v>
      </c>
      <c r="Q1" t="s">
        <v>16</v>
      </c>
      <c r="R1" t="s">
        <v>13</v>
      </c>
      <c r="S1" t="s">
        <v>10</v>
      </c>
      <c r="T1" t="s">
        <v>4</v>
      </c>
      <c r="U1" t="s">
        <v>19</v>
      </c>
      <c r="V1" t="s">
        <v>20</v>
      </c>
      <c r="W1" t="s">
        <v>3</v>
      </c>
      <c r="X1" t="s">
        <v>21</v>
      </c>
      <c r="Y1" t="s">
        <v>22</v>
      </c>
      <c r="Z1" t="s">
        <v>8</v>
      </c>
      <c r="AA1" t="s">
        <v>0</v>
      </c>
      <c r="AB1" t="s">
        <v>26</v>
      </c>
    </row>
    <row r="2" spans="1:28" x14ac:dyDescent="0.25">
      <c r="A2" s="1">
        <v>43896</v>
      </c>
      <c r="E2">
        <v>0</v>
      </c>
      <c r="I2">
        <v>0</v>
      </c>
      <c r="AA2">
        <v>0</v>
      </c>
      <c r="AB2" s="4"/>
    </row>
    <row r="3" spans="1:28" x14ac:dyDescent="0.25">
      <c r="A3" s="1">
        <v>43897</v>
      </c>
      <c r="E3">
        <v>0</v>
      </c>
      <c r="I3">
        <v>0</v>
      </c>
      <c r="AA3">
        <v>0</v>
      </c>
      <c r="AB3" s="4"/>
    </row>
    <row r="4" spans="1:28" x14ac:dyDescent="0.25">
      <c r="A4" s="1">
        <v>43898</v>
      </c>
      <c r="E4">
        <v>0</v>
      </c>
      <c r="I4">
        <v>0</v>
      </c>
      <c r="AA4">
        <v>0</v>
      </c>
      <c r="AB4" s="4"/>
    </row>
    <row r="5" spans="1:28" x14ac:dyDescent="0.25">
      <c r="A5" s="1">
        <v>43899</v>
      </c>
      <c r="E5">
        <v>0</v>
      </c>
      <c r="I5">
        <v>1</v>
      </c>
      <c r="AA5">
        <v>0</v>
      </c>
      <c r="AB5" s="4"/>
    </row>
    <row r="6" spans="1:28" x14ac:dyDescent="0.25">
      <c r="A6" s="1">
        <v>43900</v>
      </c>
      <c r="E6">
        <v>0</v>
      </c>
      <c r="I6">
        <v>2</v>
      </c>
      <c r="AA6">
        <v>0</v>
      </c>
      <c r="AB6" s="4"/>
    </row>
    <row r="7" spans="1:28" x14ac:dyDescent="0.25">
      <c r="A7" s="1">
        <v>43901</v>
      </c>
      <c r="E7">
        <v>0</v>
      </c>
      <c r="I7">
        <v>2</v>
      </c>
      <c r="AA7">
        <v>0</v>
      </c>
      <c r="AB7" s="4"/>
    </row>
    <row r="8" spans="1:28" x14ac:dyDescent="0.25">
      <c r="A8" s="1">
        <v>43902</v>
      </c>
      <c r="E8">
        <v>0</v>
      </c>
      <c r="I8">
        <v>2</v>
      </c>
      <c r="AA8">
        <v>0</v>
      </c>
      <c r="AB8" s="4"/>
    </row>
    <row r="9" spans="1:28" x14ac:dyDescent="0.25">
      <c r="A9" s="1">
        <v>43903</v>
      </c>
      <c r="E9">
        <v>0</v>
      </c>
      <c r="I9">
        <v>2</v>
      </c>
      <c r="X9">
        <v>2</v>
      </c>
      <c r="Y9">
        <v>1</v>
      </c>
      <c r="AA9">
        <v>0</v>
      </c>
      <c r="AB9" s="4"/>
    </row>
    <row r="10" spans="1:28" x14ac:dyDescent="0.25">
      <c r="A10" s="1">
        <v>43904</v>
      </c>
      <c r="E10">
        <v>0</v>
      </c>
      <c r="I10">
        <v>2</v>
      </c>
      <c r="V10">
        <v>5</v>
      </c>
      <c r="X10">
        <v>3</v>
      </c>
      <c r="Y10">
        <v>1</v>
      </c>
      <c r="AB10" s="4"/>
    </row>
    <row r="11" spans="1:28" x14ac:dyDescent="0.25">
      <c r="A11" s="1">
        <v>43905</v>
      </c>
      <c r="E11">
        <v>0</v>
      </c>
      <c r="G11">
        <v>2</v>
      </c>
      <c r="I11">
        <v>4</v>
      </c>
      <c r="V11">
        <v>6</v>
      </c>
      <c r="X11">
        <v>4</v>
      </c>
      <c r="Y11">
        <v>1</v>
      </c>
      <c r="AB11" s="4"/>
    </row>
    <row r="12" spans="1:28" x14ac:dyDescent="0.25">
      <c r="A12" s="1">
        <v>43906</v>
      </c>
      <c r="E12">
        <v>1</v>
      </c>
      <c r="G12">
        <v>4</v>
      </c>
      <c r="I12">
        <v>4</v>
      </c>
      <c r="V12">
        <v>8</v>
      </c>
      <c r="X12">
        <v>5</v>
      </c>
      <c r="Y12">
        <v>1</v>
      </c>
      <c r="AA12">
        <v>1</v>
      </c>
      <c r="AB12" s="5"/>
    </row>
    <row r="13" spans="1:28" x14ac:dyDescent="0.25">
      <c r="A13" s="1">
        <v>43907</v>
      </c>
      <c r="G13">
        <v>4</v>
      </c>
      <c r="I13">
        <v>4</v>
      </c>
      <c r="X13">
        <v>5</v>
      </c>
      <c r="Y13">
        <v>3</v>
      </c>
      <c r="AB13" s="4"/>
    </row>
    <row r="14" spans="1:28" x14ac:dyDescent="0.25">
      <c r="A14" s="1">
        <v>43908</v>
      </c>
      <c r="G14">
        <v>4</v>
      </c>
      <c r="I14">
        <v>5</v>
      </c>
      <c r="V14">
        <v>14</v>
      </c>
      <c r="X14">
        <v>5</v>
      </c>
      <c r="Y14">
        <v>3</v>
      </c>
      <c r="AB14" s="4"/>
    </row>
    <row r="15" spans="1:28" x14ac:dyDescent="0.25">
      <c r="A15" s="1">
        <v>43909</v>
      </c>
      <c r="G15">
        <v>4</v>
      </c>
      <c r="H15">
        <v>1</v>
      </c>
      <c r="I15">
        <v>5</v>
      </c>
      <c r="V15">
        <v>15</v>
      </c>
      <c r="X15">
        <v>7</v>
      </c>
      <c r="Y15">
        <v>4</v>
      </c>
      <c r="AA15">
        <v>3</v>
      </c>
    </row>
    <row r="16" spans="1:28" x14ac:dyDescent="0.25">
      <c r="A16" s="1">
        <v>43910</v>
      </c>
      <c r="E16">
        <v>2</v>
      </c>
      <c r="F16">
        <v>2</v>
      </c>
      <c r="G16">
        <v>4</v>
      </c>
      <c r="H16">
        <v>1</v>
      </c>
      <c r="I16">
        <v>8</v>
      </c>
      <c r="K16">
        <v>1</v>
      </c>
      <c r="X16">
        <v>12</v>
      </c>
      <c r="Y16">
        <v>4</v>
      </c>
      <c r="AA16">
        <v>3</v>
      </c>
      <c r="AB16" s="4"/>
    </row>
    <row r="17" spans="1:28" x14ac:dyDescent="0.25">
      <c r="A17" s="1">
        <v>43911</v>
      </c>
      <c r="B17">
        <v>1</v>
      </c>
      <c r="D17">
        <v>1</v>
      </c>
      <c r="E17">
        <v>3</v>
      </c>
      <c r="F17">
        <v>3</v>
      </c>
      <c r="G17">
        <v>5</v>
      </c>
      <c r="H17">
        <v>1</v>
      </c>
      <c r="I17">
        <v>9</v>
      </c>
      <c r="K17">
        <v>3</v>
      </c>
      <c r="N17">
        <v>2</v>
      </c>
      <c r="V17">
        <v>28</v>
      </c>
      <c r="X17">
        <v>15</v>
      </c>
      <c r="Y17">
        <v>9</v>
      </c>
      <c r="AA17">
        <v>3</v>
      </c>
      <c r="AB17" s="4">
        <f>SUM(B17:AA17)</f>
        <v>83</v>
      </c>
    </row>
    <row r="18" spans="1:28" x14ac:dyDescent="0.25">
      <c r="A18" s="1">
        <v>43912</v>
      </c>
      <c r="B18">
        <v>1</v>
      </c>
      <c r="D18">
        <v>1</v>
      </c>
      <c r="E18">
        <v>3</v>
      </c>
      <c r="F18">
        <v>3</v>
      </c>
      <c r="G18">
        <v>5</v>
      </c>
      <c r="H18">
        <v>1</v>
      </c>
      <c r="I18">
        <v>9</v>
      </c>
      <c r="K18">
        <v>5</v>
      </c>
      <c r="N18">
        <v>2</v>
      </c>
      <c r="V18">
        <v>37</v>
      </c>
      <c r="X18">
        <v>15</v>
      </c>
      <c r="Y18">
        <v>10</v>
      </c>
      <c r="AA18">
        <v>3</v>
      </c>
      <c r="AB18" s="4">
        <f>SUM(B18:AA18)</f>
        <v>95</v>
      </c>
    </row>
    <row r="19" spans="1:28" x14ac:dyDescent="0.25">
      <c r="A19" s="1">
        <v>43913</v>
      </c>
      <c r="B19">
        <v>1</v>
      </c>
      <c r="D19">
        <v>1</v>
      </c>
      <c r="E19">
        <v>5</v>
      </c>
      <c r="F19">
        <v>3</v>
      </c>
      <c r="G19">
        <v>5</v>
      </c>
      <c r="H19">
        <v>1</v>
      </c>
      <c r="I19">
        <v>9</v>
      </c>
      <c r="K19">
        <v>6</v>
      </c>
      <c r="N19">
        <v>2</v>
      </c>
      <c r="S19">
        <v>1</v>
      </c>
      <c r="V19">
        <v>48</v>
      </c>
      <c r="X19">
        <v>17</v>
      </c>
      <c r="Y19">
        <v>12</v>
      </c>
      <c r="AA19">
        <v>5</v>
      </c>
      <c r="AB19" s="4">
        <f>SUM(B19:AA19)</f>
        <v>116</v>
      </c>
    </row>
    <row r="20" spans="1:28" x14ac:dyDescent="0.25">
      <c r="A20" s="1">
        <v>43914</v>
      </c>
      <c r="B20">
        <v>2</v>
      </c>
      <c r="D20">
        <v>2</v>
      </c>
      <c r="E20">
        <v>6</v>
      </c>
      <c r="F20">
        <v>4</v>
      </c>
      <c r="G20">
        <v>5</v>
      </c>
      <c r="H20">
        <v>1</v>
      </c>
      <c r="I20">
        <v>12</v>
      </c>
      <c r="K20">
        <v>6</v>
      </c>
      <c r="N20">
        <v>2</v>
      </c>
      <c r="Q20">
        <v>1</v>
      </c>
      <c r="S20">
        <v>1</v>
      </c>
      <c r="U20">
        <v>1</v>
      </c>
      <c r="V20">
        <v>53</v>
      </c>
      <c r="X20">
        <v>17</v>
      </c>
      <c r="Y20">
        <v>13</v>
      </c>
      <c r="AA20">
        <v>5</v>
      </c>
      <c r="AB20" s="4">
        <f>SUM(B20:AA20)</f>
        <v>131</v>
      </c>
    </row>
    <row r="21" spans="1:28" x14ac:dyDescent="0.25">
      <c r="A21" s="1">
        <v>43915</v>
      </c>
      <c r="B21">
        <v>2</v>
      </c>
      <c r="D21">
        <v>2</v>
      </c>
      <c r="E21">
        <v>6</v>
      </c>
      <c r="F21">
        <v>4</v>
      </c>
      <c r="G21">
        <v>5</v>
      </c>
      <c r="H21">
        <v>1</v>
      </c>
      <c r="I21">
        <v>12</v>
      </c>
      <c r="K21">
        <v>6</v>
      </c>
      <c r="N21">
        <v>2</v>
      </c>
      <c r="Q21">
        <v>1</v>
      </c>
      <c r="S21">
        <v>1</v>
      </c>
      <c r="U21">
        <v>1</v>
      </c>
      <c r="V21">
        <v>53</v>
      </c>
      <c r="X21">
        <v>17</v>
      </c>
      <c r="Y21">
        <v>13</v>
      </c>
      <c r="AA21">
        <v>5</v>
      </c>
      <c r="AB21" s="4">
        <f>SUM(B21:AA21)</f>
        <v>131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7CD16-821B-4F71-9E45-F399140EBC9C}">
  <dimension ref="A1:D21"/>
  <sheetViews>
    <sheetView workbookViewId="0">
      <selection activeCell="B13" sqref="B13"/>
    </sheetView>
  </sheetViews>
  <sheetFormatPr defaultRowHeight="15" x14ac:dyDescent="0.25"/>
  <cols>
    <col min="2" max="2" width="180.140625" bestFit="1" customWidth="1"/>
    <col min="3" max="3" width="29.42578125" customWidth="1"/>
  </cols>
  <sheetData>
    <row r="1" spans="1:4" x14ac:dyDescent="0.25">
      <c r="A1" t="s">
        <v>35</v>
      </c>
    </row>
    <row r="2" spans="1:4" x14ac:dyDescent="0.25">
      <c r="A2" t="s">
        <v>6</v>
      </c>
      <c r="B2" s="2" t="s">
        <v>36</v>
      </c>
    </row>
    <row r="3" spans="1:4" x14ac:dyDescent="0.25">
      <c r="A3" t="s">
        <v>1</v>
      </c>
      <c r="B3" s="2" t="s">
        <v>37</v>
      </c>
    </row>
    <row r="4" spans="1:4" x14ac:dyDescent="0.25">
      <c r="A4" t="s">
        <v>16</v>
      </c>
      <c r="B4" s="2" t="s">
        <v>38</v>
      </c>
    </row>
    <row r="5" spans="1:4" x14ac:dyDescent="0.25">
      <c r="A5" t="s">
        <v>20</v>
      </c>
      <c r="B5" s="2" t="s">
        <v>60</v>
      </c>
      <c r="C5" s="3" t="s">
        <v>39</v>
      </c>
    </row>
    <row r="6" spans="1:4" x14ac:dyDescent="0.25">
      <c r="A6" t="s">
        <v>23</v>
      </c>
      <c r="B6" s="2" t="s">
        <v>41</v>
      </c>
      <c r="C6" s="3" t="s">
        <v>40</v>
      </c>
    </row>
    <row r="7" spans="1:4" x14ac:dyDescent="0.25">
      <c r="A7" t="s">
        <v>18</v>
      </c>
      <c r="B7" s="2" t="s">
        <v>57</v>
      </c>
      <c r="C7" s="3" t="s">
        <v>42</v>
      </c>
    </row>
    <row r="8" spans="1:4" x14ac:dyDescent="0.25">
      <c r="A8" t="s">
        <v>17</v>
      </c>
      <c r="B8" s="2" t="s">
        <v>54</v>
      </c>
    </row>
    <row r="9" spans="1:4" x14ac:dyDescent="0.25">
      <c r="A9" t="s">
        <v>15</v>
      </c>
      <c r="B9" s="2" t="s">
        <v>43</v>
      </c>
      <c r="C9" s="3" t="s">
        <v>42</v>
      </c>
    </row>
    <row r="10" spans="1:4" x14ac:dyDescent="0.25">
      <c r="A10" t="s">
        <v>3</v>
      </c>
      <c r="B10" s="2" t="s">
        <v>62</v>
      </c>
      <c r="C10" s="3" t="s">
        <v>42</v>
      </c>
    </row>
    <row r="11" spans="1:4" x14ac:dyDescent="0.25">
      <c r="A11" t="s">
        <v>22</v>
      </c>
      <c r="B11" s="2" t="s">
        <v>44</v>
      </c>
      <c r="C11" s="3" t="s">
        <v>45</v>
      </c>
    </row>
    <row r="12" spans="1:4" x14ac:dyDescent="0.25">
      <c r="A12" t="s">
        <v>25</v>
      </c>
      <c r="B12" s="2" t="s">
        <v>46</v>
      </c>
      <c r="C12" s="3"/>
    </row>
    <row r="13" spans="1:4" x14ac:dyDescent="0.25">
      <c r="A13" t="s">
        <v>24</v>
      </c>
      <c r="B13" s="2" t="s">
        <v>64</v>
      </c>
      <c r="C13" s="3" t="s">
        <v>63</v>
      </c>
    </row>
    <row r="14" spans="1:4" x14ac:dyDescent="0.25">
      <c r="A14" t="s">
        <v>2</v>
      </c>
      <c r="B14" s="2" t="s">
        <v>58</v>
      </c>
      <c r="C14" s="3" t="s">
        <v>47</v>
      </c>
      <c r="D14" t="s">
        <v>48</v>
      </c>
    </row>
    <row r="15" spans="1:4" x14ac:dyDescent="0.25">
      <c r="A15" t="s">
        <v>21</v>
      </c>
      <c r="B15" s="2" t="s">
        <v>56</v>
      </c>
      <c r="C15" s="3" t="s">
        <v>49</v>
      </c>
    </row>
    <row r="16" spans="1:4" x14ac:dyDescent="0.25">
      <c r="A16" t="s">
        <v>19</v>
      </c>
      <c r="B16" s="2" t="s">
        <v>50</v>
      </c>
    </row>
    <row r="17" spans="1:3" x14ac:dyDescent="0.25">
      <c r="A17" t="s">
        <v>13</v>
      </c>
      <c r="B17" s="2" t="s">
        <v>51</v>
      </c>
      <c r="C17" s="3" t="s">
        <v>42</v>
      </c>
    </row>
    <row r="18" spans="1:3" x14ac:dyDescent="0.25">
      <c r="A18" t="s">
        <v>12</v>
      </c>
      <c r="B18" s="2" t="s">
        <v>52</v>
      </c>
      <c r="C18" s="3" t="s">
        <v>42</v>
      </c>
    </row>
    <row r="19" spans="1:3" x14ac:dyDescent="0.25">
      <c r="A19" t="s">
        <v>11</v>
      </c>
      <c r="B19" s="2" t="s">
        <v>53</v>
      </c>
    </row>
    <row r="20" spans="1:3" x14ac:dyDescent="0.25">
      <c r="A20" t="s">
        <v>8</v>
      </c>
      <c r="B20" s="2" t="s">
        <v>59</v>
      </c>
    </row>
    <row r="21" spans="1:3" x14ac:dyDescent="0.25">
      <c r="A21" t="s">
        <v>9</v>
      </c>
      <c r="B21" s="2" t="s">
        <v>61</v>
      </c>
    </row>
  </sheetData>
  <hyperlinks>
    <hyperlink ref="B2" r:id="rId1" location="Anzahl%C2%A0Erkrankungen" display="https://www.nw.ch/gesundheitsamtdienste/6044 - Anzahl%C2%A0Erkrankungen" xr:uid="{368D29F9-18D5-4BE0-A82A-697E4A6494B4}"/>
    <hyperlink ref="B3" r:id="rId2" location="originRequestUrl=www.be.ch/corona" xr:uid="{90EDDEF4-8D35-4060-B482-4742B1F34CD6}"/>
    <hyperlink ref="B4" r:id="rId3" xr:uid="{DB180D48-A82E-4B10-AD07-E966F5F0A4DC}"/>
    <hyperlink ref="B5" r:id="rId4" xr:uid="{54FC1A73-D5EE-4E98-84BC-4D50BF6BF74C}"/>
    <hyperlink ref="B6" r:id="rId5" xr:uid="{2C76560F-6595-4D27-BA3A-8C03A37CFE59}"/>
    <hyperlink ref="B7" r:id="rId6" xr:uid="{ADDE70E2-B49C-4416-81AF-41854C094A62}"/>
    <hyperlink ref="B10" r:id="rId7" xr:uid="{A31E6CF7-91A7-4D97-B47D-3F52557EF47C}"/>
    <hyperlink ref="B9" r:id="rId8" xr:uid="{10400BC4-69C6-43F2-8E09-A52E1A451E9C}"/>
    <hyperlink ref="B11" r:id="rId9" xr:uid="{30961DFB-4E45-4611-A82F-A2689E420CC1}"/>
    <hyperlink ref="B12" r:id="rId10" xr:uid="{7691208C-FFDC-4FF8-92C7-35AF3F7D70C3}"/>
    <hyperlink ref="B13" r:id="rId11" xr:uid="{E1CE2206-BBEB-46B5-9776-F8AFE6FF73B7}"/>
    <hyperlink ref="B15" r:id="rId12" xr:uid="{BB97D922-F236-484B-9A6A-5EC1C87ED5F6}"/>
    <hyperlink ref="B16" r:id="rId13" xr:uid="{5E4E04C7-A68C-4DC8-9547-5DA33AB3469E}"/>
    <hyperlink ref="B17" r:id="rId14" xr:uid="{6D3273C1-5FFA-4B84-8BD6-E04F2ABC952F}"/>
    <hyperlink ref="B18" r:id="rId15" xr:uid="{BD05A047-E32B-4A12-BE51-6351F4C7C42F}"/>
    <hyperlink ref="B19" r:id="rId16" xr:uid="{38512648-04E5-4491-96AA-EF48D53636AB}"/>
    <hyperlink ref="B8" r:id="rId17" xr:uid="{31E99BB6-82A4-4C45-B793-5F63A7878891}"/>
    <hyperlink ref="B20" r:id="rId18" xr:uid="{1EAFE4A5-0491-4F61-9BF3-31053EEEC247}"/>
    <hyperlink ref="B21" r:id="rId19" xr:uid="{D97958E5-3E9B-4AE6-83ED-1BD900EA7199}"/>
    <hyperlink ref="B14" r:id="rId20" xr:uid="{EDD4802E-432B-4800-A01A-91A6027A11EF}"/>
  </hyperlinks>
  <pageMargins left="0.7" right="0.7" top="0.75" bottom="0.75" header="0.3" footer="0.3"/>
  <pageSetup paperSize="9" orientation="portrait" r:id="rId2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15D9C-377E-4F66-998B-5427F83AE200}">
  <dimension ref="A1:AB13"/>
  <sheetViews>
    <sheetView workbookViewId="0">
      <selection activeCell="D22" sqref="D22"/>
    </sheetView>
  </sheetViews>
  <sheetFormatPr defaultRowHeight="15" x14ac:dyDescent="0.25"/>
  <cols>
    <col min="1" max="1" width="10.42578125" bestFit="1" customWidth="1"/>
    <col min="2" max="2" width="9" customWidth="1"/>
  </cols>
  <sheetData>
    <row r="1" spans="1:28" x14ac:dyDescent="0.25">
      <c r="A1" t="s">
        <v>27</v>
      </c>
      <c r="B1" t="s">
        <v>18</v>
      </c>
      <c r="C1" t="s">
        <v>15</v>
      </c>
      <c r="D1" t="s">
        <v>14</v>
      </c>
      <c r="E1" t="s">
        <v>1</v>
      </c>
      <c r="F1" t="s">
        <v>12</v>
      </c>
      <c r="G1" t="s">
        <v>11</v>
      </c>
      <c r="H1" t="s">
        <v>9</v>
      </c>
      <c r="I1" t="s">
        <v>24</v>
      </c>
      <c r="J1" t="s">
        <v>7</v>
      </c>
      <c r="K1" t="s">
        <v>17</v>
      </c>
      <c r="L1" t="s">
        <v>25</v>
      </c>
      <c r="M1" t="s">
        <v>2</v>
      </c>
      <c r="N1" t="s">
        <v>23</v>
      </c>
      <c r="O1" t="s">
        <v>6</v>
      </c>
      <c r="P1" t="s">
        <v>5</v>
      </c>
      <c r="Q1" t="s">
        <v>16</v>
      </c>
      <c r="R1" t="s">
        <v>13</v>
      </c>
      <c r="S1" t="s">
        <v>10</v>
      </c>
      <c r="T1" t="s">
        <v>4</v>
      </c>
      <c r="U1" t="s">
        <v>19</v>
      </c>
      <c r="V1" t="s">
        <v>20</v>
      </c>
      <c r="W1" t="s">
        <v>3</v>
      </c>
      <c r="X1" t="s">
        <v>21</v>
      </c>
      <c r="Y1" t="s">
        <v>22</v>
      </c>
      <c r="Z1" t="s">
        <v>8</v>
      </c>
      <c r="AA1" t="s">
        <v>0</v>
      </c>
      <c r="AB1" t="s">
        <v>26</v>
      </c>
    </row>
    <row r="2" spans="1:28" x14ac:dyDescent="0.25">
      <c r="A2" s="1">
        <v>43896</v>
      </c>
      <c r="AB2" s="4"/>
    </row>
    <row r="3" spans="1:28" x14ac:dyDescent="0.25">
      <c r="A3" s="1">
        <v>43897</v>
      </c>
      <c r="AB3" s="4"/>
    </row>
    <row r="4" spans="1:28" x14ac:dyDescent="0.25">
      <c r="A4" s="1">
        <v>43898</v>
      </c>
      <c r="AB4" s="4"/>
    </row>
    <row r="5" spans="1:28" x14ac:dyDescent="0.25">
      <c r="A5" s="1">
        <v>43899</v>
      </c>
      <c r="AB5" s="4"/>
    </row>
    <row r="6" spans="1:28" x14ac:dyDescent="0.25">
      <c r="A6" s="1">
        <v>43900</v>
      </c>
      <c r="AB6" s="4"/>
    </row>
    <row r="7" spans="1:28" x14ac:dyDescent="0.25">
      <c r="A7" s="1">
        <v>43901</v>
      </c>
      <c r="AB7" s="4"/>
    </row>
    <row r="8" spans="1:28" x14ac:dyDescent="0.25">
      <c r="A8" s="1">
        <v>43902</v>
      </c>
      <c r="AB8" s="4"/>
    </row>
    <row r="9" spans="1:28" x14ac:dyDescent="0.25">
      <c r="A9" s="1">
        <v>43903</v>
      </c>
      <c r="AB9" s="4"/>
    </row>
    <row r="10" spans="1:28" x14ac:dyDescent="0.25">
      <c r="A10" s="1">
        <v>43904</v>
      </c>
      <c r="AB10" s="4"/>
    </row>
    <row r="11" spans="1:28" x14ac:dyDescent="0.25">
      <c r="A11" s="1">
        <v>43905</v>
      </c>
      <c r="AB11" s="4"/>
    </row>
    <row r="12" spans="1:28" x14ac:dyDescent="0.25">
      <c r="A12" s="1">
        <v>43906</v>
      </c>
      <c r="AB12" s="5"/>
    </row>
    <row r="13" spans="1:28" x14ac:dyDescent="0.25">
      <c r="A13" s="1">
        <v>43907</v>
      </c>
      <c r="U13">
        <v>276</v>
      </c>
      <c r="AB13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030D7-6127-45B4-88E3-D01E088D3FDA}">
  <dimension ref="A1:Q28"/>
  <sheetViews>
    <sheetView workbookViewId="0">
      <selection activeCell="Q28" sqref="O2:Q28"/>
    </sheetView>
  </sheetViews>
  <sheetFormatPr defaultRowHeight="15" x14ac:dyDescent="0.25"/>
  <cols>
    <col min="1" max="1" width="9.140625" customWidth="1"/>
    <col min="2" max="2" width="13.85546875" customWidth="1"/>
  </cols>
  <sheetData>
    <row r="1" spans="1:17" x14ac:dyDescent="0.25">
      <c r="A1" t="s">
        <v>28</v>
      </c>
      <c r="B1" t="s">
        <v>29</v>
      </c>
      <c r="C1" t="s">
        <v>30</v>
      </c>
      <c r="D1" t="s">
        <v>31</v>
      </c>
      <c r="E1" t="s">
        <v>32</v>
      </c>
      <c r="F1" t="s">
        <v>33</v>
      </c>
      <c r="G1" t="s">
        <v>34</v>
      </c>
    </row>
    <row r="2" spans="1:17" x14ac:dyDescent="0.25">
      <c r="A2" t="s">
        <v>0</v>
      </c>
      <c r="B2">
        <v>1520968</v>
      </c>
      <c r="C2">
        <v>880</v>
      </c>
      <c r="D2">
        <v>0.17</v>
      </c>
      <c r="E2">
        <f>ROUND(B2*D2,0)</f>
        <v>258565</v>
      </c>
      <c r="F2">
        <v>4472</v>
      </c>
      <c r="G2">
        <f>F2/B2</f>
        <v>2.9402327991121442E-3</v>
      </c>
      <c r="L2">
        <f>B2/100000</f>
        <v>15.209680000000001</v>
      </c>
      <c r="M2">
        <v>66.8</v>
      </c>
      <c r="O2" t="s">
        <v>0</v>
      </c>
      <c r="P2" t="s">
        <v>55</v>
      </c>
      <c r="Q2">
        <f t="shared" ref="Q2:Q27" si="0">ROUND(L2*M2,0)</f>
        <v>1016</v>
      </c>
    </row>
    <row r="3" spans="1:17" x14ac:dyDescent="0.25">
      <c r="A3" t="s">
        <v>1</v>
      </c>
      <c r="B3">
        <v>1034977</v>
      </c>
      <c r="C3">
        <v>174</v>
      </c>
      <c r="D3">
        <v>0.20799999999999999</v>
      </c>
      <c r="E3">
        <f t="shared" ref="E3:E27" si="1">ROUND(B3*D3,0)</f>
        <v>215275</v>
      </c>
      <c r="F3">
        <v>3053</v>
      </c>
      <c r="G3">
        <f t="shared" ref="G3:G28" si="2">F3/B3</f>
        <v>2.9498240057508522E-3</v>
      </c>
      <c r="L3">
        <f t="shared" ref="L3:L28" si="3">B3/100000</f>
        <v>10.349769999999999</v>
      </c>
      <c r="M3">
        <v>47.5</v>
      </c>
      <c r="O3" t="s">
        <v>1</v>
      </c>
      <c r="P3" t="s">
        <v>55</v>
      </c>
      <c r="Q3">
        <f t="shared" si="0"/>
        <v>492</v>
      </c>
    </row>
    <row r="4" spans="1:17" x14ac:dyDescent="0.25">
      <c r="A4" t="s">
        <v>21</v>
      </c>
      <c r="B4">
        <v>799145</v>
      </c>
      <c r="C4">
        <v>249</v>
      </c>
      <c r="D4">
        <v>0.16400000000000001</v>
      </c>
      <c r="E4">
        <f t="shared" si="1"/>
        <v>131060</v>
      </c>
      <c r="F4">
        <v>2268</v>
      </c>
      <c r="G4">
        <f t="shared" si="2"/>
        <v>2.8380331479268468E-3</v>
      </c>
      <c r="L4">
        <f t="shared" si="3"/>
        <v>7.9914500000000004</v>
      </c>
      <c r="M4">
        <v>263</v>
      </c>
      <c r="O4" t="s">
        <v>21</v>
      </c>
      <c r="P4" t="s">
        <v>55</v>
      </c>
      <c r="Q4">
        <f t="shared" si="0"/>
        <v>2102</v>
      </c>
    </row>
    <row r="5" spans="1:17" x14ac:dyDescent="0.25">
      <c r="A5" t="s">
        <v>18</v>
      </c>
      <c r="B5">
        <v>678207</v>
      </c>
      <c r="C5">
        <v>482</v>
      </c>
      <c r="D5">
        <v>0.17699999999999999</v>
      </c>
      <c r="E5">
        <f t="shared" si="1"/>
        <v>120043</v>
      </c>
      <c r="F5">
        <v>1450</v>
      </c>
      <c r="G5">
        <f t="shared" si="2"/>
        <v>2.1379903185900469E-3</v>
      </c>
      <c r="L5">
        <f t="shared" si="3"/>
        <v>6.78207</v>
      </c>
      <c r="M5">
        <v>36.299999999999997</v>
      </c>
      <c r="O5" t="s">
        <v>18</v>
      </c>
      <c r="P5" t="s">
        <v>55</v>
      </c>
      <c r="Q5">
        <f t="shared" si="0"/>
        <v>246</v>
      </c>
    </row>
    <row r="6" spans="1:17" x14ac:dyDescent="0.25">
      <c r="A6" t="s">
        <v>16</v>
      </c>
      <c r="B6">
        <v>507697</v>
      </c>
      <c r="C6">
        <v>251</v>
      </c>
      <c r="D6">
        <v>0.183</v>
      </c>
      <c r="E6">
        <f t="shared" si="1"/>
        <v>92909</v>
      </c>
      <c r="F6">
        <v>1565</v>
      </c>
      <c r="G6">
        <f t="shared" si="2"/>
        <v>3.0825472673661654E-3</v>
      </c>
      <c r="L6">
        <f t="shared" si="3"/>
        <v>5.0769700000000002</v>
      </c>
      <c r="M6">
        <v>40</v>
      </c>
      <c r="O6" t="s">
        <v>16</v>
      </c>
      <c r="P6" t="s">
        <v>55</v>
      </c>
      <c r="Q6">
        <f t="shared" si="0"/>
        <v>203</v>
      </c>
    </row>
    <row r="7" spans="1:17" x14ac:dyDescent="0.25">
      <c r="A7" t="s">
        <v>24</v>
      </c>
      <c r="B7">
        <v>495249</v>
      </c>
      <c r="C7">
        <v>1771</v>
      </c>
      <c r="D7">
        <v>0.16400000000000001</v>
      </c>
      <c r="E7">
        <f t="shared" si="1"/>
        <v>81221</v>
      </c>
      <c r="F7">
        <v>1506</v>
      </c>
      <c r="G7">
        <f t="shared" si="2"/>
        <v>3.0408945803020301E-3</v>
      </c>
      <c r="L7">
        <f t="shared" si="3"/>
        <v>4.9524900000000001</v>
      </c>
      <c r="M7">
        <v>158</v>
      </c>
      <c r="O7" t="s">
        <v>24</v>
      </c>
      <c r="P7" t="s">
        <v>55</v>
      </c>
      <c r="Q7">
        <f t="shared" si="0"/>
        <v>782</v>
      </c>
    </row>
    <row r="8" spans="1:17" x14ac:dyDescent="0.25">
      <c r="A8" t="s">
        <v>2</v>
      </c>
      <c r="B8">
        <v>409557</v>
      </c>
      <c r="C8">
        <v>274</v>
      </c>
      <c r="D8">
        <v>0.17599999999999999</v>
      </c>
      <c r="E8">
        <f t="shared" si="1"/>
        <v>72082</v>
      </c>
      <c r="F8">
        <v>977</v>
      </c>
      <c r="G8">
        <f t="shared" si="2"/>
        <v>2.3855043376135678E-3</v>
      </c>
      <c r="L8">
        <f t="shared" si="3"/>
        <v>4.0955700000000004</v>
      </c>
      <c r="M8">
        <v>34.700000000000003</v>
      </c>
      <c r="O8" t="s">
        <v>2</v>
      </c>
      <c r="P8" t="s">
        <v>55</v>
      </c>
      <c r="Q8">
        <f t="shared" si="0"/>
        <v>142</v>
      </c>
    </row>
    <row r="9" spans="1:17" x14ac:dyDescent="0.25">
      <c r="A9" t="s">
        <v>20</v>
      </c>
      <c r="B9">
        <v>353343</v>
      </c>
      <c r="C9">
        <v>126</v>
      </c>
      <c r="D9">
        <v>0.22600000000000001</v>
      </c>
      <c r="E9">
        <f t="shared" si="1"/>
        <v>79856</v>
      </c>
      <c r="F9">
        <v>1338</v>
      </c>
      <c r="G9">
        <f t="shared" si="2"/>
        <v>3.7866888547388798E-3</v>
      </c>
      <c r="L9">
        <f t="shared" si="3"/>
        <v>3.5334300000000001</v>
      </c>
      <c r="M9">
        <v>339.9</v>
      </c>
      <c r="O9" t="s">
        <v>20</v>
      </c>
      <c r="P9" t="s">
        <v>55</v>
      </c>
      <c r="Q9">
        <f t="shared" si="0"/>
        <v>1201</v>
      </c>
    </row>
    <row r="10" spans="1:17" x14ac:dyDescent="0.25">
      <c r="A10" t="s">
        <v>22</v>
      </c>
      <c r="B10">
        <v>343955</v>
      </c>
      <c r="C10">
        <v>66</v>
      </c>
      <c r="D10">
        <v>0.19600000000000001</v>
      </c>
      <c r="E10">
        <f t="shared" si="1"/>
        <v>67415</v>
      </c>
      <c r="F10">
        <v>834</v>
      </c>
      <c r="G10">
        <f t="shared" si="2"/>
        <v>2.4247357939265312E-3</v>
      </c>
      <c r="L10">
        <f t="shared" si="3"/>
        <v>3.4395500000000001</v>
      </c>
      <c r="M10">
        <v>145.1</v>
      </c>
      <c r="O10" t="s">
        <v>22</v>
      </c>
      <c r="P10" t="s">
        <v>55</v>
      </c>
      <c r="Q10">
        <f t="shared" si="0"/>
        <v>499</v>
      </c>
    </row>
    <row r="11" spans="1:17" x14ac:dyDescent="0.25">
      <c r="A11" t="s">
        <v>9</v>
      </c>
      <c r="B11">
        <v>318714</v>
      </c>
      <c r="C11">
        <v>191</v>
      </c>
      <c r="D11">
        <v>0.157</v>
      </c>
      <c r="E11">
        <f t="shared" si="1"/>
        <v>50038</v>
      </c>
      <c r="F11">
        <v>547</v>
      </c>
      <c r="G11">
        <f t="shared" si="2"/>
        <v>1.7162722691817743E-3</v>
      </c>
      <c r="L11">
        <f t="shared" si="3"/>
        <v>3.1871399999999999</v>
      </c>
      <c r="M11">
        <v>68.7</v>
      </c>
      <c r="O11" t="s">
        <v>9</v>
      </c>
      <c r="P11" t="s">
        <v>55</v>
      </c>
      <c r="Q11">
        <f t="shared" si="0"/>
        <v>219</v>
      </c>
    </row>
    <row r="12" spans="1:17" x14ac:dyDescent="0.25">
      <c r="A12" t="s">
        <v>12</v>
      </c>
      <c r="B12">
        <v>288132</v>
      </c>
      <c r="C12">
        <v>556</v>
      </c>
      <c r="D12">
        <v>0.219</v>
      </c>
      <c r="E12">
        <f t="shared" si="1"/>
        <v>63101</v>
      </c>
      <c r="F12">
        <v>582</v>
      </c>
      <c r="G12">
        <f t="shared" si="2"/>
        <v>2.0199075423764108E-3</v>
      </c>
      <c r="L12">
        <f t="shared" si="3"/>
        <v>2.8813200000000001</v>
      </c>
      <c r="M12">
        <v>102.7</v>
      </c>
      <c r="O12" t="s">
        <v>12</v>
      </c>
      <c r="P12" t="s">
        <v>55</v>
      </c>
      <c r="Q12">
        <f t="shared" si="0"/>
        <v>296</v>
      </c>
    </row>
    <row r="13" spans="1:17" x14ac:dyDescent="0.25">
      <c r="A13" t="s">
        <v>19</v>
      </c>
      <c r="B13">
        <v>276472</v>
      </c>
      <c r="C13">
        <v>279</v>
      </c>
      <c r="D13">
        <v>0.17599999999999999</v>
      </c>
      <c r="E13">
        <f t="shared" si="1"/>
        <v>48659</v>
      </c>
      <c r="F13">
        <v>570</v>
      </c>
      <c r="G13">
        <f t="shared" si="2"/>
        <v>2.0616915998726815E-3</v>
      </c>
      <c r="L13">
        <f t="shared" si="3"/>
        <v>2.7647200000000001</v>
      </c>
      <c r="M13">
        <v>26.4</v>
      </c>
      <c r="O13" t="s">
        <v>19</v>
      </c>
      <c r="P13" t="s">
        <v>55</v>
      </c>
      <c r="Q13">
        <f t="shared" si="0"/>
        <v>73</v>
      </c>
    </row>
    <row r="14" spans="1:17" x14ac:dyDescent="0.25">
      <c r="A14" t="s">
        <v>10</v>
      </c>
      <c r="B14">
        <v>273194</v>
      </c>
      <c r="C14">
        <v>345</v>
      </c>
      <c r="D14">
        <v>0.19600000000000001</v>
      </c>
      <c r="E14">
        <f t="shared" si="1"/>
        <v>53546</v>
      </c>
      <c r="F14">
        <v>510</v>
      </c>
      <c r="G14">
        <f t="shared" si="2"/>
        <v>1.8668052739079189E-3</v>
      </c>
      <c r="L14">
        <f t="shared" si="3"/>
        <v>2.7319399999999998</v>
      </c>
      <c r="M14">
        <v>32.9</v>
      </c>
      <c r="O14" t="s">
        <v>10</v>
      </c>
      <c r="P14" t="s">
        <v>55</v>
      </c>
      <c r="Q14">
        <f t="shared" si="0"/>
        <v>90</v>
      </c>
    </row>
    <row r="15" spans="1:17" x14ac:dyDescent="0.25">
      <c r="A15" t="s">
        <v>17</v>
      </c>
      <c r="B15">
        <v>198379</v>
      </c>
      <c r="C15">
        <v>28</v>
      </c>
      <c r="D15">
        <v>0.21299999999999999</v>
      </c>
      <c r="E15">
        <f t="shared" si="1"/>
        <v>42255</v>
      </c>
      <c r="F15">
        <v>546</v>
      </c>
      <c r="G15">
        <f t="shared" si="2"/>
        <v>2.7523074518976303E-3</v>
      </c>
      <c r="L15">
        <f t="shared" si="3"/>
        <v>1.9837899999999999</v>
      </c>
      <c r="M15">
        <v>142.69999999999999</v>
      </c>
      <c r="O15" t="s">
        <v>17</v>
      </c>
      <c r="P15" t="s">
        <v>55</v>
      </c>
      <c r="Q15">
        <f t="shared" si="0"/>
        <v>283</v>
      </c>
    </row>
    <row r="16" spans="1:17" x14ac:dyDescent="0.25">
      <c r="A16" t="s">
        <v>11</v>
      </c>
      <c r="B16">
        <v>194766</v>
      </c>
      <c r="C16">
        <v>5264</v>
      </c>
      <c r="D16">
        <v>0.19900000000000001</v>
      </c>
      <c r="E16">
        <f t="shared" si="1"/>
        <v>38758</v>
      </c>
      <c r="F16">
        <v>1199</v>
      </c>
      <c r="G16">
        <f t="shared" si="2"/>
        <v>6.1561052750480063E-3</v>
      </c>
      <c r="L16">
        <f t="shared" si="3"/>
        <v>1.9476599999999999</v>
      </c>
      <c r="M16">
        <v>240.3</v>
      </c>
      <c r="O16" t="s">
        <v>11</v>
      </c>
      <c r="P16" t="s">
        <v>55</v>
      </c>
      <c r="Q16">
        <f t="shared" si="0"/>
        <v>468</v>
      </c>
    </row>
    <row r="17" spans="1:17" x14ac:dyDescent="0.25">
      <c r="A17" t="s">
        <v>23</v>
      </c>
      <c r="B17">
        <v>177964</v>
      </c>
      <c r="C17">
        <v>220</v>
      </c>
      <c r="D17">
        <v>0.19</v>
      </c>
      <c r="E17">
        <f t="shared" si="1"/>
        <v>33813</v>
      </c>
      <c r="F17">
        <v>385</v>
      </c>
      <c r="G17">
        <f t="shared" si="2"/>
        <v>2.1633588815715538E-3</v>
      </c>
      <c r="L17">
        <f t="shared" si="3"/>
        <v>1.7796400000000001</v>
      </c>
      <c r="M17">
        <v>102.3</v>
      </c>
      <c r="O17" t="s">
        <v>23</v>
      </c>
      <c r="P17" t="s">
        <v>55</v>
      </c>
      <c r="Q17">
        <f t="shared" si="0"/>
        <v>182</v>
      </c>
    </row>
    <row r="18" spans="1:17" x14ac:dyDescent="0.25">
      <c r="A18" t="s">
        <v>4</v>
      </c>
      <c r="B18">
        <v>159165</v>
      </c>
      <c r="C18">
        <v>175</v>
      </c>
      <c r="D18">
        <v>0.17699999999999999</v>
      </c>
      <c r="E18">
        <f t="shared" si="1"/>
        <v>28172</v>
      </c>
      <c r="F18">
        <v>274</v>
      </c>
      <c r="G18">
        <f t="shared" si="2"/>
        <v>1.7214839945968021E-3</v>
      </c>
      <c r="L18">
        <f t="shared" si="3"/>
        <v>1.59165</v>
      </c>
      <c r="M18">
        <v>50.3</v>
      </c>
      <c r="O18" t="s">
        <v>4</v>
      </c>
      <c r="P18" t="s">
        <v>55</v>
      </c>
      <c r="Q18">
        <f t="shared" si="0"/>
        <v>80</v>
      </c>
    </row>
    <row r="19" spans="1:17" x14ac:dyDescent="0.25">
      <c r="A19" t="s">
        <v>8</v>
      </c>
      <c r="B19">
        <v>126837</v>
      </c>
      <c r="C19">
        <v>531</v>
      </c>
      <c r="D19">
        <v>0.17</v>
      </c>
      <c r="E19">
        <f t="shared" si="1"/>
        <v>21562</v>
      </c>
      <c r="F19">
        <v>206</v>
      </c>
      <c r="G19">
        <f t="shared" si="2"/>
        <v>1.6241317596600361E-3</v>
      </c>
      <c r="L19">
        <f t="shared" si="3"/>
        <v>1.26837</v>
      </c>
      <c r="M19">
        <v>38.6</v>
      </c>
      <c r="O19" t="s">
        <v>8</v>
      </c>
      <c r="P19" t="s">
        <v>55</v>
      </c>
      <c r="Q19">
        <f t="shared" si="0"/>
        <v>49</v>
      </c>
    </row>
    <row r="20" spans="1:17" x14ac:dyDescent="0.25">
      <c r="A20" t="s">
        <v>13</v>
      </c>
      <c r="B20">
        <v>81991</v>
      </c>
      <c r="C20">
        <v>275</v>
      </c>
      <c r="D20">
        <v>0.21199999999999999</v>
      </c>
      <c r="E20">
        <f t="shared" si="1"/>
        <v>17382</v>
      </c>
      <c r="F20">
        <v>186</v>
      </c>
      <c r="G20">
        <f t="shared" si="2"/>
        <v>2.2685416692075958E-3</v>
      </c>
      <c r="L20">
        <f t="shared" si="3"/>
        <v>0.81991000000000003</v>
      </c>
      <c r="M20">
        <v>39</v>
      </c>
      <c r="O20" t="s">
        <v>13</v>
      </c>
      <c r="P20" t="s">
        <v>55</v>
      </c>
      <c r="Q20">
        <f t="shared" si="0"/>
        <v>32</v>
      </c>
    </row>
    <row r="21" spans="1:17" x14ac:dyDescent="0.25">
      <c r="A21" t="s">
        <v>25</v>
      </c>
      <c r="B21">
        <v>73419</v>
      </c>
      <c r="C21">
        <v>88</v>
      </c>
      <c r="D21">
        <v>0.20899999999999999</v>
      </c>
      <c r="E21">
        <f t="shared" si="1"/>
        <v>15345</v>
      </c>
      <c r="F21">
        <v>145</v>
      </c>
      <c r="G21">
        <f t="shared" si="2"/>
        <v>1.9749656083575097E-3</v>
      </c>
      <c r="L21">
        <f t="shared" si="3"/>
        <v>0.73419000000000001</v>
      </c>
      <c r="M21">
        <v>76.3</v>
      </c>
      <c r="O21" t="s">
        <v>25</v>
      </c>
      <c r="P21" t="s">
        <v>55</v>
      </c>
      <c r="Q21">
        <f t="shared" si="0"/>
        <v>56</v>
      </c>
    </row>
    <row r="22" spans="1:17" x14ac:dyDescent="0.25">
      <c r="A22" t="s">
        <v>14</v>
      </c>
      <c r="B22">
        <v>55234</v>
      </c>
      <c r="C22">
        <v>227</v>
      </c>
      <c r="D22">
        <v>0.19700000000000001</v>
      </c>
      <c r="E22">
        <f t="shared" si="1"/>
        <v>10881</v>
      </c>
      <c r="F22">
        <v>208</v>
      </c>
      <c r="G22">
        <f t="shared" si="2"/>
        <v>3.7657964297353082E-3</v>
      </c>
      <c r="L22">
        <f t="shared" si="3"/>
        <v>0.55234000000000005</v>
      </c>
      <c r="M22">
        <v>54.3</v>
      </c>
      <c r="O22" t="s">
        <v>14</v>
      </c>
      <c r="P22" t="s">
        <v>55</v>
      </c>
      <c r="Q22">
        <f t="shared" si="0"/>
        <v>30</v>
      </c>
    </row>
    <row r="23" spans="1:17" x14ac:dyDescent="0.25">
      <c r="A23" t="s">
        <v>6</v>
      </c>
      <c r="B23">
        <v>43223</v>
      </c>
      <c r="C23">
        <v>157</v>
      </c>
      <c r="D23">
        <v>0.20300000000000001</v>
      </c>
      <c r="E23">
        <f t="shared" si="1"/>
        <v>8774</v>
      </c>
      <c r="F23">
        <v>73</v>
      </c>
      <c r="G23">
        <f t="shared" si="2"/>
        <v>1.6889156236263101E-3</v>
      </c>
      <c r="L23">
        <f t="shared" si="3"/>
        <v>0.43223</v>
      </c>
      <c r="M23">
        <v>90.2</v>
      </c>
      <c r="O23" t="s">
        <v>6</v>
      </c>
      <c r="P23" t="s">
        <v>55</v>
      </c>
      <c r="Q23">
        <f t="shared" si="0"/>
        <v>39</v>
      </c>
    </row>
    <row r="24" spans="1:17" x14ac:dyDescent="0.25">
      <c r="A24" t="s">
        <v>7</v>
      </c>
      <c r="B24">
        <v>40403</v>
      </c>
      <c r="C24">
        <v>59</v>
      </c>
      <c r="D24">
        <v>0.20100000000000001</v>
      </c>
      <c r="E24">
        <f t="shared" si="1"/>
        <v>8121</v>
      </c>
      <c r="F24">
        <v>86</v>
      </c>
      <c r="G24">
        <f t="shared" si="2"/>
        <v>2.1285548102863649E-3</v>
      </c>
      <c r="L24">
        <f t="shared" si="3"/>
        <v>0.40403</v>
      </c>
      <c r="M24">
        <v>74.3</v>
      </c>
      <c r="O24" t="s">
        <v>7</v>
      </c>
      <c r="P24" t="s">
        <v>55</v>
      </c>
      <c r="Q24">
        <f t="shared" si="0"/>
        <v>30</v>
      </c>
    </row>
    <row r="25" spans="1:17" x14ac:dyDescent="0.25">
      <c r="A25" t="s">
        <v>5</v>
      </c>
      <c r="B25">
        <v>37841</v>
      </c>
      <c r="C25">
        <v>77</v>
      </c>
      <c r="D25">
        <v>0.188</v>
      </c>
      <c r="E25">
        <f t="shared" si="1"/>
        <v>7114</v>
      </c>
      <c r="F25">
        <v>50</v>
      </c>
      <c r="G25">
        <f t="shared" si="2"/>
        <v>1.3213181469834306E-3</v>
      </c>
      <c r="L25">
        <f t="shared" si="3"/>
        <v>0.37841000000000002</v>
      </c>
      <c r="M25">
        <v>63.4</v>
      </c>
      <c r="O25" t="s">
        <v>5</v>
      </c>
      <c r="P25" t="s">
        <v>55</v>
      </c>
      <c r="Q25">
        <f t="shared" si="0"/>
        <v>24</v>
      </c>
    </row>
    <row r="26" spans="1:17" x14ac:dyDescent="0.25">
      <c r="A26" t="s">
        <v>3</v>
      </c>
      <c r="B26">
        <v>36433</v>
      </c>
      <c r="C26">
        <v>34</v>
      </c>
      <c r="D26">
        <v>0.20399999999999999</v>
      </c>
      <c r="E26">
        <f t="shared" si="1"/>
        <v>7432</v>
      </c>
      <c r="F26">
        <v>63</v>
      </c>
      <c r="G26">
        <f t="shared" si="2"/>
        <v>1.7292015480471002E-3</v>
      </c>
      <c r="L26">
        <f t="shared" si="3"/>
        <v>0.36432999999999999</v>
      </c>
      <c r="M26">
        <v>41.2</v>
      </c>
      <c r="O26" t="s">
        <v>3</v>
      </c>
      <c r="P26" t="s">
        <v>55</v>
      </c>
      <c r="Q26">
        <f t="shared" si="0"/>
        <v>15</v>
      </c>
    </row>
    <row r="27" spans="1:17" x14ac:dyDescent="0.25">
      <c r="A27" t="s">
        <v>15</v>
      </c>
      <c r="B27">
        <v>16145</v>
      </c>
      <c r="C27">
        <v>93</v>
      </c>
      <c r="D27">
        <v>0.191</v>
      </c>
      <c r="E27">
        <f t="shared" si="1"/>
        <v>3084</v>
      </c>
      <c r="F27">
        <v>18</v>
      </c>
      <c r="G27">
        <f t="shared" si="2"/>
        <v>1.1148962527098173E-3</v>
      </c>
      <c r="L27">
        <f t="shared" si="3"/>
        <v>0.16145000000000001</v>
      </c>
      <c r="M27">
        <v>24.8</v>
      </c>
      <c r="O27" t="s">
        <v>15</v>
      </c>
      <c r="P27" t="s">
        <v>55</v>
      </c>
      <c r="Q27">
        <f t="shared" si="0"/>
        <v>4</v>
      </c>
    </row>
    <row r="28" spans="1:17" x14ac:dyDescent="0.25">
      <c r="A28" t="s">
        <v>26</v>
      </c>
      <c r="B28">
        <f>SUM(B2:B27)</f>
        <v>8541410</v>
      </c>
      <c r="C28">
        <f>AVERAGE(C2:C27)</f>
        <v>495.07692307692309</v>
      </c>
      <c r="D28">
        <f>AVERAGE(D2:D27)</f>
        <v>0.19099999999999998</v>
      </c>
      <c r="E28">
        <f>SUM(E2:E27)</f>
        <v>1576463</v>
      </c>
      <c r="F28">
        <f>SUM(F2:F27)</f>
        <v>23111</v>
      </c>
      <c r="G28">
        <f t="shared" si="2"/>
        <v>2.7057593535493554E-3</v>
      </c>
      <c r="L28">
        <f t="shared" si="3"/>
        <v>85.414100000000005</v>
      </c>
      <c r="O28" t="s">
        <v>26</v>
      </c>
      <c r="P28" t="s">
        <v>55</v>
      </c>
      <c r="Q28">
        <f>SUM(Q2:Q27)</f>
        <v>8653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covid19_cases_switzerland</vt:lpstr>
      <vt:lpstr>covid19_fatalities_switzerland</vt:lpstr>
      <vt:lpstr>Quellen</vt:lpstr>
      <vt:lpstr>Tests</vt:lpstr>
      <vt:lpstr>demographics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Probst</dc:creator>
  <cp:lastModifiedBy>Daniel Probst</cp:lastModifiedBy>
  <dcterms:created xsi:type="dcterms:W3CDTF">2015-06-05T18:17:20Z</dcterms:created>
  <dcterms:modified xsi:type="dcterms:W3CDTF">2020-03-25T07:44:50Z</dcterms:modified>
</cp:coreProperties>
</file>