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07E3AE71-C841-4341-B424-864D78C5116D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covid19_cases_switzerland" sheetId="1" r:id="rId1"/>
    <sheet name="Quellen" sheetId="4" r:id="rId2"/>
    <sheet name="Tests" sheetId="5" r:id="rId3"/>
    <sheet name="demographic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5" i="1" l="1"/>
  <c r="AB14" i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<sst xmlns="http://schemas.openxmlformats.org/spreadsheetml/2006/main" count="192" uniqueCount="62">
  <si>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</si>
  <si>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</si>
  <si>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</si>
  <si>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</si>
  <si>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</si>
  <si>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</si>
  <si>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</si>
  <si>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</si>
  <si>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</si>
  <si>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</si>
  <si>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</si>
  <si>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</si>
  <si>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</si>
  <si>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</si>
  <si>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</si>
  <si>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</si>
  <si>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</si>
  <si>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</si>
  <si>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</si>
  <si>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</si>
  <si>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</si>
  <si>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</si>
  <si>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</si>
  <si>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</si>
  <si>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</si>
  <si>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</si>
  <si>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</si>
  <si>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</si>
  <si>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</si>
  <si>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</si>
  <si>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</si>
  <si>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</si>
  <si>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</si>
  <si>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</si>
  <si>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</si>
  <si>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</si>
  <si>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</si>
  <si>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</si>
  <si>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</si>
  <si>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</si>
  <si>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</si>
  <si>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</si>
  <si>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</si>
  <si>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https://www.ur.ch/mmdirektionen/63458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</si>
  <si>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</si>
  <si>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</si>
  <si>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</si>
  <si>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</si>
  <si>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https://www.ge.ch/document/point-coronavirus-maladie-covid-19</t>
  </si>
  <si>
    <t>https://www.luzernerzeitung.ch/zentralschweiz/luzern/so-will-die-luzerner-regierung-die-massnahmen-des-bundes-umsetzen-lukb-stellt-50-millionen-franken-bereit-ld.1204954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</si>
  <si>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</si>
  <si>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</si>
  <si>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</si>
  <si>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</si>
  <si>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</si>
  <si>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</si>
  <si>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https://www.ag.ch/de/themen_1/coronavirus_2/coronavirus.jsp</t>
  </si>
  <si>
    <t>https://www.coronavirus.bs.ch/</t>
  </si>
  <si>
    <t>https://www.gr.ch/DE/institutionen/verwaltung/djsg/ga/coronavirus/info/Seiten/Start.aspx</t>
  </si>
  <si>
    <t>https://www4.ti.ch/area-media/comunicati/</t>
  </si>
  <si>
    <t xml:space="preserve">: </t>
  </si>
  <si>
    <t>https://www.vd.ch/toutes-les-actualites/hotline-et-informations-sur-le-coronavirus/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</si>
</sst>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7" Type="http://schemas.openxmlformats.org/officeDocument/2006/relationships/hyperlink" Target="https://www.ur.ch/mmdirektionen/63458" TargetMode="External"/><Relationship Id="rId12" Type="http://schemas.openxmlformats.org/officeDocument/2006/relationships/hyperlink" Target="https://www.luzernerzeitung.ch/zentralschweiz/luzern/so-will-die-luzerner-regierung-die-massnahmen-des-bundes-umsetzen-lukb-stellt-50-millionen-franken-bereit-ld.1204954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coronavirus.jsp" TargetMode="External"/><Relationship Id="rId11" Type="http://schemas.openxmlformats.org/officeDocument/2006/relationships/hyperlink" Target="https://www.ge.ch/document/point-coronavirus-maladie-covid-19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www4.ti.ch/area-media/comunicati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workbookViewId="0">
      <selection activeCell="AC21" sqref="AC21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1122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1357</v>
      </c>
    </row>
    <row r="11" spans="1:28" x14ac:dyDescent="0.25">
      <c r="A11" s="1">
        <v>43905</v>
      </c>
      <c r="I11">
        <v>294</v>
      </c>
      <c r="T11">
        <v>13</v>
      </c>
      <c r="X11">
        <v>331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v>382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461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695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468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3513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J15">
        <v>16</v>
      </c>
      <c r="K15">
        <v>123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1001</v>
      </c>
      <c r="Y15">
        <v>232</v>
      </c>
      <c r="Z15">
        <v>23</v>
      </c>
      <c r="AA15">
        <v>526</v>
      </c>
      <c r="AB15">
        <f>SUM(B15:AA15)+I14</f>
        <v>4363</v>
      </c>
    </row>
    <row r="16" spans="1:28" x14ac:dyDescent="0.25">
      <c r="A16" s="1">
        <v>43910</v>
      </c>
      <c r="B16">
        <v>135</v>
      </c>
      <c r="C16">
        <v>3</v>
      </c>
      <c r="D16">
        <v>18</v>
      </c>
      <c r="F16">
        <v>167</v>
      </c>
      <c r="G16">
        <v>283</v>
      </c>
      <c r="H16">
        <v>109</v>
      </c>
      <c r="J16">
        <v>18</v>
      </c>
      <c r="K16">
        <v>159</v>
      </c>
      <c r="L16">
        <v>29</v>
      </c>
      <c r="M16">
        <v>76</v>
      </c>
      <c r="O16">
        <v>25</v>
      </c>
      <c r="P16">
        <v>17</v>
      </c>
      <c r="Q16">
        <v>98</v>
      </c>
      <c r="R16">
        <v>12</v>
      </c>
      <c r="S16">
        <v>46</v>
      </c>
      <c r="T16">
        <v>39</v>
      </c>
      <c r="U16">
        <v>49</v>
      </c>
      <c r="V16">
        <v>816</v>
      </c>
      <c r="X16">
        <v>1179</v>
      </c>
      <c r="Z16">
        <v>27</v>
      </c>
      <c r="AA16">
        <v>558</v>
      </c>
      <c r="AB16" s="4">
        <v>4363</v>
      </c>
    </row>
    <row r="17" spans="28:28" x14ac:dyDescent="0.25">
      <c r="AB17" s="4"/>
    </row>
    <row r="18" spans="28:28" x14ac:dyDescent="0.25">
      <c r="AB18" s="4"/>
    </row>
    <row r="19" spans="28:28" x14ac:dyDescent="0.25">
      <c r="AB19" s="4"/>
    </row>
    <row r="20" spans="28:28" x14ac:dyDescent="0.25">
      <c r="AB20" s="4"/>
    </row>
    <row r="21" spans="28:28" x14ac:dyDescent="0.25">
      <c r="AB21" s="4"/>
    </row>
    <row r="22" spans="28:28" x14ac:dyDescent="0.25">
      <c r="AB22" s="4"/>
    </row>
    <row r="23" spans="28:28" x14ac:dyDescent="0.25">
      <c r="AB23" s="4"/>
    </row>
    <row r="24" spans="28:28" x14ac:dyDescent="0.25">
      <c r="AB24" s="4"/>
    </row>
    <row r="25" spans="28:28" x14ac:dyDescent="0.25">
      <c r="AB25" s="4"/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19"/>
  <sheetViews>
    <sheetView workbookViewId="0">
      <selection activeCell="B11" sqref="B11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59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56</v>
      </c>
      <c r="C7" s="3" t="s">
        <v>42</v>
      </c>
    </row>
    <row r="8" spans="1:4" x14ac:dyDescent="0.25">
      <c r="A8" t="s">
        <v>17</v>
      </c>
      <c r="B8" s="2" t="s">
        <v>58</v>
      </c>
    </row>
    <row r="9" spans="1:4" x14ac:dyDescent="0.25">
      <c r="A9" t="s">
        <v>15</v>
      </c>
      <c r="B9" s="2" t="s">
        <v>44</v>
      </c>
      <c r="C9" s="3" t="s">
        <v>42</v>
      </c>
    </row>
    <row r="10" spans="1:4" x14ac:dyDescent="0.25">
      <c r="A10" t="s">
        <v>3</v>
      </c>
      <c r="B10" s="2" t="s">
        <v>43</v>
      </c>
      <c r="C10" s="3" t="s">
        <v>42</v>
      </c>
    </row>
    <row r="11" spans="1:4" x14ac:dyDescent="0.25">
      <c r="A11" t="s">
        <v>22</v>
      </c>
      <c r="B11" s="2" t="s">
        <v>45</v>
      </c>
      <c r="C11" s="3" t="s">
        <v>46</v>
      </c>
    </row>
    <row r="12" spans="1:4" x14ac:dyDescent="0.25">
      <c r="A12" t="s">
        <v>25</v>
      </c>
      <c r="B12" s="2" t="s">
        <v>47</v>
      </c>
    </row>
    <row r="13" spans="1:4" x14ac:dyDescent="0.25">
      <c r="A13" t="s">
        <v>24</v>
      </c>
      <c r="B13" s="2" t="s">
        <v>48</v>
      </c>
    </row>
    <row r="14" spans="1:4" x14ac:dyDescent="0.25">
      <c r="A14" t="s">
        <v>2</v>
      </c>
      <c r="B14" s="2" t="s">
        <v>49</v>
      </c>
      <c r="C14" s="3" t="s">
        <v>50</v>
      </c>
      <c r="D14" t="s">
        <v>51</v>
      </c>
    </row>
    <row r="15" spans="1:4" x14ac:dyDescent="0.25">
      <c r="A15" t="s">
        <v>21</v>
      </c>
      <c r="B15" s="2" t="s">
        <v>61</v>
      </c>
      <c r="C15" s="3" t="s">
        <v>52</v>
      </c>
    </row>
    <row r="16" spans="1:4" x14ac:dyDescent="0.25">
      <c r="A16" t="s">
        <v>19</v>
      </c>
      <c r="B16" s="2" t="s">
        <v>53</v>
      </c>
    </row>
    <row r="17" spans="1:3" x14ac:dyDescent="0.25">
      <c r="A17" t="s">
        <v>13</v>
      </c>
      <c r="B17" s="2" t="s">
        <v>54</v>
      </c>
      <c r="C17" s="3" t="s">
        <v>42</v>
      </c>
    </row>
    <row r="18" spans="1:3" x14ac:dyDescent="0.25">
      <c r="A18" t="s">
        <v>12</v>
      </c>
      <c r="B18" s="2" t="s">
        <v>55</v>
      </c>
      <c r="C18" s="3" t="s">
        <v>42</v>
      </c>
    </row>
    <row r="19" spans="1:3" x14ac:dyDescent="0.25">
      <c r="A19" t="s">
        <v>11</v>
      </c>
      <c r="B19" s="2" t="s">
        <v>57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</hyperlinks>
  <pageMargins left="0.7" right="0.7" top="0.75" bottom="0.75" header="0.3" footer="0.3"/>
  <pageSetup paperSize="9"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36.700000000000003</v>
      </c>
      <c r="O2" t="s">
        <v>0</v>
      </c>
      <c r="P2" t="s">
        <v>60</v>
      </c>
      <c r="Q2">
        <f t="shared" ref="Q2:Q27" si="0">ROUND(L2*M2,0)</f>
        <v>558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24.6</v>
      </c>
      <c r="O3" t="s">
        <v>1</v>
      </c>
      <c r="P3" t="s">
        <v>60</v>
      </c>
      <c r="Q3">
        <f t="shared" si="0"/>
        <v>255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147.5</v>
      </c>
      <c r="O4" t="s">
        <v>21</v>
      </c>
      <c r="P4" t="s">
        <v>60</v>
      </c>
      <c r="Q4">
        <f t="shared" si="0"/>
        <v>1179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19.899999999999999</v>
      </c>
      <c r="O5" t="s">
        <v>18</v>
      </c>
      <c r="P5" t="s">
        <v>60</v>
      </c>
      <c r="Q5">
        <f t="shared" si="0"/>
        <v>135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20.3</v>
      </c>
      <c r="O6" t="s">
        <v>16</v>
      </c>
      <c r="P6" t="s">
        <v>60</v>
      </c>
      <c r="Q6">
        <f t="shared" si="0"/>
        <v>103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69.5</v>
      </c>
      <c r="O7" t="s">
        <v>24</v>
      </c>
      <c r="P7" t="s">
        <v>60</v>
      </c>
      <c r="Q7">
        <f t="shared" si="0"/>
        <v>344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18.600000000000001</v>
      </c>
      <c r="O8" t="s">
        <v>2</v>
      </c>
      <c r="P8" t="s">
        <v>60</v>
      </c>
      <c r="Q8">
        <f t="shared" si="0"/>
        <v>76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230.9</v>
      </c>
      <c r="O9" t="s">
        <v>20</v>
      </c>
      <c r="P9" t="s">
        <v>60</v>
      </c>
      <c r="Q9">
        <f t="shared" si="0"/>
        <v>816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64.3</v>
      </c>
      <c r="O10" t="s">
        <v>22</v>
      </c>
      <c r="P10" t="s">
        <v>60</v>
      </c>
      <c r="Q10">
        <f t="shared" si="0"/>
        <v>221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34.200000000000003</v>
      </c>
      <c r="O11" t="s">
        <v>9</v>
      </c>
      <c r="P11" t="s">
        <v>60</v>
      </c>
      <c r="Q11">
        <f t="shared" si="0"/>
        <v>109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58</v>
      </c>
      <c r="O12" t="s">
        <v>12</v>
      </c>
      <c r="P12" t="s">
        <v>60</v>
      </c>
      <c r="Q12">
        <f t="shared" si="0"/>
        <v>167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13</v>
      </c>
      <c r="O13" t="s">
        <v>19</v>
      </c>
      <c r="P13" t="s">
        <v>60</v>
      </c>
      <c r="Q13">
        <f t="shared" si="0"/>
        <v>36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16.8</v>
      </c>
      <c r="O14" t="s">
        <v>10</v>
      </c>
      <c r="P14" t="s">
        <v>60</v>
      </c>
      <c r="Q14">
        <f t="shared" si="0"/>
        <v>46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80.099999999999994</v>
      </c>
      <c r="O15" t="s">
        <v>17</v>
      </c>
      <c r="P15" t="s">
        <v>60</v>
      </c>
      <c r="Q15">
        <f t="shared" si="0"/>
        <v>159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145.30000000000001</v>
      </c>
      <c r="O16" t="s">
        <v>11</v>
      </c>
      <c r="P16" t="s">
        <v>60</v>
      </c>
      <c r="Q16">
        <f t="shared" si="0"/>
        <v>283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63.3</v>
      </c>
      <c r="O17" t="s">
        <v>23</v>
      </c>
      <c r="P17" t="s">
        <v>60</v>
      </c>
      <c r="Q17">
        <f t="shared" si="0"/>
        <v>113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24.5</v>
      </c>
      <c r="O18" t="s">
        <v>4</v>
      </c>
      <c r="P18" t="s">
        <v>60</v>
      </c>
      <c r="Q18">
        <f t="shared" si="0"/>
        <v>39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21.3</v>
      </c>
      <c r="O19" t="s">
        <v>8</v>
      </c>
      <c r="P19" t="s">
        <v>60</v>
      </c>
      <c r="Q19">
        <f t="shared" si="0"/>
        <v>27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14.6</v>
      </c>
      <c r="O20" t="s">
        <v>13</v>
      </c>
      <c r="P20" t="s">
        <v>60</v>
      </c>
      <c r="Q20">
        <f t="shared" si="0"/>
        <v>12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39.5</v>
      </c>
      <c r="O21" t="s">
        <v>25</v>
      </c>
      <c r="P21" t="s">
        <v>60</v>
      </c>
      <c r="Q21">
        <f t="shared" si="0"/>
        <v>29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32.6</v>
      </c>
      <c r="O22" t="s">
        <v>14</v>
      </c>
      <c r="P22" t="s">
        <v>60</v>
      </c>
      <c r="Q22">
        <f t="shared" si="0"/>
        <v>18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57.8</v>
      </c>
      <c r="O23" t="s">
        <v>6</v>
      </c>
      <c r="P23" t="s">
        <v>60</v>
      </c>
      <c r="Q23">
        <f t="shared" si="0"/>
        <v>25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44.6</v>
      </c>
      <c r="O24" t="s">
        <v>7</v>
      </c>
      <c r="P24" t="s">
        <v>60</v>
      </c>
      <c r="Q24">
        <f t="shared" si="0"/>
        <v>18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44.9</v>
      </c>
      <c r="O25" t="s">
        <v>5</v>
      </c>
      <c r="P25" t="s">
        <v>60</v>
      </c>
      <c r="Q25">
        <f t="shared" si="0"/>
        <v>17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11</v>
      </c>
      <c r="O26" t="s">
        <v>3</v>
      </c>
      <c r="P26" t="s">
        <v>60</v>
      </c>
      <c r="Q26">
        <f t="shared" si="0"/>
        <v>4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60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60</v>
      </c>
      <c r="Q28">
        <f>SUM(Q2:Q27)</f>
        <v>4792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covid19_cases_switzerland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2020-03-20T11:36:26Z</dcterms:modified>
</cp:coreProperties>
</file>