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E887FADF-A4E7-4EE8-8381-DBE74F698035}" xr6:coauthVersionLast="45" xr6:coauthVersionMax="45" xr10:uidLastSave="{00000000-0000-0000-0000-000000000000}"/>
  <bookViews>
    <workbookView xWindow="17670" yWindow="1665" windowWidth="18900" windowHeight="19665" xr2:uid="{00000000-000D-0000-FFFF-FFFF00000000}"/>
  </bookViews>
  <sheets>
    <sheet name="covid19_cases_switzerland" sheetId="1" r:id="rId1"/>
    <sheet name="covid19_fatalities_switzerland" sheetId="6" r:id="rId2"/>
    <sheet name="Quellen" sheetId="4" r:id="rId3"/>
    <sheet name="Tests" sheetId="5" r:id="rId4"/>
    <sheet name="demographic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0" i="1" l="1"/>
  <c r="AB20" i="6" l="1"/>
  <c r="AB19" i="1" l="1"/>
  <c r="AB18" i="1" l="1"/>
  <c r="AB19" i="6" l="1"/>
  <c r="AB18" i="6" l="1"/>
  <c r="AB17" i="1" l="1"/>
  <c r="I15" i="1" l="1"/>
  <c r="I14" i="1" s="1"/>
  <c r="I13" i="1" s="1"/>
  <c r="I12" i="1" s="1"/>
  <c r="I11" i="1" s="1"/>
  <c r="I10" i="1" s="1"/>
  <c r="I9" i="1" s="1"/>
  <c r="I8" i="1" s="1"/>
  <c r="I7" i="1" s="1"/>
  <c r="I6" i="1" s="1"/>
  <c r="I5" i="1" s="1"/>
  <c r="I4" i="1" s="1"/>
  <c r="I3" i="1" s="1"/>
  <c r="I2" i="1" s="1"/>
  <c r="AB17" i="6" l="1"/>
  <c r="AB16" i="1" l="1"/>
  <c r="AB15" i="1"/>
  <c r="AB14" i="1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<sst xmlns="http://schemas.openxmlformats.org/spreadsheetml/2006/main" count="225" uniqueCount="65">
  <si>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</si>
  <si>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</si>
  <si>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</si>
  <si>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</si>
  <si>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</si>
  <si>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</si>
  <si>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</si>
  <si>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</si>
  <si>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</si>
  <si>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</si>
  <si>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</si>
  <si>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</si>
  <si>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</si>
  <si>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</si>
  <si>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</si>
  <si>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</si>
  <si>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</si>
  <si>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</si>
  <si>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</si>
  <si>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</si>
  <si>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</si>
  <si>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</si>
  <si>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</si>
  <si>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</si>
  <si>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</si>
  <si>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</si>
  <si>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</si>
  <si>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</si>
  <si>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</si>
  <si>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</si>
  <si>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</si>
  <si>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</si>
  <si>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</si>
  <si>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</si>
  <si>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</si>
  <si>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</si>
  <si>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</si>
  <si>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</si>
  <si>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</si>
  <si>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</si>
  <si>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</si>
  <si>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</si>
  <si>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</si>
  <si>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</si>
  <si>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</si>
  <si>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</si>
  <si>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https://www.jura.ch/fr/Autorites/Coronavirus/Accueil/Coronavirus-Informations-officielles-a-la-population-jurassienne.html</t>
  </si>
  <si>
    <t>@neph_b</t>
  </si>
  <si>
    <t>* Official statement in video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</si>
  <si>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</si>
  <si>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</si>
  <si>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</si>
  <si>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</si>
  <si>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https://www.coronavirus.bs.ch/</t>
  </si>
  <si>
    <t>https://www.gr.ch/DE/institutionen/verwaltung/djsg/ga/coronavirus/info/Seiten/Start.aspx</t>
  </si>
  <si>
    <t xml:space="preserve">: </t>
  </si>
  <si>
    <t>https://www.vd.ch/toutes-les-actualites/hotline-et-informations-sur-le-coronavirus/</t>
  </si>
  <si>
    <t>https://www.ag.ch/de/themen_1/coronavirus_2/alle_ereignisse/alle_ereignisse_1.jsp</t>
  </si>
  <si>
    <t>https://gesundheit.lu.ch/themen/Humanmedizin/Infektionskrankheiten/Coronavirus</t>
  </si>
  <si>
    <t>https://www.zg.ch/behoerden/gesundheitsdirektion/direktionssekretariat/aktuell/coronavirus-ausreichende-testkapazitaeten-im-kanton-zug-vorhanden</t>
  </si>
  <si>
    <t>https://www4.ti.ch/dss/dsp/covid19/home/</t>
  </si>
  <si>
    <t>https://www.fr.ch/de/covid19/gesundheit/covid-19/coronavirus-entwicklungen-der-situation</t>
  </si>
  <si>
    <t>https://www.ur.ch/themen/2920</t>
  </si>
  <si>
    <t>@ThomasGriessen</t>
  </si>
  <si>
    <t>https://www.ge.ch/covid-19-professionnels-sante-reseau-soins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</si>
</sst>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tg.ch/news/fachdossier-coronavirus.html/10552" TargetMode="External"/><Relationship Id="rId18" Type="http://schemas.openxmlformats.org/officeDocument/2006/relationships/hyperlink" Target="https://www.zg.ch/behoerden/gesundheitsdirektion/direktionssekretariat/aktuell/coronavirus-ausreichende-testkapazitaeten-im-kanton-zug-vorhanden" TargetMode="External"/><Relationship Id="rId3" Type="http://schemas.openxmlformats.org/officeDocument/2006/relationships/hyperlink" Target="https://www.sg.ch/tools/informationen-coronavirus.html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www.ur.ch/themen/2920" TargetMode="External"/><Relationship Id="rId12" Type="http://schemas.openxmlformats.org/officeDocument/2006/relationships/hyperlink" Target="https://www.vd.ch/toutes-les-actualites/hotline-et-informations-sur-le-coronavirus/" TargetMode="External"/><Relationship Id="rId17" Type="http://schemas.openxmlformats.org/officeDocument/2006/relationships/hyperlink" Target="https://www.gr.ch/DE/institutionen/verwaltung/djsg/ga/coronavirus/info/Seiten/Start.aspx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www.coronavirus.bs.ch/" TargetMode="External"/><Relationship Id="rId20" Type="http://schemas.openxmlformats.org/officeDocument/2006/relationships/hyperlink" Target="https://gesundheit.lu.ch/themen/Humanmedizin/Infektionskrankheiten/Coronavirus" TargetMode="External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alle_ereignisse/alle_ereignisse_1.jsp" TargetMode="External"/><Relationship Id="rId11" Type="http://schemas.openxmlformats.org/officeDocument/2006/relationships/hyperlink" Target="https://www.ge.ch/covid-19-professionnels-sante-reseau-soins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baselland.ch/" TargetMode="External"/><Relationship Id="rId10" Type="http://schemas.openxmlformats.org/officeDocument/2006/relationships/hyperlink" Target="https://www.jura.ch/fr/Autorites/Coronavirus/Accueil/Coronavirus-Informations-officielles-a-la-population-jurassienne.html" TargetMode="External"/><Relationship Id="rId19" Type="http://schemas.openxmlformats.org/officeDocument/2006/relationships/hyperlink" Target="https://www.fr.ch/de/covid19/gesundheit/covid-19/coronavirus-entwicklungen-der-situation" TargetMode="External"/><Relationship Id="rId4" Type="http://schemas.openxmlformats.org/officeDocument/2006/relationships/hyperlink" Target="https://www4.ti.ch/dss/dsp/covid19/home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sh.ch/CMS/Webseite/Kanton-Schaffhausen/Beh-rde/Verwaltung/Departement-des-Innern/Gesundheitsamt-3209198-D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0"/>
  <sheetViews>
    <sheetView tabSelected="1" workbookViewId="0">
      <selection activeCell="U25" sqref="U25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f>I3-9</f>
        <v>15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206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f>I4-8</f>
        <v>24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261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f>I5-1</f>
        <v>32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325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f>I6-26</f>
        <v>33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365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f>I7-7</f>
        <v>59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496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f>I8-14</f>
        <v>66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626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f>I9-24</f>
        <v>80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855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f>I10-92</f>
        <v>104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140</v>
      </c>
      <c r="AB9" s="4">
        <f t="shared" si="0"/>
        <v>1156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f>I11-85</f>
        <v>196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1446</v>
      </c>
    </row>
    <row r="11" spans="1:28" x14ac:dyDescent="0.25">
      <c r="A11" s="1">
        <v>43905</v>
      </c>
      <c r="F11">
        <v>54</v>
      </c>
      <c r="I11">
        <f>I12-92</f>
        <v>281</v>
      </c>
      <c r="T11">
        <v>13</v>
      </c>
      <c r="X11">
        <v>406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F12">
        <v>76</v>
      </c>
      <c r="G12">
        <v>144</v>
      </c>
      <c r="I12">
        <f>I13-122</f>
        <v>373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508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F13">
        <v>89</v>
      </c>
      <c r="G13">
        <v>165</v>
      </c>
      <c r="I13">
        <f>I14-134</f>
        <v>495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608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f>I15-197</f>
        <v>629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796</v>
      </c>
      <c r="Y14">
        <v>129</v>
      </c>
      <c r="Z14">
        <v>17</v>
      </c>
      <c r="AA14">
        <v>424</v>
      </c>
      <c r="AB14" s="4">
        <f>SUM(B14:AA14)</f>
        <v>3674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I15">
        <f>I16-168</f>
        <v>826</v>
      </c>
      <c r="J15">
        <v>16</v>
      </c>
      <c r="K15">
        <v>145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1212</v>
      </c>
      <c r="Y15">
        <v>232</v>
      </c>
      <c r="Z15">
        <v>23</v>
      </c>
      <c r="AA15">
        <v>526</v>
      </c>
      <c r="AB15">
        <f>SUM(B15:AA15)</f>
        <v>4954</v>
      </c>
    </row>
    <row r="16" spans="1:28" x14ac:dyDescent="0.25">
      <c r="A16" s="1">
        <v>43910</v>
      </c>
      <c r="B16">
        <v>168</v>
      </c>
      <c r="C16">
        <v>3</v>
      </c>
      <c r="D16">
        <v>18</v>
      </c>
      <c r="E16">
        <v>377</v>
      </c>
      <c r="F16">
        <v>184</v>
      </c>
      <c r="G16">
        <v>272</v>
      </c>
      <c r="H16">
        <v>109</v>
      </c>
      <c r="I16">
        <v>994</v>
      </c>
      <c r="J16">
        <v>18</v>
      </c>
      <c r="K16">
        <v>159</v>
      </c>
      <c r="L16">
        <v>29</v>
      </c>
      <c r="M16">
        <v>92</v>
      </c>
      <c r="N16">
        <v>159</v>
      </c>
      <c r="O16">
        <v>28</v>
      </c>
      <c r="P16">
        <v>17</v>
      </c>
      <c r="Q16">
        <v>98</v>
      </c>
      <c r="R16">
        <v>14</v>
      </c>
      <c r="S16">
        <v>46</v>
      </c>
      <c r="T16">
        <v>39</v>
      </c>
      <c r="U16">
        <v>49</v>
      </c>
      <c r="V16">
        <v>834</v>
      </c>
      <c r="W16">
        <v>7</v>
      </c>
      <c r="X16">
        <v>1432</v>
      </c>
      <c r="Y16">
        <v>282</v>
      </c>
      <c r="Z16">
        <v>48</v>
      </c>
      <c r="AA16">
        <v>773</v>
      </c>
      <c r="AB16" s="4">
        <f>SUM(B16:AA16)</f>
        <v>6249</v>
      </c>
    </row>
    <row r="17" spans="1:28" x14ac:dyDescent="0.25">
      <c r="A17" s="1">
        <v>43911</v>
      </c>
      <c r="B17">
        <v>175</v>
      </c>
      <c r="C17">
        <v>3</v>
      </c>
      <c r="D17">
        <v>22</v>
      </c>
      <c r="E17">
        <v>418</v>
      </c>
      <c r="F17">
        <v>282</v>
      </c>
      <c r="G17">
        <v>299</v>
      </c>
      <c r="H17">
        <v>136</v>
      </c>
      <c r="I17">
        <v>1128</v>
      </c>
      <c r="J17">
        <v>21</v>
      </c>
      <c r="K17">
        <v>239</v>
      </c>
      <c r="L17">
        <v>49</v>
      </c>
      <c r="M17">
        <v>109</v>
      </c>
      <c r="N17">
        <v>177</v>
      </c>
      <c r="O17">
        <v>33</v>
      </c>
      <c r="P17">
        <v>19</v>
      </c>
      <c r="Q17">
        <v>137</v>
      </c>
      <c r="R17">
        <v>17</v>
      </c>
      <c r="S17">
        <v>58</v>
      </c>
      <c r="T17">
        <v>56</v>
      </c>
      <c r="U17">
        <v>56</v>
      </c>
      <c r="V17">
        <v>918</v>
      </c>
      <c r="W17">
        <v>12</v>
      </c>
      <c r="X17">
        <v>1676</v>
      </c>
      <c r="Y17">
        <v>359</v>
      </c>
      <c r="AB17" s="4">
        <f>SUM(B17:AA17)+AA16+Z16</f>
        <v>7220</v>
      </c>
    </row>
    <row r="18" spans="1:28" x14ac:dyDescent="0.25">
      <c r="A18" s="1">
        <v>43912</v>
      </c>
      <c r="B18">
        <v>232</v>
      </c>
      <c r="C18">
        <v>3</v>
      </c>
      <c r="D18">
        <v>26</v>
      </c>
      <c r="F18">
        <v>289</v>
      </c>
      <c r="G18">
        <v>358</v>
      </c>
      <c r="H18">
        <v>162</v>
      </c>
      <c r="I18">
        <v>1203</v>
      </c>
      <c r="J18">
        <v>24</v>
      </c>
      <c r="K18">
        <v>257</v>
      </c>
      <c r="L18">
        <v>51</v>
      </c>
      <c r="M18">
        <v>131</v>
      </c>
      <c r="N18">
        <v>188</v>
      </c>
      <c r="O18">
        <v>36</v>
      </c>
      <c r="P18">
        <v>20</v>
      </c>
      <c r="Q18">
        <v>163</v>
      </c>
      <c r="R18">
        <v>28</v>
      </c>
      <c r="S18">
        <v>68</v>
      </c>
      <c r="T18">
        <v>70</v>
      </c>
      <c r="U18">
        <v>75</v>
      </c>
      <c r="V18">
        <v>939</v>
      </c>
      <c r="W18">
        <v>12</v>
      </c>
      <c r="X18">
        <v>1782</v>
      </c>
      <c r="Y18">
        <v>432</v>
      </c>
      <c r="AA18">
        <v>891</v>
      </c>
      <c r="AB18" s="4">
        <f>SUM(B18:AA18)+Z16+E17</f>
        <v>7906</v>
      </c>
    </row>
    <row r="19" spans="1:28" x14ac:dyDescent="0.25">
      <c r="A19" s="1">
        <v>43913</v>
      </c>
      <c r="B19">
        <v>241</v>
      </c>
      <c r="C19">
        <v>4</v>
      </c>
      <c r="D19">
        <v>30</v>
      </c>
      <c r="E19">
        <v>470</v>
      </c>
      <c r="F19">
        <v>302</v>
      </c>
      <c r="G19">
        <v>376</v>
      </c>
      <c r="H19">
        <v>189</v>
      </c>
      <c r="I19">
        <v>1231</v>
      </c>
      <c r="J19">
        <v>29</v>
      </c>
      <c r="K19">
        <v>266</v>
      </c>
      <c r="L19">
        <v>57</v>
      </c>
      <c r="M19">
        <v>156</v>
      </c>
      <c r="N19">
        <v>204</v>
      </c>
      <c r="O19">
        <v>39</v>
      </c>
      <c r="P19">
        <v>25</v>
      </c>
      <c r="Q19">
        <v>200</v>
      </c>
      <c r="R19">
        <v>30</v>
      </c>
      <c r="S19">
        <v>104</v>
      </c>
      <c r="T19">
        <v>73</v>
      </c>
      <c r="U19">
        <v>81</v>
      </c>
      <c r="V19">
        <v>1165</v>
      </c>
      <c r="W19">
        <v>22</v>
      </c>
      <c r="X19">
        <v>2162</v>
      </c>
      <c r="Y19">
        <v>492</v>
      </c>
      <c r="Z19">
        <v>62</v>
      </c>
      <c r="AA19">
        <v>1068</v>
      </c>
      <c r="AB19" s="4">
        <f>SUM(B19:AA19)</f>
        <v>9078</v>
      </c>
    </row>
    <row r="20" spans="1:28" x14ac:dyDescent="0.25">
      <c r="A20" s="1">
        <v>43914</v>
      </c>
      <c r="B20">
        <v>246</v>
      </c>
      <c r="C20">
        <v>4</v>
      </c>
      <c r="D20">
        <v>30</v>
      </c>
      <c r="E20">
        <v>532</v>
      </c>
      <c r="F20">
        <v>306</v>
      </c>
      <c r="G20">
        <v>414</v>
      </c>
      <c r="H20">
        <v>219</v>
      </c>
      <c r="J20">
        <v>31</v>
      </c>
      <c r="K20">
        <v>276</v>
      </c>
      <c r="M20">
        <v>205</v>
      </c>
      <c r="N20">
        <v>230</v>
      </c>
      <c r="Q20">
        <v>203</v>
      </c>
      <c r="R20">
        <v>32</v>
      </c>
      <c r="T20">
        <v>80</v>
      </c>
      <c r="U20">
        <v>87</v>
      </c>
      <c r="V20">
        <v>1211</v>
      </c>
      <c r="Y20">
        <v>499</v>
      </c>
      <c r="Z20">
        <v>72</v>
      </c>
      <c r="AA20">
        <v>1211</v>
      </c>
      <c r="AB20" s="4">
        <f>SUM(B20:AA20)+X19+W19+S19+P19+O19+L19+I19</f>
        <v>9528</v>
      </c>
    </row>
  </sheetData>
  <sortState xmlns:xlrd2="http://schemas.microsoft.com/office/spreadsheetml/2017/richdata2" ref="U5:U17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F9FF-DA82-4772-9651-CE094ADEC3E5}">
  <dimension ref="A1:AB20"/>
  <sheetViews>
    <sheetView workbookViewId="0">
      <selection activeCell="AE3" sqref="AE3"/>
    </sheetView>
  </sheetViews>
  <sheetFormatPr defaultRowHeight="15" x14ac:dyDescent="0.25"/>
  <cols>
    <col min="1" max="1" width="10.42578125" bestFit="1" customWidth="1"/>
    <col min="2" max="2" width="4" bestFit="1" customWidth="1"/>
    <col min="3" max="3" width="2.85546875" bestFit="1" customWidth="1"/>
    <col min="4" max="4" width="3.42578125" bestFit="1" customWidth="1"/>
    <col min="5" max="9" width="4" bestFit="1" customWidth="1"/>
    <col min="10" max="10" width="3.140625" bestFit="1" customWidth="1"/>
    <col min="11" max="11" width="4" bestFit="1" customWidth="1"/>
    <col min="12" max="12" width="3" bestFit="1" customWidth="1"/>
    <col min="13" max="13" width="3.140625" bestFit="1" customWidth="1"/>
    <col min="14" max="14" width="4" bestFit="1" customWidth="1"/>
    <col min="15" max="16" width="4.28515625" bestFit="1" customWidth="1"/>
    <col min="17" max="18" width="3.28515625" bestFit="1" customWidth="1"/>
    <col min="19" max="19" width="3.42578125" bestFit="1" customWidth="1"/>
    <col min="20" max="20" width="3" bestFit="1" customWidth="1"/>
    <col min="21" max="21" width="3.28515625" bestFit="1" customWidth="1"/>
    <col min="22" max="22" width="4" bestFit="1" customWidth="1"/>
    <col min="23" max="23" width="3.42578125" bestFit="1" customWidth="1"/>
    <col min="24" max="24" width="5" bestFit="1" customWidth="1"/>
    <col min="25" max="25" width="4" bestFit="1" customWidth="1"/>
    <col min="26" max="26" width="3.28515625" bestFit="1" customWidth="1"/>
    <col min="27" max="27" width="4" bestFit="1" customWidth="1"/>
    <col min="28" max="28" width="5" bestFit="1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E2">
        <v>0</v>
      </c>
      <c r="I2">
        <v>0</v>
      </c>
      <c r="AA2">
        <v>0</v>
      </c>
      <c r="AB2" s="4"/>
    </row>
    <row r="3" spans="1:28" x14ac:dyDescent="0.25">
      <c r="A3" s="1">
        <v>43897</v>
      </c>
      <c r="E3">
        <v>0</v>
      </c>
      <c r="I3">
        <v>0</v>
      </c>
      <c r="AA3">
        <v>0</v>
      </c>
      <c r="AB3" s="4"/>
    </row>
    <row r="4" spans="1:28" x14ac:dyDescent="0.25">
      <c r="A4" s="1">
        <v>43898</v>
      </c>
      <c r="E4">
        <v>0</v>
      </c>
      <c r="I4">
        <v>0</v>
      </c>
      <c r="AA4">
        <v>0</v>
      </c>
      <c r="AB4" s="4"/>
    </row>
    <row r="5" spans="1:28" x14ac:dyDescent="0.25">
      <c r="A5" s="1">
        <v>43899</v>
      </c>
      <c r="E5">
        <v>0</v>
      </c>
      <c r="I5">
        <v>1</v>
      </c>
      <c r="AA5">
        <v>0</v>
      </c>
      <c r="AB5" s="4"/>
    </row>
    <row r="6" spans="1:28" x14ac:dyDescent="0.25">
      <c r="A6" s="1">
        <v>43900</v>
      </c>
      <c r="E6">
        <v>0</v>
      </c>
      <c r="I6">
        <v>2</v>
      </c>
      <c r="AA6">
        <v>0</v>
      </c>
      <c r="AB6" s="4"/>
    </row>
    <row r="7" spans="1:28" x14ac:dyDescent="0.25">
      <c r="A7" s="1">
        <v>43901</v>
      </c>
      <c r="E7">
        <v>0</v>
      </c>
      <c r="I7">
        <v>2</v>
      </c>
      <c r="AA7">
        <v>0</v>
      </c>
      <c r="AB7" s="4"/>
    </row>
    <row r="8" spans="1:28" x14ac:dyDescent="0.25">
      <c r="A8" s="1">
        <v>43902</v>
      </c>
      <c r="E8">
        <v>0</v>
      </c>
      <c r="I8">
        <v>2</v>
      </c>
      <c r="AA8">
        <v>0</v>
      </c>
      <c r="AB8" s="4"/>
    </row>
    <row r="9" spans="1:28" x14ac:dyDescent="0.25">
      <c r="A9" s="1">
        <v>43903</v>
      </c>
      <c r="E9">
        <v>0</v>
      </c>
      <c r="I9">
        <v>2</v>
      </c>
      <c r="X9">
        <v>2</v>
      </c>
      <c r="Y9">
        <v>1</v>
      </c>
      <c r="AA9">
        <v>0</v>
      </c>
      <c r="AB9" s="4"/>
    </row>
    <row r="10" spans="1:28" x14ac:dyDescent="0.25">
      <c r="A10" s="1">
        <v>43904</v>
      </c>
      <c r="E10">
        <v>0</v>
      </c>
      <c r="I10">
        <v>2</v>
      </c>
      <c r="X10">
        <v>3</v>
      </c>
      <c r="Y10">
        <v>1</v>
      </c>
      <c r="AB10" s="4"/>
    </row>
    <row r="11" spans="1:28" x14ac:dyDescent="0.25">
      <c r="A11" s="1">
        <v>43905</v>
      </c>
      <c r="E11">
        <v>0</v>
      </c>
      <c r="G11">
        <v>2</v>
      </c>
      <c r="I11">
        <v>4</v>
      </c>
      <c r="V11">
        <v>6</v>
      </c>
      <c r="X11">
        <v>4</v>
      </c>
      <c r="Y11">
        <v>1</v>
      </c>
      <c r="AB11" s="4"/>
    </row>
    <row r="12" spans="1:28" x14ac:dyDescent="0.25">
      <c r="A12" s="1">
        <v>43906</v>
      </c>
      <c r="E12">
        <v>1</v>
      </c>
      <c r="G12">
        <v>4</v>
      </c>
      <c r="I12">
        <v>4</v>
      </c>
      <c r="V12">
        <v>8</v>
      </c>
      <c r="X12">
        <v>5</v>
      </c>
      <c r="Y12">
        <v>1</v>
      </c>
      <c r="AA12">
        <v>1</v>
      </c>
      <c r="AB12" s="5"/>
    </row>
    <row r="13" spans="1:28" x14ac:dyDescent="0.25">
      <c r="A13" s="1">
        <v>43907</v>
      </c>
      <c r="G13">
        <v>4</v>
      </c>
      <c r="I13">
        <v>4</v>
      </c>
      <c r="X13">
        <v>5</v>
      </c>
      <c r="Y13">
        <v>3</v>
      </c>
      <c r="AB13" s="4"/>
    </row>
    <row r="14" spans="1:28" x14ac:dyDescent="0.25">
      <c r="A14" s="1">
        <v>43908</v>
      </c>
      <c r="G14">
        <v>4</v>
      </c>
      <c r="I14">
        <v>5</v>
      </c>
      <c r="V14">
        <v>14</v>
      </c>
      <c r="X14">
        <v>5</v>
      </c>
      <c r="Y14">
        <v>3</v>
      </c>
      <c r="AB14" s="4"/>
    </row>
    <row r="15" spans="1:28" x14ac:dyDescent="0.25">
      <c r="A15" s="1">
        <v>43909</v>
      </c>
      <c r="G15">
        <v>4</v>
      </c>
      <c r="H15">
        <v>1</v>
      </c>
      <c r="I15">
        <v>5</v>
      </c>
      <c r="V15">
        <v>15</v>
      </c>
      <c r="X15">
        <v>7</v>
      </c>
      <c r="Y15">
        <v>4</v>
      </c>
      <c r="AA15">
        <v>3</v>
      </c>
    </row>
    <row r="16" spans="1:28" x14ac:dyDescent="0.25">
      <c r="A16" s="1">
        <v>43910</v>
      </c>
      <c r="E16">
        <v>2</v>
      </c>
      <c r="F16">
        <v>2</v>
      </c>
      <c r="G16">
        <v>4</v>
      </c>
      <c r="H16">
        <v>1</v>
      </c>
      <c r="I16">
        <v>8</v>
      </c>
      <c r="K16">
        <v>1</v>
      </c>
      <c r="X16">
        <v>12</v>
      </c>
      <c r="Y16">
        <v>4</v>
      </c>
      <c r="AA16">
        <v>3</v>
      </c>
      <c r="AB16" s="4"/>
    </row>
    <row r="17" spans="1:28" x14ac:dyDescent="0.25">
      <c r="A17" s="1">
        <v>43911</v>
      </c>
      <c r="B17">
        <v>1</v>
      </c>
      <c r="D17">
        <v>1</v>
      </c>
      <c r="E17">
        <v>3</v>
      </c>
      <c r="F17">
        <v>3</v>
      </c>
      <c r="G17">
        <v>5</v>
      </c>
      <c r="H17">
        <v>1</v>
      </c>
      <c r="I17">
        <v>9</v>
      </c>
      <c r="K17">
        <v>3</v>
      </c>
      <c r="N17">
        <v>2</v>
      </c>
      <c r="V17">
        <v>28</v>
      </c>
      <c r="X17">
        <v>15</v>
      </c>
      <c r="Y17">
        <v>9</v>
      </c>
      <c r="AA17">
        <v>3</v>
      </c>
      <c r="AB17" s="4">
        <f>SUM(B17:AA17)</f>
        <v>83</v>
      </c>
    </row>
    <row r="18" spans="1:28" x14ac:dyDescent="0.25">
      <c r="A18" s="1">
        <v>43912</v>
      </c>
      <c r="B18">
        <v>1</v>
      </c>
      <c r="D18">
        <v>1</v>
      </c>
      <c r="E18">
        <v>3</v>
      </c>
      <c r="F18">
        <v>3</v>
      </c>
      <c r="G18">
        <v>5</v>
      </c>
      <c r="H18">
        <v>1</v>
      </c>
      <c r="I18">
        <v>9</v>
      </c>
      <c r="K18">
        <v>5</v>
      </c>
      <c r="N18">
        <v>2</v>
      </c>
      <c r="V18">
        <v>37</v>
      </c>
      <c r="X18">
        <v>15</v>
      </c>
      <c r="Y18">
        <v>10</v>
      </c>
      <c r="AA18">
        <v>3</v>
      </c>
      <c r="AB18" s="4">
        <f>SUM(B18:AA18)</f>
        <v>95</v>
      </c>
    </row>
    <row r="19" spans="1:28" x14ac:dyDescent="0.25">
      <c r="A19" s="1">
        <v>43913</v>
      </c>
      <c r="B19">
        <v>1</v>
      </c>
      <c r="D19">
        <v>1</v>
      </c>
      <c r="E19">
        <v>5</v>
      </c>
      <c r="F19">
        <v>3</v>
      </c>
      <c r="G19">
        <v>5</v>
      </c>
      <c r="H19">
        <v>1</v>
      </c>
      <c r="I19">
        <v>9</v>
      </c>
      <c r="K19">
        <v>6</v>
      </c>
      <c r="N19">
        <v>2</v>
      </c>
      <c r="S19">
        <v>1</v>
      </c>
      <c r="V19">
        <v>48</v>
      </c>
      <c r="X19">
        <v>17</v>
      </c>
      <c r="Y19">
        <v>12</v>
      </c>
      <c r="AA19">
        <v>5</v>
      </c>
      <c r="AB19" s="4">
        <f>SUM(B19:AA19)</f>
        <v>116</v>
      </c>
    </row>
    <row r="20" spans="1:28" x14ac:dyDescent="0.25">
      <c r="A20" s="1">
        <v>43914</v>
      </c>
      <c r="B20">
        <v>1</v>
      </c>
      <c r="D20">
        <v>2</v>
      </c>
      <c r="E20">
        <v>6</v>
      </c>
      <c r="F20">
        <v>3</v>
      </c>
      <c r="G20">
        <v>5</v>
      </c>
      <c r="H20">
        <v>1</v>
      </c>
      <c r="I20">
        <v>9</v>
      </c>
      <c r="K20">
        <v>6</v>
      </c>
      <c r="N20">
        <v>2</v>
      </c>
      <c r="Q20">
        <v>1</v>
      </c>
      <c r="S20">
        <v>1</v>
      </c>
      <c r="V20">
        <v>53</v>
      </c>
      <c r="X20">
        <v>16</v>
      </c>
      <c r="Y20">
        <v>12</v>
      </c>
      <c r="AA20">
        <v>5</v>
      </c>
      <c r="AB20" s="4">
        <f>SUM(B20:AA20)</f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1"/>
  <sheetViews>
    <sheetView workbookViewId="0">
      <selection activeCell="B13" sqref="B13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60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57</v>
      </c>
      <c r="C7" s="3" t="s">
        <v>42</v>
      </c>
    </row>
    <row r="8" spans="1:4" x14ac:dyDescent="0.25">
      <c r="A8" t="s">
        <v>17</v>
      </c>
      <c r="B8" s="2" t="s">
        <v>54</v>
      </c>
    </row>
    <row r="9" spans="1:4" x14ac:dyDescent="0.25">
      <c r="A9" t="s">
        <v>15</v>
      </c>
      <c r="B9" s="2" t="s">
        <v>43</v>
      </c>
      <c r="C9" s="3" t="s">
        <v>42</v>
      </c>
    </row>
    <row r="10" spans="1:4" x14ac:dyDescent="0.25">
      <c r="A10" t="s">
        <v>3</v>
      </c>
      <c r="B10" s="2" t="s">
        <v>62</v>
      </c>
      <c r="C10" s="3" t="s">
        <v>42</v>
      </c>
    </row>
    <row r="11" spans="1:4" x14ac:dyDescent="0.25">
      <c r="A11" t="s">
        <v>22</v>
      </c>
      <c r="B11" s="2" t="s">
        <v>44</v>
      </c>
      <c r="C11" s="3" t="s">
        <v>45</v>
      </c>
    </row>
    <row r="12" spans="1:4" x14ac:dyDescent="0.25">
      <c r="A12" t="s">
        <v>25</v>
      </c>
      <c r="B12" s="2" t="s">
        <v>46</v>
      </c>
      <c r="C12" s="3"/>
    </row>
    <row r="13" spans="1:4" x14ac:dyDescent="0.25">
      <c r="A13" t="s">
        <v>24</v>
      </c>
      <c r="B13" s="2" t="s">
        <v>64</v>
      </c>
      <c r="C13" s="3" t="s">
        <v>63</v>
      </c>
    </row>
    <row r="14" spans="1:4" x14ac:dyDescent="0.25">
      <c r="A14" t="s">
        <v>2</v>
      </c>
      <c r="B14" s="2" t="s">
        <v>58</v>
      </c>
      <c r="C14" s="3" t="s">
        <v>47</v>
      </c>
      <c r="D14" t="s">
        <v>48</v>
      </c>
    </row>
    <row r="15" spans="1:4" x14ac:dyDescent="0.25">
      <c r="A15" t="s">
        <v>21</v>
      </c>
      <c r="B15" s="2" t="s">
        <v>56</v>
      </c>
      <c r="C15" s="3" t="s">
        <v>49</v>
      </c>
    </row>
    <row r="16" spans="1:4" x14ac:dyDescent="0.25">
      <c r="A16" t="s">
        <v>19</v>
      </c>
      <c r="B16" s="2" t="s">
        <v>50</v>
      </c>
    </row>
    <row r="17" spans="1:3" x14ac:dyDescent="0.25">
      <c r="A17" t="s">
        <v>13</v>
      </c>
      <c r="B17" s="2" t="s">
        <v>51</v>
      </c>
      <c r="C17" s="3" t="s">
        <v>42</v>
      </c>
    </row>
    <row r="18" spans="1:3" x14ac:dyDescent="0.25">
      <c r="A18" t="s">
        <v>12</v>
      </c>
      <c r="B18" s="2" t="s">
        <v>52</v>
      </c>
      <c r="C18" s="3" t="s">
        <v>42</v>
      </c>
    </row>
    <row r="19" spans="1:3" x14ac:dyDescent="0.25">
      <c r="A19" t="s">
        <v>11</v>
      </c>
      <c r="B19" s="2" t="s">
        <v>53</v>
      </c>
    </row>
    <row r="20" spans="1:3" x14ac:dyDescent="0.25">
      <c r="A20" t="s">
        <v>8</v>
      </c>
      <c r="B20" s="2" t="s">
        <v>59</v>
      </c>
    </row>
    <row r="21" spans="1:3" x14ac:dyDescent="0.25">
      <c r="A21" t="s">
        <v>9</v>
      </c>
      <c r="B21" s="2" t="s">
        <v>61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7691208C-FFDC-4FF8-92C7-35AF3F7D70C3}"/>
    <hyperlink ref="B13" r:id="rId11" xr:uid="{E1CE2206-BBEB-46B5-9776-F8AFE6FF73B7}"/>
    <hyperlink ref="B15" r:id="rId12" xr:uid="{BB97D922-F236-484B-9A6A-5EC1C87ED5F6}"/>
    <hyperlink ref="B16" r:id="rId13" xr:uid="{5E4E04C7-A68C-4DC8-9547-5DA33AB3469E}"/>
    <hyperlink ref="B17" r:id="rId14" xr:uid="{6D3273C1-5FFA-4B84-8BD6-E04F2ABC952F}"/>
    <hyperlink ref="B18" r:id="rId15" xr:uid="{BD05A047-E32B-4A12-BE51-6351F4C7C42F}"/>
    <hyperlink ref="B19" r:id="rId16" xr:uid="{38512648-04E5-4491-96AA-EF48D53636AB}"/>
    <hyperlink ref="B8" r:id="rId17" xr:uid="{31E99BB6-82A4-4C45-B793-5F63A7878891}"/>
    <hyperlink ref="B20" r:id="rId18" xr:uid="{1EAFE4A5-0491-4F61-9BF3-31053EEEC247}"/>
    <hyperlink ref="B21" r:id="rId19" xr:uid="{D97958E5-3E9B-4AE6-83ED-1BD900EA7199}"/>
    <hyperlink ref="B14" r:id="rId20" xr:uid="{EDD4802E-432B-4800-A01A-91A6027A11EF}"/>
  </hyperlinks>
  <pageMargins left="0.7" right="0.7" top="0.75" bottom="0.75" header="0.3" footer="0.3"/>
  <pageSetup paperSize="9" orientation="portrait" r:id="rId2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Q28" sqref="O2:Q28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66.8</v>
      </c>
      <c r="O2" t="s">
        <v>0</v>
      </c>
      <c r="P2" t="s">
        <v>55</v>
      </c>
      <c r="Q2">
        <f t="shared" ref="Q2:Q27" si="0">ROUND(L2*M2,0)</f>
        <v>1016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47.5</v>
      </c>
      <c r="O3" t="s">
        <v>1</v>
      </c>
      <c r="P3" t="s">
        <v>55</v>
      </c>
      <c r="Q3">
        <f t="shared" si="0"/>
        <v>492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263</v>
      </c>
      <c r="O4" t="s">
        <v>21</v>
      </c>
      <c r="P4" t="s">
        <v>55</v>
      </c>
      <c r="Q4">
        <f t="shared" si="0"/>
        <v>2102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36.299999999999997</v>
      </c>
      <c r="O5" t="s">
        <v>18</v>
      </c>
      <c r="P5" t="s">
        <v>55</v>
      </c>
      <c r="Q5">
        <f t="shared" si="0"/>
        <v>246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40</v>
      </c>
      <c r="O6" t="s">
        <v>16</v>
      </c>
      <c r="P6" t="s">
        <v>55</v>
      </c>
      <c r="Q6">
        <f t="shared" si="0"/>
        <v>203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158</v>
      </c>
      <c r="O7" t="s">
        <v>24</v>
      </c>
      <c r="P7" t="s">
        <v>55</v>
      </c>
      <c r="Q7">
        <f t="shared" si="0"/>
        <v>782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34.700000000000003</v>
      </c>
      <c r="O8" t="s">
        <v>2</v>
      </c>
      <c r="P8" t="s">
        <v>55</v>
      </c>
      <c r="Q8">
        <f t="shared" si="0"/>
        <v>142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339.9</v>
      </c>
      <c r="O9" t="s">
        <v>20</v>
      </c>
      <c r="P9" t="s">
        <v>55</v>
      </c>
      <c r="Q9">
        <f t="shared" si="0"/>
        <v>1201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145.1</v>
      </c>
      <c r="O10" t="s">
        <v>22</v>
      </c>
      <c r="P10" t="s">
        <v>55</v>
      </c>
      <c r="Q10">
        <f t="shared" si="0"/>
        <v>499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68.7</v>
      </c>
      <c r="O11" t="s">
        <v>9</v>
      </c>
      <c r="P11" t="s">
        <v>55</v>
      </c>
      <c r="Q11">
        <f t="shared" si="0"/>
        <v>219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102.7</v>
      </c>
      <c r="O12" t="s">
        <v>12</v>
      </c>
      <c r="P12" t="s">
        <v>55</v>
      </c>
      <c r="Q12">
        <f t="shared" si="0"/>
        <v>296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26.4</v>
      </c>
      <c r="O13" t="s">
        <v>19</v>
      </c>
      <c r="P13" t="s">
        <v>55</v>
      </c>
      <c r="Q13">
        <f t="shared" si="0"/>
        <v>73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32.9</v>
      </c>
      <c r="O14" t="s">
        <v>10</v>
      </c>
      <c r="P14" t="s">
        <v>55</v>
      </c>
      <c r="Q14">
        <f t="shared" si="0"/>
        <v>90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142.69999999999999</v>
      </c>
      <c r="O15" t="s">
        <v>17</v>
      </c>
      <c r="P15" t="s">
        <v>55</v>
      </c>
      <c r="Q15">
        <f t="shared" si="0"/>
        <v>283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240.3</v>
      </c>
      <c r="O16" t="s">
        <v>11</v>
      </c>
      <c r="P16" t="s">
        <v>55</v>
      </c>
      <c r="Q16">
        <f t="shared" si="0"/>
        <v>468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102.3</v>
      </c>
      <c r="O17" t="s">
        <v>23</v>
      </c>
      <c r="P17" t="s">
        <v>55</v>
      </c>
      <c r="Q17">
        <f t="shared" si="0"/>
        <v>182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50.3</v>
      </c>
      <c r="O18" t="s">
        <v>4</v>
      </c>
      <c r="P18" t="s">
        <v>55</v>
      </c>
      <c r="Q18">
        <f t="shared" si="0"/>
        <v>80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38.6</v>
      </c>
      <c r="O19" t="s">
        <v>8</v>
      </c>
      <c r="P19" t="s">
        <v>55</v>
      </c>
      <c r="Q19">
        <f t="shared" si="0"/>
        <v>49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39</v>
      </c>
      <c r="O20" t="s">
        <v>13</v>
      </c>
      <c r="P20" t="s">
        <v>55</v>
      </c>
      <c r="Q20">
        <f t="shared" si="0"/>
        <v>32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76.3</v>
      </c>
      <c r="O21" t="s">
        <v>25</v>
      </c>
      <c r="P21" t="s">
        <v>55</v>
      </c>
      <c r="Q21">
        <f t="shared" si="0"/>
        <v>56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54.3</v>
      </c>
      <c r="O22" t="s">
        <v>14</v>
      </c>
      <c r="P22" t="s">
        <v>55</v>
      </c>
      <c r="Q22">
        <f t="shared" si="0"/>
        <v>30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90.2</v>
      </c>
      <c r="O23" t="s">
        <v>6</v>
      </c>
      <c r="P23" t="s">
        <v>55</v>
      </c>
      <c r="Q23">
        <f t="shared" si="0"/>
        <v>39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74.3</v>
      </c>
      <c r="O24" t="s">
        <v>7</v>
      </c>
      <c r="P24" t="s">
        <v>55</v>
      </c>
      <c r="Q24">
        <f t="shared" si="0"/>
        <v>30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63.4</v>
      </c>
      <c r="O25" t="s">
        <v>5</v>
      </c>
      <c r="P25" t="s">
        <v>55</v>
      </c>
      <c r="Q25">
        <f t="shared" si="0"/>
        <v>24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41.2</v>
      </c>
      <c r="O26" t="s">
        <v>3</v>
      </c>
      <c r="P26" t="s">
        <v>55</v>
      </c>
      <c r="Q26">
        <f t="shared" si="0"/>
        <v>15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24.8</v>
      </c>
      <c r="O27" t="s">
        <v>15</v>
      </c>
      <c r="P27" t="s">
        <v>55</v>
      </c>
      <c r="Q27">
        <f t="shared" si="0"/>
        <v>4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55</v>
      </c>
      <c r="Q28">
        <f>SUM(Q2:Q27)</f>
        <v>8653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covid19_cases_switzerland</vt:lpstr>
      <vt:lpstr>covid19_fatalities_switzerland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2020-03-24T14:21:57Z</dcterms:modified>
</cp:coreProperties>
</file>