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esktop\Bootcamp\Excel\assignment 1\"/>
    </mc:Choice>
  </mc:AlternateContent>
  <xr:revisionPtr revIDLastSave="0" documentId="13_ncr:1_{F1D715BC-9F87-49EC-88FA-2BD83FBC4F18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Sheet3" sheetId="4" r:id="rId1"/>
    <sheet name="Crowdfunding" sheetId="1" r:id="rId2"/>
    <sheet name="Sheet5" sheetId="6" r:id="rId3"/>
    <sheet name="Sheet6" sheetId="7" r:id="rId4"/>
    <sheet name="Sheet1" sheetId="2" r:id="rId5"/>
    <sheet name="Sheet2" sheetId="3" r:id="rId6"/>
    <sheet name="Sheet4" sheetId="5" r:id="rId7"/>
  </sheets>
  <definedNames>
    <definedName name="_xlnm._FilterDatabase" localSheetId="2" hidden="1">Sheet5!$A$1:$B$1001</definedName>
    <definedName name="_xlchart.v1.0" hidden="1">Sheet6!$B$1</definedName>
    <definedName name="_xlchart.v1.1" hidden="1">Sheet6!$B$2:$B$1048141</definedName>
    <definedName name="_xlchart.v1.2" hidden="1">Sheet6!$B$2:$B$566</definedName>
    <definedName name="_xlchart.v1.3" hidden="1">Sheet6!$F$1</definedName>
    <definedName name="_xlchart.v1.4" hidden="1">Sheet6!$F$2:$F$1048141</definedName>
    <definedName name="_xlchart.v1.5" hidden="1">Sheet6!$F$2:$F$365</definedName>
    <definedName name="_xlchart.v1.6" hidden="1">Sheet6!$B$2:$B$566</definedName>
    <definedName name="_xlchart.v1.7" hidden="1">Sheet6!$F$2:$F$365</definedName>
    <definedName name="_xlchart.v1.8" hidden="1">Sheet6!$F$2:$F$365</definedName>
    <definedName name="failed_backers">Sheet6!$F$2:$F$365</definedName>
    <definedName name="Goal">Crowdfunding!$D:$D</definedName>
    <definedName name="Outcome">Crowdfunding!$F:$F</definedName>
    <definedName name="successful_backers">Sheet6!$B$2:$B$566</definedName>
  </definedNames>
  <calcPr calcId="181029"/>
  <pivotCaches>
    <pivotCache cacheId="6" r:id="rId8"/>
    <pivotCache cacheId="11" r:id="rId9"/>
  </pivotCaches>
</workbook>
</file>

<file path=xl/calcChain.xml><?xml version="1.0" encoding="utf-8"?>
<calcChain xmlns="http://schemas.openxmlformats.org/spreadsheetml/2006/main">
  <c r="K7" i="7" l="1"/>
  <c r="K6" i="7"/>
  <c r="K5" i="7"/>
  <c r="K4" i="7"/>
  <c r="K3" i="7"/>
  <c r="K2" i="7"/>
  <c r="J7" i="7"/>
  <c r="J6" i="7"/>
  <c r="J5" i="7"/>
  <c r="J4" i="7"/>
  <c r="J3" i="7"/>
  <c r="J2" i="7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13" i="5"/>
  <c r="E5" i="5"/>
  <c r="E6" i="5"/>
  <c r="E7" i="5"/>
  <c r="E8" i="5"/>
  <c r="E9" i="5"/>
  <c r="E10" i="5"/>
  <c r="E11" i="5"/>
  <c r="E12" i="5"/>
  <c r="D7" i="5"/>
  <c r="D8" i="5"/>
  <c r="C8" i="5"/>
  <c r="D9" i="5"/>
  <c r="D10" i="5"/>
  <c r="D11" i="5"/>
  <c r="D12" i="5"/>
  <c r="D13" i="5"/>
  <c r="C13" i="5"/>
  <c r="C12" i="5"/>
  <c r="C11" i="5"/>
  <c r="C10" i="5"/>
  <c r="C9" i="5"/>
  <c r="C7" i="5"/>
  <c r="B13" i="5"/>
  <c r="B12" i="5"/>
  <c r="B11" i="5"/>
  <c r="B10" i="5"/>
  <c r="B9" i="5"/>
  <c r="B8" i="5"/>
  <c r="B7" i="5"/>
  <c r="D6" i="5"/>
  <c r="C6" i="5"/>
  <c r="B6" i="5"/>
  <c r="D5" i="5"/>
  <c r="C5" i="5"/>
  <c r="B5" i="5"/>
  <c r="E4" i="5"/>
  <c r="D4" i="5"/>
  <c r="C4" i="5"/>
  <c r="B4" i="5"/>
  <c r="E2" i="5"/>
  <c r="E3" i="5"/>
  <c r="D3" i="5"/>
  <c r="C3" i="5"/>
  <c r="B3" i="5"/>
  <c r="D2" i="5"/>
  <c r="C2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<sst xmlns="http://schemas.openxmlformats.org/spreadsheetml/2006/main" count="10064" uniqueCount="2115">
  <si>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</si>
  <si>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</si>
  <si>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</si>
  <si>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</si>
  <si>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</si>
  <si>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</si>
  <si>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</si>
  <si>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</si>
  <si>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</si>
  <si>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</si>
  <si>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</si>
  <si>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</si>
  <si>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</si>
  <si>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</si>
  <si>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</si>
  <si>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</si>
  <si>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</si>
  <si>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</si>
  <si>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</si>
  <si>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</si>
  <si>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</si>
  <si>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</si>
  <si>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</si>
  <si>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</si>
  <si>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</si>
  <si>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</si>
  <si>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</si>
  <si>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</si>
  <si>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</si>
  <si>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</si>
  <si>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</si>
  <si>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</si>
  <si>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</si>
  <si>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</si>
  <si>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</si>
  <si>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</si>
  <si>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</si>
  <si>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</si>
  <si>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</si>
  <si>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</si>
  <si>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</si>
  <si>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</si>
  <si>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</si>
  <si>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</si>
  <si>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</si>
  <si>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</si>
  <si>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</si>
  <si>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</si>
  <si>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</si>
  <si>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</si>
  <si>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</si>
  <si>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</si>
  <si>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</si>
  <si>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</si>
  <si>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</si>
  <si>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</si>
  <si>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</si>
  <si>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</si>
  <si>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</si>
  <si>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</si>
  <si>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</si>
  <si>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</si>
  <si>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</si>
  <si>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</si>
  <si>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</si>
  <si>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</si>
  <si>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</si>
  <si>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</si>
  <si>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</si>
  <si>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</si>
  <si>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</si>
  <si>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</si>
  <si>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</si>
  <si>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</si>
  <si>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</si>
  <si>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</si>
  <si>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</si>
  <si>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</si>
  <si>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</si>
  <si>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</si>
  <si>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</si>
  <si>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</si>
  <si>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</si>
  <si>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</si>
  <si>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</si>
  <si>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</si>
  <si>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</si>
  <si>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</si>
  <si>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</si>
  <si>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</si>
  <si>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</si>
  <si>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</si>
  <si>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</si>
  <si>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</si>
  <si>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</si>
  <si>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</si>
  <si>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</si>
  <si>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</si>
  <si>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</si>
  <si>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</si>
  <si>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</si>
  <si>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</si>
  <si>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</si>
  <si>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</si>
  <si>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</si>
  <si>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</si>
  <si>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</si>
  <si>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</si>
  <si>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</si>
  <si>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</si>
  <si>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</si>
  <si>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</si>
  <si>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</si>
  <si>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</si>
  <si>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</si>
  <si>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</si>
  <si>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</si>
  <si>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</si>
  <si>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</si>
  <si>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</si>
  <si>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</si>
  <si>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</si>
  <si>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</si>
  <si>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</si>
  <si>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</si>
  <si>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</si>
  <si>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</si>
  <si>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</si>
  <si>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</si>
  <si>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</si>
  <si>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</si>
  <si>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</si>
  <si>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</si>
  <si>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</si>
  <si>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</si>
  <si>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</si>
  <si>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</si>
  <si>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</si>
  <si>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</si>
  <si>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</si>
  <si>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</si>
  <si>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</si>
  <si>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</si>
  <si>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</si>
  <si>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</si>
  <si>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</si>
  <si>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</si>
  <si>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</si>
  <si>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</si>
  <si>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</si>
  <si>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</si>
  <si>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</si>
  <si>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</si>
  <si>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</si>
  <si>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</si>
  <si>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</si>
  <si>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</si>
  <si>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</si>
  <si>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</si>
  <si>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</si>
  <si>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</si>
  <si>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</si>
  <si>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</si>
  <si>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</si>
  <si>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</si>
  <si>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</si>
  <si>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</si>
  <si>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</si>
  <si>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</si>
  <si>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</si>
  <si>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</si>
  <si>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</si>
  <si>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</si>
  <si>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</si>
  <si>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</si>
  <si>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</si>
  <si>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</si>
  <si>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</si>
  <si>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</si>
  <si>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</si>
  <si>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</si>
  <si>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</si>
  <si>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</si>
  <si>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</si>
  <si>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</si>
  <si>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</si>
  <si>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</si>
  <si>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</si>
  <si>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</si>
  <si>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</si>
  <si>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</si>
  <si>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</si>
  <si>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</si>
  <si>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</si>
  <si>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</si>
  <si>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</si>
  <si>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</si>
  <si>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</si>
  <si>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</si>
  <si>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</si>
  <si>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</si>
  <si>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</si>
  <si>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</si>
  <si>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</si>
  <si>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</si>
  <si>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</si>
  <si>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</si>
  <si>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</si>
  <si>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</si>
  <si>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</si>
  <si>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</si>
  <si>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</si>
  <si>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</si>
  <si>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</si>
  <si>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</si>
  <si>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</si>
  <si>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</si>
  <si>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</si>
  <si>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</si>
  <si>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</si>
  <si>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</si>
  <si>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</si>
  <si>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</si>
  <si>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</si>
  <si>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</si>
  <si>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</si>
  <si>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</si>
  <si>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</si>
  <si>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</si>
  <si>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</si>
  <si>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</si>
  <si>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</si>
  <si>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</si>
  <si>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</si>
  <si>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</si>
  <si>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</si>
  <si>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</si>
  <si>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</si>
  <si>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</si>
  <si>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</si>
  <si>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</si>
  <si>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</si>
  <si>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</si>
  <si>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</si>
  <si>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</si>
  <si>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</si>
  <si>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</si>
  <si>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</si>
  <si>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</si>
  <si>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</si>
  <si>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</si>
  <si>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</si>
  <si>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</si>
  <si>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</si>
  <si>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</si>
  <si>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</si>
  <si>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</si>
  <si>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</si>
  <si>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</si>
  <si>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</si>
  <si>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</si>
  <si>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</si>
  <si>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</si>
  <si>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</si>
  <si>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</si>
  <si>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</si>
  <si>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</si>
  <si>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</si>
  <si>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</si>
  <si>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</si>
  <si>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</si>
  <si>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</si>
  <si>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</si>
  <si>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</si>
  <si>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</si>
  <si>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</si>
  <si>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</si>
  <si>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</si>
  <si>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</si>
  <si>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</si>
  <si>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</si>
  <si>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</si>
  <si>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</si>
  <si>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</si>
  <si>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</si>
  <si>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</si>
  <si>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</si>
  <si>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</si>
  <si>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</si>
  <si>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</si>
  <si>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</si>
  <si>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</si>
  <si>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</si>
  <si>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</si>
  <si>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</si>
  <si>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</si>
  <si>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</si>
  <si>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</si>
  <si>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</si>
  <si>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</si>
  <si>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</si>
  <si>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</si>
  <si>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</si>
  <si>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</si>
  <si>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</si>
  <si>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</si>
  <si>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</si>
  <si>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</si>
  <si>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</si>
  <si>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</si>
  <si>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</si>
  <si>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</si>
  <si>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</si>
  <si>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</si>
  <si>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</si>
  <si>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</si>
  <si>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</si>
  <si>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</si>
  <si>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</si>
  <si>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</si>
  <si>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</si>
  <si>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</si>
  <si>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</si>
  <si>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</si>
  <si>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</si>
  <si>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</si>
  <si>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</si>
  <si>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</si>
  <si>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</si>
  <si>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</si>
  <si>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</si>
  <si>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</si>
  <si>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</si>
  <si>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</si>
  <si>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</si>
  <si>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</si>
  <si>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</si>
  <si>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</si>
  <si>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</si>
  <si>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</si>
  <si>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</si>
  <si>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</si>
  <si>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</si>
  <si>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</si>
  <si>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</si>
  <si>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</si>
  <si>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</si>
  <si>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</si>
  <si>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</si>
  <si>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</si>
  <si>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</si>
  <si>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</si>
  <si>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</si>
  <si>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</si>
  <si>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</si>
  <si>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</si>
  <si>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</si>
  <si>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</si>
  <si>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</si>
  <si>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</si>
  <si>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</si>
  <si>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</si>
  <si>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</si>
  <si>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</si>
  <si>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</si>
  <si>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</si>
  <si>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</si>
  <si>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</si>
  <si>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</si>
  <si>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</si>
  <si>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</si>
  <si>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</si>
  <si>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</si>
  <si>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</si>
  <si>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</si>
  <si>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</si>
  <si>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</si>
  <si>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</si>
  <si>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</si>
  <si>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</si>
  <si>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</si>
  <si>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</si>
  <si>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</si>
  <si>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</si>
  <si>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</si>
  <si>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</si>
  <si>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</si>
  <si>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</si>
  <si>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</si>
  <si>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</si>
  <si>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</si>
  <si>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</si>
  <si>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</si>
  <si>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</si>
  <si>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</si>
  <si>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</si>
  <si>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</si>
  <si>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</si>
  <si>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</si>
  <si>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</si>
  <si>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</si>
  <si>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</si>
  <si>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</si>
  <si>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</si>
  <si>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</si>
  <si>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</si>
  <si>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</si>
  <si>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</si>
  <si>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</si>
  <si>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</si>
  <si>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</si>
  <si>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</si>
  <si>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</si>
  <si>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</si>
  <si>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</si>
  <si>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</si>
  <si>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</si>
  <si>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</si>
  <si>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</si>
  <si>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</si>
  <si>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</si>
  <si>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</si>
  <si>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</si>
  <si>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</si>
  <si>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</si>
  <si>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</si>
  <si>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</si>
  <si>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</si>
  <si>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</si>
  <si>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</si>
  <si>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</si>
  <si>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</si>
  <si>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</si>
  <si>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</si>
  <si>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</si>
  <si>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</si>
  <si>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</si>
  <si>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</si>
  <si>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</si>
  <si>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</si>
  <si>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</si>
  <si>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</si>
  <si>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</si>
  <si>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</si>
  <si>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</si>
  <si>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</si>
  <si>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</si>
  <si>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</si>
  <si>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</si>
  <si>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</si>
  <si>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</si>
  <si>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</si>
  <si>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</si>
  <si>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</si>
  <si>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</si>
  <si>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</si>
  <si>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</si>
  <si>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</si>
  <si>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</si>
  <si>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</si>
  <si>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</si>
  <si>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</si>
  <si>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</si>
  <si>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</si>
  <si>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</si>
  <si>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</si>
  <si>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</si>
  <si>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</si>
  <si>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</si>
  <si>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</si>
  <si>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</si>
  <si>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</si>
  <si>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</si>
  <si>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</si>
  <si>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</si>
  <si>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</si>
  <si>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</si>
  <si>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</si>
  <si>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</si>
  <si>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</si>
  <si>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</si>
  <si>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</si>
  <si>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</si>
  <si>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</si>
  <si>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</si>
  <si>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</si>
  <si>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</si>
  <si>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</si>
  <si>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</si>
  <si>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</si>
  <si>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</si>
  <si>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</si>
  <si>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</si>
  <si>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</si>
  <si>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</si>
  <si>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</si>
  <si>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</si>
  <si>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</si>
  <si>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</si>
  <si>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</si>
  <si>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</si>
  <si>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</si>
  <si>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</si>
  <si>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</si>
  <si>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</si>
  <si>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</si>
  <si>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</si>
  <si>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</si>
  <si>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</si>
  <si>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</si>
  <si>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</si>
  <si>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</si>
  <si>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</si>
  <si>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</si>
  <si>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</si>
  <si>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</si>
  <si>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</si>
  <si>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</si>
  <si>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</si>
  <si>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</si>
  <si>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</si>
  <si>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</si>
  <si>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</si>
  <si>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</si>
  <si>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</si>
  <si>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</si>
  <si>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</si>
  <si>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</si>
  <si>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</si>
  <si>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</si>
  <si>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</si>
  <si>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</si>
  <si>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</si>
  <si>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</si>
  <si>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</si>
  <si>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</si>
  <si>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</si>
  <si>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</si>
  <si>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</si>
  <si>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</si>
  <si>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</si>
  <si>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</si>
  <si>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</si>
  <si>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</si>
  <si>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</si>
  <si>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</si>
  <si>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</si>
  <si>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</si>
  <si>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</si>
  <si>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</si>
  <si>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</si>
  <si>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</si>
  <si>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</si>
  <si>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</si>
  <si>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</si>
  <si>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</si>
  <si>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</si>
  <si>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</si>
  <si>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</si>
  <si>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</si>
  <si>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</si>
  <si>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</si>
  <si>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</si>
  <si>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</si>
  <si>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</si>
  <si>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</si>
  <si>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</si>
  <si>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</si>
  <si>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</si>
  <si>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</si>
  <si>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</si>
  <si>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</si>
  <si>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</si>
  <si>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</si>
  <si>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</si>
  <si>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</si>
  <si>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</si>
  <si>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</si>
  <si>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</si>
  <si>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</si>
  <si>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</si>
  <si>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</si>
  <si>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</si>
  <si>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</si>
  <si>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</si>
  <si>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</si>
  <si>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</si>
  <si>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</si>
  <si>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</si>
  <si>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</si>
  <si>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</si>
  <si>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</si>
  <si>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</si>
  <si>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</si>
  <si>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</si>
  <si>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</si>
  <si>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</si>
  <si>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</si>
  <si>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</si>
  <si>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</si>
  <si>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</si>
  <si>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</si>
  <si>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</si>
  <si>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</si>
  <si>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</si>
  <si>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</si>
  <si>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</si>
  <si>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</si>
  <si>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</si>
  <si>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</si>
  <si>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</si>
  <si>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</si>
  <si>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</si>
  <si>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</si>
  <si>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</si>
  <si>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</si>
  <si>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</si>
  <si>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</si>
  <si>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</si>
  <si>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</si>
  <si>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</si>
  <si>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</si>
  <si>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</si>
  <si>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</si>
  <si>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</si>
  <si>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</si>
  <si>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</si>
  <si>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</si>
  <si>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</si>
  <si>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</si>
  <si>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</si>
  <si>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</si>
  <si>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</si>
  <si>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</si>
  <si>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</si>
  <si>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</si>
  <si>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</si>
  <si>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</si>
  <si>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</si>
  <si>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</si>
  <si>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</si>
  <si>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</si>
  <si>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</si>
  <si>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</si>
  <si>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</si>
  <si>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</si>
  <si>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</si>
  <si>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</si>
  <si>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</si>
  <si>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</si>
  <si>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</si>
  <si>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</si>
  <si>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</si>
  <si>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</si>
  <si>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</si>
  <si>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</si>
  <si>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</si>
  <si>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</si>
  <si>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</si>
  <si>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</si>
  <si>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</si>
  <si>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</si>
  <si>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</si>
  <si>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</si>
  <si>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</si>
  <si>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</si>
  <si>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</si>
  <si>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</si>
  <si>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</si>
  <si>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</si>
  <si>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</si>
  <si>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</si>
  <si>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</si>
  <si>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</si>
  <si>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</si>
  <si>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</si>
  <si>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</si>
  <si>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</si>
  <si>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</si>
  <si>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</si>
  <si>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</si>
  <si>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</si>
  <si>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</si>
  <si>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</si>
  <si>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</si>
  <si>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</si>
  <si>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</si>
  <si>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</si>
  <si>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</si>
  <si>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</si>
  <si>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</si>
  <si>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</si>
  <si>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</si>
  <si>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</si>
  <si>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</si>
  <si>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</si>
  <si>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</si>
  <si>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</si>
  <si>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</si>
  <si>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</si>
  <si>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</si>
  <si>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</si>
  <si>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</si>
  <si>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</si>
  <si>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</si>
  <si>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</si>
  <si>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</si>
  <si>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</si>
  <si>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</si>
  <si>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</si>
  <si>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</si>
  <si>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</si>
  <si>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</si>
  <si>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</si>
  <si>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</si>
  <si>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</si>
  <si>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</si>
  <si>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</si>
  <si>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</si>
  <si>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</si>
  <si>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</si>
  <si>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</si>
  <si>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</si>
  <si>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</si>
  <si>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</si>
  <si>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</si>
  <si>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</si>
  <si>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</si>
  <si>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</si>
  <si>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</si>
  <si>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</si>
  <si>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</si>
  <si>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</si>
  <si>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</si>
  <si>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</si>
  <si>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</si>
  <si>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</si>
  <si>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</si>
  <si>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</si>
  <si>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</si>
  <si>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</si>
  <si>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</si>
  <si>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</si>
  <si>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</si>
  <si>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</si>
  <si>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</si>
  <si>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</si>
  <si>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</si>
  <si>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</si>
  <si>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</si>
  <si>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</si>
  <si>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</si>
  <si>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</si>
  <si>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</si>
  <si>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</si>
  <si>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</si>
  <si>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</si>
  <si>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</si>
  <si>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</si>
  <si>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</si>
  <si>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</si>
  <si>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</si>
  <si>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</si>
  <si>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</si>
  <si>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</si>
  <si>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</si>
  <si>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</si>
  <si>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</si>
  <si>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</si>
  <si>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</si>
  <si>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</si>
  <si>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</si>
  <si>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</si>
  <si>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</si>
  <si>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</si>
  <si>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</si>
  <si>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</si>
  <si>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</si>
  <si>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</si>
  <si>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</si>
  <si>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</si>
  <si>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</si>
  <si>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</si>
  <si>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</si>
  <si>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</si>
  <si>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</si>
  <si>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</si>
  <si>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</si>
  <si>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</si>
  <si>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</si>
  <si>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</si>
  <si>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</si>
  <si>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</si>
  <si>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</si>
  <si>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</si>
  <si>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</si>
  <si>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</si>
  <si>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</si>
  <si>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</si>
  <si>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</si>
  <si>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</si>
  <si>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</si>
  <si>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</si>
  <si>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</si>
  <si>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</si>
  <si>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</si>
  <si>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</si>
  <si>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</si>
  <si>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</si>
  <si>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</si>
  <si>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</si>
  <si>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</si>
  <si>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</si>
  <si>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</si>
  <si>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</si>
  <si>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</si>
  <si>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</si>
  <si>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</si>
  <si>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</si>
  <si>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</si>
  <si>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</si>
  <si>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</si>
  <si>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</si>
  <si>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</si>
  <si>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</si>
  <si>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</si>
  <si>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</si>
  <si>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</si>
  <si>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</si>
  <si>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</si>
  <si>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</si>
  <si>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</si>
  <si>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</si>
  <si>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</si>
  <si>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</si>
  <si>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</si>
  <si>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</si>
  <si>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</si>
  <si>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</si>
  <si>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</si>
  <si>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</si>
  <si>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</si>
  <si>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</si>
  <si>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</si>
  <si>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</si>
  <si>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</si>
  <si>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</si>
  <si>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</si>
  <si>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</si>
  <si>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</si>
  <si>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</si>
  <si>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</si>
  <si>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</si>
  <si>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</si>
  <si>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</si>
  <si>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</si>
  <si>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</si>
  <si>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</si>
  <si>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</si>
  <si>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</si>
  <si>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</si>
  <si>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</si>
  <si>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</si>
  <si>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</si>
  <si>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</si>
  <si>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</si>
  <si>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</si>
  <si>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</si>
  <si>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</si>
  <si>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</si>
  <si>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</si>
  <si>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</si>
  <si>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</si>
  <si>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</si>
  <si>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</si>
  <si>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</si>
  <si>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</si>
  <si>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</si>
  <si>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</si>
  <si>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</si>
  <si>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</si>
  <si>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</si>
  <si>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</si>
  <si>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</si>
  <si>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</si>
  <si>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</si>
  <si>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</si>
  <si>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</si>
  <si>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</si>
  <si>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</si>
  <si>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</si>
  <si>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</si>
  <si>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</si>
  <si>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</si>
  <si>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</si>
  <si>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</si>
  <si>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</si>
  <si>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</si>
  <si>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</si>
  <si>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</si>
  <si>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</si>
  <si>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</si>
  <si>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</si>
  <si>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</si>
  <si>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</si>
  <si>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</si>
  <si>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</si>
  <si>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</si>
  <si>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</si>
  <si>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</si>
  <si>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</si>
  <si>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</si>
  <si>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</si>
  <si>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</si>
  <si>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</si>
  <si>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</si>
  <si>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</si>
  <si>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</si>
  <si>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</si>
  <si>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</si>
  <si>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</si>
  <si>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</si>
  <si>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</si>
  <si>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</si>
  <si>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</si>
  <si>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</si>
  <si>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</si>
  <si>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</si>
  <si>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</si>
  <si>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</si>
  <si>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</si>
  <si>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</si>
  <si>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</si>
  <si>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</si>
  <si>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</si>
  <si>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</si>
  <si>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</si>
  <si>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</si>
  <si>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</si>
  <si>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</si>
  <si>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</si>
  <si>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</si>
  <si>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</si>
  <si>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</si>
  <si>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</si>
  <si>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</si>
  <si>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</si>
  <si>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</si>
  <si>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</si>
  <si>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</si>
  <si>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</si>
  <si>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</si>
  <si>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</si>
  <si>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</si>
  <si>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</si>
  <si>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</si>
  <si>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</si>
  <si>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</si>
  <si>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</si>
  <si>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</si>
  <si>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</si>
  <si>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</si>
  <si>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</si>
  <si>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</si>
  <si>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</si>
  <si>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</si>
  <si>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</si>
  <si>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</si>
  <si>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</si>
  <si>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</si>
  <si>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</si>
  <si>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</si>
  <si>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</si>
  <si>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</si>
  <si>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</si>
  <si>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</si>
  <si>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</si>
  <si>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</si>
  <si>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</si>
  <si>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</si>
  <si>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</si>
  <si>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</si>
  <si>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</si>
  <si>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</si>
  <si>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</si>
  <si>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</si>
  <si>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</si>
  <si>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</si>
  <si>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</si>
  <si>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</si>
  <si>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</si>
  <si>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</si>
  <si>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</si>
  <si>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</si>
  <si>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</si>
  <si>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</si>
  <si>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</si>
  <si>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</si>
  <si>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</si>
  <si>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</si>
  <si>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</si>
  <si>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</si>
  <si>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</si>
  <si>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</si>
  <si>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</si>
  <si>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</si>
  <si>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</si>
  <si>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</si>
  <si>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</si>
  <si>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</si>
  <si>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</si>
  <si>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</si>
  <si>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</si>
  <si>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</si>
  <si>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</si>
  <si>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</si>
  <si>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</si>
  <si>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</si>
  <si>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</si>
  <si>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</si>
  <si>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</si>
  <si>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</si>
  <si>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</si>
  <si>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</si>
  <si>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</si>
  <si>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</si>
  <si>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</si>
  <si>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</si>
  <si>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</si>
  <si>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</si>
  <si>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</si>
  <si>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</si>
  <si>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</si>
  <si>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</si>
  <si>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</si>
  <si>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</si>
  <si>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</si>
  <si>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</si>
  <si>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</si>
  <si>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</si>
  <si>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</si>
  <si>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</si>
  <si>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</si>
  <si>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</si>
  <si>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</si>
  <si>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</si>
  <si>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</si>
  <si>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</si>
  <si>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</si>
  <si>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</si>
  <si>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</si>
  <si>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</si>
  <si>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</si>
  <si>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</si>
  <si>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</si>
  <si>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</si>
  <si>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</si>
  <si>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</si>
  <si>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</si>
  <si>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</si>
  <si>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</si>
  <si>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</si>
  <si>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</si>
  <si>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</si>
  <si>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</si>
  <si>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</si>
  <si>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</si>
  <si>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</si>
  <si>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</si>
  <si>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</si>
  <si>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</si>
  <si>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</si>
  <si>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</si>
  <si>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</si>
  <si>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</si>
  <si>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</si>
  <si>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</si>
  <si>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</si>
  <si>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</si>
  <si>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</si>
  <si>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</si>
  <si>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</si>
  <si>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</si>
  <si>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</si>
  <si>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</si>
  <si>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</si>
  <si>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</si>
  <si>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</si>
  <si>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</si>
  <si>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</si>
  <si>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</si>
  <si>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</si>
  <si>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</si>
  <si>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</si>
  <si>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</si>
  <si>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</si>
  <si>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</si>
  <si>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</si>
  <si>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</si>
  <si>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</si>
  <si>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</si>
  <si>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</si>
  <si>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</si>
  <si>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</si>
  <si>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</si>
  <si>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</si>
  <si>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</si>
  <si>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</si>
  <si>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</si>
  <si>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</si>
  <si>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</si>
  <si>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</si>
  <si>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</si>
  <si>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</si>
  <si>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</si>
  <si>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</si>
  <si>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</si>
  <si>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</si>
  <si>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</si>
  <si>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</si>
  <si>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</si>
  <si>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</si>
  <si>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</si>
  <si>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</si>
  <si>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</si>
  <si>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</si>
  <si>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</si>
  <si>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</si>
  <si>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</si>
  <si>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</si>
  <si>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</si>
  <si>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</si>
  <si>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</si>
  <si>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</si>
  <si>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</si>
  <si>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</si>
  <si>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</si>
  <si>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</si>
  <si>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</si>
  <si>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</si>
  <si>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</si>
  <si>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</si>
  <si>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</si>
  <si>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</si>
  <si>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</si>
  <si>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</si>
  <si>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</si>
  <si>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</si>
  <si>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</si>
  <si>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</si>
  <si>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</si>
  <si>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</si>
  <si>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</si>
  <si>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</si>
  <si>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</si>
  <si>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</si>
  <si>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</si>
  <si>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</si>
  <si>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</si>
  <si>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</si>
  <si>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</si>
  <si>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</si>
  <si>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</si>
  <si>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</si>
  <si>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</si>
  <si>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</si>
  <si>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</si>
  <si>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</si>
  <si>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</si>
  <si>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</si>
  <si>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</si>
  <si>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</si>
  <si>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</si>
  <si>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</si>
  <si>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</si>
  <si>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</si>
  <si>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</si>
  <si>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</si>
  <si>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</si>
  <si>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</si>
  <si>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</si>
  <si>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</si>
  <si>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</si>
  <si>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</si>
  <si>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</si>
  <si>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</si>
  <si>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</si>
  <si>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</si>
  <si>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</si>
  <si>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</si>
  <si>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</si>
  <si>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</si>
  <si>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</si>
  <si>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</si>
  <si>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</si>
  <si>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</si>
  <si>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</si>
  <si>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</si>
  <si>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</si>
  <si>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</si>
  <si>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</si>
  <si>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</si>
  <si>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</si>
  <si>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</si>
  <si>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</si>
  <si>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</si>
  <si>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</si>
  <si>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</si>
  <si>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</si>
  <si>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</si>
  <si>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</si>
  <si>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</si>
  <si>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</si>
  <si>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</si>
  <si>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</si>
  <si>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</si>
  <si>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</si>
  <si>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</si>
  <si>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</si>
  <si>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</si>
  <si>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</si>
  <si>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</si>
  <si>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</si>
  <si>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</si>
  <si>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</si>
  <si>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</si>
  <si>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</si>
  <si>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</si>
  <si>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</si>
  <si>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</si>
  <si>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</si>
  <si>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</si>
  <si>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</si>
  <si>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</si>
  <si>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</si>
  <si>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</si>
  <si>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</si>
  <si>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</si>
  <si>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</si>
  <si>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</si>
  <si>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</si>
  <si>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</si>
  <si>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</si>
  <si>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</si>
  <si>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</si>
  <si>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</si>
  <si>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</si>
  <si>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</si>
  <si>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</si>
  <si>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</si>
  <si>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</si>
  <si>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</si>
  <si>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</si>
  <si>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</si>
  <si>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</si>
  <si>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</si>
  <si>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</si>
  <si>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</si>
  <si>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</si>
  <si>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</si>
  <si>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</si>
  <si>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</si>
  <si>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</si>
  <si>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</si>
  <si>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</si>
  <si>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</si>
  <si>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</si>
  <si>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</si>
  <si>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</si>
  <si>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</si>
  <si>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</si>
  <si>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</si>
  <si>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</si>
  <si>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</si>
  <si>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</si>
  <si>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</si>
  <si>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</si>
  <si>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</si>
  <si>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</si>
  <si>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</si>
  <si>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</si>
  <si>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</si>
  <si>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</si>
  <si>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</si>
  <si>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</si>
  <si>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</si>
  <si>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</si>
  <si>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</si>
  <si>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</si>
  <si>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</si>
  <si>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</si>
  <si>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</si>
  <si>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</si>
  <si>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</si>
  <si>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</si>
  <si>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</si>
  <si>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</si>
  <si>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</si>
  <si>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</si>
  <si>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</si>
  <si>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</si>
  <si>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</si>
  <si>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</si>
  <si>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</si>
  <si>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</si>
  <si>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</si>
  <si>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</si>
  <si>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</si>
  <si>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</si>
  <si>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</si>
  <si>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</si>
  <si>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</si>
  <si>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</si>
  <si>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</si>
  <si>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</si>
  <si>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</si>
  <si>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</si>
  <si>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</si>
  <si>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</si>
  <si>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</si>
  <si>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</si>
  <si>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</si>
  <si>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</si>
  <si>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</si>
  <si>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</si>
  <si>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</si>
  <si>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</si>
  <si>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</si>
  <si>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</si>
  <si>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</si>
  <si>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</si>
  <si>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</si>
  <si>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</si>
  <si>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</si>
  <si>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</si>
  <si>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</si>
  <si>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</si>
  <si>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</si>
  <si>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</si>
  <si>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</si>
  <si>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</si>
  <si>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</si>
  <si>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</si>
  <si>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</si>
  <si>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</si>
  <si>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</si>
  <si>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</si>
  <si>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</si>
  <si>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</si>
  <si>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</si>
  <si>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</si>
  <si>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</si>
  <si>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</si>
  <si>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</si>
  <si>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</si>
  <si>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</si>
  <si>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</si>
  <si>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</si>
  <si>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</si>
  <si>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</si>
  <si>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</si>
  <si>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</si>
  <si>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</si>
  <si>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</si>
  <si>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</si>
  <si>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</si>
  <si>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</si>
  <si>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</si>
  <si>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</si>
  <si>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</si>
  <si>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</si>
  <si>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</si>
  <si>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</si>
  <si>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</si>
  <si>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</si>
  <si>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</si>
  <si>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</si>
  <si>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</si>
  <si>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</si>
  <si>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</si>
  <si>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</si>
  <si>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</si>
  <si>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</si>
  <si>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</si>
  <si>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</si>
  <si>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</si>
  <si>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</si>
  <si>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</si>
  <si>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</si>
  <si>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</si>
  <si>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</si>
  <si>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</si>
  <si>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</si>
  <si>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</si>
  <si>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</si>
  <si>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</si>
  <si>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</si>
  <si>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</si>
  <si>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</si>
  <si>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</si>
  <si>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</si>
  <si>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</si>
  <si>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</si>
  <si>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</si>
  <si>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</si>
  <si>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</si>
  <si>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</si>
  <si>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</si>
  <si>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</si>
  <si>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</si>
  <si>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</si>
  <si>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</si>
  <si>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</si>
  <si>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</si>
  <si>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</si>
  <si>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</si>
  <si>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</si>
  <si>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</si>
  <si>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</si>
  <si>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</si>
  <si>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</si>
  <si>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</si>
  <si>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</si>
  <si>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</si>
  <si>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</si>
  <si>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</si>
  <si>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</si>
  <si>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</si>
  <si>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</si>
  <si>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</si>
  <si>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</si>
  <si>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</si>
  <si>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</si>
  <si>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</si>
  <si>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</si>
  <si>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</si>
  <si>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</si>
  <si>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</si>
  <si>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</si>
  <si>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</si>
  <si>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</si>
  <si>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</si>
  <si>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</si>
  <si>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</si>
  <si>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</si>
  <si>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</si>
  <si>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</si>
  <si>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</si>
  <si>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</si>
  <si>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</si>
  <si>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</si>
  <si>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</si>
  <si>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</si>
  <si>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</si>
  <si>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</si>
  <si>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</si>
  <si>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</si>
  <si>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</si>
  <si>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</si>
  <si>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</si>
  <si>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</si>
  <si>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</si>
  <si>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</si>
  <si>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</si>
  <si>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</si>
  <si>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</si>
  <si>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</si>
  <si>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</si>
  <si>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</si>
  <si>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</si>
  <si>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</si>
  <si>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</si>
  <si>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</si>
  <si>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</si>
  <si>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</si>
  <si>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</si>
  <si>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</si>
  <si>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</si>
  <si>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</si>
  <si>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</si>
  <si>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</si>
  <si>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</si>
  <si>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</si>
  <si>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</si>
  <si>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</si>
  <si>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</si>
  <si>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</si>
  <si>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</si>
  <si>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</si>
  <si>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</si>
  <si>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</si>
  <si>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</si>
  <si>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</si>
  <si>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</si>
  <si>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</si>
  <si>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</si>
  <si>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</si>
  <si>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</si>
  <si>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</si>
  <si>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</si>
  <si>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</si>
  <si>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</si>
  <si>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</si>
  <si>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</si>
  <si>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</si>
  <si>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</si>
  <si>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</si>
  <si>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</si>
  <si>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</si>
  <si>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</si>
  <si>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</si>
  <si>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</si>
  <si>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</si>
  <si>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</si>
  <si>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</si>
  <si>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</si>
  <si>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</si>
  <si>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</si>
  <si>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</si>
  <si>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</si>
  <si>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</si>
  <si>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</si>
  <si>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</si>
  <si>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</si>
  <si>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</si>
  <si>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</si>
  <si>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</si>
  <si>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</si>
  <si>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</si>
  <si>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</si>
  <si>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</si>
  <si>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</si>
  <si>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</si>
  <si>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</si>
  <si>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</si>
  <si>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</si>
  <si>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</si>
  <si>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</si>
  <si>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</si>
  <si>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</si>
  <si>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</si>
  <si>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</si>
  <si>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</si>
  <si>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</si>
  <si>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</si>
  <si>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</si>
  <si>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</si>
  <si>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</si>
  <si>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</si>
  <si>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</si>
  <si>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</si>
  <si>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</si>
  <si>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</si>
  <si>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</si>
  <si>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</si>
  <si>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</si>
  <si>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</si>
  <si>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</si>
  <si>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</si>
  <si>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</si>
  <si>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</si>
  <si>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</si>
  <si>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</si>
  <si>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</si>
  <si>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</si>
  <si>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</si>
  <si>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</si>
  <si>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</si>
  <si>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</si>
  <si>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</si>
  <si>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</si>
  <si>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</si>
  <si>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</si>
  <si>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</si>
  <si>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</si>
  <si>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</si>
  <si>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</si>
  <si>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</si>
  <si>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</si>
  <si>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</si>
  <si>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</si>
  <si>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</si>
  <si>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</si>
  <si>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</si>
  <si>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</si>
  <si>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</si>
  <si>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</si>
  <si>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</si>
  <si>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</si>
  <si>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</si>
  <si>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</si>
  <si>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</si>
  <si>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</si>
  <si>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</si>
  <si>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</si>
  <si>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</si>
  <si>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</si>
  <si>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</si>
  <si>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</si>
  <si>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</si>
  <si>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</si>
  <si>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</si>
  <si>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</si>
  <si>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</si>
  <si>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</si>
  <si>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</si>
  <si>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</si>
  <si>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</si>
  <si>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</si>
  <si>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</si>
  <si>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</si>
  <si>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</si>
  <si>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</si>
  <si>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</si>
  <si>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</si>
  <si>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</si>
  <si>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</si>
  <si>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</si>
  <si>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</si>
  <si>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</si>
  <si>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</si>
  <si>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</si>
  <si>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</si>
  <si>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</si>
  <si>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</si>
  <si>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</si>
  <si>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</si>
  <si>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</si>
  <si>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</si>
  <si>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</si>
  <si>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</si>
  <si>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</si>
  <si>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</si>
  <si>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</si>
  <si>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</si>
  <si>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</si>
  <si>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</si>
  <si>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</si>
  <si>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</si>
  <si>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</si>
  <si>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</si>
  <si>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</si>
  <si>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</si>
  <si>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</si>
  <si>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</si>
  <si>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</si>
  <si>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</si>
  <si>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</si>
  <si>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</si>
  <si>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</si>
  <si>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</si>
  <si>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</si>
  <si>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</si>
  <si>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</si>
  <si>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</si>
  <si>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</si>
  <si>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</si>
  <si>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</si>
  <si>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</si>
  <si>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</si>
  <si>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</si>
  <si>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</si>
  <si>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</si>
  <si>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</si>
  <si>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</si>
  <si>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</si>
  <si>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</si>
  <si>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</si>
  <si>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</si>
  <si>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</si>
  <si>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</si>
  <si>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</si>
  <si>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</si>
  <si>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</si>
  <si>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</si>
  <si>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</si>
  <si>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</si>
  <si>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</si>
  <si>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</si>
  <si>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</si>
  <si>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</si>
  <si>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</si>
  <si>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</si>
  <si>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</si>
  <si>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</si>
  <si>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</si>
  <si>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</si>
  <si>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</si>
  <si>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</si>
  <si>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</si>
  <si>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</si>
  <si>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</si>
  <si>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</si>
  <si>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</si>
  <si>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</si>
  <si>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</si>
  <si>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</si>
  <si>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</si>
  <si>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</si>
  <si>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</si>
  <si>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</si>
  <si>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</si>
  <si>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</si>
  <si>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</si>
  <si>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</si>
  <si>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</si>
  <si>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</si>
  <si>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</si>
  <si>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</si>
  <si>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</si>
  <si>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</si>
  <si>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</si>
  <si>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</si>
  <si>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</si>
  <si>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</si>
  <si>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</si>
  <si>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</si>
  <si>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</si>
  <si>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</si>
  <si>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</si>
  <si>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</si>
  <si>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</si>
  <si>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</si>
  <si>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</si>
  <si>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</si>
  <si>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</si>
  <si>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</si>
  <si>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</si>
  <si>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</si>
  <si>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</si>
  <si>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</si>
  <si>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</si>
  <si>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</si>
  <si>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</si>
  <si>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</si>
  <si>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</si>
  <si>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</si>
  <si>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</si>
  <si>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</si>
  <si>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</si>
  <si>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</si>
  <si>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</si>
  <si>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</si>
  <si>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</si>
  <si>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</si>
  <si>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</si>
  <si>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</si>
  <si>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</si>
  <si>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</si>
  <si>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</si>
  <si>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</si>
  <si>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</si>
  <si>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</si>
  <si>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</si>
  <si>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</si>
  <si>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</si>
  <si>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</si>
  <si>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</si>
  <si>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</si>
  <si>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</si>
  <si>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</si>
  <si>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</si>
  <si>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</si>
  <si>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</si>
  <si>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</si>
  <si>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</si>
  <si>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</si>
  <si>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</si>
  <si>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</si>
  <si>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</si>
  <si>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</si>
  <si>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</si>
  <si>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</si>
  <si>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</si>
  <si>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</si>
  <si>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</si>
  <si>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</si>
  <si>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</si>
  <si>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</si>
  <si>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</si>
  <si>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</si>
  <si>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</si>
  <si>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</si>
  <si>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</si>
  <si>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</si>
  <si>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</si>
  <si>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</si>
  <si>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</si>
  <si>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</si>
  <si>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</si>
  <si>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</si>
  <si>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</si>
  <si>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</si>
  <si>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</si>
  <si>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</si>
  <si>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</si>
  <si>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</si>
  <si>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</si>
  <si>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</si>
  <si>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</si>
  <si>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</si>
  <si>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</si>
  <si>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</si>
  <si>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</si>
  <si>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</si>
  <si>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</si>
  <si>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</si>
  <si>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</si>
  <si>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</si>
  <si>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</si>
  <si>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</si>
  <si>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</si>
  <si>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</si>
  <si>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</si>
  <si>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</si>
  <si>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</si>
  <si>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</si>
  <si>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</si>
  <si>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</si>
  <si>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</si>
  <si>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</si>
  <si>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</si>
  <si>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</si>
  <si>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</si>
  <si>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</si>
  <si>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</si>
  <si>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</si>
  <si>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</si>
  <si>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</si>
  <si>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</si>
  <si>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</si>
  <si>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</si>
  <si>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</si>
  <si>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</si>
  <si>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</si>
  <si>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</si>
  <si>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</si>
  <si>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</si>
  <si>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</si>
  <si>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</si>
  <si>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</si>
  <si>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</si>
  <si>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</si>
  <si>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</si>
  <si>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</si>
  <si>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</si>
  <si>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</si>
  <si>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</si>
  <si>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</si>
  <si>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</si>
  <si>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</si>
  <si>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</si>
  <si>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</si>
  <si>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</si>
  <si>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</si>
  <si>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</si>
  <si>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</si>
  <si>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</si>
  <si>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</si>
  <si>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</si>
  <si>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</si>
  <si>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</si>
  <si>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</si>
  <si>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</si>
  <si>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</si>
  <si>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</si>
  <si>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</si>
  <si>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</si>
  <si>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</si>
  <si>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</si>
  <si>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</si>
  <si>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</si>
  <si>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</si>
  <si>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</si>
  <si>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</si>
  <si>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</si>
  <si>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</si>
  <si>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</si>
  <si>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</si>
  <si>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</si>
  <si>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</si>
  <si>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</si>
  <si>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</si>
  <si>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</si>
  <si>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</si>
  <si>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</si>
  <si>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</si>
  <si>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</si>
  <si>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</si>
  <si>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</si>
  <si>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</si>
  <si>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</si>
  <si>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</si>
  <si>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</si>
  <si>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</si>
  <si>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</si>
  <si>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</si>
  <si>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</si>
  <si>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</si>
  <si>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</si>
  <si>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</si>
  <si>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</si>
  <si>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</si>
  <si>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</si>
  <si>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</si>
  <si>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</si>
  <si>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</si>
  <si>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</si>
  <si>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</si>
  <si>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</si>
  <si>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</si>
  <si>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</si>
  <si>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</si>
  <si>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</si>
  <si>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</si>
  <si>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</si>
  <si>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</si>
  <si>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</si>
  <si>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</si>
  <si>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</si>
  <si>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</si>
  <si>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</si>
  <si>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</si>
  <si>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</si>
  <si>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</si>
  <si>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</si>
  <si>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</si>
  <si>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</si>
  <si>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</si>
  <si>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</si>
  <si>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</si>
  <si>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</si>
  <si>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</si>
  <si>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</si>
  <si>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</si>
  <si>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</si>
  <si>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</si>
  <si>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</si>
  <si>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</si>
  <si>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</si>
  <si>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</si>
  <si>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</si>
  <si>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</si>
  <si>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</si>
  <si>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</si>
  <si>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</si>
  <si>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</si>
  <si>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</si>
  <si>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</si>
  <si>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</si>
  <si>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</si>
  <si>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</si>
  <si>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</si>
  <si>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</si>
  <si>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</si>
  <si>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</si>
  <si>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</si>
  <si>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</si>
  <si>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</si>
  <si>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</si>
  <si>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</si>
  <si>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</si>
  <si>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</si>
  <si>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</si>
  <si>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</si>
  <si>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</si>
  <si>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</si>
  <si>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</si>
  <si>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</si>
  <si>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</si>
  <si>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</si>
  <si>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</si>
  <si>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</si>
  <si>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</si>
  <si>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</si>
  <si>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</si>
  <si>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</si>
  <si>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</si>
  <si>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</si>
  <si>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</si>
  <si>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</si>
  <si>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</si>
  <si>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</si>
  <si>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</si>
  <si>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</si>
  <si>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</si>
  <si>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</si>
  <si>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</si>
  <si>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</si>
  <si>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</si>
  <si>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</si>
  <si>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</si>
  <si>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</si>
  <si>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</si>
  <si>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</si>
  <si>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</si>
  <si>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</si>
  <si>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</si>
  <si>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</si>
  <si>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</si>
  <si>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</si>
  <si>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</si>
  <si>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</si>
  <si>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</si>
  <si>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</si>
  <si>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</si>
  <si>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</si>
  <si>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</si>
  <si>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</si>
  <si>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</si>
  <si>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</si>
  <si>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</si>
  <si>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</si>
  <si>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</si>
  <si>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</si>
  <si>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</si>
  <si>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</si>
  <si>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</si>
  <si>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</si>
  <si>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</si>
  <si>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</si>
  <si>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</si>
  <si>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</si>
  <si>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</si>
  <si>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</si>
  <si>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</si>
  <si>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</si>
  <si>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</si>
  <si>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</si>
  <si>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</si>
  <si>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</si>
  <si>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</si>
  <si>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</si>
  <si>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</si>
  <si>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</si>
  <si>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</si>
  <si>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</si>
  <si>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</si>
  <si>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</si>
  <si>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</si>
  <si>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</si>
  <si>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</si>
  <si>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</si>
  <si>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</si>
  <si>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</si>
  <si>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</si>
  <si>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</si>
  <si>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</si>
  <si>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</si>
  <si>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</si>
  <si>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</si>
  <si>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</si>
  <si>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</si>
  <si>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</si>
  <si>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</si>
  <si>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</si>
  <si>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</si>
  <si>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</si>
  <si>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</si>
  <si>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</si>
  <si>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</si>
  <si>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</si>
  <si>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</si>
  <si>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</si>
  <si>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Parent_Category</t>
  </si>
  <si>
    <t>Sub_Category</t>
  </si>
  <si>
    <t>(All)</t>
  </si>
  <si>
    <t>Row Labels</t>
  </si>
  <si>
    <t>Grand Total</t>
  </si>
  <si>
    <t>Column Labels</t>
  </si>
  <si>
    <t>Count of Parent_Category</t>
  </si>
  <si>
    <t>Count of outcome</t>
  </si>
  <si>
    <t>(Multiple Items)</t>
  </si>
  <si>
    <t>Date_Created_Conversion</t>
  </si>
  <si>
    <t>Date_Ended_Convertion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</si>
  <si>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</si>
  <si>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</si>
  <si>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</si>
  <si>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</si>
  <si>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</si>
  <si>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</si>
  <si>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</si>
  <si>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</si>
  <si>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</si>
  <si>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</si>
  <si>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</si>
  <si>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</si>
  <si>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Years (Date_Created_Conversion)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</si>
  <si>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</si>
  <si>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</si>
  <si>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</si>
  <si>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</si>
  <si>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</si>
  <si>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</si>
  <si>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</si>
  <si>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</si>
  <si>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</si>
  <si>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</si>
  <si>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</si>
  <si>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</si>
  <si>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</si>
  <si>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</si>
  <si>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</si>
  <si>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</si>
  <si>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</si>
  <si>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</si>
  <si>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</si>
  <si>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Succesful</t>
  </si>
  <si>
    <t>Failed</t>
  </si>
  <si>
    <t>mean</t>
  </si>
  <si>
    <t>median</t>
  </si>
  <si>
    <t>MIN</t>
  </si>
  <si>
    <t>MAX</t>
  </si>
  <si>
    <t>VAR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</si>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</sst>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10" fontId="0" fillId="0" borderId="0" xfId="0" applyNumberFormat="1"/>
    <xf numFmtId="10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Font="1"/>
    <xf numFmtId="10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8F2525"/>
        </patternFill>
      </fill>
    </dxf>
    <dxf>
      <fill>
        <patternFill>
          <bgColor rgb="FFA5002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AA404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AA404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AA404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AA4040"/>
        </patternFill>
      </fill>
    </dxf>
    <dxf>
      <fill>
        <patternFill>
          <bgColor rgb="FFFFC000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AA4040"/>
      <color rgb="FF8F2525"/>
      <color rgb="FFFFFFFF"/>
      <color rgb="FFA50021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CrowdfundingBook.xlsx]Sheet3!PivotTable3</c:name>
    <c:fmtId val="1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4-4165-AB50-08913EF430A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4-4165-AB50-08913EF430A7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4-4165-AB50-08913EF4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73903"/>
        <c:axId val="1507725695"/>
      </c:lineChart>
      <c:catAx>
        <c:axId val="12548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7725695"/>
        <c:crosses val="autoZero"/>
        <c:auto val="1"/>
        <c:lblAlgn val="ctr"/>
        <c:lblOffset val="100"/>
        <c:noMultiLvlLbl val="0"/>
      </c:catAx>
      <c:valAx>
        <c:axId val="15077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48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A40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3-4C3F-8E7D-379304CB6F7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AA404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3-4C3F-8E7D-379304CB6F7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3-4C3F-8E7D-379304CB6F7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93-4C3F-8E7D-379304CB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8241839"/>
        <c:axId val="1068227919"/>
      </c:barChart>
      <c:catAx>
        <c:axId val="106824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8227919"/>
        <c:crosses val="autoZero"/>
        <c:auto val="1"/>
        <c:lblAlgn val="ctr"/>
        <c:lblOffset val="100"/>
        <c:noMultiLvlLbl val="0"/>
      </c:catAx>
      <c:valAx>
        <c:axId val="10682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824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A40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7-4711-8C12-03FFE0C42A8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AA404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7-4711-8C12-03FFE0C42A8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7-4711-8C12-03FFE0C42A8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7-4711-8C12-03FFE0C4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736735"/>
        <c:axId val="1507723295"/>
      </c:barChart>
      <c:catAx>
        <c:axId val="150773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7723295"/>
        <c:crosses val="autoZero"/>
        <c:auto val="1"/>
        <c:lblAlgn val="ctr"/>
        <c:lblOffset val="100"/>
        <c:noMultiLvlLbl val="0"/>
      </c:catAx>
      <c:valAx>
        <c:axId val="15077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773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9-4D02-931A-DA87D3A0460C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rgbClr val="AA404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9-4D02-931A-DA87D3A0460C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9-4D02-931A-DA87D3A0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0623"/>
        <c:axId val="74398223"/>
      </c:lineChart>
      <c:catAx>
        <c:axId val="7440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398223"/>
        <c:crosses val="autoZero"/>
        <c:auto val="1"/>
        <c:lblAlgn val="ctr"/>
        <c:lblOffset val="100"/>
        <c:noMultiLvlLbl val="0"/>
      </c:catAx>
      <c:valAx>
        <c:axId val="743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40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Box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Chart</a:t>
          </a:r>
        </a:p>
      </cx:txPr>
    </cx:title>
    <cx:plotArea>
      <cx:plotAreaRegion>
        <cx:series layoutId="boxWhisker" uniqueId="{00000007-9896-4B30-B799-4B615CB54894}">
          <cx:tx>
            <cx:txData>
              <cx:v>Successful</cx:v>
            </cx:txData>
          </cx:tx>
          <cx:spPr>
            <a:solidFill>
              <a:schemeClr val="accent6"/>
            </a:solidFill>
          </cx:spPr>
          <cx:dataId val="0"/>
          <cx:layoutPr>
            <cx:statistics quartileMethod="exclusive"/>
          </cx:layoutPr>
        </cx:series>
        <cx:series layoutId="boxWhisker" uniqueId="{00000008-9896-4B30-B799-4B615CB54894}">
          <cx:tx>
            <cx:txData>
              <cx:v>failed</cx:v>
            </cx:txData>
          </cx:tx>
          <cx:spPr>
            <a:solidFill>
              <a:srgbClr val="AA4040"/>
            </a:solidFill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</a:t>
              </a:r>
            </a:p>
          </cx:txPr>
        </cx:title>
        <cx:majorGridlines/>
        <cx:tickLabels/>
      </cx:axis>
    </cx:plotArea>
    <cx:legend pos="t" align="ctr" overlay="0">
      <cx:spPr>
        <a:ln>
          <a:solidFill>
            <a:schemeClr val="bg1"/>
          </a:solidFill>
        </a:ln>
      </cx:sp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Successful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Backers</a:t>
          </a:r>
        </a:p>
      </cx:txPr>
    </cx:title>
    <cx:plotArea>
      <cx:plotAreaRegion>
        <cx:series layoutId="clusteredColumn" uniqueId="{518D902D-6262-4A2C-A275-A4DC021F1972}">
          <cx:dataId val="0"/>
          <cx:layoutPr>
            <cx:binning intervalClosed="r" overflow="3500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Failed Backers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D916EDA-6732-4F88-A04C-676D162BD4F1}">
          <cx:dataId val="0"/>
          <cx:layoutPr>
            <cx:binning intervalClosed="r" overflow="2500">
              <cx:binSize val="1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2</xdr:row>
      <xdr:rowOff>9524</xdr:rowOff>
    </xdr:from>
    <xdr:to>
      <xdr:col>17</xdr:col>
      <xdr:colOff>485775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CF3A0-53E0-2DB0-98B1-A4FD14C44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90486</xdr:colOff>
      <xdr:row>0</xdr:row>
      <xdr:rowOff>0</xdr:rowOff>
    </xdr:from>
    <xdr:to>
      <xdr:col>22</xdr:col>
      <xdr:colOff>609599</xdr:colOff>
      <xdr:row>20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0C8F0C-DBC1-4028-672E-266B8C7DA2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0086" y="0"/>
              <a:ext cx="7377113" cy="413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238124</xdr:colOff>
      <xdr:row>23</xdr:row>
      <xdr:rowOff>161924</xdr:rowOff>
    </xdr:from>
    <xdr:to>
      <xdr:col>26</xdr:col>
      <xdr:colOff>400049</xdr:colOff>
      <xdr:row>43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389EDFF-622E-7AAE-6019-9F27D7C50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6124" y="4762499"/>
              <a:ext cx="11134725" cy="3895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276224</xdr:colOff>
      <xdr:row>44</xdr:row>
      <xdr:rowOff>95249</xdr:rowOff>
    </xdr:from>
    <xdr:to>
      <xdr:col>26</xdr:col>
      <xdr:colOff>247649</xdr:colOff>
      <xdr:row>60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6F04CF-53C2-9D4F-B114-11B06519A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4224" y="8896349"/>
              <a:ext cx="10944225" cy="3267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547687</xdr:colOff>
      <xdr:row>1</xdr:row>
      <xdr:rowOff>104774</xdr:rowOff>
    </xdr:from>
    <xdr:to>
      <xdr:col>19</xdr:col>
      <xdr:colOff>676275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6CAB7-3627-94AA-7030-1D70B42D6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4</xdr:row>
      <xdr:rowOff>19050</xdr:rowOff>
    </xdr:from>
    <xdr:to>
      <xdr:col>20</xdr:col>
      <xdr:colOff>400050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4E1DD-A698-C426-869D-B083183E9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13</xdr:row>
      <xdr:rowOff>85725</xdr:rowOff>
    </xdr:from>
    <xdr:to>
      <xdr:col>7</xdr:col>
      <xdr:colOff>1181100</xdr:colOff>
      <xdr:row>31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40F68-9DB6-E123-846F-A4AB8DBBF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Corona" refreshedDate="45090.565571064813" createdVersion="8" refreshedVersion="8" minRefreshableVersion="3" recordCount="1001" xr:uid="{EAC60431-D0E1-489F-B008-4B926585D53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10">
      <sharedItems containsString="0" containsBlank="1" containsNumber="1" minValue="0" maxValue="23.388333333333332"/>
    </cacheField>
    <cacheField name="Average_Donation" numFmtId="0">
      <sharedItems containsString="0" containsBlank="1" containsNumber="1" minValue="0" maxValue="113.1707317073170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Corona" refreshedDate="45090.662415393519" createdVersion="8" refreshedVersion="8" minRefreshableVersion="3" recordCount="1001" xr:uid="{F783B365-F456-457D-901D-EFCADFF28944}">
  <cacheSource type="worksheet">
    <worksheetSource ref="C1:T1048576" sheet="Crowdfunding"/>
  </cacheSource>
  <cacheFields count="21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10">
      <sharedItems containsString="0" containsBlank="1" containsNumber="1" minValue="0" maxValue="23.388333333333332"/>
    </cacheField>
    <cacheField name="Average_Donation" numFmtId="0">
      <sharedItems containsString="0" containsBlank="1" containsNumber="1" minValue="0" maxValue="113.1707317073170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/>
    </cacheField>
    <cacheField name="Date_Ended_Convertion" numFmtId="0">
      <sharedItems containsNonDate="0" containsDate="1" containsString="0" containsBlank="1" minDate="2010-01-09T06:00:00" maxDate="2020-02-10T06:00:00"/>
    </cacheField>
    <cacheField name="Months (Date_Created_Conversion)" numFmtId="0" databaseField="0">
      <fieldGroup base="16">
        <rangePr groupBy="months" startDate="2010-01-09T06:00:00" endDate="2020-01-27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20"/>
        </groupItems>
      </fieldGroup>
    </cacheField>
    <cacheField name="Quarters (Date_Created_Conversion)" numFmtId="0" databaseField="0">
      <fieldGroup base="16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_Created_Conversion)" numFmtId="0" databaseField="0">
      <fieldGroup base="16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BA6D6-D97B-4A37-8EC1-F47D960049F1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1"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pageFields count="2">
    <pageField fld="14" hier="-1"/>
    <pageField fld="20" hier="-1"/>
  </pageFields>
  <dataFields count="1">
    <dataField name="Count of outcome" fld="3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4D163-7BC0-4D38-9799-1684ED4901D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_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BB963-DA05-4469-BBD6-AB535DE398D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CE5-715E-47FD-B4A6-328C2C9C5B55}">
  <dimension ref="A1:E18"/>
  <sheetViews>
    <sheetView workbookViewId="0">
      <selection activeCell="O46" sqref="O46"/>
    </sheetView>
  </sheetViews>
  <sheetFormatPr defaultRowHeight="15.75" x14ac:dyDescent="0.25"/>
  <cols>
    <col min="1" max="1" width="28.875" bestFit="1" customWidth="1"/>
    <col min="2" max="2" width="16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2064</v>
      </c>
      <c r="B1" t="s">
        <v>2066</v>
      </c>
    </row>
    <row r="2" spans="1:5" x14ac:dyDescent="0.25">
      <c r="A2" s="7" t="s">
        <v>2087</v>
      </c>
      <c r="B2" t="s">
        <v>2072</v>
      </c>
    </row>
    <row r="4" spans="1:5" x14ac:dyDescent="0.25">
      <c r="A4" s="7" t="s">
        <v>2071</v>
      </c>
      <c r="B4" s="7" t="s">
        <v>2069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8" t="s">
        <v>2075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2076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2077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2078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2079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2080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2081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2082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2083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2084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2085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2086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F1" sqref="F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0.875" customWidth="1"/>
    <col min="7" max="7" width="13" bestFit="1" customWidth="1"/>
    <col min="10" max="11" width="11.125" bestFit="1" customWidth="1"/>
    <col min="14" max="14" width="28" bestFit="1" customWidth="1"/>
    <col min="15" max="15" width="16.625" style="5" customWidth="1"/>
    <col min="16" max="16" width="17.625" customWidth="1"/>
    <col min="17" max="17" width="15.25" customWidth="1"/>
    <col min="18" max="18" width="17.25" customWidth="1"/>
    <col min="19" max="19" width="23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1" t="s">
        <v>2030</v>
      </c>
      <c r="Q1" s="1" t="s">
        <v>2064</v>
      </c>
      <c r="R1" s="1" t="s">
        <v>2065</v>
      </c>
      <c r="S1" s="1" t="s">
        <v>2073</v>
      </c>
      <c r="T1" s="1" t="s">
        <v>2074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</f>
        <v>0</v>
      </c>
      <c r="P2">
        <f>IFERROR(E2/G2, 0 )</f>
        <v>0</v>
      </c>
      <c r="Q2" t="s">
        <v>2031</v>
      </c>
      <c r="R2" t="s">
        <v>2032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(E3/D3)</f>
        <v>10.4</v>
      </c>
      <c r="P3">
        <f>IFERROR(E3/G3, 0 )</f>
        <v>92.151898734177209</v>
      </c>
      <c r="Q3" t="s">
        <v>2033</v>
      </c>
      <c r="R3" t="s">
        <v>2034</v>
      </c>
      <c r="S3" s="10">
        <f t="shared" ref="S3:S66" si="0">(((J3/60)/60)/24)+DATE(1970,1,1)</f>
        <v>41870.208333333336</v>
      </c>
      <c r="T3" s="10">
        <f t="shared" ref="T3:T66" si="1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(E4/D4)</f>
        <v>1.3147878228782288</v>
      </c>
      <c r="P4">
        <f>IFERROR(E4/G4, 0 )</f>
        <v>100.01614035087719</v>
      </c>
      <c r="Q4" t="s">
        <v>2035</v>
      </c>
      <c r="R4" t="s">
        <v>2036</v>
      </c>
      <c r="S4" s="10">
        <f t="shared" si="0"/>
        <v>41595.25</v>
      </c>
      <c r="T4" s="10">
        <f t="shared" si="1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(E5/D5)</f>
        <v>0.58976190476190471</v>
      </c>
      <c r="P5">
        <f>IFERROR(E5/G5, 0 )</f>
        <v>103.20833333333333</v>
      </c>
      <c r="Q5" t="s">
        <v>2033</v>
      </c>
      <c r="R5" t="s">
        <v>2034</v>
      </c>
      <c r="S5" s="10">
        <f t="shared" si="0"/>
        <v>43688.208333333328</v>
      </c>
      <c r="T5" s="10">
        <f t="shared" si="1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(E6/D6)</f>
        <v>0.69276315789473686</v>
      </c>
      <c r="P6">
        <f>IFERROR(E6/G6, 0 )</f>
        <v>99.339622641509436</v>
      </c>
      <c r="Q6" t="s">
        <v>2037</v>
      </c>
      <c r="R6" t="s">
        <v>2038</v>
      </c>
      <c r="S6" s="10">
        <f t="shared" si="0"/>
        <v>43485.25</v>
      </c>
      <c r="T6" s="10">
        <f t="shared" si="1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(E7/D7)</f>
        <v>1.7361842105263159</v>
      </c>
      <c r="P7">
        <f>IFERROR(E7/G7, 0 )</f>
        <v>75.833333333333329</v>
      </c>
      <c r="Q7" t="s">
        <v>2037</v>
      </c>
      <c r="R7" t="s">
        <v>2038</v>
      </c>
      <c r="S7" s="10">
        <f t="shared" si="0"/>
        <v>41149.208333333336</v>
      </c>
      <c r="T7" s="10">
        <f t="shared" si="1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(E8/D8)</f>
        <v>0.20961538461538462</v>
      </c>
      <c r="P8">
        <f>IFERROR(E8/G8, 0 )</f>
        <v>60.555555555555557</v>
      </c>
      <c r="Q8" t="s">
        <v>2039</v>
      </c>
      <c r="R8" t="s">
        <v>2040</v>
      </c>
      <c r="S8" s="10">
        <f t="shared" si="0"/>
        <v>42991.208333333328</v>
      </c>
      <c r="T8" s="10">
        <f t="shared" si="1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(E9/D9)</f>
        <v>3.2757777777777779</v>
      </c>
      <c r="P9">
        <f>IFERROR(E9/G9, 0 )</f>
        <v>64.93832599118943</v>
      </c>
      <c r="Q9" t="s">
        <v>2037</v>
      </c>
      <c r="R9" t="s">
        <v>2038</v>
      </c>
      <c r="S9" s="10">
        <f t="shared" si="0"/>
        <v>42229.208333333328</v>
      </c>
      <c r="T9" s="10">
        <f t="shared" si="1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(E10/D10)</f>
        <v>0.19932788374205268</v>
      </c>
      <c r="P10">
        <f>IFERROR(E10/G10, 0 )</f>
        <v>30.997175141242938</v>
      </c>
      <c r="Q10" t="s">
        <v>2037</v>
      </c>
      <c r="R10" t="s">
        <v>2038</v>
      </c>
      <c r="S10" s="10">
        <f t="shared" si="0"/>
        <v>40399.208333333336</v>
      </c>
      <c r="T10" s="10">
        <f t="shared" si="1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(E11/D11)</f>
        <v>0.51741935483870971</v>
      </c>
      <c r="P11">
        <f>IFERROR(E11/G11, 0 )</f>
        <v>72.909090909090907</v>
      </c>
      <c r="Q11" t="s">
        <v>2033</v>
      </c>
      <c r="R11" t="s">
        <v>2041</v>
      </c>
      <c r="S11" s="10">
        <f t="shared" si="0"/>
        <v>41536.208333333336</v>
      </c>
      <c r="T11" s="10">
        <f t="shared" si="1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(E12/D12)</f>
        <v>2.6611538461538462</v>
      </c>
      <c r="P12">
        <f>IFERROR(E12/G12, 0 )</f>
        <v>62.9</v>
      </c>
      <c r="Q12" t="s">
        <v>2039</v>
      </c>
      <c r="R12" t="s">
        <v>2042</v>
      </c>
      <c r="S12" s="10">
        <f t="shared" si="0"/>
        <v>40404.208333333336</v>
      </c>
      <c r="T12" s="10">
        <f t="shared" si="1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(E13/D13)</f>
        <v>0.48095238095238096</v>
      </c>
      <c r="P13">
        <f>IFERROR(E13/G13, 0 )</f>
        <v>112.22222222222223</v>
      </c>
      <c r="Q13" t="s">
        <v>2037</v>
      </c>
      <c r="R13" t="s">
        <v>2038</v>
      </c>
      <c r="S13" s="10">
        <f t="shared" si="0"/>
        <v>40442.208333333336</v>
      </c>
      <c r="T13" s="10">
        <f t="shared" si="1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(E14/D14)</f>
        <v>0.89349206349206345</v>
      </c>
      <c r="P14">
        <f>IFERROR(E14/G14, 0 )</f>
        <v>102.34545454545454</v>
      </c>
      <c r="Q14" t="s">
        <v>2039</v>
      </c>
      <c r="R14" t="s">
        <v>2042</v>
      </c>
      <c r="S14" s="10">
        <f t="shared" si="0"/>
        <v>43760.208333333328</v>
      </c>
      <c r="T14" s="10">
        <f t="shared" si="1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(E15/D15)</f>
        <v>2.4511904761904764</v>
      </c>
      <c r="P15">
        <f>IFERROR(E15/G15, 0 )</f>
        <v>105.05102040816327</v>
      </c>
      <c r="Q15" t="s">
        <v>2033</v>
      </c>
      <c r="R15" t="s">
        <v>2043</v>
      </c>
      <c r="S15" s="10">
        <f t="shared" si="0"/>
        <v>42532.208333333328</v>
      </c>
      <c r="T15" s="10">
        <f t="shared" si="1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(E16/D16)</f>
        <v>0.66769503546099296</v>
      </c>
      <c r="P16">
        <f>IFERROR(E16/G16, 0 )</f>
        <v>94.144999999999996</v>
      </c>
      <c r="Q16" t="s">
        <v>2033</v>
      </c>
      <c r="R16" t="s">
        <v>2043</v>
      </c>
      <c r="S16" s="10">
        <f t="shared" si="0"/>
        <v>40974.25</v>
      </c>
      <c r="T16" s="10">
        <f t="shared" si="1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(E17/D17)</f>
        <v>0.47307881773399013</v>
      </c>
      <c r="P17">
        <f>IFERROR(E17/G17, 0 )</f>
        <v>84.986725663716811</v>
      </c>
      <c r="Q17" t="s">
        <v>2035</v>
      </c>
      <c r="R17" t="s">
        <v>2044</v>
      </c>
      <c r="S17" s="10">
        <f t="shared" si="0"/>
        <v>43809.25</v>
      </c>
      <c r="T17" s="10">
        <f t="shared" si="1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(E18/D18)</f>
        <v>6.4947058823529416</v>
      </c>
      <c r="P18">
        <f>IFERROR(E18/G18, 0 )</f>
        <v>110.41</v>
      </c>
      <c r="Q18" t="s">
        <v>2045</v>
      </c>
      <c r="R18" t="s">
        <v>2046</v>
      </c>
      <c r="S18" s="10">
        <f t="shared" si="0"/>
        <v>41661.25</v>
      </c>
      <c r="T18" s="10">
        <f t="shared" si="1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(E19/D19)</f>
        <v>1.5939125295508274</v>
      </c>
      <c r="P19">
        <f>IFERROR(E19/G19, 0 )</f>
        <v>107.96236989591674</v>
      </c>
      <c r="Q19" t="s">
        <v>2039</v>
      </c>
      <c r="R19" t="s">
        <v>2047</v>
      </c>
      <c r="S19" s="10">
        <f t="shared" si="0"/>
        <v>40555.25</v>
      </c>
      <c r="T19" s="10">
        <f t="shared" si="1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(E20/D20)</f>
        <v>0.66912087912087914</v>
      </c>
      <c r="P20">
        <f>IFERROR(E20/G20, 0 )</f>
        <v>45.103703703703701</v>
      </c>
      <c r="Q20" t="s">
        <v>2037</v>
      </c>
      <c r="R20" t="s">
        <v>2038</v>
      </c>
      <c r="S20" s="10">
        <f t="shared" si="0"/>
        <v>43351.208333333328</v>
      </c>
      <c r="T20" s="10">
        <f t="shared" si="1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(E21/D21)</f>
        <v>0.48529600000000001</v>
      </c>
      <c r="P21">
        <f>IFERROR(E21/G21, 0 )</f>
        <v>45.001483679525222</v>
      </c>
      <c r="Q21" t="s">
        <v>2037</v>
      </c>
      <c r="R21" t="s">
        <v>2038</v>
      </c>
      <c r="S21" s="10">
        <f t="shared" si="0"/>
        <v>43528.25</v>
      </c>
      <c r="T21" s="10">
        <f t="shared" si="1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(E22/D22)</f>
        <v>1.1224279210925645</v>
      </c>
      <c r="P22">
        <f>IFERROR(E22/G22, 0 )</f>
        <v>105.97134670487107</v>
      </c>
      <c r="Q22" t="s">
        <v>2039</v>
      </c>
      <c r="R22" t="s">
        <v>2042</v>
      </c>
      <c r="S22" s="10">
        <f t="shared" si="0"/>
        <v>41848.208333333336</v>
      </c>
      <c r="T22" s="10">
        <f t="shared" si="1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(E23/D23)</f>
        <v>0.40992553191489361</v>
      </c>
      <c r="P23">
        <f>IFERROR(E23/G23, 0 )</f>
        <v>69.055555555555557</v>
      </c>
      <c r="Q23" t="s">
        <v>2037</v>
      </c>
      <c r="R23" t="s">
        <v>2038</v>
      </c>
      <c r="S23" s="10">
        <f t="shared" si="0"/>
        <v>40770.208333333336</v>
      </c>
      <c r="T23" s="10">
        <f t="shared" si="1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(E24/D24)</f>
        <v>1.2807106598984772</v>
      </c>
      <c r="P24">
        <f>IFERROR(E24/G24, 0 )</f>
        <v>85.044943820224717</v>
      </c>
      <c r="Q24" t="s">
        <v>2037</v>
      </c>
      <c r="R24" t="s">
        <v>2038</v>
      </c>
      <c r="S24" s="10">
        <f t="shared" si="0"/>
        <v>43193.208333333328</v>
      </c>
      <c r="T24" s="10">
        <f t="shared" si="1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(E25/D25)</f>
        <v>3.3204444444444445</v>
      </c>
      <c r="P25">
        <f>IFERROR(E25/G25, 0 )</f>
        <v>105.22535211267606</v>
      </c>
      <c r="Q25" t="s">
        <v>2039</v>
      </c>
      <c r="R25" t="s">
        <v>2040</v>
      </c>
      <c r="S25" s="10">
        <f t="shared" si="0"/>
        <v>43510.25</v>
      </c>
      <c r="T25" s="10">
        <f t="shared" si="1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(E26/D26)</f>
        <v>1.1283225108225108</v>
      </c>
      <c r="P26">
        <f>IFERROR(E26/G26, 0 )</f>
        <v>39.003741114852225</v>
      </c>
      <c r="Q26" t="s">
        <v>2035</v>
      </c>
      <c r="R26" t="s">
        <v>2044</v>
      </c>
      <c r="S26" s="10">
        <f t="shared" si="0"/>
        <v>41811.208333333336</v>
      </c>
      <c r="T26" s="10">
        <f t="shared" si="1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(E27/D27)</f>
        <v>2.1643636363636363</v>
      </c>
      <c r="P27">
        <f>IFERROR(E27/G27, 0 )</f>
        <v>73.030674846625772</v>
      </c>
      <c r="Q27" t="s">
        <v>2048</v>
      </c>
      <c r="R27" t="s">
        <v>2049</v>
      </c>
      <c r="S27" s="10">
        <f t="shared" si="0"/>
        <v>40681.208333333336</v>
      </c>
      <c r="T27" s="10">
        <f t="shared" si="1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(E28/D28)</f>
        <v>0.4819906976744186</v>
      </c>
      <c r="P28">
        <f>IFERROR(E28/G28, 0 )</f>
        <v>35.009459459459457</v>
      </c>
      <c r="Q28" t="s">
        <v>2037</v>
      </c>
      <c r="R28" t="s">
        <v>2038</v>
      </c>
      <c r="S28" s="10">
        <f t="shared" si="0"/>
        <v>43312.208333333328</v>
      </c>
      <c r="T28" s="10">
        <f t="shared" si="1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(E29/D29)</f>
        <v>0.79949999999999999</v>
      </c>
      <c r="P29">
        <f>IFERROR(E29/G29, 0 )</f>
        <v>106.6</v>
      </c>
      <c r="Q29" t="s">
        <v>2033</v>
      </c>
      <c r="R29" t="s">
        <v>2034</v>
      </c>
      <c r="S29" s="10">
        <f t="shared" si="0"/>
        <v>42280.208333333328</v>
      </c>
      <c r="T29" s="10">
        <f t="shared" si="1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(E30/D30)</f>
        <v>1.0522553516819573</v>
      </c>
      <c r="P30">
        <f>IFERROR(E30/G30, 0 )</f>
        <v>61.997747747747745</v>
      </c>
      <c r="Q30" t="s">
        <v>2037</v>
      </c>
      <c r="R30" t="s">
        <v>2038</v>
      </c>
      <c r="S30" s="10">
        <f t="shared" si="0"/>
        <v>40218.25</v>
      </c>
      <c r="T30" s="10">
        <f t="shared" si="1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(E31/D31)</f>
        <v>3.2889978213507627</v>
      </c>
      <c r="P31">
        <f>IFERROR(E31/G31, 0 )</f>
        <v>94.000622665006233</v>
      </c>
      <c r="Q31" t="s">
        <v>2039</v>
      </c>
      <c r="R31" t="s">
        <v>2050</v>
      </c>
      <c r="S31" s="10">
        <f t="shared" si="0"/>
        <v>43301.208333333328</v>
      </c>
      <c r="T31" s="10">
        <f t="shared" si="1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(E32/D32)</f>
        <v>1.606111111111111</v>
      </c>
      <c r="P32">
        <f>IFERROR(E32/G32, 0 )</f>
        <v>112.05426356589147</v>
      </c>
      <c r="Q32" t="s">
        <v>2039</v>
      </c>
      <c r="R32" t="s">
        <v>2047</v>
      </c>
      <c r="S32" s="10">
        <f t="shared" si="0"/>
        <v>43609.208333333328</v>
      </c>
      <c r="T32" s="10">
        <f t="shared" si="1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(E33/D33)</f>
        <v>3.1</v>
      </c>
      <c r="P33">
        <f>IFERROR(E33/G33, 0 )</f>
        <v>48.008849557522126</v>
      </c>
      <c r="Q33" t="s">
        <v>2048</v>
      </c>
      <c r="R33" t="s">
        <v>2049</v>
      </c>
      <c r="S33" s="10">
        <f t="shared" si="0"/>
        <v>42374.25</v>
      </c>
      <c r="T33" s="10">
        <f t="shared" si="1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(E34/D34)</f>
        <v>0.86807920792079207</v>
      </c>
      <c r="P34">
        <f>IFERROR(E34/G34, 0 )</f>
        <v>38.004334633723452</v>
      </c>
      <c r="Q34" t="s">
        <v>2039</v>
      </c>
      <c r="R34" t="s">
        <v>2040</v>
      </c>
      <c r="S34" s="10">
        <f t="shared" si="0"/>
        <v>43110.25</v>
      </c>
      <c r="T34" s="10">
        <f t="shared" si="1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(E35/D35)</f>
        <v>3.7782071713147412</v>
      </c>
      <c r="P35">
        <f>IFERROR(E35/G35, 0 )</f>
        <v>35.000184535892231</v>
      </c>
      <c r="Q35" t="s">
        <v>2037</v>
      </c>
      <c r="R35" t="s">
        <v>2038</v>
      </c>
      <c r="S35" s="10">
        <f t="shared" si="0"/>
        <v>41917.208333333336</v>
      </c>
      <c r="T35" s="10">
        <f t="shared" si="1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(E36/D36)</f>
        <v>1.5080645161290323</v>
      </c>
      <c r="P36">
        <f>IFERROR(E36/G36, 0 )</f>
        <v>85</v>
      </c>
      <c r="Q36" t="s">
        <v>2039</v>
      </c>
      <c r="R36" t="s">
        <v>2040</v>
      </c>
      <c r="S36" s="10">
        <f t="shared" si="0"/>
        <v>42817.208333333328</v>
      </c>
      <c r="T36" s="10">
        <f t="shared" si="1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(E37/D37)</f>
        <v>1.5030119521912351</v>
      </c>
      <c r="P37">
        <f>IFERROR(E37/G37, 0 )</f>
        <v>95.993893129770996</v>
      </c>
      <c r="Q37" t="s">
        <v>2039</v>
      </c>
      <c r="R37" t="s">
        <v>2042</v>
      </c>
      <c r="S37" s="10">
        <f t="shared" si="0"/>
        <v>43484.25</v>
      </c>
      <c r="T37" s="10">
        <f t="shared" si="1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(E38/D38)</f>
        <v>1.572857142857143</v>
      </c>
      <c r="P38">
        <f>IFERROR(E38/G38, 0 )</f>
        <v>68.8125</v>
      </c>
      <c r="Q38" t="s">
        <v>2037</v>
      </c>
      <c r="R38" t="s">
        <v>2038</v>
      </c>
      <c r="S38" s="10">
        <f t="shared" si="0"/>
        <v>40600.25</v>
      </c>
      <c r="T38" s="10">
        <f t="shared" si="1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(E39/D39)</f>
        <v>1.3998765432098765</v>
      </c>
      <c r="P39">
        <f>IFERROR(E39/G39, 0 )</f>
        <v>105.97196261682242</v>
      </c>
      <c r="Q39" t="s">
        <v>2045</v>
      </c>
      <c r="R39" t="s">
        <v>2051</v>
      </c>
      <c r="S39" s="10">
        <f t="shared" si="0"/>
        <v>43744.208333333328</v>
      </c>
      <c r="T39" s="10">
        <f t="shared" si="1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(E40/D40)</f>
        <v>3.2532258064516131</v>
      </c>
      <c r="P40">
        <f>IFERROR(E40/G40, 0 )</f>
        <v>75.261194029850742</v>
      </c>
      <c r="Q40" t="s">
        <v>2052</v>
      </c>
      <c r="R40" t="s">
        <v>2053</v>
      </c>
      <c r="S40" s="10">
        <f t="shared" si="0"/>
        <v>40469.208333333336</v>
      </c>
      <c r="T40" s="10">
        <f t="shared" si="1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(E41/D41)</f>
        <v>0.50777777777777777</v>
      </c>
      <c r="P41">
        <f>IFERROR(E41/G41, 0 )</f>
        <v>57.125</v>
      </c>
      <c r="Q41" t="s">
        <v>2037</v>
      </c>
      <c r="R41" t="s">
        <v>2038</v>
      </c>
      <c r="S41" s="10">
        <f t="shared" si="0"/>
        <v>41330.25</v>
      </c>
      <c r="T41" s="10">
        <f t="shared" si="1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(E42/D42)</f>
        <v>1.6906818181818182</v>
      </c>
      <c r="P42">
        <f>IFERROR(E42/G42, 0 )</f>
        <v>75.141414141414145</v>
      </c>
      <c r="Q42" t="s">
        <v>2035</v>
      </c>
      <c r="R42" t="s">
        <v>2044</v>
      </c>
      <c r="S42" s="10">
        <f t="shared" si="0"/>
        <v>40334.208333333336</v>
      </c>
      <c r="T42" s="10">
        <f t="shared" si="1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(E43/D43)</f>
        <v>2.1292857142857144</v>
      </c>
      <c r="P43">
        <f>IFERROR(E43/G43, 0 )</f>
        <v>107.42342342342343</v>
      </c>
      <c r="Q43" t="s">
        <v>2033</v>
      </c>
      <c r="R43" t="s">
        <v>2034</v>
      </c>
      <c r="S43" s="10">
        <f t="shared" si="0"/>
        <v>41156.208333333336</v>
      </c>
      <c r="T43" s="10">
        <f t="shared" si="1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(E44/D44)</f>
        <v>4.4394444444444447</v>
      </c>
      <c r="P44">
        <f>IFERROR(E44/G44, 0 )</f>
        <v>35.995495495495497</v>
      </c>
      <c r="Q44" t="s">
        <v>2031</v>
      </c>
      <c r="R44" t="s">
        <v>2032</v>
      </c>
      <c r="S44" s="10">
        <f t="shared" si="0"/>
        <v>40728.208333333336</v>
      </c>
      <c r="T44" s="10">
        <f t="shared" si="1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(E45/D45)</f>
        <v>1.859390243902439</v>
      </c>
      <c r="P45">
        <f>IFERROR(E45/G45, 0 )</f>
        <v>26.998873148744366</v>
      </c>
      <c r="Q45" t="s">
        <v>2045</v>
      </c>
      <c r="R45" t="s">
        <v>2054</v>
      </c>
      <c r="S45" s="10">
        <f t="shared" si="0"/>
        <v>41844.208333333336</v>
      </c>
      <c r="T45" s="10">
        <f t="shared" si="1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(E46/D46)</f>
        <v>6.5881249999999998</v>
      </c>
      <c r="P46">
        <f>IFERROR(E46/G46, 0 )</f>
        <v>107.56122448979592</v>
      </c>
      <c r="Q46" t="s">
        <v>2045</v>
      </c>
      <c r="R46" t="s">
        <v>2051</v>
      </c>
      <c r="S46" s="10">
        <f t="shared" si="0"/>
        <v>43541.208333333328</v>
      </c>
      <c r="T46" s="10">
        <f t="shared" si="1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(E47/D47)</f>
        <v>0.4768421052631579</v>
      </c>
      <c r="P47">
        <f>IFERROR(E47/G47, 0 )</f>
        <v>94.375</v>
      </c>
      <c r="Q47" t="s">
        <v>2037</v>
      </c>
      <c r="R47" t="s">
        <v>2038</v>
      </c>
      <c r="S47" s="10">
        <f t="shared" si="0"/>
        <v>42676.208333333328</v>
      </c>
      <c r="T47" s="10">
        <f t="shared" si="1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(E48/D48)</f>
        <v>1.1478378378378378</v>
      </c>
      <c r="P48">
        <f>IFERROR(E48/G48, 0 )</f>
        <v>46.163043478260867</v>
      </c>
      <c r="Q48" t="s">
        <v>2033</v>
      </c>
      <c r="R48" t="s">
        <v>2034</v>
      </c>
      <c r="S48" s="10">
        <f t="shared" si="0"/>
        <v>40367.208333333336</v>
      </c>
      <c r="T48" s="10">
        <f t="shared" si="1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(E49/D49)</f>
        <v>4.7526666666666664</v>
      </c>
      <c r="P49">
        <f>IFERROR(E49/G49, 0 )</f>
        <v>47.845637583892618</v>
      </c>
      <c r="Q49" t="s">
        <v>2037</v>
      </c>
      <c r="R49" t="s">
        <v>2038</v>
      </c>
      <c r="S49" s="10">
        <f t="shared" si="0"/>
        <v>41727.208333333336</v>
      </c>
      <c r="T49" s="10">
        <f t="shared" si="1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(E50/D50)</f>
        <v>3.86972972972973</v>
      </c>
      <c r="P50">
        <f>IFERROR(E50/G50, 0 )</f>
        <v>53.007815713698065</v>
      </c>
      <c r="Q50" t="s">
        <v>2037</v>
      </c>
      <c r="R50" t="s">
        <v>2038</v>
      </c>
      <c r="S50" s="10">
        <f t="shared" si="0"/>
        <v>42180.208333333328</v>
      </c>
      <c r="T50" s="10">
        <f t="shared" si="1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(E51/D51)</f>
        <v>1.89625</v>
      </c>
      <c r="P51">
        <f>IFERROR(E51/G51, 0 )</f>
        <v>45.059405940594061</v>
      </c>
      <c r="Q51" t="s">
        <v>2033</v>
      </c>
      <c r="R51" t="s">
        <v>2034</v>
      </c>
      <c r="S51" s="10">
        <f t="shared" si="0"/>
        <v>43758.208333333328</v>
      </c>
      <c r="T51" s="10">
        <f t="shared" si="1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(E52/D52)</f>
        <v>0.02</v>
      </c>
      <c r="P52">
        <f>IFERROR(E52/G52, 0 )</f>
        <v>2</v>
      </c>
      <c r="Q52" t="s">
        <v>2033</v>
      </c>
      <c r="R52" t="s">
        <v>2055</v>
      </c>
      <c r="S52" s="10">
        <f t="shared" si="0"/>
        <v>41487.208333333336</v>
      </c>
      <c r="T52" s="10">
        <f t="shared" si="1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(E53/D53)</f>
        <v>0.91867805186590767</v>
      </c>
      <c r="P53">
        <f>IFERROR(E53/G53, 0 )</f>
        <v>99.006816632583508</v>
      </c>
      <c r="Q53" t="s">
        <v>2035</v>
      </c>
      <c r="R53" t="s">
        <v>2044</v>
      </c>
      <c r="S53" s="10">
        <f t="shared" si="0"/>
        <v>40995.208333333336</v>
      </c>
      <c r="T53" s="10">
        <f t="shared" si="1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(E54/D54)</f>
        <v>0.34152777777777776</v>
      </c>
      <c r="P54">
        <f>IFERROR(E54/G54, 0 )</f>
        <v>32.786666666666669</v>
      </c>
      <c r="Q54" t="s">
        <v>2037</v>
      </c>
      <c r="R54" t="s">
        <v>2038</v>
      </c>
      <c r="S54" s="10">
        <f t="shared" si="0"/>
        <v>40436.208333333336</v>
      </c>
      <c r="T54" s="10">
        <f t="shared" si="1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(E55/D55)</f>
        <v>1.4040909090909091</v>
      </c>
      <c r="P55">
        <f>IFERROR(E55/G55, 0 )</f>
        <v>59.119617224880386</v>
      </c>
      <c r="Q55" t="s">
        <v>2039</v>
      </c>
      <c r="R55" t="s">
        <v>2042</v>
      </c>
      <c r="S55" s="10">
        <f t="shared" si="0"/>
        <v>41779.208333333336</v>
      </c>
      <c r="T55" s="10">
        <f t="shared" si="1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(E56/D56)</f>
        <v>0.89866666666666661</v>
      </c>
      <c r="P56">
        <f>IFERROR(E56/G56, 0 )</f>
        <v>44.93333333333333</v>
      </c>
      <c r="Q56" t="s">
        <v>2035</v>
      </c>
      <c r="R56" t="s">
        <v>2044</v>
      </c>
      <c r="S56" s="10">
        <f t="shared" si="0"/>
        <v>43170.25</v>
      </c>
      <c r="T56" s="10">
        <f t="shared" si="1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(E57/D57)</f>
        <v>1.7796969696969698</v>
      </c>
      <c r="P57">
        <f>IFERROR(E57/G57, 0 )</f>
        <v>89.664122137404576</v>
      </c>
      <c r="Q57" t="s">
        <v>2033</v>
      </c>
      <c r="R57" t="s">
        <v>2056</v>
      </c>
      <c r="S57" s="10">
        <f t="shared" si="0"/>
        <v>43311.208333333328</v>
      </c>
      <c r="T57" s="10">
        <f t="shared" si="1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(E58/D58)</f>
        <v>1.436625</v>
      </c>
      <c r="P58">
        <f>IFERROR(E58/G58, 0 )</f>
        <v>70.079268292682926</v>
      </c>
      <c r="Q58" t="s">
        <v>2035</v>
      </c>
      <c r="R58" t="s">
        <v>2044</v>
      </c>
      <c r="S58" s="10">
        <f t="shared" si="0"/>
        <v>42014.25</v>
      </c>
      <c r="T58" s="10">
        <f t="shared" si="1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(E59/D59)</f>
        <v>2.1527586206896552</v>
      </c>
      <c r="P59">
        <f>IFERROR(E59/G59, 0 )</f>
        <v>31.059701492537314</v>
      </c>
      <c r="Q59" t="s">
        <v>2048</v>
      </c>
      <c r="R59" t="s">
        <v>2049</v>
      </c>
      <c r="S59" s="10">
        <f t="shared" si="0"/>
        <v>42979.208333333328</v>
      </c>
      <c r="T59" s="10">
        <f t="shared" si="1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(E60/D60)</f>
        <v>2.2711111111111113</v>
      </c>
      <c r="P60">
        <f>IFERROR(E60/G60, 0 )</f>
        <v>29.061611374407583</v>
      </c>
      <c r="Q60" t="s">
        <v>2037</v>
      </c>
      <c r="R60" t="s">
        <v>2038</v>
      </c>
      <c r="S60" s="10">
        <f t="shared" si="0"/>
        <v>42268.208333333328</v>
      </c>
      <c r="T60" s="10">
        <f t="shared" si="1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(E61/D61)</f>
        <v>2.7507142857142859</v>
      </c>
      <c r="P61">
        <f>IFERROR(E61/G61, 0 )</f>
        <v>30.0859375</v>
      </c>
      <c r="Q61" t="s">
        <v>2037</v>
      </c>
      <c r="R61" t="s">
        <v>2038</v>
      </c>
      <c r="S61" s="10">
        <f t="shared" si="0"/>
        <v>42898.208333333328</v>
      </c>
      <c r="T61" s="10">
        <f t="shared" si="1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(E62/D62)</f>
        <v>1.4437048832271762</v>
      </c>
      <c r="P62">
        <f>IFERROR(E62/G62, 0 )</f>
        <v>84.998125000000002</v>
      </c>
      <c r="Q62" t="s">
        <v>2037</v>
      </c>
      <c r="R62" t="s">
        <v>2038</v>
      </c>
      <c r="S62" s="10">
        <f t="shared" si="0"/>
        <v>41107.208333333336</v>
      </c>
      <c r="T62" s="10">
        <f t="shared" si="1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(E63/D63)</f>
        <v>0.92745983935742971</v>
      </c>
      <c r="P63">
        <f>IFERROR(E63/G63, 0 )</f>
        <v>82.001775410563695</v>
      </c>
      <c r="Q63" t="s">
        <v>2037</v>
      </c>
      <c r="R63" t="s">
        <v>2038</v>
      </c>
      <c r="S63" s="10">
        <f t="shared" si="0"/>
        <v>40595.25</v>
      </c>
      <c r="T63" s="10">
        <f t="shared" si="1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(E64/D64)</f>
        <v>7.226</v>
      </c>
      <c r="P64">
        <f>IFERROR(E64/G64, 0 )</f>
        <v>58.040160642570278</v>
      </c>
      <c r="Q64" t="s">
        <v>2035</v>
      </c>
      <c r="R64" t="s">
        <v>2036</v>
      </c>
      <c r="S64" s="10">
        <f t="shared" si="0"/>
        <v>42160.208333333328</v>
      </c>
      <c r="T64" s="10">
        <f t="shared" si="1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(E65/D65)</f>
        <v>0.11851063829787234</v>
      </c>
      <c r="P65">
        <f>IFERROR(E65/G65, 0 )</f>
        <v>111.4</v>
      </c>
      <c r="Q65" t="s">
        <v>2037</v>
      </c>
      <c r="R65" t="s">
        <v>2038</v>
      </c>
      <c r="S65" s="10">
        <f t="shared" si="0"/>
        <v>42853.208333333328</v>
      </c>
      <c r="T65" s="10">
        <f t="shared" si="1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(E66/D66)</f>
        <v>0.97642857142857142</v>
      </c>
      <c r="P66">
        <f>IFERROR(E66/G66, 0 )</f>
        <v>71.94736842105263</v>
      </c>
      <c r="Q66" t="s">
        <v>2035</v>
      </c>
      <c r="R66" t="s">
        <v>2036</v>
      </c>
      <c r="S66" s="10">
        <f t="shared" si="0"/>
        <v>43283.208333333328</v>
      </c>
      <c r="T66" s="10">
        <f t="shared" si="1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(E67/D67)</f>
        <v>2.3614754098360655</v>
      </c>
      <c r="P67">
        <f>IFERROR(E67/G67, 0 )</f>
        <v>61.038135593220339</v>
      </c>
      <c r="Q67" t="s">
        <v>2037</v>
      </c>
      <c r="R67" t="s">
        <v>2038</v>
      </c>
      <c r="S67" s="10">
        <f t="shared" ref="S67:S130" si="2">(((J67/60)/60)/24)+DATE(1970,1,1)</f>
        <v>40570.25</v>
      </c>
      <c r="T67" s="10">
        <f t="shared" ref="T67:T130" si="3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(E68/D68)</f>
        <v>0.45068965517241377</v>
      </c>
      <c r="P68">
        <f>IFERROR(E68/G68, 0 )</f>
        <v>108.91666666666667</v>
      </c>
      <c r="Q68" t="s">
        <v>2037</v>
      </c>
      <c r="R68" t="s">
        <v>2038</v>
      </c>
      <c r="S68" s="10">
        <f t="shared" si="2"/>
        <v>42102.208333333328</v>
      </c>
      <c r="T68" s="10">
        <f t="shared" si="3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(E69/D69)</f>
        <v>1.6238567493112948</v>
      </c>
      <c r="P69">
        <f>IFERROR(E69/G69, 0 )</f>
        <v>29.001722017220171</v>
      </c>
      <c r="Q69" t="s">
        <v>2035</v>
      </c>
      <c r="R69" t="s">
        <v>2044</v>
      </c>
      <c r="S69" s="10">
        <f t="shared" si="2"/>
        <v>40203.25</v>
      </c>
      <c r="T69" s="10">
        <f t="shared" si="3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(E70/D70)</f>
        <v>2.5452631578947367</v>
      </c>
      <c r="P70">
        <f>IFERROR(E70/G70, 0 )</f>
        <v>58.975609756097562</v>
      </c>
      <c r="Q70" t="s">
        <v>2037</v>
      </c>
      <c r="R70" t="s">
        <v>2038</v>
      </c>
      <c r="S70" s="10">
        <f t="shared" si="2"/>
        <v>42943.208333333328</v>
      </c>
      <c r="T70" s="10">
        <f t="shared" si="3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(E71/D71)</f>
        <v>0.24063291139240506</v>
      </c>
      <c r="P71">
        <f>IFERROR(E71/G71, 0 )</f>
        <v>111.82352941176471</v>
      </c>
      <c r="Q71" t="s">
        <v>2037</v>
      </c>
      <c r="R71" t="s">
        <v>2038</v>
      </c>
      <c r="S71" s="10">
        <f t="shared" si="2"/>
        <v>40531.25</v>
      </c>
      <c r="T71" s="10">
        <f t="shared" si="3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(E72/D72)</f>
        <v>1.2374140625000001</v>
      </c>
      <c r="P72">
        <f>IFERROR(E72/G72, 0 )</f>
        <v>63.995555555555555</v>
      </c>
      <c r="Q72" t="s">
        <v>2037</v>
      </c>
      <c r="R72" t="s">
        <v>2038</v>
      </c>
      <c r="S72" s="10">
        <f t="shared" si="2"/>
        <v>40484.208333333336</v>
      </c>
      <c r="T72" s="10">
        <f t="shared" si="3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(E73/D73)</f>
        <v>1.0806666666666667</v>
      </c>
      <c r="P73">
        <f>IFERROR(E73/G73, 0 )</f>
        <v>85.315789473684205</v>
      </c>
      <c r="Q73" t="s">
        <v>2037</v>
      </c>
      <c r="R73" t="s">
        <v>2038</v>
      </c>
      <c r="S73" s="10">
        <f t="shared" si="2"/>
        <v>43799.25</v>
      </c>
      <c r="T73" s="10">
        <f t="shared" si="3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(E74/D74)</f>
        <v>6.7033333333333331</v>
      </c>
      <c r="P74">
        <f>IFERROR(E74/G74, 0 )</f>
        <v>74.481481481481481</v>
      </c>
      <c r="Q74" t="s">
        <v>2039</v>
      </c>
      <c r="R74" t="s">
        <v>2047</v>
      </c>
      <c r="S74" s="10">
        <f t="shared" si="2"/>
        <v>42186.208333333328</v>
      </c>
      <c r="T74" s="10">
        <f t="shared" si="3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(E75/D75)</f>
        <v>6.609285714285714</v>
      </c>
      <c r="P75">
        <f>IFERROR(E75/G75, 0 )</f>
        <v>105.14772727272727</v>
      </c>
      <c r="Q75" t="s">
        <v>2033</v>
      </c>
      <c r="R75" t="s">
        <v>2056</v>
      </c>
      <c r="S75" s="10">
        <f t="shared" si="2"/>
        <v>42701.25</v>
      </c>
      <c r="T75" s="10">
        <f t="shared" si="3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(E76/D76)</f>
        <v>1.2246153846153847</v>
      </c>
      <c r="P76">
        <f>IFERROR(E76/G76, 0 )</f>
        <v>56.188235294117646</v>
      </c>
      <c r="Q76" t="s">
        <v>2033</v>
      </c>
      <c r="R76" t="s">
        <v>2055</v>
      </c>
      <c r="S76" s="10">
        <f t="shared" si="2"/>
        <v>42456.208333333328</v>
      </c>
      <c r="T76" s="10">
        <f t="shared" si="3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(E77/D77)</f>
        <v>1.5057731958762886</v>
      </c>
      <c r="P77">
        <f>IFERROR(E77/G77, 0 )</f>
        <v>85.917647058823533</v>
      </c>
      <c r="Q77" t="s">
        <v>2052</v>
      </c>
      <c r="R77" t="s">
        <v>2053</v>
      </c>
      <c r="S77" s="10">
        <f t="shared" si="2"/>
        <v>43296.208333333328</v>
      </c>
      <c r="T77" s="10">
        <f t="shared" si="3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(E78/D78)</f>
        <v>0.78106590724165992</v>
      </c>
      <c r="P78">
        <f>IFERROR(E78/G78, 0 )</f>
        <v>57.00296912114014</v>
      </c>
      <c r="Q78" t="s">
        <v>2037</v>
      </c>
      <c r="R78" t="s">
        <v>2038</v>
      </c>
      <c r="S78" s="10">
        <f t="shared" si="2"/>
        <v>42027.25</v>
      </c>
      <c r="T78" s="10">
        <f t="shared" si="3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(E79/D79)</f>
        <v>0.46947368421052632</v>
      </c>
      <c r="P79">
        <f>IFERROR(E79/G79, 0 )</f>
        <v>79.642857142857139</v>
      </c>
      <c r="Q79" t="s">
        <v>2039</v>
      </c>
      <c r="R79" t="s">
        <v>2047</v>
      </c>
      <c r="S79" s="10">
        <f t="shared" si="2"/>
        <v>40448.208333333336</v>
      </c>
      <c r="T79" s="10">
        <f t="shared" si="3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(E80/D80)</f>
        <v>3.008</v>
      </c>
      <c r="P80">
        <f>IFERROR(E80/G80, 0 )</f>
        <v>41.018181818181816</v>
      </c>
      <c r="Q80" t="s">
        <v>2045</v>
      </c>
      <c r="R80" t="s">
        <v>2057</v>
      </c>
      <c r="S80" s="10">
        <f t="shared" si="2"/>
        <v>43206.208333333328</v>
      </c>
      <c r="T80" s="10">
        <f t="shared" si="3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(E81/D81)</f>
        <v>0.6959861591695502</v>
      </c>
      <c r="P81">
        <f>IFERROR(E81/G81, 0 )</f>
        <v>48.004773269689736</v>
      </c>
      <c r="Q81" t="s">
        <v>2037</v>
      </c>
      <c r="R81" t="s">
        <v>2038</v>
      </c>
      <c r="S81" s="10">
        <f t="shared" si="2"/>
        <v>43267.208333333328</v>
      </c>
      <c r="T81" s="10">
        <f t="shared" si="3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(E82/D82)</f>
        <v>6.374545454545455</v>
      </c>
      <c r="P82">
        <f>IFERROR(E82/G82, 0 )</f>
        <v>55.212598425196852</v>
      </c>
      <c r="Q82" t="s">
        <v>2048</v>
      </c>
      <c r="R82" t="s">
        <v>2049</v>
      </c>
      <c r="S82" s="10">
        <f t="shared" si="2"/>
        <v>42976.208333333328</v>
      </c>
      <c r="T82" s="10">
        <f t="shared" si="3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(E83/D83)</f>
        <v>2.253392857142857</v>
      </c>
      <c r="P83">
        <f>IFERROR(E83/G83, 0 )</f>
        <v>92.109489051094897</v>
      </c>
      <c r="Q83" t="s">
        <v>2033</v>
      </c>
      <c r="R83" t="s">
        <v>2034</v>
      </c>
      <c r="S83" s="10">
        <f t="shared" si="2"/>
        <v>43062.25</v>
      </c>
      <c r="T83" s="10">
        <f t="shared" si="3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(E84/D84)</f>
        <v>14.973000000000001</v>
      </c>
      <c r="P84">
        <f>IFERROR(E84/G84, 0 )</f>
        <v>83.183333333333337</v>
      </c>
      <c r="Q84" t="s">
        <v>2048</v>
      </c>
      <c r="R84" t="s">
        <v>2049</v>
      </c>
      <c r="S84" s="10">
        <f t="shared" si="2"/>
        <v>43482.25</v>
      </c>
      <c r="T84" s="10">
        <f t="shared" si="3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(E85/D85)</f>
        <v>0.37590225563909774</v>
      </c>
      <c r="P85">
        <f>IFERROR(E85/G85, 0 )</f>
        <v>39.996000000000002</v>
      </c>
      <c r="Q85" t="s">
        <v>2033</v>
      </c>
      <c r="R85" t="s">
        <v>2041</v>
      </c>
      <c r="S85" s="10">
        <f t="shared" si="2"/>
        <v>42579.208333333328</v>
      </c>
      <c r="T85" s="10">
        <f t="shared" si="3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(E86/D86)</f>
        <v>1.3236942675159236</v>
      </c>
      <c r="P86">
        <f>IFERROR(E86/G86, 0 )</f>
        <v>111.1336898395722</v>
      </c>
      <c r="Q86" t="s">
        <v>2035</v>
      </c>
      <c r="R86" t="s">
        <v>2044</v>
      </c>
      <c r="S86" s="10">
        <f t="shared" si="2"/>
        <v>41118.208333333336</v>
      </c>
      <c r="T86" s="10">
        <f t="shared" si="3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(E87/D87)</f>
        <v>1.3122448979591836</v>
      </c>
      <c r="P87">
        <f>IFERROR(E87/G87, 0 )</f>
        <v>90.563380281690144</v>
      </c>
      <c r="Q87" t="s">
        <v>2033</v>
      </c>
      <c r="R87" t="s">
        <v>2043</v>
      </c>
      <c r="S87" s="10">
        <f t="shared" si="2"/>
        <v>40797.208333333336</v>
      </c>
      <c r="T87" s="10">
        <f t="shared" si="3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(E88/D88)</f>
        <v>1.6763513513513513</v>
      </c>
      <c r="P88">
        <f>IFERROR(E88/G88, 0 )</f>
        <v>61.108374384236456</v>
      </c>
      <c r="Q88" t="s">
        <v>2037</v>
      </c>
      <c r="R88" t="s">
        <v>2038</v>
      </c>
      <c r="S88" s="10">
        <f t="shared" si="2"/>
        <v>42128.208333333328</v>
      </c>
      <c r="T88" s="10">
        <f t="shared" si="3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(E89/D89)</f>
        <v>0.6198488664987406</v>
      </c>
      <c r="P89">
        <f>IFERROR(E89/G89, 0 )</f>
        <v>83.022941970310384</v>
      </c>
      <c r="Q89" t="s">
        <v>2033</v>
      </c>
      <c r="R89" t="s">
        <v>2034</v>
      </c>
      <c r="S89" s="10">
        <f t="shared" si="2"/>
        <v>40610.25</v>
      </c>
      <c r="T89" s="10">
        <f t="shared" si="3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(E90/D90)</f>
        <v>2.6074999999999999</v>
      </c>
      <c r="P90">
        <f>IFERROR(E90/G90, 0 )</f>
        <v>110.76106194690266</v>
      </c>
      <c r="Q90" t="s">
        <v>2045</v>
      </c>
      <c r="R90" t="s">
        <v>2057</v>
      </c>
      <c r="S90" s="10">
        <f t="shared" si="2"/>
        <v>42110.208333333328</v>
      </c>
      <c r="T90" s="10">
        <f t="shared" si="3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(E91/D91)</f>
        <v>2.5258823529411765</v>
      </c>
      <c r="P91">
        <f>IFERROR(E91/G91, 0 )</f>
        <v>89.458333333333329</v>
      </c>
      <c r="Q91" t="s">
        <v>2037</v>
      </c>
      <c r="R91" t="s">
        <v>2038</v>
      </c>
      <c r="S91" s="10">
        <f t="shared" si="2"/>
        <v>40283.208333333336</v>
      </c>
      <c r="T91" s="10">
        <f t="shared" si="3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(E92/D92)</f>
        <v>0.7861538461538462</v>
      </c>
      <c r="P92">
        <f>IFERROR(E92/G92, 0 )</f>
        <v>57.849056603773583</v>
      </c>
      <c r="Q92" t="s">
        <v>2037</v>
      </c>
      <c r="R92" t="s">
        <v>2038</v>
      </c>
      <c r="S92" s="10">
        <f t="shared" si="2"/>
        <v>42425.25</v>
      </c>
      <c r="T92" s="10">
        <f t="shared" si="3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(E93/D93)</f>
        <v>0.48404406999351912</v>
      </c>
      <c r="P93">
        <f>IFERROR(E93/G93, 0 )</f>
        <v>109.99705449189985</v>
      </c>
      <c r="Q93" t="s">
        <v>2045</v>
      </c>
      <c r="R93" t="s">
        <v>2057</v>
      </c>
      <c r="S93" s="10">
        <f t="shared" si="2"/>
        <v>42588.208333333328</v>
      </c>
      <c r="T93" s="10">
        <f t="shared" si="3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(E94/D94)</f>
        <v>2.5887500000000001</v>
      </c>
      <c r="P94">
        <f>IFERROR(E94/G94, 0 )</f>
        <v>103.96586345381526</v>
      </c>
      <c r="Q94" t="s">
        <v>2048</v>
      </c>
      <c r="R94" t="s">
        <v>2049</v>
      </c>
      <c r="S94" s="10">
        <f t="shared" si="2"/>
        <v>40352.208333333336</v>
      </c>
      <c r="T94" s="10">
        <f t="shared" si="3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(E95/D95)</f>
        <v>0.60548713235294116</v>
      </c>
      <c r="P95">
        <f>IFERROR(E95/G95, 0 )</f>
        <v>107.99508196721311</v>
      </c>
      <c r="Q95" t="s">
        <v>2037</v>
      </c>
      <c r="R95" t="s">
        <v>2038</v>
      </c>
      <c r="S95" s="10">
        <f t="shared" si="2"/>
        <v>41202.208333333336</v>
      </c>
      <c r="T95" s="10">
        <f t="shared" si="3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(E96/D96)</f>
        <v>3.036896551724138</v>
      </c>
      <c r="P96">
        <f>IFERROR(E96/G96, 0 )</f>
        <v>48.927777777777777</v>
      </c>
      <c r="Q96" t="s">
        <v>2035</v>
      </c>
      <c r="R96" t="s">
        <v>2036</v>
      </c>
      <c r="S96" s="10">
        <f t="shared" si="2"/>
        <v>43562.208333333328</v>
      </c>
      <c r="T96" s="10">
        <f t="shared" si="3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(E97/D97)</f>
        <v>1.1299999999999999</v>
      </c>
      <c r="P97">
        <f>IFERROR(E97/G97, 0 )</f>
        <v>37.666666666666664</v>
      </c>
      <c r="Q97" t="s">
        <v>2039</v>
      </c>
      <c r="R97" t="s">
        <v>2040</v>
      </c>
      <c r="S97" s="10">
        <f t="shared" si="2"/>
        <v>43752.208333333328</v>
      </c>
      <c r="T97" s="10">
        <f t="shared" si="3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(E98/D98)</f>
        <v>2.1737876614060259</v>
      </c>
      <c r="P98">
        <f>IFERROR(E98/G98, 0 )</f>
        <v>64.999141999141997</v>
      </c>
      <c r="Q98" t="s">
        <v>2037</v>
      </c>
      <c r="R98" t="s">
        <v>2038</v>
      </c>
      <c r="S98" s="10">
        <f t="shared" si="2"/>
        <v>40612.25</v>
      </c>
      <c r="T98" s="10">
        <f t="shared" si="3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(E99/D99)</f>
        <v>9.2669230769230762</v>
      </c>
      <c r="P99">
        <f>IFERROR(E99/G99, 0 )</f>
        <v>106.61061946902655</v>
      </c>
      <c r="Q99" t="s">
        <v>2031</v>
      </c>
      <c r="R99" t="s">
        <v>2032</v>
      </c>
      <c r="S99" s="10">
        <f t="shared" si="2"/>
        <v>42180.208333333328</v>
      </c>
      <c r="T99" s="10">
        <f t="shared" si="3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(E100/D100)</f>
        <v>0.33692229038854804</v>
      </c>
      <c r="P100">
        <f>IFERROR(E100/G100, 0 )</f>
        <v>27.009016393442622</v>
      </c>
      <c r="Q100" t="s">
        <v>2048</v>
      </c>
      <c r="R100" t="s">
        <v>2049</v>
      </c>
      <c r="S100" s="10">
        <f t="shared" si="2"/>
        <v>42212.208333333328</v>
      </c>
      <c r="T100" s="10">
        <f t="shared" si="3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(E101/D101)</f>
        <v>1.9672368421052631</v>
      </c>
      <c r="P101">
        <f>IFERROR(E101/G101, 0 )</f>
        <v>91.16463414634147</v>
      </c>
      <c r="Q101" t="s">
        <v>2037</v>
      </c>
      <c r="R101" t="s">
        <v>2038</v>
      </c>
      <c r="S101" s="10">
        <f t="shared" si="2"/>
        <v>41968.25</v>
      </c>
      <c r="T101" s="10">
        <f t="shared" si="3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(E102/D102)</f>
        <v>0.01</v>
      </c>
      <c r="P102">
        <f>IFERROR(E102/G102, 0 )</f>
        <v>1</v>
      </c>
      <c r="Q102" t="s">
        <v>2037</v>
      </c>
      <c r="R102" t="s">
        <v>2038</v>
      </c>
      <c r="S102" s="10">
        <f t="shared" si="2"/>
        <v>40835.208333333336</v>
      </c>
      <c r="T102" s="10">
        <f t="shared" si="3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(E103/D103)</f>
        <v>10.214444444444444</v>
      </c>
      <c r="P103">
        <f>IFERROR(E103/G103, 0 )</f>
        <v>56.054878048780488</v>
      </c>
      <c r="Q103" t="s">
        <v>2033</v>
      </c>
      <c r="R103" t="s">
        <v>2041</v>
      </c>
      <c r="S103" s="10">
        <f t="shared" si="2"/>
        <v>42056.25</v>
      </c>
      <c r="T103" s="10">
        <f t="shared" si="3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(E104/D104)</f>
        <v>2.8167567567567566</v>
      </c>
      <c r="P104">
        <f>IFERROR(E104/G104, 0 )</f>
        <v>31.017857142857142</v>
      </c>
      <c r="Q104" t="s">
        <v>2035</v>
      </c>
      <c r="R104" t="s">
        <v>2044</v>
      </c>
      <c r="S104" s="10">
        <f t="shared" si="2"/>
        <v>43234.208333333328</v>
      </c>
      <c r="T104" s="10">
        <f t="shared" si="3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(E105/D105)</f>
        <v>0.24610000000000001</v>
      </c>
      <c r="P105">
        <f>IFERROR(E105/G105, 0 )</f>
        <v>66.513513513513516</v>
      </c>
      <c r="Q105" t="s">
        <v>2033</v>
      </c>
      <c r="R105" t="s">
        <v>2041</v>
      </c>
      <c r="S105" s="10">
        <f t="shared" si="2"/>
        <v>40475.208333333336</v>
      </c>
      <c r="T105" s="10">
        <f t="shared" si="3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(E106/D106)</f>
        <v>1.4314010067114094</v>
      </c>
      <c r="P106">
        <f>IFERROR(E106/G106, 0 )</f>
        <v>89.005216484089729</v>
      </c>
      <c r="Q106" t="s">
        <v>2033</v>
      </c>
      <c r="R106" t="s">
        <v>2043</v>
      </c>
      <c r="S106" s="10">
        <f t="shared" si="2"/>
        <v>42878.208333333328</v>
      </c>
      <c r="T106" s="10">
        <f t="shared" si="3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(E107/D107)</f>
        <v>1.4454411764705883</v>
      </c>
      <c r="P107">
        <f>IFERROR(E107/G107, 0 )</f>
        <v>103.46315789473684</v>
      </c>
      <c r="Q107" t="s">
        <v>2035</v>
      </c>
      <c r="R107" t="s">
        <v>2036</v>
      </c>
      <c r="S107" s="10">
        <f t="shared" si="2"/>
        <v>41366.208333333336</v>
      </c>
      <c r="T107" s="10">
        <f t="shared" si="3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(E108/D108)</f>
        <v>3.5912820512820511</v>
      </c>
      <c r="P108">
        <f>IFERROR(E108/G108, 0 )</f>
        <v>95.278911564625844</v>
      </c>
      <c r="Q108" t="s">
        <v>2037</v>
      </c>
      <c r="R108" t="s">
        <v>2038</v>
      </c>
      <c r="S108" s="10">
        <f t="shared" si="2"/>
        <v>43716.208333333328</v>
      </c>
      <c r="T108" s="10">
        <f t="shared" si="3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(E109/D109)</f>
        <v>1.8648571428571428</v>
      </c>
      <c r="P109">
        <f>IFERROR(E109/G109, 0 )</f>
        <v>75.895348837209298</v>
      </c>
      <c r="Q109" t="s">
        <v>2037</v>
      </c>
      <c r="R109" t="s">
        <v>2038</v>
      </c>
      <c r="S109" s="10">
        <f t="shared" si="2"/>
        <v>43213.208333333328</v>
      </c>
      <c r="T109" s="10">
        <f t="shared" si="3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(E110/D110)</f>
        <v>5.9526666666666666</v>
      </c>
      <c r="P110">
        <f>IFERROR(E110/G110, 0 )</f>
        <v>107.57831325301204</v>
      </c>
      <c r="Q110" t="s">
        <v>2039</v>
      </c>
      <c r="R110" t="s">
        <v>2040</v>
      </c>
      <c r="S110" s="10">
        <f t="shared" si="2"/>
        <v>41005.208333333336</v>
      </c>
      <c r="T110" s="10">
        <f t="shared" si="3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(E111/D111)</f>
        <v>0.5921153846153846</v>
      </c>
      <c r="P111">
        <f>IFERROR(E111/G111, 0 )</f>
        <v>51.31666666666667</v>
      </c>
      <c r="Q111" t="s">
        <v>2039</v>
      </c>
      <c r="R111" t="s">
        <v>2058</v>
      </c>
      <c r="S111" s="10">
        <f t="shared" si="2"/>
        <v>41651.25</v>
      </c>
      <c r="T111" s="10">
        <f t="shared" si="3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(E112/D112)</f>
        <v>0.14962780898876404</v>
      </c>
      <c r="P112">
        <f>IFERROR(E112/G112, 0 )</f>
        <v>71.983108108108112</v>
      </c>
      <c r="Q112" t="s">
        <v>2031</v>
      </c>
      <c r="R112" t="s">
        <v>2032</v>
      </c>
      <c r="S112" s="10">
        <f t="shared" si="2"/>
        <v>43354.208333333328</v>
      </c>
      <c r="T112" s="10">
        <f t="shared" si="3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(E113/D113)</f>
        <v>1.1995602605863191</v>
      </c>
      <c r="P113">
        <f>IFERROR(E113/G113, 0 )</f>
        <v>108.95414201183432</v>
      </c>
      <c r="Q113" t="s">
        <v>2045</v>
      </c>
      <c r="R113" t="s">
        <v>2054</v>
      </c>
      <c r="S113" s="10">
        <f t="shared" si="2"/>
        <v>41174.208333333336</v>
      </c>
      <c r="T113" s="10">
        <f t="shared" si="3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(E114/D114)</f>
        <v>2.6882978723404256</v>
      </c>
      <c r="P114">
        <f>IFERROR(E114/G114, 0 )</f>
        <v>35</v>
      </c>
      <c r="Q114" t="s">
        <v>2035</v>
      </c>
      <c r="R114" t="s">
        <v>2036</v>
      </c>
      <c r="S114" s="10">
        <f t="shared" si="2"/>
        <v>41875.208333333336</v>
      </c>
      <c r="T114" s="10">
        <f t="shared" si="3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(E115/D115)</f>
        <v>3.7687878787878786</v>
      </c>
      <c r="P115">
        <f>IFERROR(E115/G115, 0 )</f>
        <v>94.938931297709928</v>
      </c>
      <c r="Q115" t="s">
        <v>2031</v>
      </c>
      <c r="R115" t="s">
        <v>2032</v>
      </c>
      <c r="S115" s="10">
        <f t="shared" si="2"/>
        <v>42990.208333333328</v>
      </c>
      <c r="T115" s="10">
        <f t="shared" si="3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(E116/D116)</f>
        <v>7.2715789473684209</v>
      </c>
      <c r="P116">
        <f>IFERROR(E116/G116, 0 )</f>
        <v>109.65079365079364</v>
      </c>
      <c r="Q116" t="s">
        <v>2035</v>
      </c>
      <c r="R116" t="s">
        <v>2044</v>
      </c>
      <c r="S116" s="10">
        <f t="shared" si="2"/>
        <v>43564.208333333328</v>
      </c>
      <c r="T116" s="10">
        <f t="shared" si="3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(E117/D117)</f>
        <v>0.87211757648470301</v>
      </c>
      <c r="P117">
        <f>IFERROR(E117/G117, 0 )</f>
        <v>44.001815980629537</v>
      </c>
      <c r="Q117" t="s">
        <v>2045</v>
      </c>
      <c r="R117" t="s">
        <v>2051</v>
      </c>
      <c r="S117" s="10">
        <f t="shared" si="2"/>
        <v>43056.25</v>
      </c>
      <c r="T117" s="10">
        <f t="shared" si="3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(E118/D118)</f>
        <v>0.88</v>
      </c>
      <c r="P118">
        <f>IFERROR(E118/G118, 0 )</f>
        <v>86.794520547945211</v>
      </c>
      <c r="Q118" t="s">
        <v>2037</v>
      </c>
      <c r="R118" t="s">
        <v>2038</v>
      </c>
      <c r="S118" s="10">
        <f t="shared" si="2"/>
        <v>42265.208333333328</v>
      </c>
      <c r="T118" s="10">
        <f t="shared" si="3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(E119/D119)</f>
        <v>1.7393877551020409</v>
      </c>
      <c r="P119">
        <f>IFERROR(E119/G119, 0 )</f>
        <v>30.992727272727272</v>
      </c>
      <c r="Q119" t="s">
        <v>2039</v>
      </c>
      <c r="R119" t="s">
        <v>2058</v>
      </c>
      <c r="S119" s="10">
        <f t="shared" si="2"/>
        <v>40808.208333333336</v>
      </c>
      <c r="T119" s="10">
        <f t="shared" si="3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(E120/D120)</f>
        <v>1.1761111111111111</v>
      </c>
      <c r="P120">
        <f>IFERROR(E120/G120, 0 )</f>
        <v>94.791044776119406</v>
      </c>
      <c r="Q120" t="s">
        <v>2052</v>
      </c>
      <c r="R120" t="s">
        <v>2053</v>
      </c>
      <c r="S120" s="10">
        <f t="shared" si="2"/>
        <v>41665.25</v>
      </c>
      <c r="T120" s="10">
        <f t="shared" si="3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(E121/D121)</f>
        <v>2.1496</v>
      </c>
      <c r="P121">
        <f>IFERROR(E121/G121, 0 )</f>
        <v>69.79220779220779</v>
      </c>
      <c r="Q121" t="s">
        <v>2039</v>
      </c>
      <c r="R121" t="s">
        <v>2040</v>
      </c>
      <c r="S121" s="10">
        <f t="shared" si="2"/>
        <v>41806.208333333336</v>
      </c>
      <c r="T121" s="10">
        <f t="shared" si="3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(E122/D122)</f>
        <v>1.4949667110519307</v>
      </c>
      <c r="P122">
        <f>IFERROR(E122/G122, 0 )</f>
        <v>63.003367003367003</v>
      </c>
      <c r="Q122" t="s">
        <v>2048</v>
      </c>
      <c r="R122" t="s">
        <v>2059</v>
      </c>
      <c r="S122" s="10">
        <f t="shared" si="2"/>
        <v>42111.208333333328</v>
      </c>
      <c r="T122" s="10">
        <f t="shared" si="3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(E123/D123)</f>
        <v>2.1933995584988963</v>
      </c>
      <c r="P123">
        <f>IFERROR(E123/G123, 0 )</f>
        <v>110.0343300110742</v>
      </c>
      <c r="Q123" t="s">
        <v>2048</v>
      </c>
      <c r="R123" t="s">
        <v>2049</v>
      </c>
      <c r="S123" s="10">
        <f t="shared" si="2"/>
        <v>41917.208333333336</v>
      </c>
      <c r="T123" s="10">
        <f t="shared" si="3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(E124/D124)</f>
        <v>0.64367690058479532</v>
      </c>
      <c r="P124">
        <f>IFERROR(E124/G124, 0 )</f>
        <v>25.997933274284026</v>
      </c>
      <c r="Q124" t="s">
        <v>2045</v>
      </c>
      <c r="R124" t="s">
        <v>2051</v>
      </c>
      <c r="S124" s="10">
        <f t="shared" si="2"/>
        <v>41970.25</v>
      </c>
      <c r="T124" s="10">
        <f t="shared" si="3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(E125/D125)</f>
        <v>0.18622397298818233</v>
      </c>
      <c r="P125">
        <f>IFERROR(E125/G125, 0 )</f>
        <v>49.987915407854985</v>
      </c>
      <c r="Q125" t="s">
        <v>2037</v>
      </c>
      <c r="R125" t="s">
        <v>2038</v>
      </c>
      <c r="S125" s="10">
        <f t="shared" si="2"/>
        <v>42332.25</v>
      </c>
      <c r="T125" s="10">
        <f t="shared" si="3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(E126/D126)</f>
        <v>3.6776923076923076</v>
      </c>
      <c r="P126">
        <f>IFERROR(E126/G126, 0 )</f>
        <v>101.72340425531915</v>
      </c>
      <c r="Q126" t="s">
        <v>2052</v>
      </c>
      <c r="R126" t="s">
        <v>2053</v>
      </c>
      <c r="S126" s="10">
        <f t="shared" si="2"/>
        <v>43598.208333333328</v>
      </c>
      <c r="T126" s="10">
        <f t="shared" si="3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(E127/D127)</f>
        <v>1.5990566037735849</v>
      </c>
      <c r="P127">
        <f>IFERROR(E127/G127, 0 )</f>
        <v>47.083333333333336</v>
      </c>
      <c r="Q127" t="s">
        <v>2037</v>
      </c>
      <c r="R127" t="s">
        <v>2038</v>
      </c>
      <c r="S127" s="10">
        <f t="shared" si="2"/>
        <v>43362.208333333328</v>
      </c>
      <c r="T127" s="10">
        <f t="shared" si="3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(E128/D128)</f>
        <v>0.38633185349611543</v>
      </c>
      <c r="P128">
        <f>IFERROR(E128/G128, 0 )</f>
        <v>89.944444444444443</v>
      </c>
      <c r="Q128" t="s">
        <v>2037</v>
      </c>
      <c r="R128" t="s">
        <v>2038</v>
      </c>
      <c r="S128" s="10">
        <f t="shared" si="2"/>
        <v>42596.208333333328</v>
      </c>
      <c r="T128" s="10">
        <f t="shared" si="3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(E129/D129)</f>
        <v>0.51421511627906979</v>
      </c>
      <c r="P129">
        <f>IFERROR(E129/G129, 0 )</f>
        <v>78.96875</v>
      </c>
      <c r="Q129" t="s">
        <v>2037</v>
      </c>
      <c r="R129" t="s">
        <v>2038</v>
      </c>
      <c r="S129" s="10">
        <f t="shared" si="2"/>
        <v>40310.208333333336</v>
      </c>
      <c r="T129" s="10">
        <f t="shared" si="3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(E130/D130)</f>
        <v>0.60334277620396604</v>
      </c>
      <c r="P130">
        <f>IFERROR(E130/G130, 0 )</f>
        <v>80.067669172932327</v>
      </c>
      <c r="Q130" t="s">
        <v>2033</v>
      </c>
      <c r="R130" t="s">
        <v>2034</v>
      </c>
      <c r="S130" s="10">
        <f t="shared" si="2"/>
        <v>40417.208333333336</v>
      </c>
      <c r="T130" s="10">
        <f t="shared" si="3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(E131/D131)</f>
        <v>3.2026936026936029E-2</v>
      </c>
      <c r="P131">
        <f>IFERROR(E131/G131, 0 )</f>
        <v>86.472727272727269</v>
      </c>
      <c r="Q131" t="s">
        <v>2031</v>
      </c>
      <c r="R131" t="s">
        <v>2032</v>
      </c>
      <c r="S131" s="10">
        <f t="shared" ref="S131:S194" si="4">(((J131/60)/60)/24)+DATE(1970,1,1)</f>
        <v>42038.25</v>
      </c>
      <c r="T131" s="10">
        <f t="shared" ref="T131:T194" si="5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(E132/D132)</f>
        <v>1.5546875</v>
      </c>
      <c r="P132">
        <f>IFERROR(E132/G132, 0 )</f>
        <v>28.001876172607879</v>
      </c>
      <c r="Q132" t="s">
        <v>2039</v>
      </c>
      <c r="R132" t="s">
        <v>2042</v>
      </c>
      <c r="S132" s="10">
        <f t="shared" si="4"/>
        <v>40842.208333333336</v>
      </c>
      <c r="T132" s="10">
        <f t="shared" si="5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(E133/D133)</f>
        <v>1.0085974499089254</v>
      </c>
      <c r="P133">
        <f>IFERROR(E133/G133, 0 )</f>
        <v>67.996725337699544</v>
      </c>
      <c r="Q133" t="s">
        <v>2035</v>
      </c>
      <c r="R133" t="s">
        <v>2036</v>
      </c>
      <c r="S133" s="10">
        <f t="shared" si="4"/>
        <v>41607.25</v>
      </c>
      <c r="T133" s="10">
        <f t="shared" si="5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(E134/D134)</f>
        <v>1.1618181818181819</v>
      </c>
      <c r="P134">
        <f>IFERROR(E134/G134, 0 )</f>
        <v>43.078651685393261</v>
      </c>
      <c r="Q134" t="s">
        <v>2037</v>
      </c>
      <c r="R134" t="s">
        <v>2038</v>
      </c>
      <c r="S134" s="10">
        <f t="shared" si="4"/>
        <v>43112.25</v>
      </c>
      <c r="T134" s="10">
        <f t="shared" si="5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(E135/D135)</f>
        <v>3.1077777777777778</v>
      </c>
      <c r="P135">
        <f>IFERROR(E135/G135, 0 )</f>
        <v>87.95597484276729</v>
      </c>
      <c r="Q135" t="s">
        <v>2033</v>
      </c>
      <c r="R135" t="s">
        <v>2060</v>
      </c>
      <c r="S135" s="10">
        <f t="shared" si="4"/>
        <v>40767.208333333336</v>
      </c>
      <c r="T135" s="10">
        <f t="shared" si="5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(E136/D136)</f>
        <v>0.89736683417085428</v>
      </c>
      <c r="P136">
        <f>IFERROR(E136/G136, 0 )</f>
        <v>94.987234042553197</v>
      </c>
      <c r="Q136" t="s">
        <v>2039</v>
      </c>
      <c r="R136" t="s">
        <v>2040</v>
      </c>
      <c r="S136" s="10">
        <f t="shared" si="4"/>
        <v>40713.208333333336</v>
      </c>
      <c r="T136" s="10">
        <f t="shared" si="5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(E137/D137)</f>
        <v>0.71272727272727276</v>
      </c>
      <c r="P137">
        <f>IFERROR(E137/G137, 0 )</f>
        <v>46.905982905982903</v>
      </c>
      <c r="Q137" t="s">
        <v>2037</v>
      </c>
      <c r="R137" t="s">
        <v>2038</v>
      </c>
      <c r="S137" s="10">
        <f t="shared" si="4"/>
        <v>41340.25</v>
      </c>
      <c r="T137" s="10">
        <f t="shared" si="5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(E138/D138)</f>
        <v>3.2862318840579711E-2</v>
      </c>
      <c r="P138">
        <f>IFERROR(E138/G138, 0 )</f>
        <v>46.913793103448278</v>
      </c>
      <c r="Q138" t="s">
        <v>2039</v>
      </c>
      <c r="R138" t="s">
        <v>2042</v>
      </c>
      <c r="S138" s="10">
        <f t="shared" si="4"/>
        <v>41797.208333333336</v>
      </c>
      <c r="T138" s="10">
        <f t="shared" si="5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(E139/D139)</f>
        <v>2.617777777777778</v>
      </c>
      <c r="P139">
        <f>IFERROR(E139/G139, 0 )</f>
        <v>94.24</v>
      </c>
      <c r="Q139" t="s">
        <v>2045</v>
      </c>
      <c r="R139" t="s">
        <v>2046</v>
      </c>
      <c r="S139" s="10">
        <f t="shared" si="4"/>
        <v>40457.208333333336</v>
      </c>
      <c r="T139" s="10">
        <f t="shared" si="5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(E140/D140)</f>
        <v>0.96</v>
      </c>
      <c r="P140">
        <f>IFERROR(E140/G140, 0 )</f>
        <v>80.139130434782615</v>
      </c>
      <c r="Q140" t="s">
        <v>2048</v>
      </c>
      <c r="R140" t="s">
        <v>2059</v>
      </c>
      <c r="S140" s="10">
        <f t="shared" si="4"/>
        <v>41180.208333333336</v>
      </c>
      <c r="T140" s="10">
        <f t="shared" si="5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(E141/D141)</f>
        <v>0.20896851248642778</v>
      </c>
      <c r="P141">
        <f>IFERROR(E141/G141, 0 )</f>
        <v>59.036809815950917</v>
      </c>
      <c r="Q141" t="s">
        <v>2035</v>
      </c>
      <c r="R141" t="s">
        <v>2044</v>
      </c>
      <c r="S141" s="10">
        <f t="shared" si="4"/>
        <v>42115.208333333328</v>
      </c>
      <c r="T141" s="10">
        <f t="shared" si="5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(E142/D142)</f>
        <v>2.2316363636363636</v>
      </c>
      <c r="P142">
        <f>IFERROR(E142/G142, 0 )</f>
        <v>65.989247311827953</v>
      </c>
      <c r="Q142" t="s">
        <v>2039</v>
      </c>
      <c r="R142" t="s">
        <v>2040</v>
      </c>
      <c r="S142" s="10">
        <f t="shared" si="4"/>
        <v>43156.25</v>
      </c>
      <c r="T142" s="10">
        <f t="shared" si="5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(E143/D143)</f>
        <v>1.0159097978227061</v>
      </c>
      <c r="P143">
        <f>IFERROR(E143/G143, 0 )</f>
        <v>60.992530345471522</v>
      </c>
      <c r="Q143" t="s">
        <v>2035</v>
      </c>
      <c r="R143" t="s">
        <v>2036</v>
      </c>
      <c r="S143" s="10">
        <f t="shared" si="4"/>
        <v>42167.208333333328</v>
      </c>
      <c r="T143" s="10">
        <f t="shared" si="5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(E144/D144)</f>
        <v>2.3003999999999998</v>
      </c>
      <c r="P144">
        <f>IFERROR(E144/G144, 0 )</f>
        <v>98.307692307692307</v>
      </c>
      <c r="Q144" t="s">
        <v>2035</v>
      </c>
      <c r="R144" t="s">
        <v>2036</v>
      </c>
      <c r="S144" s="10">
        <f t="shared" si="4"/>
        <v>41005.208333333336</v>
      </c>
      <c r="T144" s="10">
        <f t="shared" si="5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(E145/D145)</f>
        <v>1.355925925925926</v>
      </c>
      <c r="P145">
        <f>IFERROR(E145/G145, 0 )</f>
        <v>104.6</v>
      </c>
      <c r="Q145" t="s">
        <v>2033</v>
      </c>
      <c r="R145" t="s">
        <v>2043</v>
      </c>
      <c r="S145" s="10">
        <f t="shared" si="4"/>
        <v>40357.208333333336</v>
      </c>
      <c r="T145" s="10">
        <f t="shared" si="5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(E146/D146)</f>
        <v>1.2909999999999999</v>
      </c>
      <c r="P146">
        <f>IFERROR(E146/G146, 0 )</f>
        <v>86.066666666666663</v>
      </c>
      <c r="Q146" t="s">
        <v>2037</v>
      </c>
      <c r="R146" t="s">
        <v>2038</v>
      </c>
      <c r="S146" s="10">
        <f t="shared" si="4"/>
        <v>43633.208333333328</v>
      </c>
      <c r="T146" s="10">
        <f t="shared" si="5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(E147/D147)</f>
        <v>2.3651200000000001</v>
      </c>
      <c r="P147">
        <f>IFERROR(E147/G147, 0 )</f>
        <v>76.989583333333329</v>
      </c>
      <c r="Q147" t="s">
        <v>2035</v>
      </c>
      <c r="R147" t="s">
        <v>2044</v>
      </c>
      <c r="S147" s="10">
        <f t="shared" si="4"/>
        <v>41889.208333333336</v>
      </c>
      <c r="T147" s="10">
        <f t="shared" si="5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(E148/D148)</f>
        <v>0.17249999999999999</v>
      </c>
      <c r="P148">
        <f>IFERROR(E148/G148, 0 )</f>
        <v>29.764705882352942</v>
      </c>
      <c r="Q148" t="s">
        <v>2037</v>
      </c>
      <c r="R148" t="s">
        <v>2038</v>
      </c>
      <c r="S148" s="10">
        <f t="shared" si="4"/>
        <v>40855.25</v>
      </c>
      <c r="T148" s="10">
        <f t="shared" si="5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(E149/D149)</f>
        <v>1.1249397590361445</v>
      </c>
      <c r="P149">
        <f>IFERROR(E149/G149, 0 )</f>
        <v>46.91959798994975</v>
      </c>
      <c r="Q149" t="s">
        <v>2037</v>
      </c>
      <c r="R149" t="s">
        <v>2038</v>
      </c>
      <c r="S149" s="10">
        <f t="shared" si="4"/>
        <v>42534.208333333328</v>
      </c>
      <c r="T149" s="10">
        <f t="shared" si="5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(E150/D150)</f>
        <v>1.2102150537634409</v>
      </c>
      <c r="P150">
        <f>IFERROR(E150/G150, 0 )</f>
        <v>105.18691588785046</v>
      </c>
      <c r="Q150" t="s">
        <v>2035</v>
      </c>
      <c r="R150" t="s">
        <v>2044</v>
      </c>
      <c r="S150" s="10">
        <f t="shared" si="4"/>
        <v>42941.208333333328</v>
      </c>
      <c r="T150" s="10">
        <f t="shared" si="5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(E151/D151)</f>
        <v>2.1987096774193549</v>
      </c>
      <c r="P151">
        <f>IFERROR(E151/G151, 0 )</f>
        <v>69.907692307692301</v>
      </c>
      <c r="Q151" t="s">
        <v>2033</v>
      </c>
      <c r="R151" t="s">
        <v>2043</v>
      </c>
      <c r="S151" s="10">
        <f t="shared" si="4"/>
        <v>41275.25</v>
      </c>
      <c r="T151" s="10">
        <f t="shared" si="5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(E152/D152)</f>
        <v>0.01</v>
      </c>
      <c r="P152">
        <f>IFERROR(E152/G152, 0 )</f>
        <v>1</v>
      </c>
      <c r="Q152" t="s">
        <v>2033</v>
      </c>
      <c r="R152" t="s">
        <v>2034</v>
      </c>
      <c r="S152" s="10">
        <f t="shared" si="4"/>
        <v>43450.25</v>
      </c>
      <c r="T152" s="10">
        <f t="shared" si="5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(E153/D153)</f>
        <v>0.64166909620991253</v>
      </c>
      <c r="P153">
        <f>IFERROR(E153/G153, 0 )</f>
        <v>60.011588275391958</v>
      </c>
      <c r="Q153" t="s">
        <v>2033</v>
      </c>
      <c r="R153" t="s">
        <v>2041</v>
      </c>
      <c r="S153" s="10">
        <f t="shared" si="4"/>
        <v>41799.208333333336</v>
      </c>
      <c r="T153" s="10">
        <f t="shared" si="5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(E154/D154)</f>
        <v>4.2306746987951804</v>
      </c>
      <c r="P154">
        <f>IFERROR(E154/G154, 0 )</f>
        <v>52.006220379146917</v>
      </c>
      <c r="Q154" t="s">
        <v>2033</v>
      </c>
      <c r="R154" t="s">
        <v>2043</v>
      </c>
      <c r="S154" s="10">
        <f t="shared" si="4"/>
        <v>42783.25</v>
      </c>
      <c r="T154" s="10">
        <f t="shared" si="5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(E155/D155)</f>
        <v>0.92984160506863778</v>
      </c>
      <c r="P155">
        <f>IFERROR(E155/G155, 0 )</f>
        <v>31.000176025347649</v>
      </c>
      <c r="Q155" t="s">
        <v>2037</v>
      </c>
      <c r="R155" t="s">
        <v>2038</v>
      </c>
      <c r="S155" s="10">
        <f t="shared" si="4"/>
        <v>41201.208333333336</v>
      </c>
      <c r="T155" s="10">
        <f t="shared" si="5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(E156/D156)</f>
        <v>0.58756567425569173</v>
      </c>
      <c r="P156">
        <f>IFERROR(E156/G156, 0 )</f>
        <v>95.042492917847028</v>
      </c>
      <c r="Q156" t="s">
        <v>2033</v>
      </c>
      <c r="R156" t="s">
        <v>2043</v>
      </c>
      <c r="S156" s="10">
        <f t="shared" si="4"/>
        <v>42502.208333333328</v>
      </c>
      <c r="T156" s="10">
        <f t="shared" si="5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(E157/D157)</f>
        <v>0.65022222222222226</v>
      </c>
      <c r="P157">
        <f>IFERROR(E157/G157, 0 )</f>
        <v>75.968174204355108</v>
      </c>
      <c r="Q157" t="s">
        <v>2037</v>
      </c>
      <c r="R157" t="s">
        <v>2038</v>
      </c>
      <c r="S157" s="10">
        <f t="shared" si="4"/>
        <v>40262.208333333336</v>
      </c>
      <c r="T157" s="10">
        <f t="shared" si="5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(E158/D158)</f>
        <v>0.73939560439560437</v>
      </c>
      <c r="P158">
        <f>IFERROR(E158/G158, 0 )</f>
        <v>71.013192612137203</v>
      </c>
      <c r="Q158" t="s">
        <v>2033</v>
      </c>
      <c r="R158" t="s">
        <v>2034</v>
      </c>
      <c r="S158" s="10">
        <f t="shared" si="4"/>
        <v>43743.208333333328</v>
      </c>
      <c r="T158" s="10">
        <f t="shared" si="5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(E159/D159)</f>
        <v>0.52666666666666662</v>
      </c>
      <c r="P159">
        <f>IFERROR(E159/G159, 0 )</f>
        <v>73.733333333333334</v>
      </c>
      <c r="Q159" t="s">
        <v>2052</v>
      </c>
      <c r="R159" t="s">
        <v>2053</v>
      </c>
      <c r="S159" s="10">
        <f t="shared" si="4"/>
        <v>41638.25</v>
      </c>
      <c r="T159" s="10">
        <f t="shared" si="5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(E160/D160)</f>
        <v>2.2095238095238097</v>
      </c>
      <c r="P160">
        <f>IFERROR(E160/G160, 0 )</f>
        <v>113.17073170731707</v>
      </c>
      <c r="Q160" t="s">
        <v>2033</v>
      </c>
      <c r="R160" t="s">
        <v>2034</v>
      </c>
      <c r="S160" s="10">
        <f t="shared" si="4"/>
        <v>42346.25</v>
      </c>
      <c r="T160" s="10">
        <f t="shared" si="5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(E161/D161)</f>
        <v>1.0001150627615063</v>
      </c>
      <c r="P161">
        <f>IFERROR(E161/G161, 0 )</f>
        <v>105.00933552992861</v>
      </c>
      <c r="Q161" t="s">
        <v>2037</v>
      </c>
      <c r="R161" t="s">
        <v>2038</v>
      </c>
      <c r="S161" s="10">
        <f t="shared" si="4"/>
        <v>43551.208333333328</v>
      </c>
      <c r="T161" s="10">
        <f t="shared" si="5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(E162/D162)</f>
        <v>1.6231249999999999</v>
      </c>
      <c r="P162">
        <f>IFERROR(E162/G162, 0 )</f>
        <v>79.176829268292678</v>
      </c>
      <c r="Q162" t="s">
        <v>2035</v>
      </c>
      <c r="R162" t="s">
        <v>2044</v>
      </c>
      <c r="S162" s="10">
        <f t="shared" si="4"/>
        <v>43582.208333333328</v>
      </c>
      <c r="T162" s="10">
        <f t="shared" si="5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(E163/D163)</f>
        <v>0.78181818181818186</v>
      </c>
      <c r="P163">
        <f>IFERROR(E163/G163, 0 )</f>
        <v>57.333333333333336</v>
      </c>
      <c r="Q163" t="s">
        <v>2035</v>
      </c>
      <c r="R163" t="s">
        <v>2036</v>
      </c>
      <c r="S163" s="10">
        <f t="shared" si="4"/>
        <v>42270.208333333328</v>
      </c>
      <c r="T163" s="10">
        <f t="shared" si="5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(E164/D164)</f>
        <v>1.4973770491803278</v>
      </c>
      <c r="P164">
        <f>IFERROR(E164/G164, 0 )</f>
        <v>58.178343949044589</v>
      </c>
      <c r="Q164" t="s">
        <v>2033</v>
      </c>
      <c r="R164" t="s">
        <v>2034</v>
      </c>
      <c r="S164" s="10">
        <f t="shared" si="4"/>
        <v>43442.25</v>
      </c>
      <c r="T164" s="10">
        <f t="shared" si="5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(E165/D165)</f>
        <v>2.5325714285714285</v>
      </c>
      <c r="P165">
        <f>IFERROR(E165/G165, 0 )</f>
        <v>36.032520325203251</v>
      </c>
      <c r="Q165" t="s">
        <v>2052</v>
      </c>
      <c r="R165" t="s">
        <v>2053</v>
      </c>
      <c r="S165" s="10">
        <f t="shared" si="4"/>
        <v>43028.208333333328</v>
      </c>
      <c r="T165" s="10">
        <f t="shared" si="5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(E166/D166)</f>
        <v>1.0016943521594683</v>
      </c>
      <c r="P166">
        <f>IFERROR(E166/G166, 0 )</f>
        <v>107.99068767908309</v>
      </c>
      <c r="Q166" t="s">
        <v>2037</v>
      </c>
      <c r="R166" t="s">
        <v>2038</v>
      </c>
      <c r="S166" s="10">
        <f t="shared" si="4"/>
        <v>43016.208333333328</v>
      </c>
      <c r="T166" s="10">
        <f t="shared" si="5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(E167/D167)</f>
        <v>1.2199004424778761</v>
      </c>
      <c r="P167">
        <f>IFERROR(E167/G167, 0 )</f>
        <v>44.005985634477256</v>
      </c>
      <c r="Q167" t="s">
        <v>2035</v>
      </c>
      <c r="R167" t="s">
        <v>2036</v>
      </c>
      <c r="S167" s="10">
        <f t="shared" si="4"/>
        <v>42948.208333333328</v>
      </c>
      <c r="T167" s="10">
        <f t="shared" si="5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(E168/D168)</f>
        <v>1.3713265306122449</v>
      </c>
      <c r="P168">
        <f>IFERROR(E168/G168, 0 )</f>
        <v>55.077868852459019</v>
      </c>
      <c r="Q168" t="s">
        <v>2052</v>
      </c>
      <c r="R168" t="s">
        <v>2053</v>
      </c>
      <c r="S168" s="10">
        <f t="shared" si="4"/>
        <v>40534.25</v>
      </c>
      <c r="T168" s="10">
        <f t="shared" si="5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(E169/D169)</f>
        <v>4.155384615384615</v>
      </c>
      <c r="P169">
        <f>IFERROR(E169/G169, 0 )</f>
        <v>74</v>
      </c>
      <c r="Q169" t="s">
        <v>2037</v>
      </c>
      <c r="R169" t="s">
        <v>2038</v>
      </c>
      <c r="S169" s="10">
        <f t="shared" si="4"/>
        <v>41435.208333333336</v>
      </c>
      <c r="T169" s="10">
        <f t="shared" si="5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(E170/D170)</f>
        <v>0.3130913348946136</v>
      </c>
      <c r="P170">
        <f>IFERROR(E170/G170, 0 )</f>
        <v>41.996858638743454</v>
      </c>
      <c r="Q170" t="s">
        <v>2033</v>
      </c>
      <c r="R170" t="s">
        <v>2043</v>
      </c>
      <c r="S170" s="10">
        <f t="shared" si="4"/>
        <v>43518.25</v>
      </c>
      <c r="T170" s="10">
        <f t="shared" si="5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(E171/D171)</f>
        <v>4.240815450643777</v>
      </c>
      <c r="P171">
        <f>IFERROR(E171/G171, 0 )</f>
        <v>77.988161010260455</v>
      </c>
      <c r="Q171" t="s">
        <v>2039</v>
      </c>
      <c r="R171" t="s">
        <v>2050</v>
      </c>
      <c r="S171" s="10">
        <f t="shared" si="4"/>
        <v>41077.208333333336</v>
      </c>
      <c r="T171" s="10">
        <f t="shared" si="5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(E172/D172)</f>
        <v>2.9388623072833599E-2</v>
      </c>
      <c r="P172">
        <f>IFERROR(E172/G172, 0 )</f>
        <v>82.507462686567166</v>
      </c>
      <c r="Q172" t="s">
        <v>2033</v>
      </c>
      <c r="R172" t="s">
        <v>2043</v>
      </c>
      <c r="S172" s="10">
        <f t="shared" si="4"/>
        <v>42950.208333333328</v>
      </c>
      <c r="T172" s="10">
        <f t="shared" si="5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(E173/D173)</f>
        <v>0.1063265306122449</v>
      </c>
      <c r="P173">
        <f>IFERROR(E173/G173, 0 )</f>
        <v>104.2</v>
      </c>
      <c r="Q173" t="s">
        <v>2045</v>
      </c>
      <c r="R173" t="s">
        <v>2057</v>
      </c>
      <c r="S173" s="10">
        <f t="shared" si="4"/>
        <v>41718.208333333336</v>
      </c>
      <c r="T173" s="10">
        <f t="shared" si="5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(E174/D174)</f>
        <v>0.82874999999999999</v>
      </c>
      <c r="P174">
        <f>IFERROR(E174/G174, 0 )</f>
        <v>25.5</v>
      </c>
      <c r="Q174" t="s">
        <v>2039</v>
      </c>
      <c r="R174" t="s">
        <v>2040</v>
      </c>
      <c r="S174" s="10">
        <f t="shared" si="4"/>
        <v>41839.208333333336</v>
      </c>
      <c r="T174" s="10">
        <f t="shared" si="5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(E175/D175)</f>
        <v>1.6301447776628748</v>
      </c>
      <c r="P175">
        <f>IFERROR(E175/G175, 0 )</f>
        <v>100.98334401024984</v>
      </c>
      <c r="Q175" t="s">
        <v>2037</v>
      </c>
      <c r="R175" t="s">
        <v>2038</v>
      </c>
      <c r="S175" s="10">
        <f t="shared" si="4"/>
        <v>41412.208333333336</v>
      </c>
      <c r="T175" s="10">
        <f t="shared" si="5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(E176/D176)</f>
        <v>8.9466666666666672</v>
      </c>
      <c r="P176">
        <f>IFERROR(E176/G176, 0 )</f>
        <v>111.83333333333333</v>
      </c>
      <c r="Q176" t="s">
        <v>2035</v>
      </c>
      <c r="R176" t="s">
        <v>2044</v>
      </c>
      <c r="S176" s="10">
        <f t="shared" si="4"/>
        <v>42282.208333333328</v>
      </c>
      <c r="T176" s="10">
        <f t="shared" si="5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(E177/D177)</f>
        <v>0.26191501103752757</v>
      </c>
      <c r="P177">
        <f>IFERROR(E177/G177, 0 )</f>
        <v>41.999115044247787</v>
      </c>
      <c r="Q177" t="s">
        <v>2037</v>
      </c>
      <c r="R177" t="s">
        <v>2038</v>
      </c>
      <c r="S177" s="10">
        <f t="shared" si="4"/>
        <v>42613.208333333328</v>
      </c>
      <c r="T177" s="10">
        <f t="shared" si="5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(E178/D178)</f>
        <v>0.74834782608695649</v>
      </c>
      <c r="P178">
        <f>IFERROR(E178/G178, 0 )</f>
        <v>110.05115089514067</v>
      </c>
      <c r="Q178" t="s">
        <v>2037</v>
      </c>
      <c r="R178" t="s">
        <v>2038</v>
      </c>
      <c r="S178" s="10">
        <f t="shared" si="4"/>
        <v>42616.208333333328</v>
      </c>
      <c r="T178" s="10">
        <f t="shared" si="5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(E179/D179)</f>
        <v>4.1647680412371137</v>
      </c>
      <c r="P179">
        <f>IFERROR(E179/G179, 0 )</f>
        <v>58.997079225994888</v>
      </c>
      <c r="Q179" t="s">
        <v>2037</v>
      </c>
      <c r="R179" t="s">
        <v>2038</v>
      </c>
      <c r="S179" s="10">
        <f t="shared" si="4"/>
        <v>40497.25</v>
      </c>
      <c r="T179" s="10">
        <f t="shared" si="5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(E180/D180)</f>
        <v>0.96208333333333329</v>
      </c>
      <c r="P180">
        <f>IFERROR(E180/G180, 0 )</f>
        <v>32.985714285714288</v>
      </c>
      <c r="Q180" t="s">
        <v>2031</v>
      </c>
      <c r="R180" t="s">
        <v>2032</v>
      </c>
      <c r="S180" s="10">
        <f t="shared" si="4"/>
        <v>42999.208333333328</v>
      </c>
      <c r="T180" s="10">
        <f t="shared" si="5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(E181/D181)</f>
        <v>3.5771910112359548</v>
      </c>
      <c r="P181">
        <f>IFERROR(E181/G181, 0 )</f>
        <v>45.005654509471306</v>
      </c>
      <c r="Q181" t="s">
        <v>2037</v>
      </c>
      <c r="R181" t="s">
        <v>2038</v>
      </c>
      <c r="S181" s="10">
        <f t="shared" si="4"/>
        <v>41350.208333333336</v>
      </c>
      <c r="T181" s="10">
        <f t="shared" si="5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(E182/D182)</f>
        <v>3.0845714285714285</v>
      </c>
      <c r="P182">
        <f>IFERROR(E182/G182, 0 )</f>
        <v>81.98196487897485</v>
      </c>
      <c r="Q182" t="s">
        <v>2035</v>
      </c>
      <c r="R182" t="s">
        <v>2044</v>
      </c>
      <c r="S182" s="10">
        <f t="shared" si="4"/>
        <v>40259.208333333336</v>
      </c>
      <c r="T182" s="10">
        <f t="shared" si="5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(E183/D183)</f>
        <v>0.61802325581395345</v>
      </c>
      <c r="P183">
        <f>IFERROR(E183/G183, 0 )</f>
        <v>39.080882352941174</v>
      </c>
      <c r="Q183" t="s">
        <v>2035</v>
      </c>
      <c r="R183" t="s">
        <v>2036</v>
      </c>
      <c r="S183" s="10">
        <f t="shared" si="4"/>
        <v>43012.208333333328</v>
      </c>
      <c r="T183" s="10">
        <f t="shared" si="5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(E184/D184)</f>
        <v>7.2232472324723247</v>
      </c>
      <c r="P184">
        <f>IFERROR(E184/G184, 0 )</f>
        <v>58.996383363471971</v>
      </c>
      <c r="Q184" t="s">
        <v>2037</v>
      </c>
      <c r="R184" t="s">
        <v>2038</v>
      </c>
      <c r="S184" s="10">
        <f t="shared" si="4"/>
        <v>43631.208333333328</v>
      </c>
      <c r="T184" s="10">
        <f t="shared" si="5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(E185/D185)</f>
        <v>0.69117647058823528</v>
      </c>
      <c r="P185">
        <f>IFERROR(E185/G185, 0 )</f>
        <v>40.988372093023258</v>
      </c>
      <c r="Q185" t="s">
        <v>2033</v>
      </c>
      <c r="R185" t="s">
        <v>2034</v>
      </c>
      <c r="S185" s="10">
        <f t="shared" si="4"/>
        <v>40430.208333333336</v>
      </c>
      <c r="T185" s="10">
        <f t="shared" si="5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(E186/D186)</f>
        <v>2.9305555555555554</v>
      </c>
      <c r="P186">
        <f>IFERROR(E186/G186, 0 )</f>
        <v>31.029411764705884</v>
      </c>
      <c r="Q186" t="s">
        <v>2037</v>
      </c>
      <c r="R186" t="s">
        <v>2038</v>
      </c>
      <c r="S186" s="10">
        <f t="shared" si="4"/>
        <v>43588.208333333328</v>
      </c>
      <c r="T186" s="10">
        <f t="shared" si="5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(E187/D187)</f>
        <v>0.71799999999999997</v>
      </c>
      <c r="P187">
        <f>IFERROR(E187/G187, 0 )</f>
        <v>37.789473684210527</v>
      </c>
      <c r="Q187" t="s">
        <v>2039</v>
      </c>
      <c r="R187" t="s">
        <v>2058</v>
      </c>
      <c r="S187" s="10">
        <f t="shared" si="4"/>
        <v>43233.208333333328</v>
      </c>
      <c r="T187" s="10">
        <f t="shared" si="5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(E188/D188)</f>
        <v>0.31934684684684683</v>
      </c>
      <c r="P188">
        <f>IFERROR(E188/G188, 0 )</f>
        <v>32.006772009029348</v>
      </c>
      <c r="Q188" t="s">
        <v>2037</v>
      </c>
      <c r="R188" t="s">
        <v>2038</v>
      </c>
      <c r="S188" s="10">
        <f t="shared" si="4"/>
        <v>41782.208333333336</v>
      </c>
      <c r="T188" s="10">
        <f t="shared" si="5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(E189/D189)</f>
        <v>2.2987375415282392</v>
      </c>
      <c r="P189">
        <f>IFERROR(E189/G189, 0 )</f>
        <v>95.966712898751737</v>
      </c>
      <c r="Q189" t="s">
        <v>2039</v>
      </c>
      <c r="R189" t="s">
        <v>2050</v>
      </c>
      <c r="S189" s="10">
        <f t="shared" si="4"/>
        <v>41328.25</v>
      </c>
      <c r="T189" s="10">
        <f t="shared" si="5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(E190/D190)</f>
        <v>0.3201219512195122</v>
      </c>
      <c r="P190">
        <f>IFERROR(E190/G190, 0 )</f>
        <v>75</v>
      </c>
      <c r="Q190" t="s">
        <v>2037</v>
      </c>
      <c r="R190" t="s">
        <v>2038</v>
      </c>
      <c r="S190" s="10">
        <f t="shared" si="4"/>
        <v>41975.25</v>
      </c>
      <c r="T190" s="10">
        <f t="shared" si="5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(E191/D191)</f>
        <v>0.23525352848928385</v>
      </c>
      <c r="P191">
        <f>IFERROR(E191/G191, 0 )</f>
        <v>102.0498866213152</v>
      </c>
      <c r="Q191" t="s">
        <v>2037</v>
      </c>
      <c r="R191" t="s">
        <v>2038</v>
      </c>
      <c r="S191" s="10">
        <f t="shared" si="4"/>
        <v>42433.25</v>
      </c>
      <c r="T191" s="10">
        <f t="shared" si="5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(E192/D192)</f>
        <v>0.68594594594594593</v>
      </c>
      <c r="P192">
        <f>IFERROR(E192/G192, 0 )</f>
        <v>105.75</v>
      </c>
      <c r="Q192" t="s">
        <v>2037</v>
      </c>
      <c r="R192" t="s">
        <v>2038</v>
      </c>
      <c r="S192" s="10">
        <f t="shared" si="4"/>
        <v>41429.208333333336</v>
      </c>
      <c r="T192" s="10">
        <f t="shared" si="5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(E193/D193)</f>
        <v>0.37952380952380954</v>
      </c>
      <c r="P193">
        <f>IFERROR(E193/G193, 0 )</f>
        <v>37.069767441860463</v>
      </c>
      <c r="Q193" t="s">
        <v>2037</v>
      </c>
      <c r="R193" t="s">
        <v>2038</v>
      </c>
      <c r="S193" s="10">
        <f t="shared" si="4"/>
        <v>43536.208333333328</v>
      </c>
      <c r="T193" s="10">
        <f t="shared" si="5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(E194/D194)</f>
        <v>0.19992957746478873</v>
      </c>
      <c r="P194">
        <f>IFERROR(E194/G194, 0 )</f>
        <v>35.049382716049379</v>
      </c>
      <c r="Q194" t="s">
        <v>2033</v>
      </c>
      <c r="R194" t="s">
        <v>2034</v>
      </c>
      <c r="S194" s="10">
        <f t="shared" si="4"/>
        <v>41817.208333333336</v>
      </c>
      <c r="T194" s="10">
        <f t="shared" si="5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(E195/D195)</f>
        <v>0.45636363636363636</v>
      </c>
      <c r="P195">
        <f>IFERROR(E195/G195, 0 )</f>
        <v>46.338461538461537</v>
      </c>
      <c r="Q195" t="s">
        <v>2033</v>
      </c>
      <c r="R195" t="s">
        <v>2043</v>
      </c>
      <c r="S195" s="10">
        <f t="shared" ref="S195:S258" si="6">(((J195/60)/60)/24)+DATE(1970,1,1)</f>
        <v>43198.208333333328</v>
      </c>
      <c r="T195" s="10">
        <f t="shared" ref="T195:T258" si="7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(E196/D196)</f>
        <v>1.227605633802817</v>
      </c>
      <c r="P196">
        <f>IFERROR(E196/G196, 0 )</f>
        <v>69.174603174603178</v>
      </c>
      <c r="Q196" t="s">
        <v>2033</v>
      </c>
      <c r="R196" t="s">
        <v>2055</v>
      </c>
      <c r="S196" s="10">
        <f t="shared" si="6"/>
        <v>42261.208333333328</v>
      </c>
      <c r="T196" s="10">
        <f t="shared" si="7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(E197/D197)</f>
        <v>3.61753164556962</v>
      </c>
      <c r="P197">
        <f>IFERROR(E197/G197, 0 )</f>
        <v>109.07824427480917</v>
      </c>
      <c r="Q197" t="s">
        <v>2033</v>
      </c>
      <c r="R197" t="s">
        <v>2041</v>
      </c>
      <c r="S197" s="10">
        <f t="shared" si="6"/>
        <v>43310.208333333328</v>
      </c>
      <c r="T197" s="10">
        <f t="shared" si="7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(E198/D198)</f>
        <v>0.63146341463414635</v>
      </c>
      <c r="P198">
        <f>IFERROR(E198/G198, 0 )</f>
        <v>51.78</v>
      </c>
      <c r="Q198" t="s">
        <v>2035</v>
      </c>
      <c r="R198" t="s">
        <v>2044</v>
      </c>
      <c r="S198" s="10">
        <f t="shared" si="6"/>
        <v>42616.208333333328</v>
      </c>
      <c r="T198" s="10">
        <f t="shared" si="7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(E199/D199)</f>
        <v>2.9820475319926874</v>
      </c>
      <c r="P199">
        <f>IFERROR(E199/G199, 0 )</f>
        <v>82.010055304172951</v>
      </c>
      <c r="Q199" t="s">
        <v>2039</v>
      </c>
      <c r="R199" t="s">
        <v>2042</v>
      </c>
      <c r="S199" s="10">
        <f t="shared" si="6"/>
        <v>42909.208333333328</v>
      </c>
      <c r="T199" s="10">
        <f t="shared" si="7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(E200/D200)</f>
        <v>9.5585443037974685E-2</v>
      </c>
      <c r="P200">
        <f>IFERROR(E200/G200, 0 )</f>
        <v>35.958333333333336</v>
      </c>
      <c r="Q200" t="s">
        <v>2033</v>
      </c>
      <c r="R200" t="s">
        <v>2041</v>
      </c>
      <c r="S200" s="10">
        <f t="shared" si="6"/>
        <v>40396.208333333336</v>
      </c>
      <c r="T200" s="10">
        <f t="shared" si="7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(E201/D201)</f>
        <v>0.5377777777777778</v>
      </c>
      <c r="P201">
        <f>IFERROR(E201/G201, 0 )</f>
        <v>74.461538461538467</v>
      </c>
      <c r="Q201" t="s">
        <v>2033</v>
      </c>
      <c r="R201" t="s">
        <v>2034</v>
      </c>
      <c r="S201" s="10">
        <f t="shared" si="6"/>
        <v>42192.208333333328</v>
      </c>
      <c r="T201" s="10">
        <f t="shared" si="7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(E202/D202)</f>
        <v>0.02</v>
      </c>
      <c r="P202">
        <f>IFERROR(E202/G202, 0 )</f>
        <v>2</v>
      </c>
      <c r="Q202" t="s">
        <v>2037</v>
      </c>
      <c r="R202" t="s">
        <v>2038</v>
      </c>
      <c r="S202" s="10">
        <f t="shared" si="6"/>
        <v>40262.208333333336</v>
      </c>
      <c r="T202" s="10">
        <f t="shared" si="7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(E203/D203)</f>
        <v>6.8119047619047617</v>
      </c>
      <c r="P203">
        <f>IFERROR(E203/G203, 0 )</f>
        <v>91.114649681528661</v>
      </c>
      <c r="Q203" t="s">
        <v>2035</v>
      </c>
      <c r="R203" t="s">
        <v>2036</v>
      </c>
      <c r="S203" s="10">
        <f t="shared" si="6"/>
        <v>41845.208333333336</v>
      </c>
      <c r="T203" s="10">
        <f t="shared" si="7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(E204/D204)</f>
        <v>0.78831325301204824</v>
      </c>
      <c r="P204">
        <f>IFERROR(E204/G204, 0 )</f>
        <v>79.792682926829272</v>
      </c>
      <c r="Q204" t="s">
        <v>2031</v>
      </c>
      <c r="R204" t="s">
        <v>2032</v>
      </c>
      <c r="S204" s="10">
        <f t="shared" si="6"/>
        <v>40818.208333333336</v>
      </c>
      <c r="T204" s="10">
        <f t="shared" si="7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(E205/D205)</f>
        <v>1.3440792216817234</v>
      </c>
      <c r="P205">
        <f>IFERROR(E205/G205, 0 )</f>
        <v>42.999777678968428</v>
      </c>
      <c r="Q205" t="s">
        <v>2037</v>
      </c>
      <c r="R205" t="s">
        <v>2038</v>
      </c>
      <c r="S205" s="10">
        <f t="shared" si="6"/>
        <v>42752.25</v>
      </c>
      <c r="T205" s="10">
        <f t="shared" si="7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(E206/D206)</f>
        <v>3.372E-2</v>
      </c>
      <c r="P206">
        <f>IFERROR(E206/G206, 0 )</f>
        <v>63.225000000000001</v>
      </c>
      <c r="Q206" t="s">
        <v>2033</v>
      </c>
      <c r="R206" t="s">
        <v>2056</v>
      </c>
      <c r="S206" s="10">
        <f t="shared" si="6"/>
        <v>40636.208333333336</v>
      </c>
      <c r="T206" s="10">
        <f t="shared" si="7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(E207/D207)</f>
        <v>4.3184615384615386</v>
      </c>
      <c r="P207">
        <f>IFERROR(E207/G207, 0 )</f>
        <v>70.174999999999997</v>
      </c>
      <c r="Q207" t="s">
        <v>2037</v>
      </c>
      <c r="R207" t="s">
        <v>2038</v>
      </c>
      <c r="S207" s="10">
        <f t="shared" si="6"/>
        <v>43390.208333333328</v>
      </c>
      <c r="T207" s="10">
        <f t="shared" si="7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(E208/D208)</f>
        <v>0.38844444444444443</v>
      </c>
      <c r="P208">
        <f>IFERROR(E208/G208, 0 )</f>
        <v>61.333333333333336</v>
      </c>
      <c r="Q208" t="s">
        <v>2045</v>
      </c>
      <c r="R208" t="s">
        <v>2051</v>
      </c>
      <c r="S208" s="10">
        <f t="shared" si="6"/>
        <v>40236.25</v>
      </c>
      <c r="T208" s="10">
        <f t="shared" si="7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(E209/D209)</f>
        <v>4.2569999999999997</v>
      </c>
      <c r="P209">
        <f>IFERROR(E209/G209, 0 )</f>
        <v>99</v>
      </c>
      <c r="Q209" t="s">
        <v>2033</v>
      </c>
      <c r="R209" t="s">
        <v>2034</v>
      </c>
      <c r="S209" s="10">
        <f t="shared" si="6"/>
        <v>43340.208333333328</v>
      </c>
      <c r="T209" s="10">
        <f t="shared" si="7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(E210/D210)</f>
        <v>1.0112239715591671</v>
      </c>
      <c r="P210">
        <f>IFERROR(E210/G210, 0 )</f>
        <v>96.984900146127615</v>
      </c>
      <c r="Q210" t="s">
        <v>2039</v>
      </c>
      <c r="R210" t="s">
        <v>2040</v>
      </c>
      <c r="S210" s="10">
        <f t="shared" si="6"/>
        <v>43048.25</v>
      </c>
      <c r="T210" s="10">
        <f t="shared" si="7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(E211/D211)</f>
        <v>0.21188688946015424</v>
      </c>
      <c r="P211">
        <f>IFERROR(E211/G211, 0 )</f>
        <v>51.004950495049506</v>
      </c>
      <c r="Q211" t="s">
        <v>2039</v>
      </c>
      <c r="R211" t="s">
        <v>2040</v>
      </c>
      <c r="S211" s="10">
        <f t="shared" si="6"/>
        <v>42496.208333333328</v>
      </c>
      <c r="T211" s="10">
        <f t="shared" si="7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(E212/D212)</f>
        <v>0.67425531914893622</v>
      </c>
      <c r="P212">
        <f>IFERROR(E212/G212, 0 )</f>
        <v>28.044247787610619</v>
      </c>
      <c r="Q212" t="s">
        <v>2039</v>
      </c>
      <c r="R212" t="s">
        <v>2061</v>
      </c>
      <c r="S212" s="10">
        <f t="shared" si="6"/>
        <v>42797.25</v>
      </c>
      <c r="T212" s="10">
        <f t="shared" si="7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(E213/D213)</f>
        <v>0.9492337164750958</v>
      </c>
      <c r="P213">
        <f>IFERROR(E213/G213, 0 )</f>
        <v>60.984615384615381</v>
      </c>
      <c r="Q213" t="s">
        <v>2037</v>
      </c>
      <c r="R213" t="s">
        <v>2038</v>
      </c>
      <c r="S213" s="10">
        <f t="shared" si="6"/>
        <v>41513.208333333336</v>
      </c>
      <c r="T213" s="10">
        <f t="shared" si="7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(E214/D214)</f>
        <v>1.5185185185185186</v>
      </c>
      <c r="P214">
        <f>IFERROR(E214/G214, 0 )</f>
        <v>73.214285714285708</v>
      </c>
      <c r="Q214" t="s">
        <v>2037</v>
      </c>
      <c r="R214" t="s">
        <v>2038</v>
      </c>
      <c r="S214" s="10">
        <f t="shared" si="6"/>
        <v>43814.25</v>
      </c>
      <c r="T214" s="10">
        <f t="shared" si="7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(E215/D215)</f>
        <v>1.9516382252559727</v>
      </c>
      <c r="P215">
        <f>IFERROR(E215/G215, 0 )</f>
        <v>39.997435299603637</v>
      </c>
      <c r="Q215" t="s">
        <v>2033</v>
      </c>
      <c r="R215" t="s">
        <v>2043</v>
      </c>
      <c r="S215" s="10">
        <f t="shared" si="6"/>
        <v>40488.208333333336</v>
      </c>
      <c r="T215" s="10">
        <f t="shared" si="7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(E216/D216)</f>
        <v>10.231428571428571</v>
      </c>
      <c r="P216">
        <f>IFERROR(E216/G216, 0 )</f>
        <v>86.812121212121212</v>
      </c>
      <c r="Q216" t="s">
        <v>2033</v>
      </c>
      <c r="R216" t="s">
        <v>2034</v>
      </c>
      <c r="S216" s="10">
        <f t="shared" si="6"/>
        <v>40409.208333333336</v>
      </c>
      <c r="T216" s="10">
        <f t="shared" si="7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(E217/D217)</f>
        <v>3.8418367346938778E-2</v>
      </c>
      <c r="P217">
        <f>IFERROR(E217/G217, 0 )</f>
        <v>42.125874125874127</v>
      </c>
      <c r="Q217" t="s">
        <v>2037</v>
      </c>
      <c r="R217" t="s">
        <v>2038</v>
      </c>
      <c r="S217" s="10">
        <f t="shared" si="6"/>
        <v>43509.25</v>
      </c>
      <c r="T217" s="10">
        <f t="shared" si="7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(E218/D218)</f>
        <v>1.5507066557107643</v>
      </c>
      <c r="P218">
        <f>IFERROR(E218/G218, 0 )</f>
        <v>103.97851239669421</v>
      </c>
      <c r="Q218" t="s">
        <v>2037</v>
      </c>
      <c r="R218" t="s">
        <v>2038</v>
      </c>
      <c r="S218" s="10">
        <f t="shared" si="6"/>
        <v>40869.25</v>
      </c>
      <c r="T218" s="10">
        <f t="shared" si="7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(E219/D219)</f>
        <v>0.44753477588871715</v>
      </c>
      <c r="P219">
        <f>IFERROR(E219/G219, 0 )</f>
        <v>62.003211991434689</v>
      </c>
      <c r="Q219" t="s">
        <v>2039</v>
      </c>
      <c r="R219" t="s">
        <v>2061</v>
      </c>
      <c r="S219" s="10">
        <f t="shared" si="6"/>
        <v>43583.208333333328</v>
      </c>
      <c r="T219" s="10">
        <f t="shared" si="7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(E220/D220)</f>
        <v>2.1594736842105262</v>
      </c>
      <c r="P220">
        <f>IFERROR(E220/G220, 0 )</f>
        <v>31.005037783375315</v>
      </c>
      <c r="Q220" t="s">
        <v>2039</v>
      </c>
      <c r="R220" t="s">
        <v>2050</v>
      </c>
      <c r="S220" s="10">
        <f t="shared" si="6"/>
        <v>40858.25</v>
      </c>
      <c r="T220" s="10">
        <f t="shared" si="7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(E221/D221)</f>
        <v>3.3212709832134291</v>
      </c>
      <c r="P221">
        <f>IFERROR(E221/G221, 0 )</f>
        <v>89.991552956465242</v>
      </c>
      <c r="Q221" t="s">
        <v>2039</v>
      </c>
      <c r="R221" t="s">
        <v>2047</v>
      </c>
      <c r="S221" s="10">
        <f t="shared" si="6"/>
        <v>41137.208333333336</v>
      </c>
      <c r="T221" s="10">
        <f t="shared" si="7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(E222/D222)</f>
        <v>8.4430379746835441E-2</v>
      </c>
      <c r="P222">
        <f>IFERROR(E222/G222, 0 )</f>
        <v>39.235294117647058</v>
      </c>
      <c r="Q222" t="s">
        <v>2037</v>
      </c>
      <c r="R222" t="s">
        <v>2038</v>
      </c>
      <c r="S222" s="10">
        <f t="shared" si="6"/>
        <v>40725.208333333336</v>
      </c>
      <c r="T222" s="10">
        <f t="shared" si="7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(E223/D223)</f>
        <v>0.9862551440329218</v>
      </c>
      <c r="P223">
        <f>IFERROR(E223/G223, 0 )</f>
        <v>54.993116108306566</v>
      </c>
      <c r="Q223" t="s">
        <v>2031</v>
      </c>
      <c r="R223" t="s">
        <v>2032</v>
      </c>
      <c r="S223" s="10">
        <f t="shared" si="6"/>
        <v>41081.208333333336</v>
      </c>
      <c r="T223" s="10">
        <f t="shared" si="7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(E224/D224)</f>
        <v>1.3797916666666667</v>
      </c>
      <c r="P224">
        <f>IFERROR(E224/G224, 0 )</f>
        <v>47.992753623188406</v>
      </c>
      <c r="Q224" t="s">
        <v>2052</v>
      </c>
      <c r="R224" t="s">
        <v>2053</v>
      </c>
      <c r="S224" s="10">
        <f t="shared" si="6"/>
        <v>41914.208333333336</v>
      </c>
      <c r="T224" s="10">
        <f t="shared" si="7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(E225/D225)</f>
        <v>0.93810996563573879</v>
      </c>
      <c r="P225">
        <f>IFERROR(E225/G225, 0 )</f>
        <v>87.966702470461868</v>
      </c>
      <c r="Q225" t="s">
        <v>2037</v>
      </c>
      <c r="R225" t="s">
        <v>2038</v>
      </c>
      <c r="S225" s="10">
        <f t="shared" si="6"/>
        <v>42445.208333333328</v>
      </c>
      <c r="T225" s="10">
        <f t="shared" si="7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(E226/D226)</f>
        <v>4.0363930885529156</v>
      </c>
      <c r="P226">
        <f>IFERROR(E226/G226, 0 )</f>
        <v>51.999165275459099</v>
      </c>
      <c r="Q226" t="s">
        <v>2039</v>
      </c>
      <c r="R226" t="s">
        <v>2061</v>
      </c>
      <c r="S226" s="10">
        <f t="shared" si="6"/>
        <v>41906.208333333336</v>
      </c>
      <c r="T226" s="10">
        <f t="shared" si="7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(E227/D227)</f>
        <v>2.6017404129793511</v>
      </c>
      <c r="P227">
        <f>IFERROR(E227/G227, 0 )</f>
        <v>29.999659863945578</v>
      </c>
      <c r="Q227" t="s">
        <v>2033</v>
      </c>
      <c r="R227" t="s">
        <v>2034</v>
      </c>
      <c r="S227" s="10">
        <f t="shared" si="6"/>
        <v>41762.208333333336</v>
      </c>
      <c r="T227" s="10">
        <f t="shared" si="7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(E228/D228)</f>
        <v>3.6663333333333332</v>
      </c>
      <c r="P228">
        <f>IFERROR(E228/G228, 0 )</f>
        <v>98.205357142857139</v>
      </c>
      <c r="Q228" t="s">
        <v>2052</v>
      </c>
      <c r="R228" t="s">
        <v>2053</v>
      </c>
      <c r="S228" s="10">
        <f t="shared" si="6"/>
        <v>40276.208333333336</v>
      </c>
      <c r="T228" s="10">
        <f t="shared" si="7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(E229/D229)</f>
        <v>1.687208538587849</v>
      </c>
      <c r="P229">
        <f>IFERROR(E229/G229, 0 )</f>
        <v>108.96182396606575</v>
      </c>
      <c r="Q229" t="s">
        <v>2048</v>
      </c>
      <c r="R229" t="s">
        <v>2059</v>
      </c>
      <c r="S229" s="10">
        <f t="shared" si="6"/>
        <v>42139.208333333328</v>
      </c>
      <c r="T229" s="10">
        <f t="shared" si="7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(E230/D230)</f>
        <v>1.1990717911530093</v>
      </c>
      <c r="P230">
        <f>IFERROR(E230/G230, 0 )</f>
        <v>66.998379254457049</v>
      </c>
      <c r="Q230" t="s">
        <v>2039</v>
      </c>
      <c r="R230" t="s">
        <v>2047</v>
      </c>
      <c r="S230" s="10">
        <f t="shared" si="6"/>
        <v>42613.208333333328</v>
      </c>
      <c r="T230" s="10">
        <f t="shared" si="7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(E231/D231)</f>
        <v>1.936892523364486</v>
      </c>
      <c r="P231">
        <f>IFERROR(E231/G231, 0 )</f>
        <v>64.99333594668758</v>
      </c>
      <c r="Q231" t="s">
        <v>2048</v>
      </c>
      <c r="R231" t="s">
        <v>2059</v>
      </c>
      <c r="S231" s="10">
        <f t="shared" si="6"/>
        <v>42887.208333333328</v>
      </c>
      <c r="T231" s="10">
        <f t="shared" si="7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(E232/D232)</f>
        <v>4.2016666666666671</v>
      </c>
      <c r="P232">
        <f>IFERROR(E232/G232, 0 )</f>
        <v>99.841584158415841</v>
      </c>
      <c r="Q232" t="s">
        <v>2048</v>
      </c>
      <c r="R232" t="s">
        <v>2049</v>
      </c>
      <c r="S232" s="10">
        <f t="shared" si="6"/>
        <v>43805.25</v>
      </c>
      <c r="T232" s="10">
        <f t="shared" si="7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(E233/D233)</f>
        <v>0.76708333333333334</v>
      </c>
      <c r="P233">
        <f>IFERROR(E233/G233, 0 )</f>
        <v>82.432835820895519</v>
      </c>
      <c r="Q233" t="s">
        <v>2037</v>
      </c>
      <c r="R233" t="s">
        <v>2038</v>
      </c>
      <c r="S233" s="10">
        <f t="shared" si="6"/>
        <v>41415.208333333336</v>
      </c>
      <c r="T233" s="10">
        <f t="shared" si="7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(E234/D234)</f>
        <v>1.7126470588235294</v>
      </c>
      <c r="P234">
        <f>IFERROR(E234/G234, 0 )</f>
        <v>63.293478260869563</v>
      </c>
      <c r="Q234" t="s">
        <v>2037</v>
      </c>
      <c r="R234" t="s">
        <v>2038</v>
      </c>
      <c r="S234" s="10">
        <f t="shared" si="6"/>
        <v>42576.208333333328</v>
      </c>
      <c r="T234" s="10">
        <f t="shared" si="7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(E235/D235)</f>
        <v>1.5789473684210527</v>
      </c>
      <c r="P235">
        <f>IFERROR(E235/G235, 0 )</f>
        <v>96.774193548387103</v>
      </c>
      <c r="Q235" t="s">
        <v>2039</v>
      </c>
      <c r="R235" t="s">
        <v>2047</v>
      </c>
      <c r="S235" s="10">
        <f t="shared" si="6"/>
        <v>40706.208333333336</v>
      </c>
      <c r="T235" s="10">
        <f t="shared" si="7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(E236/D236)</f>
        <v>1.0908</v>
      </c>
      <c r="P236">
        <f>IFERROR(E236/G236, 0 )</f>
        <v>54.906040268456373</v>
      </c>
      <c r="Q236" t="s">
        <v>2048</v>
      </c>
      <c r="R236" t="s">
        <v>2049</v>
      </c>
      <c r="S236" s="10">
        <f t="shared" si="6"/>
        <v>42969.208333333328</v>
      </c>
      <c r="T236" s="10">
        <f t="shared" si="7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(E237/D237)</f>
        <v>0.41732558139534881</v>
      </c>
      <c r="P237">
        <f>IFERROR(E237/G237, 0 )</f>
        <v>39.010869565217391</v>
      </c>
      <c r="Q237" t="s">
        <v>2039</v>
      </c>
      <c r="R237" t="s">
        <v>2047</v>
      </c>
      <c r="S237" s="10">
        <f t="shared" si="6"/>
        <v>42779.25</v>
      </c>
      <c r="T237" s="10">
        <f t="shared" si="7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(E238/D238)</f>
        <v>0.10944303797468355</v>
      </c>
      <c r="P238">
        <f>IFERROR(E238/G238, 0 )</f>
        <v>75.84210526315789</v>
      </c>
      <c r="Q238" t="s">
        <v>2033</v>
      </c>
      <c r="R238" t="s">
        <v>2034</v>
      </c>
      <c r="S238" s="10">
        <f t="shared" si="6"/>
        <v>43641.208333333328</v>
      </c>
      <c r="T238" s="10">
        <f t="shared" si="7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(E239/D239)</f>
        <v>1.593763440860215</v>
      </c>
      <c r="P239">
        <f>IFERROR(E239/G239, 0 )</f>
        <v>45.051671732522799</v>
      </c>
      <c r="Q239" t="s">
        <v>2039</v>
      </c>
      <c r="R239" t="s">
        <v>2047</v>
      </c>
      <c r="S239" s="10">
        <f t="shared" si="6"/>
        <v>41754.208333333336</v>
      </c>
      <c r="T239" s="10">
        <f t="shared" si="7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(E240/D240)</f>
        <v>4.2241666666666671</v>
      </c>
      <c r="P240">
        <f>IFERROR(E240/G240, 0 )</f>
        <v>104.51546391752578</v>
      </c>
      <c r="Q240" t="s">
        <v>2037</v>
      </c>
      <c r="R240" t="s">
        <v>2038</v>
      </c>
      <c r="S240" s="10">
        <f t="shared" si="6"/>
        <v>43083.25</v>
      </c>
      <c r="T240" s="10">
        <f t="shared" si="7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(E241/D241)</f>
        <v>0.97718749999999999</v>
      </c>
      <c r="P241">
        <f>IFERROR(E241/G241, 0 )</f>
        <v>76.268292682926827</v>
      </c>
      <c r="Q241" t="s">
        <v>2035</v>
      </c>
      <c r="R241" t="s">
        <v>2044</v>
      </c>
      <c r="S241" s="10">
        <f t="shared" si="6"/>
        <v>42245.208333333328</v>
      </c>
      <c r="T241" s="10">
        <f t="shared" si="7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(E242/D242)</f>
        <v>4.1878911564625847</v>
      </c>
      <c r="P242">
        <f>IFERROR(E242/G242, 0 )</f>
        <v>69.015695067264573</v>
      </c>
      <c r="Q242" t="s">
        <v>2037</v>
      </c>
      <c r="R242" t="s">
        <v>2038</v>
      </c>
      <c r="S242" s="10">
        <f t="shared" si="6"/>
        <v>40396.208333333336</v>
      </c>
      <c r="T242" s="10">
        <f t="shared" si="7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(E243/D243)</f>
        <v>1.0191632047477746</v>
      </c>
      <c r="P243">
        <f>IFERROR(E243/G243, 0 )</f>
        <v>101.97684085510689</v>
      </c>
      <c r="Q243" t="s">
        <v>2045</v>
      </c>
      <c r="R243" t="s">
        <v>2046</v>
      </c>
      <c r="S243" s="10">
        <f t="shared" si="6"/>
        <v>41742.208333333336</v>
      </c>
      <c r="T243" s="10">
        <f t="shared" si="7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(E244/D244)</f>
        <v>1.2772619047619047</v>
      </c>
      <c r="P244">
        <f>IFERROR(E244/G244, 0 )</f>
        <v>42.915999999999997</v>
      </c>
      <c r="Q244" t="s">
        <v>2033</v>
      </c>
      <c r="R244" t="s">
        <v>2034</v>
      </c>
      <c r="S244" s="10">
        <f t="shared" si="6"/>
        <v>42865.208333333328</v>
      </c>
      <c r="T244" s="10">
        <f t="shared" si="7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(E245/D245)</f>
        <v>4.4521739130434783</v>
      </c>
      <c r="P245">
        <f>IFERROR(E245/G245, 0 )</f>
        <v>43.025210084033617</v>
      </c>
      <c r="Q245" t="s">
        <v>2037</v>
      </c>
      <c r="R245" t="s">
        <v>2038</v>
      </c>
      <c r="S245" s="10">
        <f t="shared" si="6"/>
        <v>43163.25</v>
      </c>
      <c r="T245" s="10">
        <f t="shared" si="7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(E246/D246)</f>
        <v>5.6971428571428575</v>
      </c>
      <c r="P246">
        <f>IFERROR(E246/G246, 0 )</f>
        <v>75.245283018867923</v>
      </c>
      <c r="Q246" t="s">
        <v>2037</v>
      </c>
      <c r="R246" t="s">
        <v>2038</v>
      </c>
      <c r="S246" s="10">
        <f t="shared" si="6"/>
        <v>41834.208333333336</v>
      </c>
      <c r="T246" s="10">
        <f t="shared" si="7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(E247/D247)</f>
        <v>5.0934482758620687</v>
      </c>
      <c r="P247">
        <f>IFERROR(E247/G247, 0 )</f>
        <v>69.023364485981304</v>
      </c>
      <c r="Q247" t="s">
        <v>2037</v>
      </c>
      <c r="R247" t="s">
        <v>2038</v>
      </c>
      <c r="S247" s="10">
        <f t="shared" si="6"/>
        <v>41736.208333333336</v>
      </c>
      <c r="T247" s="10">
        <f t="shared" si="7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(E248/D248)</f>
        <v>3.2553333333333332</v>
      </c>
      <c r="P248">
        <f>IFERROR(E248/G248, 0 )</f>
        <v>65.986486486486484</v>
      </c>
      <c r="Q248" t="s">
        <v>2035</v>
      </c>
      <c r="R248" t="s">
        <v>2036</v>
      </c>
      <c r="S248" s="10">
        <f t="shared" si="6"/>
        <v>41491.208333333336</v>
      </c>
      <c r="T248" s="10">
        <f t="shared" si="7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(E249/D249)</f>
        <v>9.3261616161616168</v>
      </c>
      <c r="P249">
        <f>IFERROR(E249/G249, 0 )</f>
        <v>98.013800424628457</v>
      </c>
      <c r="Q249" t="s">
        <v>2045</v>
      </c>
      <c r="R249" t="s">
        <v>2051</v>
      </c>
      <c r="S249" s="10">
        <f t="shared" si="6"/>
        <v>42726.25</v>
      </c>
      <c r="T249" s="10">
        <f t="shared" si="7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(E250/D250)</f>
        <v>2.1133870967741935</v>
      </c>
      <c r="P250">
        <f>IFERROR(E250/G250, 0 )</f>
        <v>60.105504587155963</v>
      </c>
      <c r="Q250" t="s">
        <v>2048</v>
      </c>
      <c r="R250" t="s">
        <v>2059</v>
      </c>
      <c r="S250" s="10">
        <f t="shared" si="6"/>
        <v>42004.25</v>
      </c>
      <c r="T250" s="10">
        <f t="shared" si="7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(E251/D251)</f>
        <v>2.7332520325203253</v>
      </c>
      <c r="P251">
        <f>IFERROR(E251/G251, 0 )</f>
        <v>26.000773395204948</v>
      </c>
      <c r="Q251" t="s">
        <v>2045</v>
      </c>
      <c r="R251" t="s">
        <v>2057</v>
      </c>
      <c r="S251" s="10">
        <f t="shared" si="6"/>
        <v>42006.25</v>
      </c>
      <c r="T251" s="10">
        <f t="shared" si="7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(E252/D252)</f>
        <v>0.03</v>
      </c>
      <c r="P252">
        <f>IFERROR(E252/G252, 0 )</f>
        <v>3</v>
      </c>
      <c r="Q252" t="s">
        <v>2033</v>
      </c>
      <c r="R252" t="s">
        <v>2034</v>
      </c>
      <c r="S252" s="10">
        <f t="shared" si="6"/>
        <v>40203.25</v>
      </c>
      <c r="T252" s="10">
        <f t="shared" si="7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(E253/D253)</f>
        <v>0.54084507042253516</v>
      </c>
      <c r="P253">
        <f>IFERROR(E253/G253, 0 )</f>
        <v>38.019801980198018</v>
      </c>
      <c r="Q253" t="s">
        <v>2037</v>
      </c>
      <c r="R253" t="s">
        <v>2038</v>
      </c>
      <c r="S253" s="10">
        <f t="shared" si="6"/>
        <v>41252.25</v>
      </c>
      <c r="T253" s="10">
        <f t="shared" si="7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(E254/D254)</f>
        <v>6.2629999999999999</v>
      </c>
      <c r="P254">
        <f>IFERROR(E254/G254, 0 )</f>
        <v>106.15254237288136</v>
      </c>
      <c r="Q254" t="s">
        <v>2037</v>
      </c>
      <c r="R254" t="s">
        <v>2038</v>
      </c>
      <c r="S254" s="10">
        <f t="shared" si="6"/>
        <v>41572.208333333336</v>
      </c>
      <c r="T254" s="10">
        <f t="shared" si="7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(E255/D255)</f>
        <v>0.8902139917695473</v>
      </c>
      <c r="P255">
        <f>IFERROR(E255/G255, 0 )</f>
        <v>81.019475655430711</v>
      </c>
      <c r="Q255" t="s">
        <v>2039</v>
      </c>
      <c r="R255" t="s">
        <v>2042</v>
      </c>
      <c r="S255" s="10">
        <f t="shared" si="6"/>
        <v>40641.208333333336</v>
      </c>
      <c r="T255" s="10">
        <f t="shared" si="7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(E256/D256)</f>
        <v>1.8489130434782608</v>
      </c>
      <c r="P256">
        <f>IFERROR(E256/G256, 0 )</f>
        <v>96.647727272727266</v>
      </c>
      <c r="Q256" t="s">
        <v>2045</v>
      </c>
      <c r="R256" t="s">
        <v>2046</v>
      </c>
      <c r="S256" s="10">
        <f t="shared" si="6"/>
        <v>42787.25</v>
      </c>
      <c r="T256" s="10">
        <f t="shared" si="7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(E257/D257)</f>
        <v>1.2016770186335404</v>
      </c>
      <c r="P257">
        <f>IFERROR(E257/G257, 0 )</f>
        <v>57.003535651149086</v>
      </c>
      <c r="Q257" t="s">
        <v>2033</v>
      </c>
      <c r="R257" t="s">
        <v>2034</v>
      </c>
      <c r="S257" s="10">
        <f t="shared" si="6"/>
        <v>40590.25</v>
      </c>
      <c r="T257" s="10">
        <f t="shared" si="7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(E258/D258)</f>
        <v>0.23390243902439026</v>
      </c>
      <c r="P258">
        <f>IFERROR(E258/G258, 0 )</f>
        <v>63.93333333333333</v>
      </c>
      <c r="Q258" t="s">
        <v>2033</v>
      </c>
      <c r="R258" t="s">
        <v>2034</v>
      </c>
      <c r="S258" s="10">
        <f t="shared" si="6"/>
        <v>42393.25</v>
      </c>
      <c r="T258" s="10">
        <f t="shared" si="7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(E259/D259)</f>
        <v>1.46</v>
      </c>
      <c r="P259">
        <f>IFERROR(E259/G259, 0 )</f>
        <v>90.456521739130437</v>
      </c>
      <c r="Q259" t="s">
        <v>2037</v>
      </c>
      <c r="R259" t="s">
        <v>2038</v>
      </c>
      <c r="S259" s="10">
        <f t="shared" ref="S259:S322" si="8">(((J259/60)/60)/24)+DATE(1970,1,1)</f>
        <v>41338.25</v>
      </c>
      <c r="T259" s="10">
        <f t="shared" ref="T259:T322" si="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(E260/D260)</f>
        <v>2.6848000000000001</v>
      </c>
      <c r="P260">
        <f>IFERROR(E260/G260, 0 )</f>
        <v>72.172043010752688</v>
      </c>
      <c r="Q260" t="s">
        <v>2037</v>
      </c>
      <c r="R260" t="s">
        <v>2038</v>
      </c>
      <c r="S260" s="10">
        <f t="shared" si="8"/>
        <v>42712.25</v>
      </c>
      <c r="T260" s="10">
        <f t="shared" si="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(E261/D261)</f>
        <v>5.9749999999999996</v>
      </c>
      <c r="P261">
        <f>IFERROR(E261/G261, 0 )</f>
        <v>77.934782608695656</v>
      </c>
      <c r="Q261" t="s">
        <v>2052</v>
      </c>
      <c r="R261" t="s">
        <v>2053</v>
      </c>
      <c r="S261" s="10">
        <f t="shared" si="8"/>
        <v>41251.25</v>
      </c>
      <c r="T261" s="10">
        <f t="shared" si="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(E262/D262)</f>
        <v>1.5769841269841269</v>
      </c>
      <c r="P262">
        <f>IFERROR(E262/G262, 0 )</f>
        <v>38.065134099616856</v>
      </c>
      <c r="Q262" t="s">
        <v>2033</v>
      </c>
      <c r="R262" t="s">
        <v>2034</v>
      </c>
      <c r="S262" s="10">
        <f t="shared" si="8"/>
        <v>41180.208333333336</v>
      </c>
      <c r="T262" s="10">
        <f t="shared" si="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(E263/D263)</f>
        <v>0.31201660735468567</v>
      </c>
      <c r="P263">
        <f>IFERROR(E263/G263, 0 )</f>
        <v>57.936123348017624</v>
      </c>
      <c r="Q263" t="s">
        <v>2033</v>
      </c>
      <c r="R263" t="s">
        <v>2034</v>
      </c>
      <c r="S263" s="10">
        <f t="shared" si="8"/>
        <v>40415.208333333336</v>
      </c>
      <c r="T263" s="10">
        <f t="shared" si="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(E264/D264)</f>
        <v>3.1341176470588237</v>
      </c>
      <c r="P264">
        <f>IFERROR(E264/G264, 0 )</f>
        <v>49.794392523364486</v>
      </c>
      <c r="Q264" t="s">
        <v>2033</v>
      </c>
      <c r="R264" t="s">
        <v>2043</v>
      </c>
      <c r="S264" s="10">
        <f t="shared" si="8"/>
        <v>40638.208333333336</v>
      </c>
      <c r="T264" s="10">
        <f t="shared" si="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(E265/D265)</f>
        <v>3.7089655172413791</v>
      </c>
      <c r="P265">
        <f>IFERROR(E265/G265, 0 )</f>
        <v>54.050251256281406</v>
      </c>
      <c r="Q265" t="s">
        <v>2052</v>
      </c>
      <c r="R265" t="s">
        <v>2053</v>
      </c>
      <c r="S265" s="10">
        <f t="shared" si="8"/>
        <v>40187.25</v>
      </c>
      <c r="T265" s="10">
        <f t="shared" si="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(E266/D266)</f>
        <v>3.6266447368421053</v>
      </c>
      <c r="P266">
        <f>IFERROR(E266/G266, 0 )</f>
        <v>30.002721335268504</v>
      </c>
      <c r="Q266" t="s">
        <v>2037</v>
      </c>
      <c r="R266" t="s">
        <v>2038</v>
      </c>
      <c r="S266" s="10">
        <f t="shared" si="8"/>
        <v>41317.25</v>
      </c>
      <c r="T266" s="10">
        <f t="shared" si="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(E267/D267)</f>
        <v>1.2308163265306122</v>
      </c>
      <c r="P267">
        <f>IFERROR(E267/G267, 0 )</f>
        <v>70.127906976744185</v>
      </c>
      <c r="Q267" t="s">
        <v>2037</v>
      </c>
      <c r="R267" t="s">
        <v>2038</v>
      </c>
      <c r="S267" s="10">
        <f t="shared" si="8"/>
        <v>42372.25</v>
      </c>
      <c r="T267" s="10">
        <f t="shared" si="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(E268/D268)</f>
        <v>0.76766756032171579</v>
      </c>
      <c r="P268">
        <f>IFERROR(E268/G268, 0 )</f>
        <v>26.996228786926462</v>
      </c>
      <c r="Q268" t="s">
        <v>2033</v>
      </c>
      <c r="R268" t="s">
        <v>2056</v>
      </c>
      <c r="S268" s="10">
        <f t="shared" si="8"/>
        <v>41950.25</v>
      </c>
      <c r="T268" s="10">
        <f t="shared" si="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(E269/D269)</f>
        <v>2.3362012987012988</v>
      </c>
      <c r="P269">
        <f>IFERROR(E269/G269, 0 )</f>
        <v>51.990606936416185</v>
      </c>
      <c r="Q269" t="s">
        <v>2037</v>
      </c>
      <c r="R269" t="s">
        <v>2038</v>
      </c>
      <c r="S269" s="10">
        <f t="shared" si="8"/>
        <v>41206.208333333336</v>
      </c>
      <c r="T269" s="10">
        <f t="shared" si="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(E270/D270)</f>
        <v>1.8053333333333332</v>
      </c>
      <c r="P270">
        <f>IFERROR(E270/G270, 0 )</f>
        <v>56.416666666666664</v>
      </c>
      <c r="Q270" t="s">
        <v>2039</v>
      </c>
      <c r="R270" t="s">
        <v>2040</v>
      </c>
      <c r="S270" s="10">
        <f t="shared" si="8"/>
        <v>41186.208333333336</v>
      </c>
      <c r="T270" s="10">
        <f t="shared" si="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(E271/D271)</f>
        <v>2.5262857142857142</v>
      </c>
      <c r="P271">
        <f>IFERROR(E271/G271, 0 )</f>
        <v>101.63218390804597</v>
      </c>
      <c r="Q271" t="s">
        <v>2039</v>
      </c>
      <c r="R271" t="s">
        <v>2058</v>
      </c>
      <c r="S271" s="10">
        <f t="shared" si="8"/>
        <v>43496.25</v>
      </c>
      <c r="T271" s="10">
        <f t="shared" si="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(E272/D272)</f>
        <v>0.27176538240368026</v>
      </c>
      <c r="P272">
        <f>IFERROR(E272/G272, 0 )</f>
        <v>25.005291005291006</v>
      </c>
      <c r="Q272" t="s">
        <v>2048</v>
      </c>
      <c r="R272" t="s">
        <v>2049</v>
      </c>
      <c r="S272" s="10">
        <f t="shared" si="8"/>
        <v>40514.25</v>
      </c>
      <c r="T272" s="10">
        <f t="shared" si="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(E273/D273)</f>
        <v>1.2706571242680547E-2</v>
      </c>
      <c r="P273">
        <f>IFERROR(E273/G273, 0 )</f>
        <v>32.016393442622949</v>
      </c>
      <c r="Q273" t="s">
        <v>2052</v>
      </c>
      <c r="R273" t="s">
        <v>2053</v>
      </c>
      <c r="S273" s="10">
        <f t="shared" si="8"/>
        <v>42345.25</v>
      </c>
      <c r="T273" s="10">
        <f t="shared" si="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(E274/D274)</f>
        <v>3.0400978473581213</v>
      </c>
      <c r="P274">
        <f>IFERROR(E274/G274, 0 )</f>
        <v>82.021647307286173</v>
      </c>
      <c r="Q274" t="s">
        <v>2037</v>
      </c>
      <c r="R274" t="s">
        <v>2038</v>
      </c>
      <c r="S274" s="10">
        <f t="shared" si="8"/>
        <v>43656.208333333328</v>
      </c>
      <c r="T274" s="10">
        <f t="shared" si="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(E275/D275)</f>
        <v>1.3723076923076922</v>
      </c>
      <c r="P275">
        <f>IFERROR(E275/G275, 0 )</f>
        <v>37.957446808510639</v>
      </c>
      <c r="Q275" t="s">
        <v>2037</v>
      </c>
      <c r="R275" t="s">
        <v>2038</v>
      </c>
      <c r="S275" s="10">
        <f t="shared" si="8"/>
        <v>42995.208333333328</v>
      </c>
      <c r="T275" s="10">
        <f t="shared" si="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(E276/D276)</f>
        <v>0.32208333333333333</v>
      </c>
      <c r="P276">
        <f>IFERROR(E276/G276, 0 )</f>
        <v>51.533333333333331</v>
      </c>
      <c r="Q276" t="s">
        <v>2037</v>
      </c>
      <c r="R276" t="s">
        <v>2038</v>
      </c>
      <c r="S276" s="10">
        <f t="shared" si="8"/>
        <v>43045.25</v>
      </c>
      <c r="T276" s="10">
        <f t="shared" si="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(E277/D277)</f>
        <v>2.4151282051282053</v>
      </c>
      <c r="P277">
        <f>IFERROR(E277/G277, 0 )</f>
        <v>81.198275862068968</v>
      </c>
      <c r="Q277" t="s">
        <v>2045</v>
      </c>
      <c r="R277" t="s">
        <v>2057</v>
      </c>
      <c r="S277" s="10">
        <f t="shared" si="8"/>
        <v>43561.208333333328</v>
      </c>
      <c r="T277" s="10">
        <f t="shared" si="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(E278/D278)</f>
        <v>0.96799999999999997</v>
      </c>
      <c r="P278">
        <f>IFERROR(E278/G278, 0 )</f>
        <v>40.030075187969928</v>
      </c>
      <c r="Q278" t="s">
        <v>2048</v>
      </c>
      <c r="R278" t="s">
        <v>2049</v>
      </c>
      <c r="S278" s="10">
        <f t="shared" si="8"/>
        <v>41018.208333333336</v>
      </c>
      <c r="T278" s="10">
        <f t="shared" si="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(E279/D279)</f>
        <v>10.664285714285715</v>
      </c>
      <c r="P279">
        <f>IFERROR(E279/G279, 0 )</f>
        <v>89.939759036144579</v>
      </c>
      <c r="Q279" t="s">
        <v>2037</v>
      </c>
      <c r="R279" t="s">
        <v>2038</v>
      </c>
      <c r="S279" s="10">
        <f t="shared" si="8"/>
        <v>40378.208333333336</v>
      </c>
      <c r="T279" s="10">
        <f t="shared" si="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(E280/D280)</f>
        <v>3.2588888888888889</v>
      </c>
      <c r="P280">
        <f>IFERROR(E280/G280, 0 )</f>
        <v>96.692307692307693</v>
      </c>
      <c r="Q280" t="s">
        <v>2035</v>
      </c>
      <c r="R280" t="s">
        <v>2036</v>
      </c>
      <c r="S280" s="10">
        <f t="shared" si="8"/>
        <v>41239.25</v>
      </c>
      <c r="T280" s="10">
        <f t="shared" si="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(E281/D281)</f>
        <v>1.7070000000000001</v>
      </c>
      <c r="P281">
        <f>IFERROR(E281/G281, 0 )</f>
        <v>25.010989010989011</v>
      </c>
      <c r="Q281" t="s">
        <v>2037</v>
      </c>
      <c r="R281" t="s">
        <v>2038</v>
      </c>
      <c r="S281" s="10">
        <f t="shared" si="8"/>
        <v>43346.208333333328</v>
      </c>
      <c r="T281" s="10">
        <f t="shared" si="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(E282/D282)</f>
        <v>5.8144</v>
      </c>
      <c r="P282">
        <f>IFERROR(E282/G282, 0 )</f>
        <v>36.987277353689571</v>
      </c>
      <c r="Q282" t="s">
        <v>2039</v>
      </c>
      <c r="R282" t="s">
        <v>2047</v>
      </c>
      <c r="S282" s="10">
        <f t="shared" si="8"/>
        <v>43060.25</v>
      </c>
      <c r="T282" s="10">
        <f t="shared" si="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(E283/D283)</f>
        <v>0.91520972644376897</v>
      </c>
      <c r="P283">
        <f>IFERROR(E283/G283, 0 )</f>
        <v>73.012609117361791</v>
      </c>
      <c r="Q283" t="s">
        <v>2037</v>
      </c>
      <c r="R283" t="s">
        <v>2038</v>
      </c>
      <c r="S283" s="10">
        <f t="shared" si="8"/>
        <v>40979.25</v>
      </c>
      <c r="T283" s="10">
        <f t="shared" si="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(E284/D284)</f>
        <v>1.0804761904761904</v>
      </c>
      <c r="P284">
        <f>IFERROR(E284/G284, 0 )</f>
        <v>68.240601503759393</v>
      </c>
      <c r="Q284" t="s">
        <v>2039</v>
      </c>
      <c r="R284" t="s">
        <v>2058</v>
      </c>
      <c r="S284" s="10">
        <f t="shared" si="8"/>
        <v>42701.25</v>
      </c>
      <c r="T284" s="10">
        <f t="shared" si="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(E285/D285)</f>
        <v>0.18728395061728395</v>
      </c>
      <c r="P285">
        <f>IFERROR(E285/G285, 0 )</f>
        <v>52.310344827586206</v>
      </c>
      <c r="Q285" t="s">
        <v>2033</v>
      </c>
      <c r="R285" t="s">
        <v>2034</v>
      </c>
      <c r="S285" s="10">
        <f t="shared" si="8"/>
        <v>42520.208333333328</v>
      </c>
      <c r="T285" s="10">
        <f t="shared" si="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(E286/D286)</f>
        <v>0.83193877551020412</v>
      </c>
      <c r="P286">
        <f>IFERROR(E286/G286, 0 )</f>
        <v>61.765151515151516</v>
      </c>
      <c r="Q286" t="s">
        <v>2035</v>
      </c>
      <c r="R286" t="s">
        <v>2036</v>
      </c>
      <c r="S286" s="10">
        <f t="shared" si="8"/>
        <v>41030.208333333336</v>
      </c>
      <c r="T286" s="10">
        <f t="shared" si="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(E287/D287)</f>
        <v>7.0633333333333335</v>
      </c>
      <c r="P287">
        <f>IFERROR(E287/G287, 0 )</f>
        <v>25.027559055118111</v>
      </c>
      <c r="Q287" t="s">
        <v>2037</v>
      </c>
      <c r="R287" t="s">
        <v>2038</v>
      </c>
      <c r="S287" s="10">
        <f t="shared" si="8"/>
        <v>42623.208333333328</v>
      </c>
      <c r="T287" s="10">
        <f t="shared" si="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(E288/D288)</f>
        <v>0.17446030330062445</v>
      </c>
      <c r="P288">
        <f>IFERROR(E288/G288, 0 )</f>
        <v>106.28804347826087</v>
      </c>
      <c r="Q288" t="s">
        <v>2037</v>
      </c>
      <c r="R288" t="s">
        <v>2038</v>
      </c>
      <c r="S288" s="10">
        <f t="shared" si="8"/>
        <v>42697.25</v>
      </c>
      <c r="T288" s="10">
        <f t="shared" si="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(E289/D289)</f>
        <v>2.0973015873015872</v>
      </c>
      <c r="P289">
        <f>IFERROR(E289/G289, 0 )</f>
        <v>75.07386363636364</v>
      </c>
      <c r="Q289" t="s">
        <v>2033</v>
      </c>
      <c r="R289" t="s">
        <v>2041</v>
      </c>
      <c r="S289" s="10">
        <f t="shared" si="8"/>
        <v>42122.208333333328</v>
      </c>
      <c r="T289" s="10">
        <f t="shared" si="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(E290/D290)</f>
        <v>0.97785714285714287</v>
      </c>
      <c r="P290">
        <f>IFERROR(E290/G290, 0 )</f>
        <v>39.970802919708028</v>
      </c>
      <c r="Q290" t="s">
        <v>2033</v>
      </c>
      <c r="R290" t="s">
        <v>2055</v>
      </c>
      <c r="S290" s="10">
        <f t="shared" si="8"/>
        <v>40982.208333333336</v>
      </c>
      <c r="T290" s="10">
        <f t="shared" si="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(E291/D291)</f>
        <v>16.842500000000001</v>
      </c>
      <c r="P291">
        <f>IFERROR(E291/G291, 0 )</f>
        <v>39.982195845697326</v>
      </c>
      <c r="Q291" t="s">
        <v>2037</v>
      </c>
      <c r="R291" t="s">
        <v>2038</v>
      </c>
      <c r="S291" s="10">
        <f t="shared" si="8"/>
        <v>42219.208333333328</v>
      </c>
      <c r="T291" s="10">
        <f t="shared" si="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(E292/D292)</f>
        <v>0.54402135231316728</v>
      </c>
      <c r="P292">
        <f>IFERROR(E292/G292, 0 )</f>
        <v>101.01541850220265</v>
      </c>
      <c r="Q292" t="s">
        <v>2039</v>
      </c>
      <c r="R292" t="s">
        <v>2040</v>
      </c>
      <c r="S292" s="10">
        <f t="shared" si="8"/>
        <v>41404.208333333336</v>
      </c>
      <c r="T292" s="10">
        <f t="shared" si="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(E293/D293)</f>
        <v>4.5661111111111108</v>
      </c>
      <c r="P293">
        <f>IFERROR(E293/G293, 0 )</f>
        <v>76.813084112149539</v>
      </c>
      <c r="Q293" t="s">
        <v>2035</v>
      </c>
      <c r="R293" t="s">
        <v>2036</v>
      </c>
      <c r="S293" s="10">
        <f t="shared" si="8"/>
        <v>40831.208333333336</v>
      </c>
      <c r="T293" s="10">
        <f t="shared" si="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(E294/D294)</f>
        <v>9.8219178082191785E-2</v>
      </c>
      <c r="P294">
        <f>IFERROR(E294/G294, 0 )</f>
        <v>71.7</v>
      </c>
      <c r="Q294" t="s">
        <v>2031</v>
      </c>
      <c r="R294" t="s">
        <v>2032</v>
      </c>
      <c r="S294" s="10">
        <f t="shared" si="8"/>
        <v>40984.208333333336</v>
      </c>
      <c r="T294" s="10">
        <f t="shared" si="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(E295/D295)</f>
        <v>0.16384615384615384</v>
      </c>
      <c r="P295">
        <f>IFERROR(E295/G295, 0 )</f>
        <v>33.28125</v>
      </c>
      <c r="Q295" t="s">
        <v>2037</v>
      </c>
      <c r="R295" t="s">
        <v>2038</v>
      </c>
      <c r="S295" s="10">
        <f t="shared" si="8"/>
        <v>40456.208333333336</v>
      </c>
      <c r="T295" s="10">
        <f t="shared" si="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(E296/D296)</f>
        <v>13.396666666666667</v>
      </c>
      <c r="P296">
        <f>IFERROR(E296/G296, 0 )</f>
        <v>43.923497267759565</v>
      </c>
      <c r="Q296" t="s">
        <v>2037</v>
      </c>
      <c r="R296" t="s">
        <v>2038</v>
      </c>
      <c r="S296" s="10">
        <f t="shared" si="8"/>
        <v>43399.208333333328</v>
      </c>
      <c r="T296" s="10">
        <f t="shared" si="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(E297/D297)</f>
        <v>0.35650077760497667</v>
      </c>
      <c r="P297">
        <f>IFERROR(E297/G297, 0 )</f>
        <v>36.004712041884815</v>
      </c>
      <c r="Q297" t="s">
        <v>2037</v>
      </c>
      <c r="R297" t="s">
        <v>2038</v>
      </c>
      <c r="S297" s="10">
        <f t="shared" si="8"/>
        <v>41562.208333333336</v>
      </c>
      <c r="T297" s="10">
        <f t="shared" si="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(E298/D298)</f>
        <v>0.54950819672131146</v>
      </c>
      <c r="P298">
        <f>IFERROR(E298/G298, 0 )</f>
        <v>88.21052631578948</v>
      </c>
      <c r="Q298" t="s">
        <v>2037</v>
      </c>
      <c r="R298" t="s">
        <v>2038</v>
      </c>
      <c r="S298" s="10">
        <f t="shared" si="8"/>
        <v>43493.25</v>
      </c>
      <c r="T298" s="10">
        <f t="shared" si="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(E299/D299)</f>
        <v>0.94236111111111109</v>
      </c>
      <c r="P299">
        <f>IFERROR(E299/G299, 0 )</f>
        <v>65.240384615384613</v>
      </c>
      <c r="Q299" t="s">
        <v>2037</v>
      </c>
      <c r="R299" t="s">
        <v>2038</v>
      </c>
      <c r="S299" s="10">
        <f t="shared" si="8"/>
        <v>41653.25</v>
      </c>
      <c r="T299" s="10">
        <f t="shared" si="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(E300/D300)</f>
        <v>1.4391428571428571</v>
      </c>
      <c r="P300">
        <f>IFERROR(E300/G300, 0 )</f>
        <v>69.958333333333329</v>
      </c>
      <c r="Q300" t="s">
        <v>2033</v>
      </c>
      <c r="R300" t="s">
        <v>2034</v>
      </c>
      <c r="S300" s="10">
        <f t="shared" si="8"/>
        <v>42426.25</v>
      </c>
      <c r="T300" s="10">
        <f t="shared" si="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(E301/D301)</f>
        <v>0.51421052631578945</v>
      </c>
      <c r="P301">
        <f>IFERROR(E301/G301, 0 )</f>
        <v>39.877551020408163</v>
      </c>
      <c r="Q301" t="s">
        <v>2031</v>
      </c>
      <c r="R301" t="s">
        <v>2032</v>
      </c>
      <c r="S301" s="10">
        <f t="shared" si="8"/>
        <v>42432.25</v>
      </c>
      <c r="T301" s="10">
        <f t="shared" si="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(E302/D302)</f>
        <v>0.05</v>
      </c>
      <c r="P302">
        <f>IFERROR(E302/G302, 0 )</f>
        <v>5</v>
      </c>
      <c r="Q302" t="s">
        <v>2045</v>
      </c>
      <c r="R302" t="s">
        <v>2046</v>
      </c>
      <c r="S302" s="10">
        <f t="shared" si="8"/>
        <v>42977.208333333328</v>
      </c>
      <c r="T302" s="10">
        <f t="shared" si="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(E303/D303)</f>
        <v>13.446666666666667</v>
      </c>
      <c r="P303">
        <f>IFERROR(E303/G303, 0 )</f>
        <v>41.023728813559323</v>
      </c>
      <c r="Q303" t="s">
        <v>2039</v>
      </c>
      <c r="R303" t="s">
        <v>2040</v>
      </c>
      <c r="S303" s="10">
        <f t="shared" si="8"/>
        <v>42061.25</v>
      </c>
      <c r="T303" s="10">
        <f t="shared" si="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(E304/D304)</f>
        <v>0.31844940867279897</v>
      </c>
      <c r="P304">
        <f>IFERROR(E304/G304, 0 )</f>
        <v>98.914285714285711</v>
      </c>
      <c r="Q304" t="s">
        <v>2037</v>
      </c>
      <c r="R304" t="s">
        <v>2038</v>
      </c>
      <c r="S304" s="10">
        <f t="shared" si="8"/>
        <v>43345.208333333328</v>
      </c>
      <c r="T304" s="10">
        <f t="shared" si="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(E305/D305)</f>
        <v>0.82617647058823529</v>
      </c>
      <c r="P305">
        <f>IFERROR(E305/G305, 0 )</f>
        <v>87.78125</v>
      </c>
      <c r="Q305" t="s">
        <v>2033</v>
      </c>
      <c r="R305" t="s">
        <v>2043</v>
      </c>
      <c r="S305" s="10">
        <f t="shared" si="8"/>
        <v>42376.25</v>
      </c>
      <c r="T305" s="10">
        <f t="shared" si="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(E306/D306)</f>
        <v>5.4614285714285717</v>
      </c>
      <c r="P306">
        <f>IFERROR(E306/G306, 0 )</f>
        <v>80.767605633802816</v>
      </c>
      <c r="Q306" t="s">
        <v>2039</v>
      </c>
      <c r="R306" t="s">
        <v>2040</v>
      </c>
      <c r="S306" s="10">
        <f t="shared" si="8"/>
        <v>42589.208333333328</v>
      </c>
      <c r="T306" s="10">
        <f t="shared" si="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(E307/D307)</f>
        <v>2.8621428571428571</v>
      </c>
      <c r="P307">
        <f>IFERROR(E307/G307, 0 )</f>
        <v>94.28235294117647</v>
      </c>
      <c r="Q307" t="s">
        <v>2037</v>
      </c>
      <c r="R307" t="s">
        <v>2038</v>
      </c>
      <c r="S307" s="10">
        <f t="shared" si="8"/>
        <v>42448.208333333328</v>
      </c>
      <c r="T307" s="10">
        <f t="shared" si="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(E308/D308)</f>
        <v>7.9076923076923072E-2</v>
      </c>
      <c r="P308">
        <f>IFERROR(E308/G308, 0 )</f>
        <v>73.428571428571431</v>
      </c>
      <c r="Q308" t="s">
        <v>2037</v>
      </c>
      <c r="R308" t="s">
        <v>2038</v>
      </c>
      <c r="S308" s="10">
        <f t="shared" si="8"/>
        <v>42930.208333333328</v>
      </c>
      <c r="T308" s="10">
        <f t="shared" si="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(E309/D309)</f>
        <v>1.3213677811550153</v>
      </c>
      <c r="P309">
        <f>IFERROR(E309/G309, 0 )</f>
        <v>65.968133535660087</v>
      </c>
      <c r="Q309" t="s">
        <v>2045</v>
      </c>
      <c r="R309" t="s">
        <v>2051</v>
      </c>
      <c r="S309" s="10">
        <f t="shared" si="8"/>
        <v>41066.208333333336</v>
      </c>
      <c r="T309" s="10">
        <f t="shared" si="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(E310/D310)</f>
        <v>0.74077834179357027</v>
      </c>
      <c r="P310">
        <f>IFERROR(E310/G310, 0 )</f>
        <v>109.04109589041096</v>
      </c>
      <c r="Q310" t="s">
        <v>2037</v>
      </c>
      <c r="R310" t="s">
        <v>2038</v>
      </c>
      <c r="S310" s="10">
        <f t="shared" si="8"/>
        <v>40651.208333333336</v>
      </c>
      <c r="T310" s="10">
        <f t="shared" si="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(E311/D311)</f>
        <v>0.75292682926829269</v>
      </c>
      <c r="P311">
        <f>IFERROR(E311/G311, 0 )</f>
        <v>41.16</v>
      </c>
      <c r="Q311" t="s">
        <v>2033</v>
      </c>
      <c r="R311" t="s">
        <v>2043</v>
      </c>
      <c r="S311" s="10">
        <f t="shared" si="8"/>
        <v>40807.208333333336</v>
      </c>
      <c r="T311" s="10">
        <f t="shared" si="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(E312/D312)</f>
        <v>0.20333333333333334</v>
      </c>
      <c r="P312">
        <f>IFERROR(E312/G312, 0 )</f>
        <v>99.125</v>
      </c>
      <c r="Q312" t="s">
        <v>2048</v>
      </c>
      <c r="R312" t="s">
        <v>2049</v>
      </c>
      <c r="S312" s="10">
        <f t="shared" si="8"/>
        <v>40277.208333333336</v>
      </c>
      <c r="T312" s="10">
        <f t="shared" si="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(E313/D313)</f>
        <v>2.0336507936507937</v>
      </c>
      <c r="P313">
        <f>IFERROR(E313/G313, 0 )</f>
        <v>105.88429752066116</v>
      </c>
      <c r="Q313" t="s">
        <v>2037</v>
      </c>
      <c r="R313" t="s">
        <v>2038</v>
      </c>
      <c r="S313" s="10">
        <f t="shared" si="8"/>
        <v>40590.25</v>
      </c>
      <c r="T313" s="10">
        <f t="shared" si="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(E314/D314)</f>
        <v>3.1022842639593908</v>
      </c>
      <c r="P314">
        <f>IFERROR(E314/G314, 0 )</f>
        <v>48.996525921966864</v>
      </c>
      <c r="Q314" t="s">
        <v>2037</v>
      </c>
      <c r="R314" t="s">
        <v>2038</v>
      </c>
      <c r="S314" s="10">
        <f t="shared" si="8"/>
        <v>41572.208333333336</v>
      </c>
      <c r="T314" s="10">
        <f t="shared" si="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(E315/D315)</f>
        <v>3.9531818181818181</v>
      </c>
      <c r="P315">
        <f>IFERROR(E315/G315, 0 )</f>
        <v>39</v>
      </c>
      <c r="Q315" t="s">
        <v>2033</v>
      </c>
      <c r="R315" t="s">
        <v>2034</v>
      </c>
      <c r="S315" s="10">
        <f t="shared" si="8"/>
        <v>40966.25</v>
      </c>
      <c r="T315" s="10">
        <f t="shared" si="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(E316/D316)</f>
        <v>2.9471428571428571</v>
      </c>
      <c r="P316">
        <f>IFERROR(E316/G316, 0 )</f>
        <v>31.022556390977442</v>
      </c>
      <c r="Q316" t="s">
        <v>2039</v>
      </c>
      <c r="R316" t="s">
        <v>2040</v>
      </c>
      <c r="S316" s="10">
        <f t="shared" si="8"/>
        <v>43536.208333333328</v>
      </c>
      <c r="T316" s="10">
        <f t="shared" si="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(E317/D317)</f>
        <v>0.33894736842105261</v>
      </c>
      <c r="P317">
        <f>IFERROR(E317/G317, 0 )</f>
        <v>103.87096774193549</v>
      </c>
      <c r="Q317" t="s">
        <v>2037</v>
      </c>
      <c r="R317" t="s">
        <v>2038</v>
      </c>
      <c r="S317" s="10">
        <f t="shared" si="8"/>
        <v>41783.208333333336</v>
      </c>
      <c r="T317" s="10">
        <f t="shared" si="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(E318/D318)</f>
        <v>0.66677083333333331</v>
      </c>
      <c r="P318">
        <f>IFERROR(E318/G318, 0 )</f>
        <v>59.268518518518519</v>
      </c>
      <c r="Q318" t="s">
        <v>2031</v>
      </c>
      <c r="R318" t="s">
        <v>2032</v>
      </c>
      <c r="S318" s="10">
        <f t="shared" si="8"/>
        <v>43788.25</v>
      </c>
      <c r="T318" s="10">
        <f t="shared" si="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(E319/D319)</f>
        <v>0.19227272727272726</v>
      </c>
      <c r="P319">
        <f>IFERROR(E319/G319, 0 )</f>
        <v>42.3</v>
      </c>
      <c r="Q319" t="s">
        <v>2037</v>
      </c>
      <c r="R319" t="s">
        <v>2038</v>
      </c>
      <c r="S319" s="10">
        <f t="shared" si="8"/>
        <v>42869.208333333328</v>
      </c>
      <c r="T319" s="10">
        <f t="shared" si="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(E320/D320)</f>
        <v>0.15842105263157893</v>
      </c>
      <c r="P320">
        <f>IFERROR(E320/G320, 0 )</f>
        <v>53.117647058823529</v>
      </c>
      <c r="Q320" t="s">
        <v>2033</v>
      </c>
      <c r="R320" t="s">
        <v>2034</v>
      </c>
      <c r="S320" s="10">
        <f t="shared" si="8"/>
        <v>41684.25</v>
      </c>
      <c r="T320" s="10">
        <f t="shared" si="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(E321/D321)</f>
        <v>0.38702380952380955</v>
      </c>
      <c r="P321">
        <f>IFERROR(E321/G321, 0 )</f>
        <v>50.796875</v>
      </c>
      <c r="Q321" t="s">
        <v>2035</v>
      </c>
      <c r="R321" t="s">
        <v>2036</v>
      </c>
      <c r="S321" s="10">
        <f t="shared" si="8"/>
        <v>40402.208333333336</v>
      </c>
      <c r="T321" s="10">
        <f t="shared" si="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(E322/D322)</f>
        <v>9.5876777251184833E-2</v>
      </c>
      <c r="P322">
        <f>IFERROR(E322/G322, 0 )</f>
        <v>101.15</v>
      </c>
      <c r="Q322" t="s">
        <v>2045</v>
      </c>
      <c r="R322" t="s">
        <v>2051</v>
      </c>
      <c r="S322" s="10">
        <f t="shared" si="8"/>
        <v>40673.208333333336</v>
      </c>
      <c r="T322" s="10">
        <f t="shared" si="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(E323/D323)</f>
        <v>0.94144366197183094</v>
      </c>
      <c r="P323">
        <f>IFERROR(E323/G323, 0 )</f>
        <v>65.000810372771468</v>
      </c>
      <c r="Q323" t="s">
        <v>2039</v>
      </c>
      <c r="R323" t="s">
        <v>2050</v>
      </c>
      <c r="S323" s="10">
        <f t="shared" ref="S323:S386" si="10">(((J323/60)/60)/24)+DATE(1970,1,1)</f>
        <v>40634.208333333336</v>
      </c>
      <c r="T323" s="10">
        <f t="shared" ref="T323:T386" si="11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(E324/D324)</f>
        <v>1.6656234096692113</v>
      </c>
      <c r="P324">
        <f>IFERROR(E324/G324, 0 )</f>
        <v>37.998645510835914</v>
      </c>
      <c r="Q324" t="s">
        <v>2037</v>
      </c>
      <c r="R324" t="s">
        <v>2038</v>
      </c>
      <c r="S324" s="10">
        <f t="shared" si="10"/>
        <v>40507.25</v>
      </c>
      <c r="T324" s="10">
        <f t="shared" si="11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(E325/D325)</f>
        <v>0.24134831460674158</v>
      </c>
      <c r="P325">
        <f>IFERROR(E325/G325, 0 )</f>
        <v>82.615384615384613</v>
      </c>
      <c r="Q325" t="s">
        <v>2039</v>
      </c>
      <c r="R325" t="s">
        <v>2040</v>
      </c>
      <c r="S325" s="10">
        <f t="shared" si="10"/>
        <v>41725.208333333336</v>
      </c>
      <c r="T325" s="10">
        <f t="shared" si="11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(E326/D326)</f>
        <v>1.6405633802816901</v>
      </c>
      <c r="P326">
        <f>IFERROR(E326/G326, 0 )</f>
        <v>37.941368078175898</v>
      </c>
      <c r="Q326" t="s">
        <v>2037</v>
      </c>
      <c r="R326" t="s">
        <v>2038</v>
      </c>
      <c r="S326" s="10">
        <f t="shared" si="10"/>
        <v>42176.208333333328</v>
      </c>
      <c r="T326" s="10">
        <f t="shared" si="11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(E327/D327)</f>
        <v>0.90723076923076929</v>
      </c>
      <c r="P327">
        <f>IFERROR(E327/G327, 0 )</f>
        <v>80.780821917808225</v>
      </c>
      <c r="Q327" t="s">
        <v>2037</v>
      </c>
      <c r="R327" t="s">
        <v>2038</v>
      </c>
      <c r="S327" s="10">
        <f t="shared" si="10"/>
        <v>43267.208333333328</v>
      </c>
      <c r="T327" s="10">
        <f t="shared" si="11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(E328/D328)</f>
        <v>0.46194444444444444</v>
      </c>
      <c r="P328">
        <f>IFERROR(E328/G328, 0 )</f>
        <v>25.984375</v>
      </c>
      <c r="Q328" t="s">
        <v>2039</v>
      </c>
      <c r="R328" t="s">
        <v>2047</v>
      </c>
      <c r="S328" s="10">
        <f t="shared" si="10"/>
        <v>42364.25</v>
      </c>
      <c r="T328" s="10">
        <f t="shared" si="11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(E329/D329)</f>
        <v>0.38538461538461538</v>
      </c>
      <c r="P329">
        <f>IFERROR(E329/G329, 0 )</f>
        <v>30.363636363636363</v>
      </c>
      <c r="Q329" t="s">
        <v>2037</v>
      </c>
      <c r="R329" t="s">
        <v>2038</v>
      </c>
      <c r="S329" s="10">
        <f t="shared" si="10"/>
        <v>43705.208333333328</v>
      </c>
      <c r="T329" s="10">
        <f t="shared" si="11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(E330/D330)</f>
        <v>1.3356231003039514</v>
      </c>
      <c r="P330">
        <f>IFERROR(E330/G330, 0 )</f>
        <v>54.004916018025398</v>
      </c>
      <c r="Q330" t="s">
        <v>2033</v>
      </c>
      <c r="R330" t="s">
        <v>2034</v>
      </c>
      <c r="S330" s="10">
        <f t="shared" si="10"/>
        <v>43434.25</v>
      </c>
      <c r="T330" s="10">
        <f t="shared" si="11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(E331/D331)</f>
        <v>0.22896588486140726</v>
      </c>
      <c r="P331">
        <f>IFERROR(E331/G331, 0 )</f>
        <v>101.78672985781991</v>
      </c>
      <c r="Q331" t="s">
        <v>2048</v>
      </c>
      <c r="R331" t="s">
        <v>2049</v>
      </c>
      <c r="S331" s="10">
        <f t="shared" si="10"/>
        <v>42716.25</v>
      </c>
      <c r="T331" s="10">
        <f t="shared" si="11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(E332/D332)</f>
        <v>1.8495548961424333</v>
      </c>
      <c r="P332">
        <f>IFERROR(E332/G332, 0 )</f>
        <v>45.003610108303249</v>
      </c>
      <c r="Q332" t="s">
        <v>2039</v>
      </c>
      <c r="R332" t="s">
        <v>2040</v>
      </c>
      <c r="S332" s="10">
        <f t="shared" si="10"/>
        <v>43077.25</v>
      </c>
      <c r="T332" s="10">
        <f t="shared" si="11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(E333/D333)</f>
        <v>4.4372727272727275</v>
      </c>
      <c r="P333">
        <f>IFERROR(E333/G333, 0 )</f>
        <v>77.068421052631578</v>
      </c>
      <c r="Q333" t="s">
        <v>2031</v>
      </c>
      <c r="R333" t="s">
        <v>2032</v>
      </c>
      <c r="S333" s="10">
        <f t="shared" si="10"/>
        <v>40896.25</v>
      </c>
      <c r="T333" s="10">
        <f t="shared" si="11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(E334/D334)</f>
        <v>1.999806763285024</v>
      </c>
      <c r="P334">
        <f>IFERROR(E334/G334, 0 )</f>
        <v>88.076595744680844</v>
      </c>
      <c r="Q334" t="s">
        <v>2035</v>
      </c>
      <c r="R334" t="s">
        <v>2044</v>
      </c>
      <c r="S334" s="10">
        <f t="shared" si="10"/>
        <v>41361.208333333336</v>
      </c>
      <c r="T334" s="10">
        <f t="shared" si="11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(E335/D335)</f>
        <v>1.2395833333333333</v>
      </c>
      <c r="P335">
        <f>IFERROR(E335/G335, 0 )</f>
        <v>47.035573122529641</v>
      </c>
      <c r="Q335" t="s">
        <v>2037</v>
      </c>
      <c r="R335" t="s">
        <v>2038</v>
      </c>
      <c r="S335" s="10">
        <f t="shared" si="10"/>
        <v>43424.25</v>
      </c>
      <c r="T335" s="10">
        <f t="shared" si="11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(E336/D336)</f>
        <v>1.8661329305135952</v>
      </c>
      <c r="P336">
        <f>IFERROR(E336/G336, 0 )</f>
        <v>110.99550763701707</v>
      </c>
      <c r="Q336" t="s">
        <v>2033</v>
      </c>
      <c r="R336" t="s">
        <v>2034</v>
      </c>
      <c r="S336" s="10">
        <f t="shared" si="10"/>
        <v>43110.25</v>
      </c>
      <c r="T336" s="10">
        <f t="shared" si="11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(E337/D337)</f>
        <v>1.1428538550057536</v>
      </c>
      <c r="P337">
        <f>IFERROR(E337/G337, 0 )</f>
        <v>87.003066141042481</v>
      </c>
      <c r="Q337" t="s">
        <v>2033</v>
      </c>
      <c r="R337" t="s">
        <v>2034</v>
      </c>
      <c r="S337" s="10">
        <f t="shared" si="10"/>
        <v>43784.25</v>
      </c>
      <c r="T337" s="10">
        <f t="shared" si="11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(E338/D338)</f>
        <v>0.97032531824611035</v>
      </c>
      <c r="P338">
        <f>IFERROR(E338/G338, 0 )</f>
        <v>63.994402985074629</v>
      </c>
      <c r="Q338" t="s">
        <v>2033</v>
      </c>
      <c r="R338" t="s">
        <v>2034</v>
      </c>
      <c r="S338" s="10">
        <f t="shared" si="10"/>
        <v>40527.25</v>
      </c>
      <c r="T338" s="10">
        <f t="shared" si="11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(E339/D339)</f>
        <v>1.2281904761904763</v>
      </c>
      <c r="P339">
        <f>IFERROR(E339/G339, 0 )</f>
        <v>105.9945205479452</v>
      </c>
      <c r="Q339" t="s">
        <v>2037</v>
      </c>
      <c r="R339" t="s">
        <v>2038</v>
      </c>
      <c r="S339" s="10">
        <f t="shared" si="10"/>
        <v>43780.25</v>
      </c>
      <c r="T339" s="10">
        <f t="shared" si="11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(E340/D340)</f>
        <v>1.7914326647564469</v>
      </c>
      <c r="P340">
        <f>IFERROR(E340/G340, 0 )</f>
        <v>73.989349112426041</v>
      </c>
      <c r="Q340" t="s">
        <v>2037</v>
      </c>
      <c r="R340" t="s">
        <v>2038</v>
      </c>
      <c r="S340" s="10">
        <f t="shared" si="10"/>
        <v>40821.208333333336</v>
      </c>
      <c r="T340" s="10">
        <f t="shared" si="11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(E341/D341)</f>
        <v>0.79951577402787966</v>
      </c>
      <c r="P341">
        <f>IFERROR(E341/G341, 0 )</f>
        <v>84.02004626060139</v>
      </c>
      <c r="Q341" t="s">
        <v>2037</v>
      </c>
      <c r="R341" t="s">
        <v>2038</v>
      </c>
      <c r="S341" s="10">
        <f t="shared" si="10"/>
        <v>42949.208333333328</v>
      </c>
      <c r="T341" s="10">
        <f t="shared" si="11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(E342/D342)</f>
        <v>0.94242587601078165</v>
      </c>
      <c r="P342">
        <f>IFERROR(E342/G342, 0 )</f>
        <v>88.966921119592882</v>
      </c>
      <c r="Q342" t="s">
        <v>2052</v>
      </c>
      <c r="R342" t="s">
        <v>2053</v>
      </c>
      <c r="S342" s="10">
        <f t="shared" si="10"/>
        <v>40889.25</v>
      </c>
      <c r="T342" s="10">
        <f t="shared" si="11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(E343/D343)</f>
        <v>0.84669291338582675</v>
      </c>
      <c r="P343">
        <f>IFERROR(E343/G343, 0 )</f>
        <v>76.990453460620529</v>
      </c>
      <c r="Q343" t="s">
        <v>2033</v>
      </c>
      <c r="R343" t="s">
        <v>2043</v>
      </c>
      <c r="S343" s="10">
        <f t="shared" si="10"/>
        <v>42244.208333333328</v>
      </c>
      <c r="T343" s="10">
        <f t="shared" si="11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(E344/D344)</f>
        <v>0.66521920668058454</v>
      </c>
      <c r="P344">
        <f>IFERROR(E344/G344, 0 )</f>
        <v>97.146341463414629</v>
      </c>
      <c r="Q344" t="s">
        <v>2037</v>
      </c>
      <c r="R344" t="s">
        <v>2038</v>
      </c>
      <c r="S344" s="10">
        <f t="shared" si="10"/>
        <v>41475.208333333336</v>
      </c>
      <c r="T344" s="10">
        <f t="shared" si="11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(E345/D345)</f>
        <v>0.53922222222222227</v>
      </c>
      <c r="P345">
        <f>IFERROR(E345/G345, 0 )</f>
        <v>33.013605442176868</v>
      </c>
      <c r="Q345" t="s">
        <v>2037</v>
      </c>
      <c r="R345" t="s">
        <v>2038</v>
      </c>
      <c r="S345" s="10">
        <f t="shared" si="10"/>
        <v>41597.25</v>
      </c>
      <c r="T345" s="10">
        <f t="shared" si="11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(E346/D346)</f>
        <v>0.41983299595141699</v>
      </c>
      <c r="P346">
        <f>IFERROR(E346/G346, 0 )</f>
        <v>99.950602409638549</v>
      </c>
      <c r="Q346" t="s">
        <v>2048</v>
      </c>
      <c r="R346" t="s">
        <v>2049</v>
      </c>
      <c r="S346" s="10">
        <f t="shared" si="10"/>
        <v>43122.25</v>
      </c>
      <c r="T346" s="10">
        <f t="shared" si="11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(E347/D347)</f>
        <v>0.14694796954314721</v>
      </c>
      <c r="P347">
        <f>IFERROR(E347/G347, 0 )</f>
        <v>69.966767371601208</v>
      </c>
      <c r="Q347" t="s">
        <v>2039</v>
      </c>
      <c r="R347" t="s">
        <v>2042</v>
      </c>
      <c r="S347" s="10">
        <f t="shared" si="10"/>
        <v>42194.208333333328</v>
      </c>
      <c r="T347" s="10">
        <f t="shared" si="11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(E348/D348)</f>
        <v>0.34475</v>
      </c>
      <c r="P348">
        <f>IFERROR(E348/G348, 0 )</f>
        <v>110.32</v>
      </c>
      <c r="Q348" t="s">
        <v>2033</v>
      </c>
      <c r="R348" t="s">
        <v>2043</v>
      </c>
      <c r="S348" s="10">
        <f t="shared" si="10"/>
        <v>42971.208333333328</v>
      </c>
      <c r="T348" s="10">
        <f t="shared" si="11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(E349/D349)</f>
        <v>14.007777777777777</v>
      </c>
      <c r="P349">
        <f>IFERROR(E349/G349, 0 )</f>
        <v>66.005235602094245</v>
      </c>
      <c r="Q349" t="s">
        <v>2035</v>
      </c>
      <c r="R349" t="s">
        <v>2036</v>
      </c>
      <c r="S349" s="10">
        <f t="shared" si="10"/>
        <v>42046.25</v>
      </c>
      <c r="T349" s="10">
        <f t="shared" si="11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(E350/D350)</f>
        <v>0.71770351758793971</v>
      </c>
      <c r="P350">
        <f>IFERROR(E350/G350, 0 )</f>
        <v>41.005742176284812</v>
      </c>
      <c r="Q350" t="s">
        <v>2031</v>
      </c>
      <c r="R350" t="s">
        <v>2032</v>
      </c>
      <c r="S350" s="10">
        <f t="shared" si="10"/>
        <v>42782.25</v>
      </c>
      <c r="T350" s="10">
        <f t="shared" si="11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(E351/D351)</f>
        <v>0.53074115044247783</v>
      </c>
      <c r="P351">
        <f>IFERROR(E351/G351, 0 )</f>
        <v>103.96316359696641</v>
      </c>
      <c r="Q351" t="s">
        <v>2037</v>
      </c>
      <c r="R351" t="s">
        <v>2038</v>
      </c>
      <c r="S351" s="10">
        <f t="shared" si="10"/>
        <v>42930.208333333328</v>
      </c>
      <c r="T351" s="10">
        <f t="shared" si="11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(E352/D352)</f>
        <v>0.05</v>
      </c>
      <c r="P352">
        <f>IFERROR(E352/G352, 0 )</f>
        <v>5</v>
      </c>
      <c r="Q352" t="s">
        <v>2033</v>
      </c>
      <c r="R352" t="s">
        <v>2056</v>
      </c>
      <c r="S352" s="10">
        <f t="shared" si="10"/>
        <v>42144.208333333328</v>
      </c>
      <c r="T352" s="10">
        <f t="shared" si="11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(E353/D353)</f>
        <v>1.2770715249662619</v>
      </c>
      <c r="P353">
        <f>IFERROR(E353/G353, 0 )</f>
        <v>47.009935419771487</v>
      </c>
      <c r="Q353" t="s">
        <v>2033</v>
      </c>
      <c r="R353" t="s">
        <v>2034</v>
      </c>
      <c r="S353" s="10">
        <f t="shared" si="10"/>
        <v>42240.208333333328</v>
      </c>
      <c r="T353" s="10">
        <f t="shared" si="11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(E354/D354)</f>
        <v>0.34892857142857142</v>
      </c>
      <c r="P354">
        <f>IFERROR(E354/G354, 0 )</f>
        <v>29.606060606060606</v>
      </c>
      <c r="Q354" t="s">
        <v>2037</v>
      </c>
      <c r="R354" t="s">
        <v>2038</v>
      </c>
      <c r="S354" s="10">
        <f t="shared" si="10"/>
        <v>42315.25</v>
      </c>
      <c r="T354" s="10">
        <f t="shared" si="11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(E355/D355)</f>
        <v>4.105982142857143</v>
      </c>
      <c r="P355">
        <f>IFERROR(E355/G355, 0 )</f>
        <v>81.010569583088667</v>
      </c>
      <c r="Q355" t="s">
        <v>2037</v>
      </c>
      <c r="R355" t="s">
        <v>2038</v>
      </c>
      <c r="S355" s="10">
        <f t="shared" si="10"/>
        <v>43651.208333333328</v>
      </c>
      <c r="T355" s="10">
        <f t="shared" si="11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(E356/D356)</f>
        <v>1.2373770491803278</v>
      </c>
      <c r="P356">
        <f>IFERROR(E356/G356, 0 )</f>
        <v>94.35</v>
      </c>
      <c r="Q356" t="s">
        <v>2039</v>
      </c>
      <c r="R356" t="s">
        <v>2040</v>
      </c>
      <c r="S356" s="10">
        <f t="shared" si="10"/>
        <v>41520.208333333336</v>
      </c>
      <c r="T356" s="10">
        <f t="shared" si="11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(E357/D357)</f>
        <v>0.58973684210526311</v>
      </c>
      <c r="P357">
        <f>IFERROR(E357/G357, 0 )</f>
        <v>26.058139534883722</v>
      </c>
      <c r="Q357" t="s">
        <v>2035</v>
      </c>
      <c r="R357" t="s">
        <v>2044</v>
      </c>
      <c r="S357" s="10">
        <f t="shared" si="10"/>
        <v>42757.25</v>
      </c>
      <c r="T357" s="10">
        <f t="shared" si="11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(E358/D358)</f>
        <v>0.36892473118279567</v>
      </c>
      <c r="P358">
        <f>IFERROR(E358/G358, 0 )</f>
        <v>85.775000000000006</v>
      </c>
      <c r="Q358" t="s">
        <v>2037</v>
      </c>
      <c r="R358" t="s">
        <v>2038</v>
      </c>
      <c r="S358" s="10">
        <f t="shared" si="10"/>
        <v>40922.25</v>
      </c>
      <c r="T358" s="10">
        <f t="shared" si="11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(E359/D359)</f>
        <v>1.8491304347826087</v>
      </c>
      <c r="P359">
        <f>IFERROR(E359/G359, 0 )</f>
        <v>103.73170731707317</v>
      </c>
      <c r="Q359" t="s">
        <v>2048</v>
      </c>
      <c r="R359" t="s">
        <v>2049</v>
      </c>
      <c r="S359" s="10">
        <f t="shared" si="10"/>
        <v>42250.208333333328</v>
      </c>
      <c r="T359" s="10">
        <f t="shared" si="11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(E360/D360)</f>
        <v>0.11814432989690722</v>
      </c>
      <c r="P360">
        <f>IFERROR(E360/G360, 0 )</f>
        <v>49.826086956521742</v>
      </c>
      <c r="Q360" t="s">
        <v>2052</v>
      </c>
      <c r="R360" t="s">
        <v>2053</v>
      </c>
      <c r="S360" s="10">
        <f t="shared" si="10"/>
        <v>43322.208333333328</v>
      </c>
      <c r="T360" s="10">
        <f t="shared" si="11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(E361/D361)</f>
        <v>2.9870000000000001</v>
      </c>
      <c r="P361">
        <f>IFERROR(E361/G361, 0 )</f>
        <v>63.893048128342244</v>
      </c>
      <c r="Q361" t="s">
        <v>2039</v>
      </c>
      <c r="R361" t="s">
        <v>2047</v>
      </c>
      <c r="S361" s="10">
        <f t="shared" si="10"/>
        <v>40782.208333333336</v>
      </c>
      <c r="T361" s="10">
        <f t="shared" si="11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(E362/D362)</f>
        <v>2.2635175879396985</v>
      </c>
      <c r="P362">
        <f>IFERROR(E362/G362, 0 )</f>
        <v>47.002434782608695</v>
      </c>
      <c r="Q362" t="s">
        <v>2037</v>
      </c>
      <c r="R362" t="s">
        <v>2038</v>
      </c>
      <c r="S362" s="10">
        <f t="shared" si="10"/>
        <v>40544.25</v>
      </c>
      <c r="T362" s="10">
        <f t="shared" si="11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(E363/D363)</f>
        <v>1.7356363636363636</v>
      </c>
      <c r="P363">
        <f>IFERROR(E363/G363, 0 )</f>
        <v>108.47727272727273</v>
      </c>
      <c r="Q363" t="s">
        <v>2037</v>
      </c>
      <c r="R363" t="s">
        <v>2038</v>
      </c>
      <c r="S363" s="10">
        <f t="shared" si="10"/>
        <v>43015.208333333328</v>
      </c>
      <c r="T363" s="10">
        <f t="shared" si="11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(E364/D364)</f>
        <v>3.7175675675675675</v>
      </c>
      <c r="P364">
        <f>IFERROR(E364/G364, 0 )</f>
        <v>72.015706806282722</v>
      </c>
      <c r="Q364" t="s">
        <v>2033</v>
      </c>
      <c r="R364" t="s">
        <v>2034</v>
      </c>
      <c r="S364" s="10">
        <f t="shared" si="10"/>
        <v>40570.25</v>
      </c>
      <c r="T364" s="10">
        <f t="shared" si="11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(E365/D365)</f>
        <v>1.601923076923077</v>
      </c>
      <c r="P365">
        <f>IFERROR(E365/G365, 0 )</f>
        <v>59.928057553956833</v>
      </c>
      <c r="Q365" t="s">
        <v>2033</v>
      </c>
      <c r="R365" t="s">
        <v>2034</v>
      </c>
      <c r="S365" s="10">
        <f t="shared" si="10"/>
        <v>40904.25</v>
      </c>
      <c r="T365" s="10">
        <f t="shared" si="11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(E366/D366)</f>
        <v>16.163333333333334</v>
      </c>
      <c r="P366">
        <f>IFERROR(E366/G366, 0 )</f>
        <v>78.209677419354833</v>
      </c>
      <c r="Q366" t="s">
        <v>2033</v>
      </c>
      <c r="R366" t="s">
        <v>2043</v>
      </c>
      <c r="S366" s="10">
        <f t="shared" si="10"/>
        <v>43164.25</v>
      </c>
      <c r="T366" s="10">
        <f t="shared" si="11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(E367/D367)</f>
        <v>7.3343749999999996</v>
      </c>
      <c r="P367">
        <f>IFERROR(E367/G367, 0 )</f>
        <v>104.77678571428571</v>
      </c>
      <c r="Q367" t="s">
        <v>2037</v>
      </c>
      <c r="R367" t="s">
        <v>2038</v>
      </c>
      <c r="S367" s="10">
        <f t="shared" si="10"/>
        <v>42733.25</v>
      </c>
      <c r="T367" s="10">
        <f t="shared" si="11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(E368/D368)</f>
        <v>5.9211111111111112</v>
      </c>
      <c r="P368">
        <f>IFERROR(E368/G368, 0 )</f>
        <v>105.52475247524752</v>
      </c>
      <c r="Q368" t="s">
        <v>2037</v>
      </c>
      <c r="R368" t="s">
        <v>2038</v>
      </c>
      <c r="S368" s="10">
        <f t="shared" si="10"/>
        <v>40546.25</v>
      </c>
      <c r="T368" s="10">
        <f t="shared" si="11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(E369/D369)</f>
        <v>0.18888888888888888</v>
      </c>
      <c r="P369">
        <f>IFERROR(E369/G369, 0 )</f>
        <v>24.933333333333334</v>
      </c>
      <c r="Q369" t="s">
        <v>2037</v>
      </c>
      <c r="R369" t="s">
        <v>2038</v>
      </c>
      <c r="S369" s="10">
        <f t="shared" si="10"/>
        <v>41930.208333333336</v>
      </c>
      <c r="T369" s="10">
        <f t="shared" si="11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(E370/D370)</f>
        <v>2.7680769230769231</v>
      </c>
      <c r="P370">
        <f>IFERROR(E370/G370, 0 )</f>
        <v>69.873786407766985</v>
      </c>
      <c r="Q370" t="s">
        <v>2039</v>
      </c>
      <c r="R370" t="s">
        <v>2040</v>
      </c>
      <c r="S370" s="10">
        <f t="shared" si="10"/>
        <v>40464.208333333336</v>
      </c>
      <c r="T370" s="10">
        <f t="shared" si="11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(E371/D371)</f>
        <v>2.730185185185185</v>
      </c>
      <c r="P371">
        <f>IFERROR(E371/G371, 0 )</f>
        <v>95.733766233766232</v>
      </c>
      <c r="Q371" t="s">
        <v>2039</v>
      </c>
      <c r="R371" t="s">
        <v>2058</v>
      </c>
      <c r="S371" s="10">
        <f t="shared" si="10"/>
        <v>41308.25</v>
      </c>
      <c r="T371" s="10">
        <f t="shared" si="11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(E372/D372)</f>
        <v>1.593633125556545</v>
      </c>
      <c r="P372">
        <f>IFERROR(E372/G372, 0 )</f>
        <v>29.997485752598056</v>
      </c>
      <c r="Q372" t="s">
        <v>2037</v>
      </c>
      <c r="R372" t="s">
        <v>2038</v>
      </c>
      <c r="S372" s="10">
        <f t="shared" si="10"/>
        <v>43570.208333333328</v>
      </c>
      <c r="T372" s="10">
        <f t="shared" si="11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(E373/D373)</f>
        <v>0.67869978858350954</v>
      </c>
      <c r="P373">
        <f>IFERROR(E373/G373, 0 )</f>
        <v>59.011948529411768</v>
      </c>
      <c r="Q373" t="s">
        <v>2037</v>
      </c>
      <c r="R373" t="s">
        <v>2038</v>
      </c>
      <c r="S373" s="10">
        <f t="shared" si="10"/>
        <v>42043.25</v>
      </c>
      <c r="T373" s="10">
        <f t="shared" si="11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(E374/D374)</f>
        <v>15.915555555555555</v>
      </c>
      <c r="P374">
        <f>IFERROR(E374/G374, 0 )</f>
        <v>84.757396449704146</v>
      </c>
      <c r="Q374" t="s">
        <v>2039</v>
      </c>
      <c r="R374" t="s">
        <v>2040</v>
      </c>
      <c r="S374" s="10">
        <f t="shared" si="10"/>
        <v>42012.25</v>
      </c>
      <c r="T374" s="10">
        <f t="shared" si="11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(E375/D375)</f>
        <v>7.3018222222222224</v>
      </c>
      <c r="P375">
        <f>IFERROR(E375/G375, 0 )</f>
        <v>78.010921177587846</v>
      </c>
      <c r="Q375" t="s">
        <v>2037</v>
      </c>
      <c r="R375" t="s">
        <v>2038</v>
      </c>
      <c r="S375" s="10">
        <f t="shared" si="10"/>
        <v>42964.208333333328</v>
      </c>
      <c r="T375" s="10">
        <f t="shared" si="11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(E376/D376)</f>
        <v>0.13185782556750297</v>
      </c>
      <c r="P376">
        <f>IFERROR(E376/G376, 0 )</f>
        <v>50.05215419501134</v>
      </c>
      <c r="Q376" t="s">
        <v>2039</v>
      </c>
      <c r="R376" t="s">
        <v>2040</v>
      </c>
      <c r="S376" s="10">
        <f t="shared" si="10"/>
        <v>43476.25</v>
      </c>
      <c r="T376" s="10">
        <f t="shared" si="11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(E377/D377)</f>
        <v>0.54777777777777781</v>
      </c>
      <c r="P377">
        <f>IFERROR(E377/G377, 0 )</f>
        <v>59.16</v>
      </c>
      <c r="Q377" t="s">
        <v>2033</v>
      </c>
      <c r="R377" t="s">
        <v>2043</v>
      </c>
      <c r="S377" s="10">
        <f t="shared" si="10"/>
        <v>42293.208333333328</v>
      </c>
      <c r="T377" s="10">
        <f t="shared" si="11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(E378/D378)</f>
        <v>3.6102941176470589</v>
      </c>
      <c r="P378">
        <f>IFERROR(E378/G378, 0 )</f>
        <v>93.702290076335885</v>
      </c>
      <c r="Q378" t="s">
        <v>2033</v>
      </c>
      <c r="R378" t="s">
        <v>2034</v>
      </c>
      <c r="S378" s="10">
        <f t="shared" si="10"/>
        <v>41826.208333333336</v>
      </c>
      <c r="T378" s="10">
        <f t="shared" si="11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(E379/D379)</f>
        <v>0.10257545271629778</v>
      </c>
      <c r="P379">
        <f>IFERROR(E379/G379, 0 )</f>
        <v>40.14173228346457</v>
      </c>
      <c r="Q379" t="s">
        <v>2037</v>
      </c>
      <c r="R379" t="s">
        <v>2038</v>
      </c>
      <c r="S379" s="10">
        <f t="shared" si="10"/>
        <v>43760.208333333328</v>
      </c>
      <c r="T379" s="10">
        <f t="shared" si="11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(E380/D380)</f>
        <v>0.13962962962962963</v>
      </c>
      <c r="P380">
        <f>IFERROR(E380/G380, 0 )</f>
        <v>70.090140845070422</v>
      </c>
      <c r="Q380" t="s">
        <v>2039</v>
      </c>
      <c r="R380" t="s">
        <v>2040</v>
      </c>
      <c r="S380" s="10">
        <f t="shared" si="10"/>
        <v>43241.208333333328</v>
      </c>
      <c r="T380" s="10">
        <f t="shared" si="11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(E381/D381)</f>
        <v>0.40444444444444444</v>
      </c>
      <c r="P381">
        <f>IFERROR(E381/G381, 0 )</f>
        <v>66.181818181818187</v>
      </c>
      <c r="Q381" t="s">
        <v>2037</v>
      </c>
      <c r="R381" t="s">
        <v>2038</v>
      </c>
      <c r="S381" s="10">
        <f t="shared" si="10"/>
        <v>40843.208333333336</v>
      </c>
      <c r="T381" s="10">
        <f t="shared" si="11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(E382/D382)</f>
        <v>1.6032</v>
      </c>
      <c r="P382">
        <f>IFERROR(E382/G382, 0 )</f>
        <v>47.714285714285715</v>
      </c>
      <c r="Q382" t="s">
        <v>2037</v>
      </c>
      <c r="R382" t="s">
        <v>2038</v>
      </c>
      <c r="S382" s="10">
        <f t="shared" si="10"/>
        <v>41448.208333333336</v>
      </c>
      <c r="T382" s="10">
        <f t="shared" si="11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(E383/D383)</f>
        <v>1.8394339622641509</v>
      </c>
      <c r="P383">
        <f>IFERROR(E383/G383, 0 )</f>
        <v>62.896774193548389</v>
      </c>
      <c r="Q383" t="s">
        <v>2037</v>
      </c>
      <c r="R383" t="s">
        <v>2038</v>
      </c>
      <c r="S383" s="10">
        <f t="shared" si="10"/>
        <v>42163.208333333328</v>
      </c>
      <c r="T383" s="10">
        <f t="shared" si="11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(E384/D384)</f>
        <v>0.63769230769230767</v>
      </c>
      <c r="P384">
        <f>IFERROR(E384/G384, 0 )</f>
        <v>86.611940298507463</v>
      </c>
      <c r="Q384" t="s">
        <v>2052</v>
      </c>
      <c r="R384" t="s">
        <v>2053</v>
      </c>
      <c r="S384" s="10">
        <f t="shared" si="10"/>
        <v>43024.208333333328</v>
      </c>
      <c r="T384" s="10">
        <f t="shared" si="11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(E385/D385)</f>
        <v>2.2538095238095237</v>
      </c>
      <c r="P385">
        <f>IFERROR(E385/G385, 0 )</f>
        <v>75.126984126984127</v>
      </c>
      <c r="Q385" t="s">
        <v>2031</v>
      </c>
      <c r="R385" t="s">
        <v>2032</v>
      </c>
      <c r="S385" s="10">
        <f t="shared" si="10"/>
        <v>43509.25</v>
      </c>
      <c r="T385" s="10">
        <f t="shared" si="11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(E386/D386)</f>
        <v>1.7200961538461539</v>
      </c>
      <c r="P386">
        <f>IFERROR(E386/G386, 0 )</f>
        <v>41.004167534903104</v>
      </c>
      <c r="Q386" t="s">
        <v>2039</v>
      </c>
      <c r="R386" t="s">
        <v>2040</v>
      </c>
      <c r="S386" s="10">
        <f t="shared" si="10"/>
        <v>42776.25</v>
      </c>
      <c r="T386" s="10">
        <f t="shared" si="11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(E387/D387)</f>
        <v>1.4616709511568124</v>
      </c>
      <c r="P387">
        <f>IFERROR(E387/G387, 0 )</f>
        <v>50.007915567282325</v>
      </c>
      <c r="Q387" t="s">
        <v>2045</v>
      </c>
      <c r="R387" t="s">
        <v>2046</v>
      </c>
      <c r="S387" s="10">
        <f t="shared" ref="S387:S450" si="12">(((J387/60)/60)/24)+DATE(1970,1,1)</f>
        <v>43553.208333333328</v>
      </c>
      <c r="T387" s="10">
        <f t="shared" ref="T387:T450" si="13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(E388/D388)</f>
        <v>0.76423616236162362</v>
      </c>
      <c r="P388">
        <f>IFERROR(E388/G388, 0 )</f>
        <v>96.960674157303373</v>
      </c>
      <c r="Q388" t="s">
        <v>2037</v>
      </c>
      <c r="R388" t="s">
        <v>2038</v>
      </c>
      <c r="S388" s="10">
        <f t="shared" si="12"/>
        <v>40355.208333333336</v>
      </c>
      <c r="T388" s="10">
        <f t="shared" si="13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(E389/D389)</f>
        <v>0.39261467889908258</v>
      </c>
      <c r="P389">
        <f>IFERROR(E389/G389, 0 )</f>
        <v>100.93160377358491</v>
      </c>
      <c r="Q389" t="s">
        <v>2035</v>
      </c>
      <c r="R389" t="s">
        <v>2044</v>
      </c>
      <c r="S389" s="10">
        <f t="shared" si="12"/>
        <v>41072.208333333336</v>
      </c>
      <c r="T389" s="10">
        <f t="shared" si="13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(E390/D390)</f>
        <v>0.11270034843205574</v>
      </c>
      <c r="P390">
        <f>IFERROR(E390/G390, 0 )</f>
        <v>89.227586206896547</v>
      </c>
      <c r="Q390" t="s">
        <v>2033</v>
      </c>
      <c r="R390" t="s">
        <v>2043</v>
      </c>
      <c r="S390" s="10">
        <f t="shared" si="12"/>
        <v>40912.25</v>
      </c>
      <c r="T390" s="10">
        <f t="shared" si="13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(E391/D391)</f>
        <v>1.2211084337349398</v>
      </c>
      <c r="P391">
        <f>IFERROR(E391/G391, 0 )</f>
        <v>87.979166666666671</v>
      </c>
      <c r="Q391" t="s">
        <v>2037</v>
      </c>
      <c r="R391" t="s">
        <v>2038</v>
      </c>
      <c r="S391" s="10">
        <f t="shared" si="12"/>
        <v>40479.208333333336</v>
      </c>
      <c r="T391" s="10">
        <f t="shared" si="13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(E392/D392)</f>
        <v>1.8654166666666667</v>
      </c>
      <c r="P392">
        <f>IFERROR(E392/G392, 0 )</f>
        <v>89.54</v>
      </c>
      <c r="Q392" t="s">
        <v>2052</v>
      </c>
      <c r="R392" t="s">
        <v>2053</v>
      </c>
      <c r="S392" s="10">
        <f t="shared" si="12"/>
        <v>41530.208333333336</v>
      </c>
      <c r="T392" s="10">
        <f t="shared" si="13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(E393/D393)</f>
        <v>7.27317880794702E-2</v>
      </c>
      <c r="P393">
        <f>IFERROR(E393/G393, 0 )</f>
        <v>29.09271523178808</v>
      </c>
      <c r="Q393" t="s">
        <v>2045</v>
      </c>
      <c r="R393" t="s">
        <v>2046</v>
      </c>
      <c r="S393" s="10">
        <f t="shared" si="12"/>
        <v>41653.25</v>
      </c>
      <c r="T393" s="10">
        <f t="shared" si="13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(E394/D394)</f>
        <v>0.65642371234207963</v>
      </c>
      <c r="P394">
        <f>IFERROR(E394/G394, 0 )</f>
        <v>42.006218905472636</v>
      </c>
      <c r="Q394" t="s">
        <v>2035</v>
      </c>
      <c r="R394" t="s">
        <v>2044</v>
      </c>
      <c r="S394" s="10">
        <f t="shared" si="12"/>
        <v>40549.25</v>
      </c>
      <c r="T394" s="10">
        <f t="shared" si="13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(E395/D395)</f>
        <v>2.2896178343949045</v>
      </c>
      <c r="P395">
        <f>IFERROR(E395/G395, 0 )</f>
        <v>47.004903563255965</v>
      </c>
      <c r="Q395" t="s">
        <v>2033</v>
      </c>
      <c r="R395" t="s">
        <v>2056</v>
      </c>
      <c r="S395" s="10">
        <f t="shared" si="12"/>
        <v>42933.208333333328</v>
      </c>
      <c r="T395" s="10">
        <f t="shared" si="13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(E396/D396)</f>
        <v>4.6937499999999996</v>
      </c>
      <c r="P396">
        <f>IFERROR(E396/G396, 0 )</f>
        <v>110.44117647058823</v>
      </c>
      <c r="Q396" t="s">
        <v>2039</v>
      </c>
      <c r="R396" t="s">
        <v>2040</v>
      </c>
      <c r="S396" s="10">
        <f t="shared" si="12"/>
        <v>41484.208333333336</v>
      </c>
      <c r="T396" s="10">
        <f t="shared" si="13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(E397/D397)</f>
        <v>1.3011267605633803</v>
      </c>
      <c r="P397">
        <f>IFERROR(E397/G397, 0 )</f>
        <v>41.990909090909092</v>
      </c>
      <c r="Q397" t="s">
        <v>2037</v>
      </c>
      <c r="R397" t="s">
        <v>2038</v>
      </c>
      <c r="S397" s="10">
        <f t="shared" si="12"/>
        <v>40885.25</v>
      </c>
      <c r="T397" s="10">
        <f t="shared" si="13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(E398/D398)</f>
        <v>1.6705422993492407</v>
      </c>
      <c r="P398">
        <f>IFERROR(E398/G398, 0 )</f>
        <v>48.012468827930178</v>
      </c>
      <c r="Q398" t="s">
        <v>2039</v>
      </c>
      <c r="R398" t="s">
        <v>2042</v>
      </c>
      <c r="S398" s="10">
        <f t="shared" si="12"/>
        <v>43378.208333333328</v>
      </c>
      <c r="T398" s="10">
        <f t="shared" si="13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(E399/D399)</f>
        <v>1.738641975308642</v>
      </c>
      <c r="P399">
        <f>IFERROR(E399/G399, 0 )</f>
        <v>31.019823788546255</v>
      </c>
      <c r="Q399" t="s">
        <v>2033</v>
      </c>
      <c r="R399" t="s">
        <v>2034</v>
      </c>
      <c r="S399" s="10">
        <f t="shared" si="12"/>
        <v>41417.208333333336</v>
      </c>
      <c r="T399" s="10">
        <f t="shared" si="13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(E400/D400)</f>
        <v>7.1776470588235295</v>
      </c>
      <c r="P400">
        <f>IFERROR(E400/G400, 0 )</f>
        <v>99.203252032520325</v>
      </c>
      <c r="Q400" t="s">
        <v>2039</v>
      </c>
      <c r="R400" t="s">
        <v>2047</v>
      </c>
      <c r="S400" s="10">
        <f t="shared" si="12"/>
        <v>43228.208333333328</v>
      </c>
      <c r="T400" s="10">
        <f t="shared" si="13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(E401/D401)</f>
        <v>0.63850976361767731</v>
      </c>
      <c r="P401">
        <f>IFERROR(E401/G401, 0 )</f>
        <v>66.022316684378325</v>
      </c>
      <c r="Q401" t="s">
        <v>2033</v>
      </c>
      <c r="R401" t="s">
        <v>2043</v>
      </c>
      <c r="S401" s="10">
        <f t="shared" si="12"/>
        <v>40576.25</v>
      </c>
      <c r="T401" s="10">
        <f t="shared" si="13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(E402/D402)</f>
        <v>0.02</v>
      </c>
      <c r="P402">
        <f>IFERROR(E402/G402, 0 )</f>
        <v>2</v>
      </c>
      <c r="Q402" t="s">
        <v>2052</v>
      </c>
      <c r="R402" t="s">
        <v>2053</v>
      </c>
      <c r="S402" s="10">
        <f t="shared" si="12"/>
        <v>41502.208333333336</v>
      </c>
      <c r="T402" s="10">
        <f t="shared" si="13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(E403/D403)</f>
        <v>15.302222222222222</v>
      </c>
      <c r="P403">
        <f>IFERROR(E403/G403, 0 )</f>
        <v>46.060200668896321</v>
      </c>
      <c r="Q403" t="s">
        <v>2037</v>
      </c>
      <c r="R403" t="s">
        <v>2038</v>
      </c>
      <c r="S403" s="10">
        <f t="shared" si="12"/>
        <v>43765.208333333328</v>
      </c>
      <c r="T403" s="10">
        <f t="shared" si="13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(E404/D404)</f>
        <v>0.40356164383561643</v>
      </c>
      <c r="P404">
        <f>IFERROR(E404/G404, 0 )</f>
        <v>73.650000000000006</v>
      </c>
      <c r="Q404" t="s">
        <v>2039</v>
      </c>
      <c r="R404" t="s">
        <v>2050</v>
      </c>
      <c r="S404" s="10">
        <f t="shared" si="12"/>
        <v>40914.25</v>
      </c>
      <c r="T404" s="10">
        <f t="shared" si="13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(E405/D405)</f>
        <v>0.86220633299284988</v>
      </c>
      <c r="P405">
        <f>IFERROR(E405/G405, 0 )</f>
        <v>55.99336650082919</v>
      </c>
      <c r="Q405" t="s">
        <v>2037</v>
      </c>
      <c r="R405" t="s">
        <v>2038</v>
      </c>
      <c r="S405" s="10">
        <f t="shared" si="12"/>
        <v>40310.208333333336</v>
      </c>
      <c r="T405" s="10">
        <f t="shared" si="13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(E406/D406)</f>
        <v>3.1558486707566464</v>
      </c>
      <c r="P406">
        <f>IFERROR(E406/G406, 0 )</f>
        <v>68.985695127402778</v>
      </c>
      <c r="Q406" t="s">
        <v>2037</v>
      </c>
      <c r="R406" t="s">
        <v>2038</v>
      </c>
      <c r="S406" s="10">
        <f t="shared" si="12"/>
        <v>43053.25</v>
      </c>
      <c r="T406" s="10">
        <f t="shared" si="13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(E407/D407)</f>
        <v>0.89618243243243245</v>
      </c>
      <c r="P407">
        <f>IFERROR(E407/G407, 0 )</f>
        <v>60.981609195402299</v>
      </c>
      <c r="Q407" t="s">
        <v>2037</v>
      </c>
      <c r="R407" t="s">
        <v>2038</v>
      </c>
      <c r="S407" s="10">
        <f t="shared" si="12"/>
        <v>43255.208333333328</v>
      </c>
      <c r="T407" s="10">
        <f t="shared" si="13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(E408/D408)</f>
        <v>1.8214503816793892</v>
      </c>
      <c r="P408">
        <f>IFERROR(E408/G408, 0 )</f>
        <v>110.98139534883721</v>
      </c>
      <c r="Q408" t="s">
        <v>2039</v>
      </c>
      <c r="R408" t="s">
        <v>2040</v>
      </c>
      <c r="S408" s="10">
        <f t="shared" si="12"/>
        <v>41304.25</v>
      </c>
      <c r="T408" s="10">
        <f t="shared" si="13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(E409/D409)</f>
        <v>3.5588235294117645</v>
      </c>
      <c r="P409">
        <f>IFERROR(E409/G409, 0 )</f>
        <v>25</v>
      </c>
      <c r="Q409" t="s">
        <v>2037</v>
      </c>
      <c r="R409" t="s">
        <v>2038</v>
      </c>
      <c r="S409" s="10">
        <f t="shared" si="12"/>
        <v>43751.208333333328</v>
      </c>
      <c r="T409" s="10">
        <f t="shared" si="13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(E410/D410)</f>
        <v>1.3183695652173912</v>
      </c>
      <c r="P410">
        <f>IFERROR(E410/G410, 0 )</f>
        <v>78.759740259740255</v>
      </c>
      <c r="Q410" t="s">
        <v>2039</v>
      </c>
      <c r="R410" t="s">
        <v>2040</v>
      </c>
      <c r="S410" s="10">
        <f t="shared" si="12"/>
        <v>42541.208333333328</v>
      </c>
      <c r="T410" s="10">
        <f t="shared" si="13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(E411/D411)</f>
        <v>0.46315634218289087</v>
      </c>
      <c r="P411">
        <f>IFERROR(E411/G411, 0 )</f>
        <v>87.960784313725483</v>
      </c>
      <c r="Q411" t="s">
        <v>2033</v>
      </c>
      <c r="R411" t="s">
        <v>2034</v>
      </c>
      <c r="S411" s="10">
        <f t="shared" si="12"/>
        <v>42843.208333333328</v>
      </c>
      <c r="T411" s="10">
        <f t="shared" si="13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(E412/D412)</f>
        <v>0.36132726089785294</v>
      </c>
      <c r="P412">
        <f>IFERROR(E412/G412, 0 )</f>
        <v>49.987398739873989</v>
      </c>
      <c r="Q412" t="s">
        <v>2048</v>
      </c>
      <c r="R412" t="s">
        <v>2059</v>
      </c>
      <c r="S412" s="10">
        <f t="shared" si="12"/>
        <v>42122.208333333328</v>
      </c>
      <c r="T412" s="10">
        <f t="shared" si="13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(E413/D413)</f>
        <v>1.0462820512820512</v>
      </c>
      <c r="P413">
        <f>IFERROR(E413/G413, 0 )</f>
        <v>99.524390243902445</v>
      </c>
      <c r="Q413" t="s">
        <v>2037</v>
      </c>
      <c r="R413" t="s">
        <v>2038</v>
      </c>
      <c r="S413" s="10">
        <f t="shared" si="12"/>
        <v>42884.208333333328</v>
      </c>
      <c r="T413" s="10">
        <f t="shared" si="13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(E414/D414)</f>
        <v>6.6885714285714286</v>
      </c>
      <c r="P414">
        <f>IFERROR(E414/G414, 0 )</f>
        <v>104.82089552238806</v>
      </c>
      <c r="Q414" t="s">
        <v>2045</v>
      </c>
      <c r="R414" t="s">
        <v>2051</v>
      </c>
      <c r="S414" s="10">
        <f t="shared" si="12"/>
        <v>41642.25</v>
      </c>
      <c r="T414" s="10">
        <f t="shared" si="13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(E415/D415)</f>
        <v>0.62072823218997364</v>
      </c>
      <c r="P415">
        <f>IFERROR(E415/G415, 0 )</f>
        <v>108.01469237832875</v>
      </c>
      <c r="Q415" t="s">
        <v>2039</v>
      </c>
      <c r="R415" t="s">
        <v>2047</v>
      </c>
      <c r="S415" s="10">
        <f t="shared" si="12"/>
        <v>43431.25</v>
      </c>
      <c r="T415" s="10">
        <f t="shared" si="13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(E416/D416)</f>
        <v>0.84699787460148779</v>
      </c>
      <c r="P416">
        <f>IFERROR(E416/G416, 0 )</f>
        <v>28.998544660724033</v>
      </c>
      <c r="Q416" t="s">
        <v>2031</v>
      </c>
      <c r="R416" t="s">
        <v>2032</v>
      </c>
      <c r="S416" s="10">
        <f t="shared" si="12"/>
        <v>40288.208333333336</v>
      </c>
      <c r="T416" s="10">
        <f t="shared" si="13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(E417/D417)</f>
        <v>0.11059030837004405</v>
      </c>
      <c r="P417">
        <f>IFERROR(E417/G417, 0 )</f>
        <v>30.028708133971293</v>
      </c>
      <c r="Q417" t="s">
        <v>2037</v>
      </c>
      <c r="R417" t="s">
        <v>2038</v>
      </c>
      <c r="S417" s="10">
        <f t="shared" si="12"/>
        <v>40921.25</v>
      </c>
      <c r="T417" s="10">
        <f t="shared" si="13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(E418/D418)</f>
        <v>0.43838781575037145</v>
      </c>
      <c r="P418">
        <f>IFERROR(E418/G418, 0 )</f>
        <v>41.005559416261292</v>
      </c>
      <c r="Q418" t="s">
        <v>2039</v>
      </c>
      <c r="R418" t="s">
        <v>2040</v>
      </c>
      <c r="S418" s="10">
        <f t="shared" si="12"/>
        <v>40560.25</v>
      </c>
      <c r="T418" s="10">
        <f t="shared" si="13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(E419/D419)</f>
        <v>0.55470588235294116</v>
      </c>
      <c r="P419">
        <f>IFERROR(E419/G419, 0 )</f>
        <v>62.866666666666667</v>
      </c>
      <c r="Q419" t="s">
        <v>2037</v>
      </c>
      <c r="R419" t="s">
        <v>2038</v>
      </c>
      <c r="S419" s="10">
        <f t="shared" si="12"/>
        <v>43407.208333333328</v>
      </c>
      <c r="T419" s="10">
        <f t="shared" si="13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(E420/D420)</f>
        <v>0.57399511301160655</v>
      </c>
      <c r="P420">
        <f>IFERROR(E420/G420, 0 )</f>
        <v>47.005002501250623</v>
      </c>
      <c r="Q420" t="s">
        <v>2039</v>
      </c>
      <c r="R420" t="s">
        <v>2040</v>
      </c>
      <c r="S420" s="10">
        <f t="shared" si="12"/>
        <v>41035.208333333336</v>
      </c>
      <c r="T420" s="10">
        <f t="shared" si="13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(E421/D421)</f>
        <v>1.2343497363796134</v>
      </c>
      <c r="P421">
        <f>IFERROR(E421/G421, 0 )</f>
        <v>26.997693638285604</v>
      </c>
      <c r="Q421" t="s">
        <v>2035</v>
      </c>
      <c r="R421" t="s">
        <v>2036</v>
      </c>
      <c r="S421" s="10">
        <f t="shared" si="12"/>
        <v>40899.25</v>
      </c>
      <c r="T421" s="10">
        <f t="shared" si="13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(E422/D422)</f>
        <v>1.2846</v>
      </c>
      <c r="P422">
        <f>IFERROR(E422/G422, 0 )</f>
        <v>68.329787234042556</v>
      </c>
      <c r="Q422" t="s">
        <v>2037</v>
      </c>
      <c r="R422" t="s">
        <v>2038</v>
      </c>
      <c r="S422" s="10">
        <f t="shared" si="12"/>
        <v>42911.208333333328</v>
      </c>
      <c r="T422" s="10">
        <f t="shared" si="13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(E423/D423)</f>
        <v>0.63989361702127656</v>
      </c>
      <c r="P423">
        <f>IFERROR(E423/G423, 0 )</f>
        <v>50.974576271186443</v>
      </c>
      <c r="Q423" t="s">
        <v>2035</v>
      </c>
      <c r="R423" t="s">
        <v>2044</v>
      </c>
      <c r="S423" s="10">
        <f t="shared" si="12"/>
        <v>42915.208333333328</v>
      </c>
      <c r="T423" s="10">
        <f t="shared" si="13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(E424/D424)</f>
        <v>1.2729885057471264</v>
      </c>
      <c r="P424">
        <f>IFERROR(E424/G424, 0 )</f>
        <v>54.024390243902438</v>
      </c>
      <c r="Q424" t="s">
        <v>2037</v>
      </c>
      <c r="R424" t="s">
        <v>2038</v>
      </c>
      <c r="S424" s="10">
        <f t="shared" si="12"/>
        <v>40285.208333333336</v>
      </c>
      <c r="T424" s="10">
        <f t="shared" si="13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(E425/D425)</f>
        <v>0.10638024357239513</v>
      </c>
      <c r="P425">
        <f>IFERROR(E425/G425, 0 )</f>
        <v>97.055555555555557</v>
      </c>
      <c r="Q425" t="s">
        <v>2031</v>
      </c>
      <c r="R425" t="s">
        <v>2032</v>
      </c>
      <c r="S425" s="10">
        <f t="shared" si="12"/>
        <v>40808.208333333336</v>
      </c>
      <c r="T425" s="10">
        <f t="shared" si="13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(E426/D426)</f>
        <v>0.40470588235294119</v>
      </c>
      <c r="P426">
        <f>IFERROR(E426/G426, 0 )</f>
        <v>24.867469879518072</v>
      </c>
      <c r="Q426" t="s">
        <v>2033</v>
      </c>
      <c r="R426" t="s">
        <v>2043</v>
      </c>
      <c r="S426" s="10">
        <f t="shared" si="12"/>
        <v>43208.208333333328</v>
      </c>
      <c r="T426" s="10">
        <f t="shared" si="13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(E427/D427)</f>
        <v>2.8766666666666665</v>
      </c>
      <c r="P427">
        <f>IFERROR(E427/G427, 0 )</f>
        <v>84.423913043478265</v>
      </c>
      <c r="Q427" t="s">
        <v>2052</v>
      </c>
      <c r="R427" t="s">
        <v>2053</v>
      </c>
      <c r="S427" s="10">
        <f t="shared" si="12"/>
        <v>42213.208333333328</v>
      </c>
      <c r="T427" s="10">
        <f t="shared" si="13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(E428/D428)</f>
        <v>5.7294444444444448</v>
      </c>
      <c r="P428">
        <f>IFERROR(E428/G428, 0 )</f>
        <v>47.091324200913242</v>
      </c>
      <c r="Q428" t="s">
        <v>2037</v>
      </c>
      <c r="R428" t="s">
        <v>2038</v>
      </c>
      <c r="S428" s="10">
        <f t="shared" si="12"/>
        <v>41332.25</v>
      </c>
      <c r="T428" s="10">
        <f t="shared" si="13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(E429/D429)</f>
        <v>1.1290429799426933</v>
      </c>
      <c r="P429">
        <f>IFERROR(E429/G429, 0 )</f>
        <v>77.996041171813147</v>
      </c>
      <c r="Q429" t="s">
        <v>2037</v>
      </c>
      <c r="R429" t="s">
        <v>2038</v>
      </c>
      <c r="S429" s="10">
        <f t="shared" si="12"/>
        <v>41895.208333333336</v>
      </c>
      <c r="T429" s="10">
        <f t="shared" si="13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(E430/D430)</f>
        <v>0.46387573964497042</v>
      </c>
      <c r="P430">
        <f>IFERROR(E430/G430, 0 )</f>
        <v>62.967871485943775</v>
      </c>
      <c r="Q430" t="s">
        <v>2039</v>
      </c>
      <c r="R430" t="s">
        <v>2047</v>
      </c>
      <c r="S430" s="10">
        <f t="shared" si="12"/>
        <v>40585.25</v>
      </c>
      <c r="T430" s="10">
        <f t="shared" si="13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(E431/D431)</f>
        <v>0.90675916230366493</v>
      </c>
      <c r="P431">
        <f>IFERROR(E431/G431, 0 )</f>
        <v>81.006080449017773</v>
      </c>
      <c r="Q431" t="s">
        <v>2052</v>
      </c>
      <c r="R431" t="s">
        <v>2053</v>
      </c>
      <c r="S431" s="10">
        <f t="shared" si="12"/>
        <v>41680.25</v>
      </c>
      <c r="T431" s="10">
        <f t="shared" si="13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(E432/D432)</f>
        <v>0.67740740740740746</v>
      </c>
      <c r="P432">
        <f>IFERROR(E432/G432, 0 )</f>
        <v>65.321428571428569</v>
      </c>
      <c r="Q432" t="s">
        <v>2037</v>
      </c>
      <c r="R432" t="s">
        <v>2038</v>
      </c>
      <c r="S432" s="10">
        <f t="shared" si="12"/>
        <v>43737.208333333328</v>
      </c>
      <c r="T432" s="10">
        <f t="shared" si="13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(E433/D433)</f>
        <v>1.9249019607843136</v>
      </c>
      <c r="P433">
        <f>IFERROR(E433/G433, 0 )</f>
        <v>104.43617021276596</v>
      </c>
      <c r="Q433" t="s">
        <v>2037</v>
      </c>
      <c r="R433" t="s">
        <v>2038</v>
      </c>
      <c r="S433" s="10">
        <f t="shared" si="12"/>
        <v>43273.208333333328</v>
      </c>
      <c r="T433" s="10">
        <f t="shared" si="13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(E434/D434)</f>
        <v>0.82714285714285718</v>
      </c>
      <c r="P434">
        <f>IFERROR(E434/G434, 0 )</f>
        <v>69.989010989010993</v>
      </c>
      <c r="Q434" t="s">
        <v>2037</v>
      </c>
      <c r="R434" t="s">
        <v>2038</v>
      </c>
      <c r="S434" s="10">
        <f t="shared" si="12"/>
        <v>41761.208333333336</v>
      </c>
      <c r="T434" s="10">
        <f t="shared" si="13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(E435/D435)</f>
        <v>0.54163920922570019</v>
      </c>
      <c r="P435">
        <f>IFERROR(E435/G435, 0 )</f>
        <v>83.023989898989896</v>
      </c>
      <c r="Q435" t="s">
        <v>2039</v>
      </c>
      <c r="R435" t="s">
        <v>2040</v>
      </c>
      <c r="S435" s="10">
        <f t="shared" si="12"/>
        <v>41603.25</v>
      </c>
      <c r="T435" s="10">
        <f t="shared" si="13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(E436/D436)</f>
        <v>0.16722222222222222</v>
      </c>
      <c r="P436">
        <f>IFERROR(E436/G436, 0 )</f>
        <v>90.3</v>
      </c>
      <c r="Q436" t="s">
        <v>2037</v>
      </c>
      <c r="R436" t="s">
        <v>2038</v>
      </c>
      <c r="S436" s="10">
        <f t="shared" si="12"/>
        <v>42705.25</v>
      </c>
      <c r="T436" s="10">
        <f t="shared" si="13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(E437/D437)</f>
        <v>1.168766404199475</v>
      </c>
      <c r="P437">
        <f>IFERROR(E437/G437, 0 )</f>
        <v>103.98131932282546</v>
      </c>
      <c r="Q437" t="s">
        <v>2037</v>
      </c>
      <c r="R437" t="s">
        <v>2038</v>
      </c>
      <c r="S437" s="10">
        <f t="shared" si="12"/>
        <v>41988.25</v>
      </c>
      <c r="T437" s="10">
        <f t="shared" si="13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(E438/D438)</f>
        <v>10.521538461538462</v>
      </c>
      <c r="P438">
        <f>IFERROR(E438/G438, 0 )</f>
        <v>54.931726907630519</v>
      </c>
      <c r="Q438" t="s">
        <v>2033</v>
      </c>
      <c r="R438" t="s">
        <v>2056</v>
      </c>
      <c r="S438" s="10">
        <f t="shared" si="12"/>
        <v>43575.208333333328</v>
      </c>
      <c r="T438" s="10">
        <f t="shared" si="13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(E439/D439)</f>
        <v>1.2307407407407407</v>
      </c>
      <c r="P439">
        <f>IFERROR(E439/G439, 0 )</f>
        <v>51.921875</v>
      </c>
      <c r="Q439" t="s">
        <v>2039</v>
      </c>
      <c r="R439" t="s">
        <v>2047</v>
      </c>
      <c r="S439" s="10">
        <f t="shared" si="12"/>
        <v>42260.208333333328</v>
      </c>
      <c r="T439" s="10">
        <f t="shared" si="13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(E440/D440)</f>
        <v>1.7863855421686747</v>
      </c>
      <c r="P440">
        <f>IFERROR(E440/G440, 0 )</f>
        <v>60.02834008097166</v>
      </c>
      <c r="Q440" t="s">
        <v>2037</v>
      </c>
      <c r="R440" t="s">
        <v>2038</v>
      </c>
      <c r="S440" s="10">
        <f t="shared" si="12"/>
        <v>41337.25</v>
      </c>
      <c r="T440" s="10">
        <f t="shared" si="13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(E441/D441)</f>
        <v>3.5528169014084505</v>
      </c>
      <c r="P441">
        <f>IFERROR(E441/G441, 0 )</f>
        <v>44.003488879197555</v>
      </c>
      <c r="Q441" t="s">
        <v>2039</v>
      </c>
      <c r="R441" t="s">
        <v>2061</v>
      </c>
      <c r="S441" s="10">
        <f t="shared" si="12"/>
        <v>42680.208333333328</v>
      </c>
      <c r="T441" s="10">
        <f t="shared" si="13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(E442/D442)</f>
        <v>1.6190634146341463</v>
      </c>
      <c r="P442">
        <f>IFERROR(E442/G442, 0 )</f>
        <v>53.003513254551258</v>
      </c>
      <c r="Q442" t="s">
        <v>2039</v>
      </c>
      <c r="R442" t="s">
        <v>2058</v>
      </c>
      <c r="S442" s="10">
        <f t="shared" si="12"/>
        <v>42916.208333333328</v>
      </c>
      <c r="T442" s="10">
        <f t="shared" si="13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(E443/D443)</f>
        <v>0.24914285714285714</v>
      </c>
      <c r="P443">
        <f>IFERROR(E443/G443, 0 )</f>
        <v>54.5</v>
      </c>
      <c r="Q443" t="s">
        <v>2035</v>
      </c>
      <c r="R443" t="s">
        <v>2044</v>
      </c>
      <c r="S443" s="10">
        <f t="shared" si="12"/>
        <v>41025.208333333336</v>
      </c>
      <c r="T443" s="10">
        <f t="shared" si="13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(E444/D444)</f>
        <v>1.9872222222222222</v>
      </c>
      <c r="P444">
        <f>IFERROR(E444/G444, 0 )</f>
        <v>75.04195804195804</v>
      </c>
      <c r="Q444" t="s">
        <v>2037</v>
      </c>
      <c r="R444" t="s">
        <v>2038</v>
      </c>
      <c r="S444" s="10">
        <f t="shared" si="12"/>
        <v>42980.208333333328</v>
      </c>
      <c r="T444" s="10">
        <f t="shared" si="13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(E445/D445)</f>
        <v>0.34752688172043011</v>
      </c>
      <c r="P445">
        <f>IFERROR(E445/G445, 0 )</f>
        <v>35.911111111111111</v>
      </c>
      <c r="Q445" t="s">
        <v>2037</v>
      </c>
      <c r="R445" t="s">
        <v>2038</v>
      </c>
      <c r="S445" s="10">
        <f t="shared" si="12"/>
        <v>40451.208333333336</v>
      </c>
      <c r="T445" s="10">
        <f t="shared" si="13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(E446/D446)</f>
        <v>1.7641935483870967</v>
      </c>
      <c r="P446">
        <f>IFERROR(E446/G446, 0 )</f>
        <v>36.952702702702702</v>
      </c>
      <c r="Q446" t="s">
        <v>2033</v>
      </c>
      <c r="R446" t="s">
        <v>2043</v>
      </c>
      <c r="S446" s="10">
        <f t="shared" si="12"/>
        <v>40748.208333333336</v>
      </c>
      <c r="T446" s="10">
        <f t="shared" si="13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(E447/D447)</f>
        <v>5.1138095238095236</v>
      </c>
      <c r="P447">
        <f>IFERROR(E447/G447, 0 )</f>
        <v>63.170588235294119</v>
      </c>
      <c r="Q447" t="s">
        <v>2037</v>
      </c>
      <c r="R447" t="s">
        <v>2038</v>
      </c>
      <c r="S447" s="10">
        <f t="shared" si="12"/>
        <v>40515.25</v>
      </c>
      <c r="T447" s="10">
        <f t="shared" si="13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(E448/D448)</f>
        <v>0.82044117647058823</v>
      </c>
      <c r="P448">
        <f>IFERROR(E448/G448, 0 )</f>
        <v>29.99462365591398</v>
      </c>
      <c r="Q448" t="s">
        <v>2035</v>
      </c>
      <c r="R448" t="s">
        <v>2044</v>
      </c>
      <c r="S448" s="10">
        <f t="shared" si="12"/>
        <v>41261.25</v>
      </c>
      <c r="T448" s="10">
        <f t="shared" si="13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(E449/D449)</f>
        <v>0.24326030927835052</v>
      </c>
      <c r="P449">
        <f>IFERROR(E449/G449, 0 )</f>
        <v>86</v>
      </c>
      <c r="Q449" t="s">
        <v>2039</v>
      </c>
      <c r="R449" t="s">
        <v>2058</v>
      </c>
      <c r="S449" s="10">
        <f t="shared" si="12"/>
        <v>43088.25</v>
      </c>
      <c r="T449" s="10">
        <f t="shared" si="13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(E450/D450)</f>
        <v>0.50482758620689661</v>
      </c>
      <c r="P450">
        <f>IFERROR(E450/G450, 0 )</f>
        <v>75.014876033057845</v>
      </c>
      <c r="Q450" t="s">
        <v>2048</v>
      </c>
      <c r="R450" t="s">
        <v>2049</v>
      </c>
      <c r="S450" s="10">
        <f t="shared" si="12"/>
        <v>41378.208333333336</v>
      </c>
      <c r="T450" s="10">
        <f t="shared" si="13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(E451/D451)</f>
        <v>9.67</v>
      </c>
      <c r="P451">
        <f>IFERROR(E451/G451, 0 )</f>
        <v>101.19767441860465</v>
      </c>
      <c r="Q451" t="s">
        <v>2048</v>
      </c>
      <c r="R451" t="s">
        <v>2049</v>
      </c>
      <c r="S451" s="10">
        <f t="shared" ref="S451:S514" si="14">(((J451/60)/60)/24)+DATE(1970,1,1)</f>
        <v>43530.25</v>
      </c>
      <c r="T451" s="10">
        <f t="shared" ref="T451:T514" si="15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(E452/D452)</f>
        <v>0.04</v>
      </c>
      <c r="P452">
        <f>IFERROR(E452/G452, 0 )</f>
        <v>4</v>
      </c>
      <c r="Q452" t="s">
        <v>2039</v>
      </c>
      <c r="R452" t="s">
        <v>2047</v>
      </c>
      <c r="S452" s="10">
        <f t="shared" si="14"/>
        <v>43394.208333333328</v>
      </c>
      <c r="T452" s="10">
        <f t="shared" si="15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(E453/D453)</f>
        <v>1.2284501347708894</v>
      </c>
      <c r="P453">
        <f>IFERROR(E453/G453, 0 )</f>
        <v>29.001272669424118</v>
      </c>
      <c r="Q453" t="s">
        <v>2033</v>
      </c>
      <c r="R453" t="s">
        <v>2034</v>
      </c>
      <c r="S453" s="10">
        <f t="shared" si="14"/>
        <v>42935.208333333328</v>
      </c>
      <c r="T453" s="10">
        <f t="shared" si="15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(E454/D454)</f>
        <v>0.63437500000000002</v>
      </c>
      <c r="P454">
        <f>IFERROR(E454/G454, 0 )</f>
        <v>98.225806451612897</v>
      </c>
      <c r="Q454" t="s">
        <v>2039</v>
      </c>
      <c r="R454" t="s">
        <v>2042</v>
      </c>
      <c r="S454" s="10">
        <f t="shared" si="14"/>
        <v>40365.208333333336</v>
      </c>
      <c r="T454" s="10">
        <f t="shared" si="15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(E455/D455)</f>
        <v>0.56331688596491225</v>
      </c>
      <c r="P455">
        <f>IFERROR(E455/G455, 0 )</f>
        <v>87.001693480101608</v>
      </c>
      <c r="Q455" t="s">
        <v>2039</v>
      </c>
      <c r="R455" t="s">
        <v>2061</v>
      </c>
      <c r="S455" s="10">
        <f t="shared" si="14"/>
        <v>42705.25</v>
      </c>
      <c r="T455" s="10">
        <f t="shared" si="15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(E456/D456)</f>
        <v>0.44074999999999998</v>
      </c>
      <c r="P456">
        <f>IFERROR(E456/G456, 0 )</f>
        <v>45.205128205128204</v>
      </c>
      <c r="Q456" t="s">
        <v>2039</v>
      </c>
      <c r="R456" t="s">
        <v>2042</v>
      </c>
      <c r="S456" s="10">
        <f t="shared" si="14"/>
        <v>41568.208333333336</v>
      </c>
      <c r="T456" s="10">
        <f t="shared" si="15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(E457/D457)</f>
        <v>1.1837253218884121</v>
      </c>
      <c r="P457">
        <f>IFERROR(E457/G457, 0 )</f>
        <v>37.001341561577675</v>
      </c>
      <c r="Q457" t="s">
        <v>2037</v>
      </c>
      <c r="R457" t="s">
        <v>2038</v>
      </c>
      <c r="S457" s="10">
        <f t="shared" si="14"/>
        <v>40809.208333333336</v>
      </c>
      <c r="T457" s="10">
        <f t="shared" si="15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(E458/D458)</f>
        <v>1.041243169398907</v>
      </c>
      <c r="P458">
        <f>IFERROR(E458/G458, 0 )</f>
        <v>94.976947040498445</v>
      </c>
      <c r="Q458" t="s">
        <v>2033</v>
      </c>
      <c r="R458" t="s">
        <v>2043</v>
      </c>
      <c r="S458" s="10">
        <f t="shared" si="14"/>
        <v>43141.25</v>
      </c>
      <c r="T458" s="10">
        <f t="shared" si="15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(E459/D459)</f>
        <v>0.26640000000000003</v>
      </c>
      <c r="P459">
        <f>IFERROR(E459/G459, 0 )</f>
        <v>28.956521739130434</v>
      </c>
      <c r="Q459" t="s">
        <v>2037</v>
      </c>
      <c r="R459" t="s">
        <v>2038</v>
      </c>
      <c r="S459" s="10">
        <f t="shared" si="14"/>
        <v>42657.208333333328</v>
      </c>
      <c r="T459" s="10">
        <f t="shared" si="15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(E460/D460)</f>
        <v>3.5120118343195266</v>
      </c>
      <c r="P460">
        <f>IFERROR(E460/G460, 0 )</f>
        <v>55.993396226415094</v>
      </c>
      <c r="Q460" t="s">
        <v>2037</v>
      </c>
      <c r="R460" t="s">
        <v>2038</v>
      </c>
      <c r="S460" s="10">
        <f t="shared" si="14"/>
        <v>40265.208333333336</v>
      </c>
      <c r="T460" s="10">
        <f t="shared" si="15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(E461/D461)</f>
        <v>0.90063492063492068</v>
      </c>
      <c r="P461">
        <f>IFERROR(E461/G461, 0 )</f>
        <v>54.038095238095238</v>
      </c>
      <c r="Q461" t="s">
        <v>2039</v>
      </c>
      <c r="R461" t="s">
        <v>2040</v>
      </c>
      <c r="S461" s="10">
        <f t="shared" si="14"/>
        <v>42001.25</v>
      </c>
      <c r="T461" s="10">
        <f t="shared" si="15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(E462/D462)</f>
        <v>1.7162500000000001</v>
      </c>
      <c r="P462">
        <f>IFERROR(E462/G462, 0 )</f>
        <v>82.38</v>
      </c>
      <c r="Q462" t="s">
        <v>2037</v>
      </c>
      <c r="R462" t="s">
        <v>2038</v>
      </c>
      <c r="S462" s="10">
        <f t="shared" si="14"/>
        <v>40399.208333333336</v>
      </c>
      <c r="T462" s="10">
        <f t="shared" si="15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(E463/D463)</f>
        <v>1.4104655870445344</v>
      </c>
      <c r="P463">
        <f>IFERROR(E463/G463, 0 )</f>
        <v>66.997115384615384</v>
      </c>
      <c r="Q463" t="s">
        <v>2039</v>
      </c>
      <c r="R463" t="s">
        <v>2042</v>
      </c>
      <c r="S463" s="10">
        <f t="shared" si="14"/>
        <v>41757.208333333336</v>
      </c>
      <c r="T463" s="10">
        <f t="shared" si="15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(E464/D464)</f>
        <v>0.30579449152542371</v>
      </c>
      <c r="P464">
        <f>IFERROR(E464/G464, 0 )</f>
        <v>107.91401869158878</v>
      </c>
      <c r="Q464" t="s">
        <v>2048</v>
      </c>
      <c r="R464" t="s">
        <v>2059</v>
      </c>
      <c r="S464" s="10">
        <f t="shared" si="14"/>
        <v>41304.25</v>
      </c>
      <c r="T464" s="10">
        <f t="shared" si="15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(E465/D465)</f>
        <v>1.0816455696202532</v>
      </c>
      <c r="P465">
        <f>IFERROR(E465/G465, 0 )</f>
        <v>69.009501187648453</v>
      </c>
      <c r="Q465" t="s">
        <v>2039</v>
      </c>
      <c r="R465" t="s">
        <v>2047</v>
      </c>
      <c r="S465" s="10">
        <f t="shared" si="14"/>
        <v>41639.25</v>
      </c>
      <c r="T465" s="10">
        <f t="shared" si="15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(E466/D466)</f>
        <v>1.3345505617977529</v>
      </c>
      <c r="P466">
        <f>IFERROR(E466/G466, 0 )</f>
        <v>39.006568144499177</v>
      </c>
      <c r="Q466" t="s">
        <v>2037</v>
      </c>
      <c r="R466" t="s">
        <v>2038</v>
      </c>
      <c r="S466" s="10">
        <f t="shared" si="14"/>
        <v>43142.25</v>
      </c>
      <c r="T466" s="10">
        <f t="shared" si="15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(E467/D467)</f>
        <v>1.8785106382978722</v>
      </c>
      <c r="P467">
        <f>IFERROR(E467/G467, 0 )</f>
        <v>110.3625</v>
      </c>
      <c r="Q467" t="s">
        <v>2045</v>
      </c>
      <c r="R467" t="s">
        <v>2057</v>
      </c>
      <c r="S467" s="10">
        <f t="shared" si="14"/>
        <v>43127.25</v>
      </c>
      <c r="T467" s="10">
        <f t="shared" si="15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(E468/D468)</f>
        <v>3.32</v>
      </c>
      <c r="P468">
        <f>IFERROR(E468/G468, 0 )</f>
        <v>94.857142857142861</v>
      </c>
      <c r="Q468" t="s">
        <v>2035</v>
      </c>
      <c r="R468" t="s">
        <v>2044</v>
      </c>
      <c r="S468" s="10">
        <f t="shared" si="14"/>
        <v>41409.208333333336</v>
      </c>
      <c r="T468" s="10">
        <f t="shared" si="15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(E469/D469)</f>
        <v>5.7521428571428572</v>
      </c>
      <c r="P469">
        <f>IFERROR(E469/G469, 0 )</f>
        <v>57.935251798561154</v>
      </c>
      <c r="Q469" t="s">
        <v>2035</v>
      </c>
      <c r="R469" t="s">
        <v>2036</v>
      </c>
      <c r="S469" s="10">
        <f t="shared" si="14"/>
        <v>42331.25</v>
      </c>
      <c r="T469" s="10">
        <f t="shared" si="15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(E470/D470)</f>
        <v>0.40500000000000003</v>
      </c>
      <c r="P470">
        <f>IFERROR(E470/G470, 0 )</f>
        <v>101.25</v>
      </c>
      <c r="Q470" t="s">
        <v>2037</v>
      </c>
      <c r="R470" t="s">
        <v>2038</v>
      </c>
      <c r="S470" s="10">
        <f t="shared" si="14"/>
        <v>43569.208333333328</v>
      </c>
      <c r="T470" s="10">
        <f t="shared" si="15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(E471/D471)</f>
        <v>1.8442857142857143</v>
      </c>
      <c r="P471">
        <f>IFERROR(E471/G471, 0 )</f>
        <v>64.95597484276729</v>
      </c>
      <c r="Q471" t="s">
        <v>2039</v>
      </c>
      <c r="R471" t="s">
        <v>2042</v>
      </c>
      <c r="S471" s="10">
        <f t="shared" si="14"/>
        <v>42142.208333333328</v>
      </c>
      <c r="T471" s="10">
        <f t="shared" si="15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(E472/D472)</f>
        <v>2.8580555555555556</v>
      </c>
      <c r="P472">
        <f>IFERROR(E472/G472, 0 )</f>
        <v>27.00524934383202</v>
      </c>
      <c r="Q472" t="s">
        <v>2035</v>
      </c>
      <c r="R472" t="s">
        <v>2044</v>
      </c>
      <c r="S472" s="10">
        <f t="shared" si="14"/>
        <v>42716.25</v>
      </c>
      <c r="T472" s="10">
        <f t="shared" si="15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(E473/D473)</f>
        <v>3.19</v>
      </c>
      <c r="P473">
        <f>IFERROR(E473/G473, 0 )</f>
        <v>50.97422680412371</v>
      </c>
      <c r="Q473" t="s">
        <v>2031</v>
      </c>
      <c r="R473" t="s">
        <v>2032</v>
      </c>
      <c r="S473" s="10">
        <f t="shared" si="14"/>
        <v>41031.208333333336</v>
      </c>
      <c r="T473" s="10">
        <f t="shared" si="15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(E474/D474)</f>
        <v>0.39234070221066319</v>
      </c>
      <c r="P474">
        <f>IFERROR(E474/G474, 0 )</f>
        <v>104.94260869565217</v>
      </c>
      <c r="Q474" t="s">
        <v>2033</v>
      </c>
      <c r="R474" t="s">
        <v>2034</v>
      </c>
      <c r="S474" s="10">
        <f t="shared" si="14"/>
        <v>43535.208333333328</v>
      </c>
      <c r="T474" s="10">
        <f t="shared" si="15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(E475/D475)</f>
        <v>1.7814000000000001</v>
      </c>
      <c r="P475">
        <f>IFERROR(E475/G475, 0 )</f>
        <v>84.028301886792448</v>
      </c>
      <c r="Q475" t="s">
        <v>2033</v>
      </c>
      <c r="R475" t="s">
        <v>2041</v>
      </c>
      <c r="S475" s="10">
        <f t="shared" si="14"/>
        <v>43277.208333333328</v>
      </c>
      <c r="T475" s="10">
        <f t="shared" si="15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(E476/D476)</f>
        <v>3.6515</v>
      </c>
      <c r="P476">
        <f>IFERROR(E476/G476, 0 )</f>
        <v>102.85915492957747</v>
      </c>
      <c r="Q476" t="s">
        <v>2039</v>
      </c>
      <c r="R476" t="s">
        <v>2058</v>
      </c>
      <c r="S476" s="10">
        <f t="shared" si="14"/>
        <v>41989.25</v>
      </c>
      <c r="T476" s="10">
        <f t="shared" si="15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(E477/D477)</f>
        <v>1.1394594594594594</v>
      </c>
      <c r="P477">
        <f>IFERROR(E477/G477, 0 )</f>
        <v>39.962085308056871</v>
      </c>
      <c r="Q477" t="s">
        <v>2045</v>
      </c>
      <c r="R477" t="s">
        <v>2057</v>
      </c>
      <c r="S477" s="10">
        <f t="shared" si="14"/>
        <v>41450.208333333336</v>
      </c>
      <c r="T477" s="10">
        <f t="shared" si="15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(E478/D478)</f>
        <v>0.29828720626631855</v>
      </c>
      <c r="P478">
        <f>IFERROR(E478/G478, 0 )</f>
        <v>51.001785714285717</v>
      </c>
      <c r="Q478" t="s">
        <v>2045</v>
      </c>
      <c r="R478" t="s">
        <v>2051</v>
      </c>
      <c r="S478" s="10">
        <f t="shared" si="14"/>
        <v>43322.208333333328</v>
      </c>
      <c r="T478" s="10">
        <f t="shared" si="15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(E479/D479)</f>
        <v>0.54270588235294115</v>
      </c>
      <c r="P479">
        <f>IFERROR(E479/G479, 0 )</f>
        <v>40.823008849557525</v>
      </c>
      <c r="Q479" t="s">
        <v>2039</v>
      </c>
      <c r="R479" t="s">
        <v>2061</v>
      </c>
      <c r="S479" s="10">
        <f t="shared" si="14"/>
        <v>40720.208333333336</v>
      </c>
      <c r="T479" s="10">
        <f t="shared" si="15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(E480/D480)</f>
        <v>2.3634156976744185</v>
      </c>
      <c r="P480">
        <f>IFERROR(E480/G480, 0 )</f>
        <v>58.999637155297535</v>
      </c>
      <c r="Q480" t="s">
        <v>2035</v>
      </c>
      <c r="R480" t="s">
        <v>2044</v>
      </c>
      <c r="S480" s="10">
        <f t="shared" si="14"/>
        <v>42072.208333333328</v>
      </c>
      <c r="T480" s="10">
        <f t="shared" si="15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(E481/D481)</f>
        <v>5.1291666666666664</v>
      </c>
      <c r="P481">
        <f>IFERROR(E481/G481, 0 )</f>
        <v>71.156069364161851</v>
      </c>
      <c r="Q481" t="s">
        <v>2031</v>
      </c>
      <c r="R481" t="s">
        <v>2032</v>
      </c>
      <c r="S481" s="10">
        <f t="shared" si="14"/>
        <v>42945.208333333328</v>
      </c>
      <c r="T481" s="10">
        <f t="shared" si="15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(E482/D482)</f>
        <v>1.0065116279069768</v>
      </c>
      <c r="P482">
        <f>IFERROR(E482/G482, 0 )</f>
        <v>99.494252873563212</v>
      </c>
      <c r="Q482" t="s">
        <v>2052</v>
      </c>
      <c r="R482" t="s">
        <v>2053</v>
      </c>
      <c r="S482" s="10">
        <f t="shared" si="14"/>
        <v>40248.25</v>
      </c>
      <c r="T482" s="10">
        <f t="shared" si="15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(E483/D483)</f>
        <v>0.81348423194303154</v>
      </c>
      <c r="P483">
        <f>IFERROR(E483/G483, 0 )</f>
        <v>103.98634590377114</v>
      </c>
      <c r="Q483" t="s">
        <v>2037</v>
      </c>
      <c r="R483" t="s">
        <v>2038</v>
      </c>
      <c r="S483" s="10">
        <f t="shared" si="14"/>
        <v>41913.208333333336</v>
      </c>
      <c r="T483" s="10">
        <f t="shared" si="15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(E484/D484)</f>
        <v>0.16404761904761905</v>
      </c>
      <c r="P484">
        <f>IFERROR(E484/G484, 0 )</f>
        <v>76.555555555555557</v>
      </c>
      <c r="Q484" t="s">
        <v>2045</v>
      </c>
      <c r="R484" t="s">
        <v>2051</v>
      </c>
      <c r="S484" s="10">
        <f t="shared" si="14"/>
        <v>40963.25</v>
      </c>
      <c r="T484" s="10">
        <f t="shared" si="15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(E485/D485)</f>
        <v>0.52774617067833696</v>
      </c>
      <c r="P485">
        <f>IFERROR(E485/G485, 0 )</f>
        <v>87.068592057761734</v>
      </c>
      <c r="Q485" t="s">
        <v>2037</v>
      </c>
      <c r="R485" t="s">
        <v>2038</v>
      </c>
      <c r="S485" s="10">
        <f t="shared" si="14"/>
        <v>43811.25</v>
      </c>
      <c r="T485" s="10">
        <f t="shared" si="15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(E486/D486)</f>
        <v>2.6020608108108108</v>
      </c>
      <c r="P486">
        <f>IFERROR(E486/G486, 0 )</f>
        <v>48.99554707379135</v>
      </c>
      <c r="Q486" t="s">
        <v>2031</v>
      </c>
      <c r="R486" t="s">
        <v>2032</v>
      </c>
      <c r="S486" s="10">
        <f t="shared" si="14"/>
        <v>41855.208333333336</v>
      </c>
      <c r="T486" s="10">
        <f t="shared" si="15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(E487/D487)</f>
        <v>0.30732891832229581</v>
      </c>
      <c r="P487">
        <f>IFERROR(E487/G487, 0 )</f>
        <v>42.969135802469133</v>
      </c>
      <c r="Q487" t="s">
        <v>2037</v>
      </c>
      <c r="R487" t="s">
        <v>2038</v>
      </c>
      <c r="S487" s="10">
        <f t="shared" si="14"/>
        <v>43626.208333333328</v>
      </c>
      <c r="T487" s="10">
        <f t="shared" si="15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(E488/D488)</f>
        <v>0.13500000000000001</v>
      </c>
      <c r="P488">
        <f>IFERROR(E488/G488, 0 )</f>
        <v>33.428571428571431</v>
      </c>
      <c r="Q488" t="s">
        <v>2045</v>
      </c>
      <c r="R488" t="s">
        <v>2057</v>
      </c>
      <c r="S488" s="10">
        <f t="shared" si="14"/>
        <v>43168.25</v>
      </c>
      <c r="T488" s="10">
        <f t="shared" si="15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(E489/D489)</f>
        <v>1.7862556663644606</v>
      </c>
      <c r="P489">
        <f>IFERROR(E489/G489, 0 )</f>
        <v>83.982949701619773</v>
      </c>
      <c r="Q489" t="s">
        <v>2037</v>
      </c>
      <c r="R489" t="s">
        <v>2038</v>
      </c>
      <c r="S489" s="10">
        <f t="shared" si="14"/>
        <v>42845.208333333328</v>
      </c>
      <c r="T489" s="10">
        <f t="shared" si="15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(E490/D490)</f>
        <v>2.2005660377358489</v>
      </c>
      <c r="P490">
        <f>IFERROR(E490/G490, 0 )</f>
        <v>101.41739130434783</v>
      </c>
      <c r="Q490" t="s">
        <v>2037</v>
      </c>
      <c r="R490" t="s">
        <v>2038</v>
      </c>
      <c r="S490" s="10">
        <f t="shared" si="14"/>
        <v>42403.25</v>
      </c>
      <c r="T490" s="10">
        <f t="shared" si="15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(E491/D491)</f>
        <v>1.015108695652174</v>
      </c>
      <c r="P491">
        <f>IFERROR(E491/G491, 0 )</f>
        <v>109.87058823529412</v>
      </c>
      <c r="Q491" t="s">
        <v>2035</v>
      </c>
      <c r="R491" t="s">
        <v>2044</v>
      </c>
      <c r="S491" s="10">
        <f t="shared" si="14"/>
        <v>40406.208333333336</v>
      </c>
      <c r="T491" s="10">
        <f t="shared" si="15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(E492/D492)</f>
        <v>1.915</v>
      </c>
      <c r="P492">
        <f>IFERROR(E492/G492, 0 )</f>
        <v>31.916666666666668</v>
      </c>
      <c r="Q492" t="s">
        <v>2062</v>
      </c>
      <c r="R492" t="s">
        <v>2063</v>
      </c>
      <c r="S492" s="10">
        <f t="shared" si="14"/>
        <v>43786.25</v>
      </c>
      <c r="T492" s="10">
        <f t="shared" si="15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(E493/D493)</f>
        <v>3.0534683098591549</v>
      </c>
      <c r="P493">
        <f>IFERROR(E493/G493, 0 )</f>
        <v>70.993450675399103</v>
      </c>
      <c r="Q493" t="s">
        <v>2031</v>
      </c>
      <c r="R493" t="s">
        <v>2032</v>
      </c>
      <c r="S493" s="10">
        <f t="shared" si="14"/>
        <v>41456.208333333336</v>
      </c>
      <c r="T493" s="10">
        <f t="shared" si="15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(E494/D494)</f>
        <v>0.23995287958115183</v>
      </c>
      <c r="P494">
        <f>IFERROR(E494/G494, 0 )</f>
        <v>77.026890756302521</v>
      </c>
      <c r="Q494" t="s">
        <v>2039</v>
      </c>
      <c r="R494" t="s">
        <v>2050</v>
      </c>
      <c r="S494" s="10">
        <f t="shared" si="14"/>
        <v>40336.208333333336</v>
      </c>
      <c r="T494" s="10">
        <f t="shared" si="15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(E495/D495)</f>
        <v>7.2377777777777776</v>
      </c>
      <c r="P495">
        <f>IFERROR(E495/G495, 0 )</f>
        <v>101.78125</v>
      </c>
      <c r="Q495" t="s">
        <v>2052</v>
      </c>
      <c r="R495" t="s">
        <v>2053</v>
      </c>
      <c r="S495" s="10">
        <f t="shared" si="14"/>
        <v>43645.208333333328</v>
      </c>
      <c r="T495" s="10">
        <f t="shared" si="15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(E496/D496)</f>
        <v>5.4736000000000002</v>
      </c>
      <c r="P496">
        <f>IFERROR(E496/G496, 0 )</f>
        <v>51.059701492537314</v>
      </c>
      <c r="Q496" t="s">
        <v>2035</v>
      </c>
      <c r="R496" t="s">
        <v>2044</v>
      </c>
      <c r="S496" s="10">
        <f t="shared" si="14"/>
        <v>40990.208333333336</v>
      </c>
      <c r="T496" s="10">
        <f t="shared" si="15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(E497/D497)</f>
        <v>4.1449999999999996</v>
      </c>
      <c r="P497">
        <f>IFERROR(E497/G497, 0 )</f>
        <v>68.02051282051282</v>
      </c>
      <c r="Q497" t="s">
        <v>2037</v>
      </c>
      <c r="R497" t="s">
        <v>2038</v>
      </c>
      <c r="S497" s="10">
        <f t="shared" si="14"/>
        <v>41800.208333333336</v>
      </c>
      <c r="T497" s="10">
        <f t="shared" si="15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(E498/D498)</f>
        <v>9.0696409140369975E-3</v>
      </c>
      <c r="P498">
        <f>IFERROR(E498/G498, 0 )</f>
        <v>30.87037037037037</v>
      </c>
      <c r="Q498" t="s">
        <v>2039</v>
      </c>
      <c r="R498" t="s">
        <v>2047</v>
      </c>
      <c r="S498" s="10">
        <f t="shared" si="14"/>
        <v>42876.208333333328</v>
      </c>
      <c r="T498" s="10">
        <f t="shared" si="15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(E499/D499)</f>
        <v>0.34173469387755101</v>
      </c>
      <c r="P499">
        <f>IFERROR(E499/G499, 0 )</f>
        <v>27.908333333333335</v>
      </c>
      <c r="Q499" t="s">
        <v>2035</v>
      </c>
      <c r="R499" t="s">
        <v>2044</v>
      </c>
      <c r="S499" s="10">
        <f t="shared" si="14"/>
        <v>42724.25</v>
      </c>
      <c r="T499" s="10">
        <f t="shared" si="15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(E500/D500)</f>
        <v>0.239488107549121</v>
      </c>
      <c r="P500">
        <f>IFERROR(E500/G500, 0 )</f>
        <v>79.994818652849744</v>
      </c>
      <c r="Q500" t="s">
        <v>2035</v>
      </c>
      <c r="R500" t="s">
        <v>2036</v>
      </c>
      <c r="S500" s="10">
        <f t="shared" si="14"/>
        <v>42005.25</v>
      </c>
      <c r="T500" s="10">
        <f t="shared" si="15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(E501/D501)</f>
        <v>0.48072649572649573</v>
      </c>
      <c r="P501">
        <f>IFERROR(E501/G501, 0 )</f>
        <v>38.003378378378379</v>
      </c>
      <c r="Q501" t="s">
        <v>2039</v>
      </c>
      <c r="R501" t="s">
        <v>2040</v>
      </c>
      <c r="S501" s="10">
        <f t="shared" si="14"/>
        <v>42444.208333333328</v>
      </c>
      <c r="T501" s="10">
        <f t="shared" si="15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(E502/D502)</f>
        <v>0</v>
      </c>
      <c r="P502">
        <f>IFERROR(E502/G502, 0 )</f>
        <v>0</v>
      </c>
      <c r="Q502" t="s">
        <v>2037</v>
      </c>
      <c r="R502" t="s">
        <v>2038</v>
      </c>
      <c r="S502" s="10">
        <f t="shared" si="14"/>
        <v>41395.208333333336</v>
      </c>
      <c r="T502" s="10">
        <f t="shared" si="15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(E503/D503)</f>
        <v>0.70145182291666663</v>
      </c>
      <c r="P503">
        <f>IFERROR(E503/G503, 0 )</f>
        <v>59.990534521158132</v>
      </c>
      <c r="Q503" t="s">
        <v>2039</v>
      </c>
      <c r="R503" t="s">
        <v>2040</v>
      </c>
      <c r="S503" s="10">
        <f t="shared" si="14"/>
        <v>41345.208333333336</v>
      </c>
      <c r="T503" s="10">
        <f t="shared" si="15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(E504/D504)</f>
        <v>5.2992307692307694</v>
      </c>
      <c r="P504">
        <f>IFERROR(E504/G504, 0 )</f>
        <v>37.037634408602152</v>
      </c>
      <c r="Q504" t="s">
        <v>2048</v>
      </c>
      <c r="R504" t="s">
        <v>2049</v>
      </c>
      <c r="S504" s="10">
        <f t="shared" si="14"/>
        <v>41117.208333333336</v>
      </c>
      <c r="T504" s="10">
        <f t="shared" si="15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(E505/D505)</f>
        <v>1.8032549019607844</v>
      </c>
      <c r="P505">
        <f>IFERROR(E505/G505, 0 )</f>
        <v>99.963043478260872</v>
      </c>
      <c r="Q505" t="s">
        <v>2039</v>
      </c>
      <c r="R505" t="s">
        <v>2042</v>
      </c>
      <c r="S505" s="10">
        <f t="shared" si="14"/>
        <v>42186.208333333328</v>
      </c>
      <c r="T505" s="10">
        <f t="shared" si="15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(E506/D506)</f>
        <v>0.92320000000000002</v>
      </c>
      <c r="P506">
        <f>IFERROR(E506/G506, 0 )</f>
        <v>111.6774193548387</v>
      </c>
      <c r="Q506" t="s">
        <v>2033</v>
      </c>
      <c r="R506" t="s">
        <v>2034</v>
      </c>
      <c r="S506" s="10">
        <f t="shared" si="14"/>
        <v>42142.208333333328</v>
      </c>
      <c r="T506" s="10">
        <f t="shared" si="15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(E507/D507)</f>
        <v>0.13901001112347053</v>
      </c>
      <c r="P507">
        <f>IFERROR(E507/G507, 0 )</f>
        <v>36.014409221902014</v>
      </c>
      <c r="Q507" t="s">
        <v>2045</v>
      </c>
      <c r="R507" t="s">
        <v>2054</v>
      </c>
      <c r="S507" s="10">
        <f t="shared" si="14"/>
        <v>41341.25</v>
      </c>
      <c r="T507" s="10">
        <f t="shared" si="15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(E508/D508)</f>
        <v>9.2707777777777771</v>
      </c>
      <c r="P508">
        <f>IFERROR(E508/G508, 0 )</f>
        <v>66.010284810126578</v>
      </c>
      <c r="Q508" t="s">
        <v>2037</v>
      </c>
      <c r="R508" t="s">
        <v>2038</v>
      </c>
      <c r="S508" s="10">
        <f t="shared" si="14"/>
        <v>43062.25</v>
      </c>
      <c r="T508" s="10">
        <f t="shared" si="15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(E509/D509)</f>
        <v>0.39857142857142858</v>
      </c>
      <c r="P509">
        <f>IFERROR(E509/G509, 0 )</f>
        <v>44.05263157894737</v>
      </c>
      <c r="Q509" t="s">
        <v>2035</v>
      </c>
      <c r="R509" t="s">
        <v>2036</v>
      </c>
      <c r="S509" s="10">
        <f t="shared" si="14"/>
        <v>41373.208333333336</v>
      </c>
      <c r="T509" s="10">
        <f t="shared" si="15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(E510/D510)</f>
        <v>1.1222929936305732</v>
      </c>
      <c r="P510">
        <f>IFERROR(E510/G510, 0 )</f>
        <v>52.999726551818434</v>
      </c>
      <c r="Q510" t="s">
        <v>2037</v>
      </c>
      <c r="R510" t="s">
        <v>2038</v>
      </c>
      <c r="S510" s="10">
        <f t="shared" si="14"/>
        <v>43310.208333333328</v>
      </c>
      <c r="T510" s="10">
        <f t="shared" si="15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(E511/D511)</f>
        <v>0.70925816023738875</v>
      </c>
      <c r="P511">
        <f>IFERROR(E511/G511, 0 )</f>
        <v>95</v>
      </c>
      <c r="Q511" t="s">
        <v>2037</v>
      </c>
      <c r="R511" t="s">
        <v>2038</v>
      </c>
      <c r="S511" s="10">
        <f t="shared" si="14"/>
        <v>41034.208333333336</v>
      </c>
      <c r="T511" s="10">
        <f t="shared" si="15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(E512/D512)</f>
        <v>1.1908974358974358</v>
      </c>
      <c r="P512">
        <f>IFERROR(E512/G512, 0 )</f>
        <v>70.908396946564892</v>
      </c>
      <c r="Q512" t="s">
        <v>2039</v>
      </c>
      <c r="R512" t="s">
        <v>2042</v>
      </c>
      <c r="S512" s="10">
        <f t="shared" si="14"/>
        <v>43251.208333333328</v>
      </c>
      <c r="T512" s="10">
        <f t="shared" si="15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(E513/D513)</f>
        <v>0.24017591339648173</v>
      </c>
      <c r="P513">
        <f>IFERROR(E513/G513, 0 )</f>
        <v>98.060773480662988</v>
      </c>
      <c r="Q513" t="s">
        <v>2037</v>
      </c>
      <c r="R513" t="s">
        <v>2038</v>
      </c>
      <c r="S513" s="10">
        <f t="shared" si="14"/>
        <v>43671.208333333328</v>
      </c>
      <c r="T513" s="10">
        <f t="shared" si="15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(E514/D514)</f>
        <v>1.3931868131868133</v>
      </c>
      <c r="P514">
        <f>IFERROR(E514/G514, 0 )</f>
        <v>53.046025104602514</v>
      </c>
      <c r="Q514" t="s">
        <v>2048</v>
      </c>
      <c r="R514" t="s">
        <v>2049</v>
      </c>
      <c r="S514" s="10">
        <f t="shared" si="14"/>
        <v>41825.208333333336</v>
      </c>
      <c r="T514" s="10">
        <f t="shared" si="15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(E515/D515)</f>
        <v>0.39277108433734942</v>
      </c>
      <c r="P515">
        <f>IFERROR(E515/G515, 0 )</f>
        <v>93.142857142857139</v>
      </c>
      <c r="Q515" t="s">
        <v>2039</v>
      </c>
      <c r="R515" t="s">
        <v>2058</v>
      </c>
      <c r="S515" s="10">
        <f t="shared" ref="S515:S578" si="16">(((J515/60)/60)/24)+DATE(1970,1,1)</f>
        <v>40430.208333333336</v>
      </c>
      <c r="T515" s="10">
        <f t="shared" ref="T515:T578" si="17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(E516/D516)</f>
        <v>0.22439077144917088</v>
      </c>
      <c r="P516">
        <f>IFERROR(E516/G516, 0 )</f>
        <v>58.945075757575758</v>
      </c>
      <c r="Q516" t="s">
        <v>2033</v>
      </c>
      <c r="R516" t="s">
        <v>2034</v>
      </c>
      <c r="S516" s="10">
        <f t="shared" si="16"/>
        <v>41614.25</v>
      </c>
      <c r="T516" s="10">
        <f t="shared" si="17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(E517/D517)</f>
        <v>0.55779069767441858</v>
      </c>
      <c r="P517">
        <f>IFERROR(E517/G517, 0 )</f>
        <v>36.067669172932334</v>
      </c>
      <c r="Q517" t="s">
        <v>2037</v>
      </c>
      <c r="R517" t="s">
        <v>2038</v>
      </c>
      <c r="S517" s="10">
        <f t="shared" si="16"/>
        <v>40900.25</v>
      </c>
      <c r="T517" s="10">
        <f t="shared" si="17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(E518/D518)</f>
        <v>0.42523125996810207</v>
      </c>
      <c r="P518">
        <f>IFERROR(E518/G518, 0 )</f>
        <v>63.030732860520096</v>
      </c>
      <c r="Q518" t="s">
        <v>2045</v>
      </c>
      <c r="R518" t="s">
        <v>2046</v>
      </c>
      <c r="S518" s="10">
        <f t="shared" si="16"/>
        <v>40396.208333333336</v>
      </c>
      <c r="T518" s="10">
        <f t="shared" si="17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(E519/D519)</f>
        <v>1.1200000000000001</v>
      </c>
      <c r="P519">
        <f>IFERROR(E519/G519, 0 )</f>
        <v>84.717948717948715</v>
      </c>
      <c r="Q519" t="s">
        <v>2031</v>
      </c>
      <c r="R519" t="s">
        <v>2032</v>
      </c>
      <c r="S519" s="10">
        <f t="shared" si="16"/>
        <v>42860.208333333328</v>
      </c>
      <c r="T519" s="10">
        <f t="shared" si="17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(E520/D520)</f>
        <v>7.0681818181818179E-2</v>
      </c>
      <c r="P520">
        <f>IFERROR(E520/G520, 0 )</f>
        <v>62.2</v>
      </c>
      <c r="Q520" t="s">
        <v>2039</v>
      </c>
      <c r="R520" t="s">
        <v>2047</v>
      </c>
      <c r="S520" s="10">
        <f t="shared" si="16"/>
        <v>43154.25</v>
      </c>
      <c r="T520" s="10">
        <f t="shared" si="17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(E521/D521)</f>
        <v>1.0174563871693867</v>
      </c>
      <c r="P521">
        <f>IFERROR(E521/G521, 0 )</f>
        <v>101.97518330513255</v>
      </c>
      <c r="Q521" t="s">
        <v>2033</v>
      </c>
      <c r="R521" t="s">
        <v>2034</v>
      </c>
      <c r="S521" s="10">
        <f t="shared" si="16"/>
        <v>42012.25</v>
      </c>
      <c r="T521" s="10">
        <f t="shared" si="17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(E522/D522)</f>
        <v>4.2575000000000003</v>
      </c>
      <c r="P522">
        <f>IFERROR(E522/G522, 0 )</f>
        <v>106.4375</v>
      </c>
      <c r="Q522" t="s">
        <v>2037</v>
      </c>
      <c r="R522" t="s">
        <v>2038</v>
      </c>
      <c r="S522" s="10">
        <f t="shared" si="16"/>
        <v>43574.208333333328</v>
      </c>
      <c r="T522" s="10">
        <f t="shared" si="17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(E523/D523)</f>
        <v>1.4553947368421052</v>
      </c>
      <c r="P523">
        <f>IFERROR(E523/G523, 0 )</f>
        <v>29.975609756097562</v>
      </c>
      <c r="Q523" t="s">
        <v>2039</v>
      </c>
      <c r="R523" t="s">
        <v>2042</v>
      </c>
      <c r="S523" s="10">
        <f t="shared" si="16"/>
        <v>42605.208333333328</v>
      </c>
      <c r="T523" s="10">
        <f t="shared" si="17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(E524/D524)</f>
        <v>0.32453465346534655</v>
      </c>
      <c r="P524">
        <f>IFERROR(E524/G524, 0 )</f>
        <v>85.806282722513089</v>
      </c>
      <c r="Q524" t="s">
        <v>2039</v>
      </c>
      <c r="R524" t="s">
        <v>2050</v>
      </c>
      <c r="S524" s="10">
        <f t="shared" si="16"/>
        <v>41093.208333333336</v>
      </c>
      <c r="T524" s="10">
        <f t="shared" si="17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(E525/D525)</f>
        <v>7.003333333333333</v>
      </c>
      <c r="P525">
        <f>IFERROR(E525/G525, 0 )</f>
        <v>70.82022471910112</v>
      </c>
      <c r="Q525" t="s">
        <v>2039</v>
      </c>
      <c r="R525" t="s">
        <v>2050</v>
      </c>
      <c r="S525" s="10">
        <f t="shared" si="16"/>
        <v>40241.25</v>
      </c>
      <c r="T525" s="10">
        <f t="shared" si="17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(E526/D526)</f>
        <v>0.83904860392967939</v>
      </c>
      <c r="P526">
        <f>IFERROR(E526/G526, 0 )</f>
        <v>40.998484082870135</v>
      </c>
      <c r="Q526" t="s">
        <v>2037</v>
      </c>
      <c r="R526" t="s">
        <v>2038</v>
      </c>
      <c r="S526" s="10">
        <f t="shared" si="16"/>
        <v>40294.208333333336</v>
      </c>
      <c r="T526" s="10">
        <f t="shared" si="17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(E527/D527)</f>
        <v>0.84190476190476193</v>
      </c>
      <c r="P527">
        <f>IFERROR(E527/G527, 0 )</f>
        <v>28.063492063492063</v>
      </c>
      <c r="Q527" t="s">
        <v>2035</v>
      </c>
      <c r="R527" t="s">
        <v>2044</v>
      </c>
      <c r="S527" s="10">
        <f t="shared" si="16"/>
        <v>40505.25</v>
      </c>
      <c r="T527" s="10">
        <f t="shared" si="17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(E528/D528)</f>
        <v>1.5595180722891566</v>
      </c>
      <c r="P528">
        <f>IFERROR(E528/G528, 0 )</f>
        <v>88.054421768707485</v>
      </c>
      <c r="Q528" t="s">
        <v>2037</v>
      </c>
      <c r="R528" t="s">
        <v>2038</v>
      </c>
      <c r="S528" s="10">
        <f t="shared" si="16"/>
        <v>42364.25</v>
      </c>
      <c r="T528" s="10">
        <f t="shared" si="17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(E529/D529)</f>
        <v>0.99619450317124736</v>
      </c>
      <c r="P529">
        <f>IFERROR(E529/G529, 0 )</f>
        <v>31</v>
      </c>
      <c r="Q529" t="s">
        <v>2039</v>
      </c>
      <c r="R529" t="s">
        <v>2047</v>
      </c>
      <c r="S529" s="10">
        <f t="shared" si="16"/>
        <v>42405.25</v>
      </c>
      <c r="T529" s="10">
        <f t="shared" si="17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(E530/D530)</f>
        <v>0.80300000000000005</v>
      </c>
      <c r="P530">
        <f>IFERROR(E530/G530, 0 )</f>
        <v>90.337500000000006</v>
      </c>
      <c r="Q530" t="s">
        <v>2033</v>
      </c>
      <c r="R530" t="s">
        <v>2043</v>
      </c>
      <c r="S530" s="10">
        <f t="shared" si="16"/>
        <v>41601.25</v>
      </c>
      <c r="T530" s="10">
        <f t="shared" si="17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(E531/D531)</f>
        <v>0.11254901960784314</v>
      </c>
      <c r="P531">
        <f>IFERROR(E531/G531, 0 )</f>
        <v>63.777777777777779</v>
      </c>
      <c r="Q531" t="s">
        <v>2048</v>
      </c>
      <c r="R531" t="s">
        <v>2049</v>
      </c>
      <c r="S531" s="10">
        <f t="shared" si="16"/>
        <v>41769.208333333336</v>
      </c>
      <c r="T531" s="10">
        <f t="shared" si="17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(E532/D532)</f>
        <v>0.91740952380952379</v>
      </c>
      <c r="P532">
        <f>IFERROR(E532/G532, 0 )</f>
        <v>53.995515695067262</v>
      </c>
      <c r="Q532" t="s">
        <v>2045</v>
      </c>
      <c r="R532" t="s">
        <v>2051</v>
      </c>
      <c r="S532" s="10">
        <f t="shared" si="16"/>
        <v>40421.208333333336</v>
      </c>
      <c r="T532" s="10">
        <f t="shared" si="17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(E533/D533)</f>
        <v>0.95521156936261387</v>
      </c>
      <c r="P533">
        <f>IFERROR(E533/G533, 0 )</f>
        <v>48.993956043956047</v>
      </c>
      <c r="Q533" t="s">
        <v>2048</v>
      </c>
      <c r="R533" t="s">
        <v>2049</v>
      </c>
      <c r="S533" s="10">
        <f t="shared" si="16"/>
        <v>41589.25</v>
      </c>
      <c r="T533" s="10">
        <f t="shared" si="17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(E534/D534)</f>
        <v>5.0287499999999996</v>
      </c>
      <c r="P534">
        <f>IFERROR(E534/G534, 0 )</f>
        <v>63.857142857142854</v>
      </c>
      <c r="Q534" t="s">
        <v>2037</v>
      </c>
      <c r="R534" t="s">
        <v>2038</v>
      </c>
      <c r="S534" s="10">
        <f t="shared" si="16"/>
        <v>43125.25</v>
      </c>
      <c r="T534" s="10">
        <f t="shared" si="17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(E535/D535)</f>
        <v>1.5924394463667819</v>
      </c>
      <c r="P535">
        <f>IFERROR(E535/G535, 0 )</f>
        <v>82.996393146979258</v>
      </c>
      <c r="Q535" t="s">
        <v>2033</v>
      </c>
      <c r="R535" t="s">
        <v>2043</v>
      </c>
      <c r="S535" s="10">
        <f t="shared" si="16"/>
        <v>41479.208333333336</v>
      </c>
      <c r="T535" s="10">
        <f t="shared" si="17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(E536/D536)</f>
        <v>0.15022446689113356</v>
      </c>
      <c r="P536">
        <f>IFERROR(E536/G536, 0 )</f>
        <v>55.08230452674897</v>
      </c>
      <c r="Q536" t="s">
        <v>2039</v>
      </c>
      <c r="R536" t="s">
        <v>2042</v>
      </c>
      <c r="S536" s="10">
        <f t="shared" si="16"/>
        <v>43329.208333333328</v>
      </c>
      <c r="T536" s="10">
        <f t="shared" si="17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(E537/D537)</f>
        <v>4.820384615384615</v>
      </c>
      <c r="P537">
        <f>IFERROR(E537/G537, 0 )</f>
        <v>62.044554455445542</v>
      </c>
      <c r="Q537" t="s">
        <v>2037</v>
      </c>
      <c r="R537" t="s">
        <v>2038</v>
      </c>
      <c r="S537" s="10">
        <f t="shared" si="16"/>
        <v>43259.208333333328</v>
      </c>
      <c r="T537" s="10">
        <f t="shared" si="17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(E538/D538)</f>
        <v>1.4996938775510205</v>
      </c>
      <c r="P538">
        <f>IFERROR(E538/G538, 0 )</f>
        <v>104.97857142857143</v>
      </c>
      <c r="Q538" t="s">
        <v>2045</v>
      </c>
      <c r="R538" t="s">
        <v>2051</v>
      </c>
      <c r="S538" s="10">
        <f t="shared" si="16"/>
        <v>40414.208333333336</v>
      </c>
      <c r="T538" s="10">
        <f t="shared" si="17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(E539/D539)</f>
        <v>1.1722156398104266</v>
      </c>
      <c r="P539">
        <f>IFERROR(E539/G539, 0 )</f>
        <v>94.044676806083643</v>
      </c>
      <c r="Q539" t="s">
        <v>2039</v>
      </c>
      <c r="R539" t="s">
        <v>2040</v>
      </c>
      <c r="S539" s="10">
        <f t="shared" si="16"/>
        <v>43342.208333333328</v>
      </c>
      <c r="T539" s="10">
        <f t="shared" si="17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(E540/D540)</f>
        <v>0.37695968274950431</v>
      </c>
      <c r="P540">
        <f>IFERROR(E540/G540, 0 )</f>
        <v>44.007716049382715</v>
      </c>
      <c r="Q540" t="s">
        <v>2048</v>
      </c>
      <c r="R540" t="s">
        <v>2059</v>
      </c>
      <c r="S540" s="10">
        <f t="shared" si="16"/>
        <v>41539.208333333336</v>
      </c>
      <c r="T540" s="10">
        <f t="shared" si="17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(E541/D541)</f>
        <v>0.72653061224489801</v>
      </c>
      <c r="P541">
        <f>IFERROR(E541/G541, 0 )</f>
        <v>92.467532467532465</v>
      </c>
      <c r="Q541" t="s">
        <v>2031</v>
      </c>
      <c r="R541" t="s">
        <v>2032</v>
      </c>
      <c r="S541" s="10">
        <f t="shared" si="16"/>
        <v>43647.208333333328</v>
      </c>
      <c r="T541" s="10">
        <f t="shared" si="17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(E542/D542)</f>
        <v>2.6598113207547169</v>
      </c>
      <c r="P542">
        <f>IFERROR(E542/G542, 0 )</f>
        <v>57.072874493927124</v>
      </c>
      <c r="Q542" t="s">
        <v>2052</v>
      </c>
      <c r="R542" t="s">
        <v>2053</v>
      </c>
      <c r="S542" s="10">
        <f t="shared" si="16"/>
        <v>43225.208333333328</v>
      </c>
      <c r="T542" s="10">
        <f t="shared" si="17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(E543/D543)</f>
        <v>0.24205617977528091</v>
      </c>
      <c r="P543">
        <f>IFERROR(E543/G543, 0 )</f>
        <v>109.07848101265823</v>
      </c>
      <c r="Q543" t="s">
        <v>2048</v>
      </c>
      <c r="R543" t="s">
        <v>2059</v>
      </c>
      <c r="S543" s="10">
        <f t="shared" si="16"/>
        <v>42165.208333333328</v>
      </c>
      <c r="T543" s="10">
        <f t="shared" si="17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(E544/D544)</f>
        <v>2.5064935064935064E-2</v>
      </c>
      <c r="P544">
        <f>IFERROR(E544/G544, 0 )</f>
        <v>39.387755102040813</v>
      </c>
      <c r="Q544" t="s">
        <v>2033</v>
      </c>
      <c r="R544" t="s">
        <v>2043</v>
      </c>
      <c r="S544" s="10">
        <f t="shared" si="16"/>
        <v>42391.25</v>
      </c>
      <c r="T544" s="10">
        <f t="shared" si="17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(E545/D545)</f>
        <v>0.1632979976442874</v>
      </c>
      <c r="P545">
        <f>IFERROR(E545/G545, 0 )</f>
        <v>77.022222222222226</v>
      </c>
      <c r="Q545" t="s">
        <v>2048</v>
      </c>
      <c r="R545" t="s">
        <v>2049</v>
      </c>
      <c r="S545" s="10">
        <f t="shared" si="16"/>
        <v>41528.208333333336</v>
      </c>
      <c r="T545" s="10">
        <f t="shared" si="17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(E546/D546)</f>
        <v>2.7650000000000001</v>
      </c>
      <c r="P546">
        <f>IFERROR(E546/G546, 0 )</f>
        <v>92.166666666666671</v>
      </c>
      <c r="Q546" t="s">
        <v>2033</v>
      </c>
      <c r="R546" t="s">
        <v>2034</v>
      </c>
      <c r="S546" s="10">
        <f t="shared" si="16"/>
        <v>42377.25</v>
      </c>
      <c r="T546" s="10">
        <f t="shared" si="17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(E547/D547)</f>
        <v>0.88803571428571426</v>
      </c>
      <c r="P547">
        <f>IFERROR(E547/G547, 0 )</f>
        <v>61.007063197026021</v>
      </c>
      <c r="Q547" t="s">
        <v>2037</v>
      </c>
      <c r="R547" t="s">
        <v>2038</v>
      </c>
      <c r="S547" s="10">
        <f t="shared" si="16"/>
        <v>43824.25</v>
      </c>
      <c r="T547" s="10">
        <f t="shared" si="17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(E548/D548)</f>
        <v>1.6357142857142857</v>
      </c>
      <c r="P548">
        <f>IFERROR(E548/G548, 0 )</f>
        <v>78.068181818181813</v>
      </c>
      <c r="Q548" t="s">
        <v>2037</v>
      </c>
      <c r="R548" t="s">
        <v>2038</v>
      </c>
      <c r="S548" s="10">
        <f t="shared" si="16"/>
        <v>43360.208333333328</v>
      </c>
      <c r="T548" s="10">
        <f t="shared" si="17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(E549/D549)</f>
        <v>9.69</v>
      </c>
      <c r="P549">
        <f>IFERROR(E549/G549, 0 )</f>
        <v>80.75</v>
      </c>
      <c r="Q549" t="s">
        <v>2039</v>
      </c>
      <c r="R549" t="s">
        <v>2042</v>
      </c>
      <c r="S549" s="10">
        <f t="shared" si="16"/>
        <v>42029.25</v>
      </c>
      <c r="T549" s="10">
        <f t="shared" si="17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(E550/D550)</f>
        <v>2.7091376701966716</v>
      </c>
      <c r="P550">
        <f>IFERROR(E550/G550, 0 )</f>
        <v>59.991289782244557</v>
      </c>
      <c r="Q550" t="s">
        <v>2037</v>
      </c>
      <c r="R550" t="s">
        <v>2038</v>
      </c>
      <c r="S550" s="10">
        <f t="shared" si="16"/>
        <v>42461.208333333328</v>
      </c>
      <c r="T550" s="10">
        <f t="shared" si="17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(E551/D551)</f>
        <v>2.8421355932203389</v>
      </c>
      <c r="P551">
        <f>IFERROR(E551/G551, 0 )</f>
        <v>110.03018372703411</v>
      </c>
      <c r="Q551" t="s">
        <v>2035</v>
      </c>
      <c r="R551" t="s">
        <v>2044</v>
      </c>
      <c r="S551" s="10">
        <f t="shared" si="16"/>
        <v>41422.208333333336</v>
      </c>
      <c r="T551" s="10">
        <f t="shared" si="17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(E552/D552)</f>
        <v>0.04</v>
      </c>
      <c r="P552">
        <f>IFERROR(E552/G552, 0 )</f>
        <v>4</v>
      </c>
      <c r="Q552" t="s">
        <v>2033</v>
      </c>
      <c r="R552" t="s">
        <v>2043</v>
      </c>
      <c r="S552" s="10">
        <f t="shared" si="16"/>
        <v>40968.25</v>
      </c>
      <c r="T552" s="10">
        <f t="shared" si="17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(E553/D553)</f>
        <v>0.58632981676846196</v>
      </c>
      <c r="P553">
        <f>IFERROR(E553/G553, 0 )</f>
        <v>37.99856063332134</v>
      </c>
      <c r="Q553" t="s">
        <v>2035</v>
      </c>
      <c r="R553" t="s">
        <v>2036</v>
      </c>
      <c r="S553" s="10">
        <f t="shared" si="16"/>
        <v>41993.25</v>
      </c>
      <c r="T553" s="10">
        <f t="shared" si="17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(E554/D554)</f>
        <v>0.98511111111111116</v>
      </c>
      <c r="P554">
        <f>IFERROR(E554/G554, 0 )</f>
        <v>96.369565217391298</v>
      </c>
      <c r="Q554" t="s">
        <v>2037</v>
      </c>
      <c r="R554" t="s">
        <v>2038</v>
      </c>
      <c r="S554" s="10">
        <f t="shared" si="16"/>
        <v>42700.25</v>
      </c>
      <c r="T554" s="10">
        <f t="shared" si="17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(E555/D555)</f>
        <v>0.43975381008206332</v>
      </c>
      <c r="P555">
        <f>IFERROR(E555/G555, 0 )</f>
        <v>72.978599221789878</v>
      </c>
      <c r="Q555" t="s">
        <v>2033</v>
      </c>
      <c r="R555" t="s">
        <v>2034</v>
      </c>
      <c r="S555" s="10">
        <f t="shared" si="16"/>
        <v>40545.25</v>
      </c>
      <c r="T555" s="10">
        <f t="shared" si="17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(E556/D556)</f>
        <v>1.5166315789473683</v>
      </c>
      <c r="P556">
        <f>IFERROR(E556/G556, 0 )</f>
        <v>26.007220216606498</v>
      </c>
      <c r="Q556" t="s">
        <v>2033</v>
      </c>
      <c r="R556" t="s">
        <v>2043</v>
      </c>
      <c r="S556" s="10">
        <f t="shared" si="16"/>
        <v>42723.25</v>
      </c>
      <c r="T556" s="10">
        <f t="shared" si="17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(E557/D557)</f>
        <v>2.2363492063492063</v>
      </c>
      <c r="P557">
        <f>IFERROR(E557/G557, 0 )</f>
        <v>104.36296296296297</v>
      </c>
      <c r="Q557" t="s">
        <v>2033</v>
      </c>
      <c r="R557" t="s">
        <v>2034</v>
      </c>
      <c r="S557" s="10">
        <f t="shared" si="16"/>
        <v>41731.208333333336</v>
      </c>
      <c r="T557" s="10">
        <f t="shared" si="17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(E558/D558)</f>
        <v>2.3975</v>
      </c>
      <c r="P558">
        <f>IFERROR(E558/G558, 0 )</f>
        <v>102.18852459016394</v>
      </c>
      <c r="Q558" t="s">
        <v>2045</v>
      </c>
      <c r="R558" t="s">
        <v>2057</v>
      </c>
      <c r="S558" s="10">
        <f t="shared" si="16"/>
        <v>40792.208333333336</v>
      </c>
      <c r="T558" s="10">
        <f t="shared" si="17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(E559/D559)</f>
        <v>1.9933333333333334</v>
      </c>
      <c r="P559">
        <f>IFERROR(E559/G559, 0 )</f>
        <v>54.117647058823529</v>
      </c>
      <c r="Q559" t="s">
        <v>2039</v>
      </c>
      <c r="R559" t="s">
        <v>2061</v>
      </c>
      <c r="S559" s="10">
        <f t="shared" si="16"/>
        <v>42279.208333333328</v>
      </c>
      <c r="T559" s="10">
        <f t="shared" si="17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(E560/D560)</f>
        <v>1.373448275862069</v>
      </c>
      <c r="P560">
        <f>IFERROR(E560/G560, 0 )</f>
        <v>63.222222222222221</v>
      </c>
      <c r="Q560" t="s">
        <v>2037</v>
      </c>
      <c r="R560" t="s">
        <v>2038</v>
      </c>
      <c r="S560" s="10">
        <f t="shared" si="16"/>
        <v>42424.25</v>
      </c>
      <c r="T560" s="10">
        <f t="shared" si="17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(E561/D561)</f>
        <v>1.009696106362773</v>
      </c>
      <c r="P561">
        <f>IFERROR(E561/G561, 0 )</f>
        <v>104.03228962818004</v>
      </c>
      <c r="Q561" t="s">
        <v>2037</v>
      </c>
      <c r="R561" t="s">
        <v>2038</v>
      </c>
      <c r="S561" s="10">
        <f t="shared" si="16"/>
        <v>42584.208333333328</v>
      </c>
      <c r="T561" s="10">
        <f t="shared" si="17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(E562/D562)</f>
        <v>7.9416000000000002</v>
      </c>
      <c r="P562">
        <f>IFERROR(E562/G562, 0 )</f>
        <v>49.994334277620396</v>
      </c>
      <c r="Q562" t="s">
        <v>2039</v>
      </c>
      <c r="R562" t="s">
        <v>2047</v>
      </c>
      <c r="S562" s="10">
        <f t="shared" si="16"/>
        <v>40865.25</v>
      </c>
      <c r="T562" s="10">
        <f t="shared" si="17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(E563/D563)</f>
        <v>3.6970000000000001</v>
      </c>
      <c r="P563">
        <f>IFERROR(E563/G563, 0 )</f>
        <v>56.015151515151516</v>
      </c>
      <c r="Q563" t="s">
        <v>2037</v>
      </c>
      <c r="R563" t="s">
        <v>2038</v>
      </c>
      <c r="S563" s="10">
        <f t="shared" si="16"/>
        <v>40833.208333333336</v>
      </c>
      <c r="T563" s="10">
        <f t="shared" si="17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(E564/D564)</f>
        <v>0.12818181818181817</v>
      </c>
      <c r="P564">
        <f>IFERROR(E564/G564, 0 )</f>
        <v>48.807692307692307</v>
      </c>
      <c r="Q564" t="s">
        <v>2033</v>
      </c>
      <c r="R564" t="s">
        <v>2034</v>
      </c>
      <c r="S564" s="10">
        <f t="shared" si="16"/>
        <v>43536.208333333328</v>
      </c>
      <c r="T564" s="10">
        <f t="shared" si="17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(E565/D565)</f>
        <v>1.3802702702702703</v>
      </c>
      <c r="P565">
        <f>IFERROR(E565/G565, 0 )</f>
        <v>60.082352941176474</v>
      </c>
      <c r="Q565" t="s">
        <v>2039</v>
      </c>
      <c r="R565" t="s">
        <v>2040</v>
      </c>
      <c r="S565" s="10">
        <f t="shared" si="16"/>
        <v>43417.25</v>
      </c>
      <c r="T565" s="10">
        <f t="shared" si="17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(E566/D566)</f>
        <v>0.83813278008298753</v>
      </c>
      <c r="P566">
        <f>IFERROR(E566/G566, 0 )</f>
        <v>78.990502793296088</v>
      </c>
      <c r="Q566" t="s">
        <v>2037</v>
      </c>
      <c r="R566" t="s">
        <v>2038</v>
      </c>
      <c r="S566" s="10">
        <f t="shared" si="16"/>
        <v>42078.208333333328</v>
      </c>
      <c r="T566" s="10">
        <f t="shared" si="17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(E567/D567)</f>
        <v>2.0460063224446787</v>
      </c>
      <c r="P567">
        <f>IFERROR(E567/G567, 0 )</f>
        <v>53.99499443826474</v>
      </c>
      <c r="Q567" t="s">
        <v>2037</v>
      </c>
      <c r="R567" t="s">
        <v>2038</v>
      </c>
      <c r="S567" s="10">
        <f t="shared" si="16"/>
        <v>40862.25</v>
      </c>
      <c r="T567" s="10">
        <f t="shared" si="17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(E568/D568)</f>
        <v>0.44344086021505374</v>
      </c>
      <c r="P568">
        <f>IFERROR(E568/G568, 0 )</f>
        <v>111.45945945945945</v>
      </c>
      <c r="Q568" t="s">
        <v>2033</v>
      </c>
      <c r="R568" t="s">
        <v>2041</v>
      </c>
      <c r="S568" s="10">
        <f t="shared" si="16"/>
        <v>42424.25</v>
      </c>
      <c r="T568" s="10">
        <f t="shared" si="17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(E569/D569)</f>
        <v>2.1860294117647059</v>
      </c>
      <c r="P569">
        <f>IFERROR(E569/G569, 0 )</f>
        <v>60.922131147540981</v>
      </c>
      <c r="Q569" t="s">
        <v>2033</v>
      </c>
      <c r="R569" t="s">
        <v>2034</v>
      </c>
      <c r="S569" s="10">
        <f t="shared" si="16"/>
        <v>41830.208333333336</v>
      </c>
      <c r="T569" s="10">
        <f t="shared" si="17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(E570/D570)</f>
        <v>1.8603314917127072</v>
      </c>
      <c r="P570">
        <f>IFERROR(E570/G570, 0 )</f>
        <v>26.0015444015444</v>
      </c>
      <c r="Q570" t="s">
        <v>2037</v>
      </c>
      <c r="R570" t="s">
        <v>2038</v>
      </c>
      <c r="S570" s="10">
        <f t="shared" si="16"/>
        <v>40374.208333333336</v>
      </c>
      <c r="T570" s="10">
        <f t="shared" si="17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(E571/D571)</f>
        <v>2.3733830845771142</v>
      </c>
      <c r="P571">
        <f>IFERROR(E571/G571, 0 )</f>
        <v>80.993208828522924</v>
      </c>
      <c r="Q571" t="s">
        <v>2039</v>
      </c>
      <c r="R571" t="s">
        <v>2047</v>
      </c>
      <c r="S571" s="10">
        <f t="shared" si="16"/>
        <v>40554.25</v>
      </c>
      <c r="T571" s="10">
        <f t="shared" si="17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(E572/D572)</f>
        <v>3.0565384615384614</v>
      </c>
      <c r="P572">
        <f>IFERROR(E572/G572, 0 )</f>
        <v>34.995963302752294</v>
      </c>
      <c r="Q572" t="s">
        <v>2033</v>
      </c>
      <c r="R572" t="s">
        <v>2034</v>
      </c>
      <c r="S572" s="10">
        <f t="shared" si="16"/>
        <v>41993.25</v>
      </c>
      <c r="T572" s="10">
        <f t="shared" si="17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(E573/D573)</f>
        <v>0.94142857142857139</v>
      </c>
      <c r="P573">
        <f>IFERROR(E573/G573, 0 )</f>
        <v>94.142857142857139</v>
      </c>
      <c r="Q573" t="s">
        <v>2039</v>
      </c>
      <c r="R573" t="s">
        <v>2050</v>
      </c>
      <c r="S573" s="10">
        <f t="shared" si="16"/>
        <v>42174.208333333328</v>
      </c>
      <c r="T573" s="10">
        <f t="shared" si="17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(E574/D574)</f>
        <v>0.54400000000000004</v>
      </c>
      <c r="P574">
        <f>IFERROR(E574/G574, 0 )</f>
        <v>52.085106382978722</v>
      </c>
      <c r="Q574" t="s">
        <v>2033</v>
      </c>
      <c r="R574" t="s">
        <v>2034</v>
      </c>
      <c r="S574" s="10">
        <f t="shared" si="16"/>
        <v>42275.208333333328</v>
      </c>
      <c r="T574" s="10">
        <f t="shared" si="17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(E575/D575)</f>
        <v>1.1188059701492536</v>
      </c>
      <c r="P575">
        <f>IFERROR(E575/G575, 0 )</f>
        <v>24.986666666666668</v>
      </c>
      <c r="Q575" t="s">
        <v>2062</v>
      </c>
      <c r="R575" t="s">
        <v>2063</v>
      </c>
      <c r="S575" s="10">
        <f t="shared" si="16"/>
        <v>41761.208333333336</v>
      </c>
      <c r="T575" s="10">
        <f t="shared" si="17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(E576/D576)</f>
        <v>3.6914814814814814</v>
      </c>
      <c r="P576">
        <f>IFERROR(E576/G576, 0 )</f>
        <v>69.215277777777771</v>
      </c>
      <c r="Q576" t="s">
        <v>2031</v>
      </c>
      <c r="R576" t="s">
        <v>2032</v>
      </c>
      <c r="S576" s="10">
        <f t="shared" si="16"/>
        <v>43806.25</v>
      </c>
      <c r="T576" s="10">
        <f t="shared" si="17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(E577/D577)</f>
        <v>0.62930372148859548</v>
      </c>
      <c r="P577">
        <f>IFERROR(E577/G577, 0 )</f>
        <v>93.944444444444443</v>
      </c>
      <c r="Q577" t="s">
        <v>2037</v>
      </c>
      <c r="R577" t="s">
        <v>2038</v>
      </c>
      <c r="S577" s="10">
        <f t="shared" si="16"/>
        <v>41779.208333333336</v>
      </c>
      <c r="T577" s="10">
        <f t="shared" si="17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(E578/D578)</f>
        <v>0.6492783505154639</v>
      </c>
      <c r="P578">
        <f>IFERROR(E578/G578, 0 )</f>
        <v>98.40625</v>
      </c>
      <c r="Q578" t="s">
        <v>2037</v>
      </c>
      <c r="R578" t="s">
        <v>2038</v>
      </c>
      <c r="S578" s="10">
        <f t="shared" si="16"/>
        <v>43040.208333333328</v>
      </c>
      <c r="T578" s="10">
        <f t="shared" si="17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(E579/D579)</f>
        <v>0.18853658536585366</v>
      </c>
      <c r="P579">
        <f>IFERROR(E579/G579, 0 )</f>
        <v>41.783783783783782</v>
      </c>
      <c r="Q579" t="s">
        <v>2033</v>
      </c>
      <c r="R579" t="s">
        <v>2056</v>
      </c>
      <c r="S579" s="10">
        <f t="shared" ref="S579:S642" si="18">(((J579/60)/60)/24)+DATE(1970,1,1)</f>
        <v>40613.25</v>
      </c>
      <c r="T579" s="10">
        <f t="shared" ref="T579:T642" si="1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(E580/D580)</f>
        <v>0.1675440414507772</v>
      </c>
      <c r="P580">
        <f>IFERROR(E580/G580, 0 )</f>
        <v>65.991836734693877</v>
      </c>
      <c r="Q580" t="s">
        <v>2039</v>
      </c>
      <c r="R580" t="s">
        <v>2061</v>
      </c>
      <c r="S580" s="10">
        <f t="shared" si="18"/>
        <v>40878.25</v>
      </c>
      <c r="T580" s="10">
        <f t="shared" si="1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(E581/D581)</f>
        <v>1.0111290322580646</v>
      </c>
      <c r="P581">
        <f>IFERROR(E581/G581, 0 )</f>
        <v>72.05747126436782</v>
      </c>
      <c r="Q581" t="s">
        <v>2033</v>
      </c>
      <c r="R581" t="s">
        <v>2056</v>
      </c>
      <c r="S581" s="10">
        <f t="shared" si="18"/>
        <v>40762.208333333336</v>
      </c>
      <c r="T581" s="10">
        <f t="shared" si="1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(E582/D582)</f>
        <v>3.4150228310502282</v>
      </c>
      <c r="P582">
        <f>IFERROR(E582/G582, 0 )</f>
        <v>48.003209242618745</v>
      </c>
      <c r="Q582" t="s">
        <v>2037</v>
      </c>
      <c r="R582" t="s">
        <v>2038</v>
      </c>
      <c r="S582" s="10">
        <f t="shared" si="18"/>
        <v>41696.25</v>
      </c>
      <c r="T582" s="10">
        <f t="shared" si="1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(E583/D583)</f>
        <v>0.64016666666666666</v>
      </c>
      <c r="P583">
        <f>IFERROR(E583/G583, 0 )</f>
        <v>54.098591549295776</v>
      </c>
      <c r="Q583" t="s">
        <v>2035</v>
      </c>
      <c r="R583" t="s">
        <v>2036</v>
      </c>
      <c r="S583" s="10">
        <f t="shared" si="18"/>
        <v>40662.208333333336</v>
      </c>
      <c r="T583" s="10">
        <f t="shared" si="1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(E584/D584)</f>
        <v>0.5208045977011494</v>
      </c>
      <c r="P584">
        <f>IFERROR(E584/G584, 0 )</f>
        <v>107.88095238095238</v>
      </c>
      <c r="Q584" t="s">
        <v>2048</v>
      </c>
      <c r="R584" t="s">
        <v>2049</v>
      </c>
      <c r="S584" s="10">
        <f t="shared" si="18"/>
        <v>42165.208333333328</v>
      </c>
      <c r="T584" s="10">
        <f t="shared" si="1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(E585/D585)</f>
        <v>3.2240211640211642</v>
      </c>
      <c r="P585">
        <f>IFERROR(E585/G585, 0 )</f>
        <v>67.034103410341032</v>
      </c>
      <c r="Q585" t="s">
        <v>2039</v>
      </c>
      <c r="R585" t="s">
        <v>2040</v>
      </c>
      <c r="S585" s="10">
        <f t="shared" si="18"/>
        <v>40959.25</v>
      </c>
      <c r="T585" s="10">
        <f t="shared" si="1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(E586/D586)</f>
        <v>1.1950810185185186</v>
      </c>
      <c r="P586">
        <f>IFERROR(E586/G586, 0 )</f>
        <v>64.01425914445133</v>
      </c>
      <c r="Q586" t="s">
        <v>2035</v>
      </c>
      <c r="R586" t="s">
        <v>2036</v>
      </c>
      <c r="S586" s="10">
        <f t="shared" si="18"/>
        <v>41024.208333333336</v>
      </c>
      <c r="T586" s="10">
        <f t="shared" si="1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(E587/D587)</f>
        <v>1.4679775280898877</v>
      </c>
      <c r="P587">
        <f>IFERROR(E587/G587, 0 )</f>
        <v>96.066176470588232</v>
      </c>
      <c r="Q587" t="s">
        <v>2045</v>
      </c>
      <c r="R587" t="s">
        <v>2057</v>
      </c>
      <c r="S587" s="10">
        <f t="shared" si="18"/>
        <v>40255.208333333336</v>
      </c>
      <c r="T587" s="10">
        <f t="shared" si="1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(E588/D588)</f>
        <v>9.5057142857142853</v>
      </c>
      <c r="P588">
        <f>IFERROR(E588/G588, 0 )</f>
        <v>51.184615384615384</v>
      </c>
      <c r="Q588" t="s">
        <v>2033</v>
      </c>
      <c r="R588" t="s">
        <v>2034</v>
      </c>
      <c r="S588" s="10">
        <f t="shared" si="18"/>
        <v>40499.25</v>
      </c>
      <c r="T588" s="10">
        <f t="shared" si="1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(E589/D589)</f>
        <v>0.72893617021276591</v>
      </c>
      <c r="P589">
        <f>IFERROR(E589/G589, 0 )</f>
        <v>43.92307692307692</v>
      </c>
      <c r="Q589" t="s">
        <v>2031</v>
      </c>
      <c r="R589" t="s">
        <v>2032</v>
      </c>
      <c r="S589" s="10">
        <f t="shared" si="18"/>
        <v>43484.25</v>
      </c>
      <c r="T589" s="10">
        <f t="shared" si="1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(E590/D590)</f>
        <v>0.7900824873096447</v>
      </c>
      <c r="P590">
        <f>IFERROR(E590/G590, 0 )</f>
        <v>91.021198830409361</v>
      </c>
      <c r="Q590" t="s">
        <v>2037</v>
      </c>
      <c r="R590" t="s">
        <v>2038</v>
      </c>
      <c r="S590" s="10">
        <f t="shared" si="18"/>
        <v>40262.208333333336</v>
      </c>
      <c r="T590" s="10">
        <f t="shared" si="1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(E591/D591)</f>
        <v>0.64721518987341775</v>
      </c>
      <c r="P591">
        <f>IFERROR(E591/G591, 0 )</f>
        <v>50.127450980392155</v>
      </c>
      <c r="Q591" t="s">
        <v>2039</v>
      </c>
      <c r="R591" t="s">
        <v>2040</v>
      </c>
      <c r="S591" s="10">
        <f t="shared" si="18"/>
        <v>42190.208333333328</v>
      </c>
      <c r="T591" s="10">
        <f t="shared" si="1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(E592/D592)</f>
        <v>0.82028169014084507</v>
      </c>
      <c r="P592">
        <f>IFERROR(E592/G592, 0 )</f>
        <v>67.720930232558146</v>
      </c>
      <c r="Q592" t="s">
        <v>2045</v>
      </c>
      <c r="R592" t="s">
        <v>2054</v>
      </c>
      <c r="S592" s="10">
        <f t="shared" si="18"/>
        <v>41994.25</v>
      </c>
      <c r="T592" s="10">
        <f t="shared" si="1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(E593/D593)</f>
        <v>10.376666666666667</v>
      </c>
      <c r="P593">
        <f>IFERROR(E593/G593, 0 )</f>
        <v>61.03921568627451</v>
      </c>
      <c r="Q593" t="s">
        <v>2048</v>
      </c>
      <c r="R593" t="s">
        <v>2049</v>
      </c>
      <c r="S593" s="10">
        <f t="shared" si="18"/>
        <v>40373.208333333336</v>
      </c>
      <c r="T593" s="10">
        <f t="shared" si="1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(E594/D594)</f>
        <v>0.12910076530612244</v>
      </c>
      <c r="P594">
        <f>IFERROR(E594/G594, 0 )</f>
        <v>80.011857707509876</v>
      </c>
      <c r="Q594" t="s">
        <v>2037</v>
      </c>
      <c r="R594" t="s">
        <v>2038</v>
      </c>
      <c r="S594" s="10">
        <f t="shared" si="18"/>
        <v>41789.208333333336</v>
      </c>
      <c r="T594" s="10">
        <f t="shared" si="1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(E595/D595)</f>
        <v>1.5484210526315789</v>
      </c>
      <c r="P595">
        <f>IFERROR(E595/G595, 0 )</f>
        <v>47.001497753369947</v>
      </c>
      <c r="Q595" t="s">
        <v>2039</v>
      </c>
      <c r="R595" t="s">
        <v>2047</v>
      </c>
      <c r="S595" s="10">
        <f t="shared" si="18"/>
        <v>41724.208333333336</v>
      </c>
      <c r="T595" s="10">
        <f t="shared" si="1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(E596/D596)</f>
        <v>7.0991735537190084E-2</v>
      </c>
      <c r="P596">
        <f>IFERROR(E596/G596, 0 )</f>
        <v>71.127388535031841</v>
      </c>
      <c r="Q596" t="s">
        <v>2037</v>
      </c>
      <c r="R596" t="s">
        <v>2038</v>
      </c>
      <c r="S596" s="10">
        <f t="shared" si="18"/>
        <v>42548.208333333328</v>
      </c>
      <c r="T596" s="10">
        <f t="shared" si="1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(E597/D597)</f>
        <v>2.0852773826458035</v>
      </c>
      <c r="P597">
        <f>IFERROR(E597/G597, 0 )</f>
        <v>89.99079189686924</v>
      </c>
      <c r="Q597" t="s">
        <v>2037</v>
      </c>
      <c r="R597" t="s">
        <v>2038</v>
      </c>
      <c r="S597" s="10">
        <f t="shared" si="18"/>
        <v>40253.208333333336</v>
      </c>
      <c r="T597" s="10">
        <f t="shared" si="1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(E598/D598)</f>
        <v>0.99683544303797467</v>
      </c>
      <c r="P598">
        <f>IFERROR(E598/G598, 0 )</f>
        <v>43.032786885245905</v>
      </c>
      <c r="Q598" t="s">
        <v>2039</v>
      </c>
      <c r="R598" t="s">
        <v>2042</v>
      </c>
      <c r="S598" s="10">
        <f t="shared" si="18"/>
        <v>42434.25</v>
      </c>
      <c r="T598" s="10">
        <f t="shared" si="1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(E599/D599)</f>
        <v>2.0159756097560977</v>
      </c>
      <c r="P599">
        <f>IFERROR(E599/G599, 0 )</f>
        <v>67.997714808043881</v>
      </c>
      <c r="Q599" t="s">
        <v>2037</v>
      </c>
      <c r="R599" t="s">
        <v>2038</v>
      </c>
      <c r="S599" s="10">
        <f t="shared" si="18"/>
        <v>43786.25</v>
      </c>
      <c r="T599" s="10">
        <f t="shared" si="1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(E600/D600)</f>
        <v>1.6209032258064515</v>
      </c>
      <c r="P600">
        <f>IFERROR(E600/G600, 0 )</f>
        <v>73.004566210045667</v>
      </c>
      <c r="Q600" t="s">
        <v>2033</v>
      </c>
      <c r="R600" t="s">
        <v>2034</v>
      </c>
      <c r="S600" s="10">
        <f t="shared" si="18"/>
        <v>40344.208333333336</v>
      </c>
      <c r="T600" s="10">
        <f t="shared" si="1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(E601/D601)</f>
        <v>3.6436208125445471E-2</v>
      </c>
      <c r="P601">
        <f>IFERROR(E601/G601, 0 )</f>
        <v>62.341463414634148</v>
      </c>
      <c r="Q601" t="s">
        <v>2039</v>
      </c>
      <c r="R601" t="s">
        <v>2040</v>
      </c>
      <c r="S601" s="10">
        <f t="shared" si="18"/>
        <v>42047.25</v>
      </c>
      <c r="T601" s="10">
        <f t="shared" si="1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(E602/D602)</f>
        <v>0.05</v>
      </c>
      <c r="P602">
        <f>IFERROR(E602/G602, 0 )</f>
        <v>5</v>
      </c>
      <c r="Q602" t="s">
        <v>2031</v>
      </c>
      <c r="R602" t="s">
        <v>2032</v>
      </c>
      <c r="S602" s="10">
        <f t="shared" si="18"/>
        <v>41485.208333333336</v>
      </c>
      <c r="T602" s="10">
        <f t="shared" si="1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(E603/D603)</f>
        <v>2.0663492063492064</v>
      </c>
      <c r="P603">
        <f>IFERROR(E603/G603, 0 )</f>
        <v>67.103092783505161</v>
      </c>
      <c r="Q603" t="s">
        <v>2035</v>
      </c>
      <c r="R603" t="s">
        <v>2044</v>
      </c>
      <c r="S603" s="10">
        <f t="shared" si="18"/>
        <v>41789.208333333336</v>
      </c>
      <c r="T603" s="10">
        <f t="shared" si="1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(E604/D604)</f>
        <v>1.2823628691983122</v>
      </c>
      <c r="P604">
        <f>IFERROR(E604/G604, 0 )</f>
        <v>79.978947368421046</v>
      </c>
      <c r="Q604" t="s">
        <v>2037</v>
      </c>
      <c r="R604" t="s">
        <v>2038</v>
      </c>
      <c r="S604" s="10">
        <f t="shared" si="18"/>
        <v>42160.208333333328</v>
      </c>
      <c r="T604" s="10">
        <f t="shared" si="1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(E605/D605)</f>
        <v>1.1966037735849056</v>
      </c>
      <c r="P605">
        <f>IFERROR(E605/G605, 0 )</f>
        <v>62.176470588235297</v>
      </c>
      <c r="Q605" t="s">
        <v>2037</v>
      </c>
      <c r="R605" t="s">
        <v>2038</v>
      </c>
      <c r="S605" s="10">
        <f t="shared" si="18"/>
        <v>43573.208333333328</v>
      </c>
      <c r="T605" s="10">
        <f t="shared" si="1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(E606/D606)</f>
        <v>1.7073055242390078</v>
      </c>
      <c r="P606">
        <f>IFERROR(E606/G606, 0 )</f>
        <v>53.005950297514879</v>
      </c>
      <c r="Q606" t="s">
        <v>2037</v>
      </c>
      <c r="R606" t="s">
        <v>2038</v>
      </c>
      <c r="S606" s="10">
        <f t="shared" si="18"/>
        <v>40565.25</v>
      </c>
      <c r="T606" s="10">
        <f t="shared" si="1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(E607/D607)</f>
        <v>1.8721212121212121</v>
      </c>
      <c r="P607">
        <f>IFERROR(E607/G607, 0 )</f>
        <v>57.738317757009348</v>
      </c>
      <c r="Q607" t="s">
        <v>2045</v>
      </c>
      <c r="R607" t="s">
        <v>2046</v>
      </c>
      <c r="S607" s="10">
        <f t="shared" si="18"/>
        <v>42280.208333333328</v>
      </c>
      <c r="T607" s="10">
        <f t="shared" si="1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(E608/D608)</f>
        <v>1.8838235294117647</v>
      </c>
      <c r="P608">
        <f>IFERROR(E608/G608, 0 )</f>
        <v>40.03125</v>
      </c>
      <c r="Q608" t="s">
        <v>2033</v>
      </c>
      <c r="R608" t="s">
        <v>2034</v>
      </c>
      <c r="S608" s="10">
        <f t="shared" si="18"/>
        <v>42436.25</v>
      </c>
      <c r="T608" s="10">
        <f t="shared" si="1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(E609/D609)</f>
        <v>1.3129869186046512</v>
      </c>
      <c r="P609">
        <f>IFERROR(E609/G609, 0 )</f>
        <v>81.016591928251117</v>
      </c>
      <c r="Q609" t="s">
        <v>2031</v>
      </c>
      <c r="R609" t="s">
        <v>2032</v>
      </c>
      <c r="S609" s="10">
        <f t="shared" si="18"/>
        <v>41721.208333333336</v>
      </c>
      <c r="T609" s="10">
        <f t="shared" si="1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(E610/D610)</f>
        <v>2.8397435897435899</v>
      </c>
      <c r="P610">
        <f>IFERROR(E610/G610, 0 )</f>
        <v>35.047468354430379</v>
      </c>
      <c r="Q610" t="s">
        <v>2033</v>
      </c>
      <c r="R610" t="s">
        <v>2056</v>
      </c>
      <c r="S610" s="10">
        <f t="shared" si="18"/>
        <v>43530.25</v>
      </c>
      <c r="T610" s="10">
        <f t="shared" si="1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(E611/D611)</f>
        <v>1.2041999999999999</v>
      </c>
      <c r="P611">
        <f>IFERROR(E611/G611, 0 )</f>
        <v>102.92307692307692</v>
      </c>
      <c r="Q611" t="s">
        <v>2039</v>
      </c>
      <c r="R611" t="s">
        <v>2061</v>
      </c>
      <c r="S611" s="10">
        <f t="shared" si="18"/>
        <v>43481.25</v>
      </c>
      <c r="T611" s="10">
        <f t="shared" si="1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(E612/D612)</f>
        <v>4.1905607476635511</v>
      </c>
      <c r="P612">
        <f>IFERROR(E612/G612, 0 )</f>
        <v>27.998126756166094</v>
      </c>
      <c r="Q612" t="s">
        <v>2037</v>
      </c>
      <c r="R612" t="s">
        <v>2038</v>
      </c>
      <c r="S612" s="10">
        <f t="shared" si="18"/>
        <v>41259.25</v>
      </c>
      <c r="T612" s="10">
        <f t="shared" si="1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(E613/D613)</f>
        <v>0.13853658536585367</v>
      </c>
      <c r="P613">
        <f>IFERROR(E613/G613, 0 )</f>
        <v>75.733333333333334</v>
      </c>
      <c r="Q613" t="s">
        <v>2037</v>
      </c>
      <c r="R613" t="s">
        <v>2038</v>
      </c>
      <c r="S613" s="10">
        <f t="shared" si="18"/>
        <v>41480.208333333336</v>
      </c>
      <c r="T613" s="10">
        <f t="shared" si="1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(E614/D614)</f>
        <v>1.3943548387096774</v>
      </c>
      <c r="P614">
        <f>IFERROR(E614/G614, 0 )</f>
        <v>45.026041666666664</v>
      </c>
      <c r="Q614" t="s">
        <v>2033</v>
      </c>
      <c r="R614" t="s">
        <v>2041</v>
      </c>
      <c r="S614" s="10">
        <f t="shared" si="18"/>
        <v>40474.208333333336</v>
      </c>
      <c r="T614" s="10">
        <f t="shared" si="1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(E615/D615)</f>
        <v>1.74</v>
      </c>
      <c r="P615">
        <f>IFERROR(E615/G615, 0 )</f>
        <v>73.615384615384613</v>
      </c>
      <c r="Q615" t="s">
        <v>2037</v>
      </c>
      <c r="R615" t="s">
        <v>2038</v>
      </c>
      <c r="S615" s="10">
        <f t="shared" si="18"/>
        <v>42973.208333333328</v>
      </c>
      <c r="T615" s="10">
        <f t="shared" si="1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(E616/D616)</f>
        <v>1.5549056603773586</v>
      </c>
      <c r="P616">
        <f>IFERROR(E616/G616, 0 )</f>
        <v>56.991701244813278</v>
      </c>
      <c r="Q616" t="s">
        <v>2037</v>
      </c>
      <c r="R616" t="s">
        <v>2038</v>
      </c>
      <c r="S616" s="10">
        <f t="shared" si="18"/>
        <v>42746.25</v>
      </c>
      <c r="T616" s="10">
        <f t="shared" si="1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(E617/D617)</f>
        <v>1.7044705882352942</v>
      </c>
      <c r="P617">
        <f>IFERROR(E617/G617, 0 )</f>
        <v>85.223529411764702</v>
      </c>
      <c r="Q617" t="s">
        <v>2037</v>
      </c>
      <c r="R617" t="s">
        <v>2038</v>
      </c>
      <c r="S617" s="10">
        <f t="shared" si="18"/>
        <v>42489.208333333328</v>
      </c>
      <c r="T617" s="10">
        <f t="shared" si="1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(E618/D618)</f>
        <v>1.8951562500000001</v>
      </c>
      <c r="P618">
        <f>IFERROR(E618/G618, 0 )</f>
        <v>50.962184873949582</v>
      </c>
      <c r="Q618" t="s">
        <v>2033</v>
      </c>
      <c r="R618" t="s">
        <v>2043</v>
      </c>
      <c r="S618" s="10">
        <f t="shared" si="18"/>
        <v>41537.208333333336</v>
      </c>
      <c r="T618" s="10">
        <f t="shared" si="1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(E619/D619)</f>
        <v>2.4971428571428573</v>
      </c>
      <c r="P619">
        <f>IFERROR(E619/G619, 0 )</f>
        <v>63.563636363636363</v>
      </c>
      <c r="Q619" t="s">
        <v>2037</v>
      </c>
      <c r="R619" t="s">
        <v>2038</v>
      </c>
      <c r="S619" s="10">
        <f t="shared" si="18"/>
        <v>41794.208333333336</v>
      </c>
      <c r="T619" s="10">
        <f t="shared" si="1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(E620/D620)</f>
        <v>0.48860523665659616</v>
      </c>
      <c r="P620">
        <f>IFERROR(E620/G620, 0 )</f>
        <v>80.999165275459092</v>
      </c>
      <c r="Q620" t="s">
        <v>2045</v>
      </c>
      <c r="R620" t="s">
        <v>2046</v>
      </c>
      <c r="S620" s="10">
        <f t="shared" si="18"/>
        <v>41396.208333333336</v>
      </c>
      <c r="T620" s="10">
        <f t="shared" si="1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(E621/D621)</f>
        <v>0.28461970393057684</v>
      </c>
      <c r="P621">
        <f>IFERROR(E621/G621, 0 )</f>
        <v>86.044753086419746</v>
      </c>
      <c r="Q621" t="s">
        <v>2037</v>
      </c>
      <c r="R621" t="s">
        <v>2038</v>
      </c>
      <c r="S621" s="10">
        <f t="shared" si="18"/>
        <v>40669.208333333336</v>
      </c>
      <c r="T621" s="10">
        <f t="shared" si="1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(E622/D622)</f>
        <v>2.6802325581395348</v>
      </c>
      <c r="P622">
        <f>IFERROR(E622/G622, 0 )</f>
        <v>90.0390625</v>
      </c>
      <c r="Q622" t="s">
        <v>2052</v>
      </c>
      <c r="R622" t="s">
        <v>2053</v>
      </c>
      <c r="S622" s="10">
        <f t="shared" si="18"/>
        <v>42559.208333333328</v>
      </c>
      <c r="T622" s="10">
        <f t="shared" si="1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(E623/D623)</f>
        <v>6.1980078125000002</v>
      </c>
      <c r="P623">
        <f>IFERROR(E623/G623, 0 )</f>
        <v>74.006063432835816</v>
      </c>
      <c r="Q623" t="s">
        <v>2037</v>
      </c>
      <c r="R623" t="s">
        <v>2038</v>
      </c>
      <c r="S623" s="10">
        <f t="shared" si="18"/>
        <v>42626.208333333328</v>
      </c>
      <c r="T623" s="10">
        <f t="shared" si="1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(E624/D624)</f>
        <v>3.1301587301587303E-2</v>
      </c>
      <c r="P624">
        <f>IFERROR(E624/G624, 0 )</f>
        <v>92.4375</v>
      </c>
      <c r="Q624" t="s">
        <v>2033</v>
      </c>
      <c r="R624" t="s">
        <v>2043</v>
      </c>
      <c r="S624" s="10">
        <f t="shared" si="18"/>
        <v>43205.208333333328</v>
      </c>
      <c r="T624" s="10">
        <f t="shared" si="1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(E625/D625)</f>
        <v>1.5992152704135738</v>
      </c>
      <c r="P625">
        <f>IFERROR(E625/G625, 0 )</f>
        <v>55.999257333828446</v>
      </c>
      <c r="Q625" t="s">
        <v>2037</v>
      </c>
      <c r="R625" t="s">
        <v>2038</v>
      </c>
      <c r="S625" s="10">
        <f t="shared" si="18"/>
        <v>42201.208333333328</v>
      </c>
      <c r="T625" s="10">
        <f t="shared" si="1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(E626/D626)</f>
        <v>2.793921568627451</v>
      </c>
      <c r="P626">
        <f>IFERROR(E626/G626, 0 )</f>
        <v>32.983796296296298</v>
      </c>
      <c r="Q626" t="s">
        <v>2052</v>
      </c>
      <c r="R626" t="s">
        <v>2053</v>
      </c>
      <c r="S626" s="10">
        <f t="shared" si="18"/>
        <v>42029.25</v>
      </c>
      <c r="T626" s="10">
        <f t="shared" si="1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(E627/D627)</f>
        <v>0.77373333333333338</v>
      </c>
      <c r="P627">
        <f>IFERROR(E627/G627, 0 )</f>
        <v>93.596774193548384</v>
      </c>
      <c r="Q627" t="s">
        <v>2037</v>
      </c>
      <c r="R627" t="s">
        <v>2038</v>
      </c>
      <c r="S627" s="10">
        <f t="shared" si="18"/>
        <v>43857.25</v>
      </c>
      <c r="T627" s="10">
        <f t="shared" si="1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(E628/D628)</f>
        <v>2.0632812500000002</v>
      </c>
      <c r="P628">
        <f>IFERROR(E628/G628, 0 )</f>
        <v>69.867724867724874</v>
      </c>
      <c r="Q628" t="s">
        <v>2037</v>
      </c>
      <c r="R628" t="s">
        <v>2038</v>
      </c>
      <c r="S628" s="10">
        <f t="shared" si="18"/>
        <v>40449.208333333336</v>
      </c>
      <c r="T628" s="10">
        <f t="shared" si="1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(E629/D629)</f>
        <v>6.9424999999999999</v>
      </c>
      <c r="P629">
        <f>IFERROR(E629/G629, 0 )</f>
        <v>72.129870129870127</v>
      </c>
      <c r="Q629" t="s">
        <v>2031</v>
      </c>
      <c r="R629" t="s">
        <v>2032</v>
      </c>
      <c r="S629" s="10">
        <f t="shared" si="18"/>
        <v>40345.208333333336</v>
      </c>
      <c r="T629" s="10">
        <f t="shared" si="1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(E630/D630)</f>
        <v>1.5178947368421052</v>
      </c>
      <c r="P630">
        <f>IFERROR(E630/G630, 0 )</f>
        <v>30.041666666666668</v>
      </c>
      <c r="Q630" t="s">
        <v>2033</v>
      </c>
      <c r="R630" t="s">
        <v>2043</v>
      </c>
      <c r="S630" s="10">
        <f t="shared" si="18"/>
        <v>40455.208333333336</v>
      </c>
      <c r="T630" s="10">
        <f t="shared" si="1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(E631/D631)</f>
        <v>0.64582072176949945</v>
      </c>
      <c r="P631">
        <f>IFERROR(E631/G631, 0 )</f>
        <v>73.968000000000004</v>
      </c>
      <c r="Q631" t="s">
        <v>2037</v>
      </c>
      <c r="R631" t="s">
        <v>2038</v>
      </c>
      <c r="S631" s="10">
        <f t="shared" si="18"/>
        <v>42557.208333333328</v>
      </c>
      <c r="T631" s="10">
        <f t="shared" si="1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(E632/D632)</f>
        <v>0.62873684210526315</v>
      </c>
      <c r="P632">
        <f>IFERROR(E632/G632, 0 )</f>
        <v>68.65517241379311</v>
      </c>
      <c r="Q632" t="s">
        <v>2037</v>
      </c>
      <c r="R632" t="s">
        <v>2038</v>
      </c>
      <c r="S632" s="10">
        <f t="shared" si="18"/>
        <v>43586.208333333328</v>
      </c>
      <c r="T632" s="10">
        <f t="shared" si="1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(E633/D633)</f>
        <v>3.1039864864864866</v>
      </c>
      <c r="P633">
        <f>IFERROR(E633/G633, 0 )</f>
        <v>59.992164544564154</v>
      </c>
      <c r="Q633" t="s">
        <v>2037</v>
      </c>
      <c r="R633" t="s">
        <v>2038</v>
      </c>
      <c r="S633" s="10">
        <f t="shared" si="18"/>
        <v>43550.208333333328</v>
      </c>
      <c r="T633" s="10">
        <f t="shared" si="1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(E634/D634)</f>
        <v>0.42859916782246882</v>
      </c>
      <c r="P634">
        <f>IFERROR(E634/G634, 0 )</f>
        <v>111.15827338129496</v>
      </c>
      <c r="Q634" t="s">
        <v>2037</v>
      </c>
      <c r="R634" t="s">
        <v>2038</v>
      </c>
      <c r="S634" s="10">
        <f t="shared" si="18"/>
        <v>41945.208333333336</v>
      </c>
      <c r="T634" s="10">
        <f t="shared" si="1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(E635/D635)</f>
        <v>0.83119402985074631</v>
      </c>
      <c r="P635">
        <f>IFERROR(E635/G635, 0 )</f>
        <v>53.038095238095238</v>
      </c>
      <c r="Q635" t="s">
        <v>2039</v>
      </c>
      <c r="R635" t="s">
        <v>2047</v>
      </c>
      <c r="S635" s="10">
        <f t="shared" si="18"/>
        <v>42315.25</v>
      </c>
      <c r="T635" s="10">
        <f t="shared" si="1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(E636/D636)</f>
        <v>0.78531302876480547</v>
      </c>
      <c r="P636">
        <f>IFERROR(E636/G636, 0 )</f>
        <v>55.985524728588658</v>
      </c>
      <c r="Q636" t="s">
        <v>2039</v>
      </c>
      <c r="R636" t="s">
        <v>2058</v>
      </c>
      <c r="S636" s="10">
        <f t="shared" si="18"/>
        <v>42819.208333333328</v>
      </c>
      <c r="T636" s="10">
        <f t="shared" si="1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(E637/D637)</f>
        <v>1.1409352517985611</v>
      </c>
      <c r="P637">
        <f>IFERROR(E637/G637, 0 )</f>
        <v>69.986760812003524</v>
      </c>
      <c r="Q637" t="s">
        <v>2039</v>
      </c>
      <c r="R637" t="s">
        <v>2058</v>
      </c>
      <c r="S637" s="10">
        <f t="shared" si="18"/>
        <v>41314.25</v>
      </c>
      <c r="T637" s="10">
        <f t="shared" si="1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(E638/D638)</f>
        <v>0.64537683358624176</v>
      </c>
      <c r="P638">
        <f>IFERROR(E638/G638, 0 )</f>
        <v>48.998079877112133</v>
      </c>
      <c r="Q638" t="s">
        <v>2039</v>
      </c>
      <c r="R638" t="s">
        <v>2047</v>
      </c>
      <c r="S638" s="10">
        <f t="shared" si="18"/>
        <v>40926.25</v>
      </c>
      <c r="T638" s="10">
        <f t="shared" si="1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(E639/D639)</f>
        <v>0.79411764705882348</v>
      </c>
      <c r="P639">
        <f>IFERROR(E639/G639, 0 )</f>
        <v>103.84615384615384</v>
      </c>
      <c r="Q639" t="s">
        <v>2037</v>
      </c>
      <c r="R639" t="s">
        <v>2038</v>
      </c>
      <c r="S639" s="10">
        <f t="shared" si="18"/>
        <v>42688.25</v>
      </c>
      <c r="T639" s="10">
        <f t="shared" si="1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(E640/D640)</f>
        <v>0.11419117647058824</v>
      </c>
      <c r="P640">
        <f>IFERROR(E640/G640, 0 )</f>
        <v>99.127659574468083</v>
      </c>
      <c r="Q640" t="s">
        <v>2037</v>
      </c>
      <c r="R640" t="s">
        <v>2038</v>
      </c>
      <c r="S640" s="10">
        <f t="shared" si="18"/>
        <v>40386.208333333336</v>
      </c>
      <c r="T640" s="10">
        <f t="shared" si="1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(E641/D641)</f>
        <v>0.56186046511627907</v>
      </c>
      <c r="P641">
        <f>IFERROR(E641/G641, 0 )</f>
        <v>107.37777777777778</v>
      </c>
      <c r="Q641" t="s">
        <v>2039</v>
      </c>
      <c r="R641" t="s">
        <v>2042</v>
      </c>
      <c r="S641" s="10">
        <f t="shared" si="18"/>
        <v>43309.208333333328</v>
      </c>
      <c r="T641" s="10">
        <f t="shared" si="1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(E642/D642)</f>
        <v>0.16501669449081802</v>
      </c>
      <c r="P642">
        <f>IFERROR(E642/G642, 0 )</f>
        <v>76.922178988326849</v>
      </c>
      <c r="Q642" t="s">
        <v>2037</v>
      </c>
      <c r="R642" t="s">
        <v>2038</v>
      </c>
      <c r="S642" s="10">
        <f t="shared" si="18"/>
        <v>42387.25</v>
      </c>
      <c r="T642" s="10">
        <f t="shared" si="1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(E643/D643)</f>
        <v>1.1996808510638297</v>
      </c>
      <c r="P643">
        <f>IFERROR(E643/G643, 0 )</f>
        <v>58.128865979381445</v>
      </c>
      <c r="Q643" t="s">
        <v>2037</v>
      </c>
      <c r="R643" t="s">
        <v>2038</v>
      </c>
      <c r="S643" s="10">
        <f t="shared" ref="S643:S706" si="20">(((J643/60)/60)/24)+DATE(1970,1,1)</f>
        <v>42786.25</v>
      </c>
      <c r="T643" s="10">
        <f t="shared" ref="T643:T706" si="21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(E644/D644)</f>
        <v>1.4545652173913044</v>
      </c>
      <c r="P644">
        <f>IFERROR(E644/G644, 0 )</f>
        <v>103.73643410852713</v>
      </c>
      <c r="Q644" t="s">
        <v>2035</v>
      </c>
      <c r="R644" t="s">
        <v>2044</v>
      </c>
      <c r="S644" s="10">
        <f t="shared" si="20"/>
        <v>43451.25</v>
      </c>
      <c r="T644" s="10">
        <f t="shared" si="21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(E645/D645)</f>
        <v>2.2138255033557046</v>
      </c>
      <c r="P645">
        <f>IFERROR(E645/G645, 0 )</f>
        <v>87.962666666666664</v>
      </c>
      <c r="Q645" t="s">
        <v>2037</v>
      </c>
      <c r="R645" t="s">
        <v>2038</v>
      </c>
      <c r="S645" s="10">
        <f t="shared" si="20"/>
        <v>42795.25</v>
      </c>
      <c r="T645" s="10">
        <f t="shared" si="21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(E646/D646)</f>
        <v>0.48396694214876035</v>
      </c>
      <c r="P646">
        <f>IFERROR(E646/G646, 0 )</f>
        <v>28</v>
      </c>
      <c r="Q646" t="s">
        <v>2037</v>
      </c>
      <c r="R646" t="s">
        <v>2038</v>
      </c>
      <c r="S646" s="10">
        <f t="shared" si="20"/>
        <v>43452.25</v>
      </c>
      <c r="T646" s="10">
        <f t="shared" si="21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(E647/D647)</f>
        <v>0.92911504424778757</v>
      </c>
      <c r="P647">
        <f>IFERROR(E647/G647, 0 )</f>
        <v>37.999361294443261</v>
      </c>
      <c r="Q647" t="s">
        <v>2033</v>
      </c>
      <c r="R647" t="s">
        <v>2034</v>
      </c>
      <c r="S647" s="10">
        <f t="shared" si="20"/>
        <v>43369.208333333328</v>
      </c>
      <c r="T647" s="10">
        <f t="shared" si="21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(E648/D648)</f>
        <v>0.88599797365754818</v>
      </c>
      <c r="P648">
        <f>IFERROR(E648/G648, 0 )</f>
        <v>29.999313893653515</v>
      </c>
      <c r="Q648" t="s">
        <v>2048</v>
      </c>
      <c r="R648" t="s">
        <v>2049</v>
      </c>
      <c r="S648" s="10">
        <f t="shared" si="20"/>
        <v>41346.208333333336</v>
      </c>
      <c r="T648" s="10">
        <f t="shared" si="21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(E649/D649)</f>
        <v>0.41399999999999998</v>
      </c>
      <c r="P649">
        <f>IFERROR(E649/G649, 0 )</f>
        <v>103.5</v>
      </c>
      <c r="Q649" t="s">
        <v>2045</v>
      </c>
      <c r="R649" t="s">
        <v>2057</v>
      </c>
      <c r="S649" s="10">
        <f t="shared" si="20"/>
        <v>43199.208333333328</v>
      </c>
      <c r="T649" s="10">
        <f t="shared" si="21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(E650/D650)</f>
        <v>0.63056795131845844</v>
      </c>
      <c r="P650">
        <f>IFERROR(E650/G650, 0 )</f>
        <v>85.994467496542185</v>
      </c>
      <c r="Q650" t="s">
        <v>2031</v>
      </c>
      <c r="R650" t="s">
        <v>2032</v>
      </c>
      <c r="S650" s="10">
        <f t="shared" si="20"/>
        <v>42922.208333333328</v>
      </c>
      <c r="T650" s="10">
        <f t="shared" si="21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(E651/D651)</f>
        <v>0.48482333607230893</v>
      </c>
      <c r="P651">
        <f>IFERROR(E651/G651, 0 )</f>
        <v>98.011627906976742</v>
      </c>
      <c r="Q651" t="s">
        <v>2037</v>
      </c>
      <c r="R651" t="s">
        <v>2038</v>
      </c>
      <c r="S651" s="10">
        <f t="shared" si="20"/>
        <v>40471.208333333336</v>
      </c>
      <c r="T651" s="10">
        <f t="shared" si="21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(E652/D652)</f>
        <v>0.02</v>
      </c>
      <c r="P652">
        <f>IFERROR(E652/G652, 0 )</f>
        <v>2</v>
      </c>
      <c r="Q652" t="s">
        <v>2033</v>
      </c>
      <c r="R652" t="s">
        <v>2056</v>
      </c>
      <c r="S652" s="10">
        <f t="shared" si="20"/>
        <v>41828.208333333336</v>
      </c>
      <c r="T652" s="10">
        <f t="shared" si="21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(E653/D653)</f>
        <v>0.88479410269445857</v>
      </c>
      <c r="P653">
        <f>IFERROR(E653/G653, 0 )</f>
        <v>44.994570837642193</v>
      </c>
      <c r="Q653" t="s">
        <v>2039</v>
      </c>
      <c r="R653" t="s">
        <v>2050</v>
      </c>
      <c r="S653" s="10">
        <f t="shared" si="20"/>
        <v>41692.25</v>
      </c>
      <c r="T653" s="10">
        <f t="shared" si="21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(E654/D654)</f>
        <v>1.2684</v>
      </c>
      <c r="P654">
        <f>IFERROR(E654/G654, 0 )</f>
        <v>31.012224938875306</v>
      </c>
      <c r="Q654" t="s">
        <v>2035</v>
      </c>
      <c r="R654" t="s">
        <v>2036</v>
      </c>
      <c r="S654" s="10">
        <f t="shared" si="20"/>
        <v>42587.208333333328</v>
      </c>
      <c r="T654" s="10">
        <f t="shared" si="21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(E655/D655)</f>
        <v>23.388333333333332</v>
      </c>
      <c r="P655">
        <f>IFERROR(E655/G655, 0 )</f>
        <v>59.970085470085472</v>
      </c>
      <c r="Q655" t="s">
        <v>2035</v>
      </c>
      <c r="R655" t="s">
        <v>2036</v>
      </c>
      <c r="S655" s="10">
        <f t="shared" si="20"/>
        <v>42468.208333333328</v>
      </c>
      <c r="T655" s="10">
        <f t="shared" si="21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(E656/D656)</f>
        <v>5.0838857142857146</v>
      </c>
      <c r="P656">
        <f>IFERROR(E656/G656, 0 )</f>
        <v>58.9973474801061</v>
      </c>
      <c r="Q656" t="s">
        <v>2033</v>
      </c>
      <c r="R656" t="s">
        <v>2055</v>
      </c>
      <c r="S656" s="10">
        <f t="shared" si="20"/>
        <v>42240.208333333328</v>
      </c>
      <c r="T656" s="10">
        <f t="shared" si="21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(E657/D657)</f>
        <v>1.9147826086956521</v>
      </c>
      <c r="P657">
        <f>IFERROR(E657/G657, 0 )</f>
        <v>50.045454545454547</v>
      </c>
      <c r="Q657" t="s">
        <v>2052</v>
      </c>
      <c r="R657" t="s">
        <v>2053</v>
      </c>
      <c r="S657" s="10">
        <f t="shared" si="20"/>
        <v>42796.25</v>
      </c>
      <c r="T657" s="10">
        <f t="shared" si="21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(E658/D658)</f>
        <v>0.42127533783783783</v>
      </c>
      <c r="P658">
        <f>IFERROR(E658/G658, 0 )</f>
        <v>98.966269841269835</v>
      </c>
      <c r="Q658" t="s">
        <v>2031</v>
      </c>
      <c r="R658" t="s">
        <v>2032</v>
      </c>
      <c r="S658" s="10">
        <f t="shared" si="20"/>
        <v>43097.25</v>
      </c>
      <c r="T658" s="10">
        <f t="shared" si="21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(E659/D659)</f>
        <v>8.2400000000000001E-2</v>
      </c>
      <c r="P659">
        <f>IFERROR(E659/G659, 0 )</f>
        <v>58.857142857142854</v>
      </c>
      <c r="Q659" t="s">
        <v>2039</v>
      </c>
      <c r="R659" t="s">
        <v>2061</v>
      </c>
      <c r="S659" s="10">
        <f t="shared" si="20"/>
        <v>43096.25</v>
      </c>
      <c r="T659" s="10">
        <f t="shared" si="21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(E660/D660)</f>
        <v>0.60064638783269964</v>
      </c>
      <c r="P660">
        <f>IFERROR(E660/G660, 0 )</f>
        <v>81.010256410256417</v>
      </c>
      <c r="Q660" t="s">
        <v>2033</v>
      </c>
      <c r="R660" t="s">
        <v>2034</v>
      </c>
      <c r="S660" s="10">
        <f t="shared" si="20"/>
        <v>42246.208333333328</v>
      </c>
      <c r="T660" s="10">
        <f t="shared" si="21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(E661/D661)</f>
        <v>0.47232808616404309</v>
      </c>
      <c r="P661">
        <f>IFERROR(E661/G661, 0 )</f>
        <v>76.013333333333335</v>
      </c>
      <c r="Q661" t="s">
        <v>2039</v>
      </c>
      <c r="R661" t="s">
        <v>2040</v>
      </c>
      <c r="S661" s="10">
        <f t="shared" si="20"/>
        <v>40570.25</v>
      </c>
      <c r="T661" s="10">
        <f t="shared" si="21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(E662/D662)</f>
        <v>0.81736263736263737</v>
      </c>
      <c r="P662">
        <f>IFERROR(E662/G662, 0 )</f>
        <v>96.597402597402592</v>
      </c>
      <c r="Q662" t="s">
        <v>2037</v>
      </c>
      <c r="R662" t="s">
        <v>2038</v>
      </c>
      <c r="S662" s="10">
        <f t="shared" si="20"/>
        <v>42237.208333333328</v>
      </c>
      <c r="T662" s="10">
        <f t="shared" si="21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(E663/D663)</f>
        <v>0.54187265917603</v>
      </c>
      <c r="P663">
        <f>IFERROR(E663/G663, 0 )</f>
        <v>76.957446808510639</v>
      </c>
      <c r="Q663" t="s">
        <v>2033</v>
      </c>
      <c r="R663" t="s">
        <v>2056</v>
      </c>
      <c r="S663" s="10">
        <f t="shared" si="20"/>
        <v>40996.208333333336</v>
      </c>
      <c r="T663" s="10">
        <f t="shared" si="21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(E664/D664)</f>
        <v>0.97868131868131869</v>
      </c>
      <c r="P664">
        <f>IFERROR(E664/G664, 0 )</f>
        <v>67.984732824427482</v>
      </c>
      <c r="Q664" t="s">
        <v>2037</v>
      </c>
      <c r="R664" t="s">
        <v>2038</v>
      </c>
      <c r="S664" s="10">
        <f t="shared" si="20"/>
        <v>43443.25</v>
      </c>
      <c r="T664" s="10">
        <f t="shared" si="21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(E665/D665)</f>
        <v>0.77239999999999998</v>
      </c>
      <c r="P665">
        <f>IFERROR(E665/G665, 0 )</f>
        <v>88.781609195402297</v>
      </c>
      <c r="Q665" t="s">
        <v>2037</v>
      </c>
      <c r="R665" t="s">
        <v>2038</v>
      </c>
      <c r="S665" s="10">
        <f t="shared" si="20"/>
        <v>40458.208333333336</v>
      </c>
      <c r="T665" s="10">
        <f t="shared" si="21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(E666/D666)</f>
        <v>0.33464735516372796</v>
      </c>
      <c r="P666">
        <f>IFERROR(E666/G666, 0 )</f>
        <v>24.99623706491063</v>
      </c>
      <c r="Q666" t="s">
        <v>2033</v>
      </c>
      <c r="R666" t="s">
        <v>2056</v>
      </c>
      <c r="S666" s="10">
        <f t="shared" si="20"/>
        <v>40959.25</v>
      </c>
      <c r="T666" s="10">
        <f t="shared" si="21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(E667/D667)</f>
        <v>2.3958823529411766</v>
      </c>
      <c r="P667">
        <f>IFERROR(E667/G667, 0 )</f>
        <v>44.922794117647058</v>
      </c>
      <c r="Q667" t="s">
        <v>2039</v>
      </c>
      <c r="R667" t="s">
        <v>2040</v>
      </c>
      <c r="S667" s="10">
        <f t="shared" si="20"/>
        <v>40733.208333333336</v>
      </c>
      <c r="T667" s="10">
        <f t="shared" si="21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(E668/D668)</f>
        <v>0.64032258064516134</v>
      </c>
      <c r="P668">
        <f>IFERROR(E668/G668, 0 )</f>
        <v>79.400000000000006</v>
      </c>
      <c r="Q668" t="s">
        <v>2037</v>
      </c>
      <c r="R668" t="s">
        <v>2038</v>
      </c>
      <c r="S668" s="10">
        <f t="shared" si="20"/>
        <v>41516.208333333336</v>
      </c>
      <c r="T668" s="10">
        <f t="shared" si="21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(E669/D669)</f>
        <v>1.7615942028985507</v>
      </c>
      <c r="P669">
        <f>IFERROR(E669/G669, 0 )</f>
        <v>29.009546539379475</v>
      </c>
      <c r="Q669" t="s">
        <v>2062</v>
      </c>
      <c r="R669" t="s">
        <v>2063</v>
      </c>
      <c r="S669" s="10">
        <f t="shared" si="20"/>
        <v>41892.208333333336</v>
      </c>
      <c r="T669" s="10">
        <f t="shared" si="21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(E670/D670)</f>
        <v>0.20338181818181819</v>
      </c>
      <c r="P670">
        <f>IFERROR(E670/G670, 0 )</f>
        <v>73.59210526315789</v>
      </c>
      <c r="Q670" t="s">
        <v>2037</v>
      </c>
      <c r="R670" t="s">
        <v>2038</v>
      </c>
      <c r="S670" s="10">
        <f t="shared" si="20"/>
        <v>41122.208333333336</v>
      </c>
      <c r="T670" s="10">
        <f t="shared" si="21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(E671/D671)</f>
        <v>3.5864754098360656</v>
      </c>
      <c r="P671">
        <f>IFERROR(E671/G671, 0 )</f>
        <v>107.97038864898211</v>
      </c>
      <c r="Q671" t="s">
        <v>2037</v>
      </c>
      <c r="R671" t="s">
        <v>2038</v>
      </c>
      <c r="S671" s="10">
        <f t="shared" si="20"/>
        <v>42912.208333333328</v>
      </c>
      <c r="T671" s="10">
        <f t="shared" si="21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(E672/D672)</f>
        <v>4.6885802469135802</v>
      </c>
      <c r="P672">
        <f>IFERROR(E672/G672, 0 )</f>
        <v>68.987284287011803</v>
      </c>
      <c r="Q672" t="s">
        <v>2033</v>
      </c>
      <c r="R672" t="s">
        <v>2043</v>
      </c>
      <c r="S672" s="10">
        <f t="shared" si="20"/>
        <v>42425.25</v>
      </c>
      <c r="T672" s="10">
        <f t="shared" si="21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(E673/D673)</f>
        <v>1.220563524590164</v>
      </c>
      <c r="P673">
        <f>IFERROR(E673/G673, 0 )</f>
        <v>111.02236719478098</v>
      </c>
      <c r="Q673" t="s">
        <v>2037</v>
      </c>
      <c r="R673" t="s">
        <v>2038</v>
      </c>
      <c r="S673" s="10">
        <f t="shared" si="20"/>
        <v>40390.208333333336</v>
      </c>
      <c r="T673" s="10">
        <f t="shared" si="21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(E674/D674)</f>
        <v>0.55931783729156137</v>
      </c>
      <c r="P674">
        <f>IFERROR(E674/G674, 0 )</f>
        <v>24.997515808491418</v>
      </c>
      <c r="Q674" t="s">
        <v>2037</v>
      </c>
      <c r="R674" t="s">
        <v>2038</v>
      </c>
      <c r="S674" s="10">
        <f t="shared" si="20"/>
        <v>43180.208333333328</v>
      </c>
      <c r="T674" s="10">
        <f t="shared" si="21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(E675/D675)</f>
        <v>0.43660714285714286</v>
      </c>
      <c r="P675">
        <f>IFERROR(E675/G675, 0 )</f>
        <v>42.155172413793103</v>
      </c>
      <c r="Q675" t="s">
        <v>2033</v>
      </c>
      <c r="R675" t="s">
        <v>2043</v>
      </c>
      <c r="S675" s="10">
        <f t="shared" si="20"/>
        <v>42475.208333333328</v>
      </c>
      <c r="T675" s="10">
        <f t="shared" si="21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(E676/D676)</f>
        <v>0.33538371411833628</v>
      </c>
      <c r="P676">
        <f>IFERROR(E676/G676, 0 )</f>
        <v>47.003284072249592</v>
      </c>
      <c r="Q676" t="s">
        <v>2052</v>
      </c>
      <c r="R676" t="s">
        <v>2053</v>
      </c>
      <c r="S676" s="10">
        <f t="shared" si="20"/>
        <v>40774.208333333336</v>
      </c>
      <c r="T676" s="10">
        <f t="shared" si="21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(E677/D677)</f>
        <v>1.2297938144329896</v>
      </c>
      <c r="P677">
        <f>IFERROR(E677/G677, 0 )</f>
        <v>36.0392749244713</v>
      </c>
      <c r="Q677" t="s">
        <v>2062</v>
      </c>
      <c r="R677" t="s">
        <v>2063</v>
      </c>
      <c r="S677" s="10">
        <f t="shared" si="20"/>
        <v>43719.208333333328</v>
      </c>
      <c r="T677" s="10">
        <f t="shared" si="21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(E678/D678)</f>
        <v>1.8974959871589085</v>
      </c>
      <c r="P678">
        <f>IFERROR(E678/G678, 0 )</f>
        <v>101.03760683760684</v>
      </c>
      <c r="Q678" t="s">
        <v>2052</v>
      </c>
      <c r="R678" t="s">
        <v>2053</v>
      </c>
      <c r="S678" s="10">
        <f t="shared" si="20"/>
        <v>41178.208333333336</v>
      </c>
      <c r="T678" s="10">
        <f t="shared" si="21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(E679/D679)</f>
        <v>0.83622641509433959</v>
      </c>
      <c r="P679">
        <f>IFERROR(E679/G679, 0 )</f>
        <v>39.927927927927925</v>
      </c>
      <c r="Q679" t="s">
        <v>2045</v>
      </c>
      <c r="R679" t="s">
        <v>2051</v>
      </c>
      <c r="S679" s="10">
        <f t="shared" si="20"/>
        <v>42561.208333333328</v>
      </c>
      <c r="T679" s="10">
        <f t="shared" si="21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(E680/D680)</f>
        <v>0.17968844221105529</v>
      </c>
      <c r="P680">
        <f>IFERROR(E680/G680, 0 )</f>
        <v>83.158139534883716</v>
      </c>
      <c r="Q680" t="s">
        <v>2039</v>
      </c>
      <c r="R680" t="s">
        <v>2042</v>
      </c>
      <c r="S680" s="10">
        <f t="shared" si="20"/>
        <v>43484.25</v>
      </c>
      <c r="T680" s="10">
        <f t="shared" si="21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(E681/D681)</f>
        <v>10.365</v>
      </c>
      <c r="P681">
        <f>IFERROR(E681/G681, 0 )</f>
        <v>39.97520661157025</v>
      </c>
      <c r="Q681" t="s">
        <v>2031</v>
      </c>
      <c r="R681" t="s">
        <v>2032</v>
      </c>
      <c r="S681" s="10">
        <f t="shared" si="20"/>
        <v>43756.208333333328</v>
      </c>
      <c r="T681" s="10">
        <f t="shared" si="21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(E682/D682)</f>
        <v>0.97405219780219776</v>
      </c>
      <c r="P682">
        <f>IFERROR(E682/G682, 0 )</f>
        <v>47.993908629441627</v>
      </c>
      <c r="Q682" t="s">
        <v>2048</v>
      </c>
      <c r="R682" t="s">
        <v>2059</v>
      </c>
      <c r="S682" s="10">
        <f t="shared" si="20"/>
        <v>43813.25</v>
      </c>
      <c r="T682" s="10">
        <f t="shared" si="21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(E683/D683)</f>
        <v>0.86386203150461705</v>
      </c>
      <c r="P683">
        <f>IFERROR(E683/G683, 0 )</f>
        <v>95.978877489438744</v>
      </c>
      <c r="Q683" t="s">
        <v>2037</v>
      </c>
      <c r="R683" t="s">
        <v>2038</v>
      </c>
      <c r="S683" s="10">
        <f t="shared" si="20"/>
        <v>40898.25</v>
      </c>
      <c r="T683" s="10">
        <f t="shared" si="21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(E684/D684)</f>
        <v>1.5016666666666667</v>
      </c>
      <c r="P684">
        <f>IFERROR(E684/G684, 0 )</f>
        <v>78.728155339805824</v>
      </c>
      <c r="Q684" t="s">
        <v>2037</v>
      </c>
      <c r="R684" t="s">
        <v>2038</v>
      </c>
      <c r="S684" s="10">
        <f t="shared" si="20"/>
        <v>41619.25</v>
      </c>
      <c r="T684" s="10">
        <f t="shared" si="21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(E685/D685)</f>
        <v>3.5843478260869563</v>
      </c>
      <c r="P685">
        <f>IFERROR(E685/G685, 0 )</f>
        <v>56.081632653061227</v>
      </c>
      <c r="Q685" t="s">
        <v>2037</v>
      </c>
      <c r="R685" t="s">
        <v>2038</v>
      </c>
      <c r="S685" s="10">
        <f t="shared" si="20"/>
        <v>43359.208333333328</v>
      </c>
      <c r="T685" s="10">
        <f t="shared" si="21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(E686/D686)</f>
        <v>5.4285714285714288</v>
      </c>
      <c r="P686">
        <f>IFERROR(E686/G686, 0 )</f>
        <v>69.090909090909093</v>
      </c>
      <c r="Q686" t="s">
        <v>2045</v>
      </c>
      <c r="R686" t="s">
        <v>2046</v>
      </c>
      <c r="S686" s="10">
        <f t="shared" si="20"/>
        <v>40358.208333333336</v>
      </c>
      <c r="T686" s="10">
        <f t="shared" si="21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(E687/D687)</f>
        <v>0.67500714285714281</v>
      </c>
      <c r="P687">
        <f>IFERROR(E687/G687, 0 )</f>
        <v>102.05291576673866</v>
      </c>
      <c r="Q687" t="s">
        <v>2037</v>
      </c>
      <c r="R687" t="s">
        <v>2038</v>
      </c>
      <c r="S687" s="10">
        <f t="shared" si="20"/>
        <v>42239.208333333328</v>
      </c>
      <c r="T687" s="10">
        <f t="shared" si="21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(E688/D688)</f>
        <v>1.9174666666666667</v>
      </c>
      <c r="P688">
        <f>IFERROR(E688/G688, 0 )</f>
        <v>107.32089552238806</v>
      </c>
      <c r="Q688" t="s">
        <v>2035</v>
      </c>
      <c r="R688" t="s">
        <v>2044</v>
      </c>
      <c r="S688" s="10">
        <f t="shared" si="20"/>
        <v>43186.208333333328</v>
      </c>
      <c r="T688" s="10">
        <f t="shared" si="21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(E689/D689)</f>
        <v>9.32</v>
      </c>
      <c r="P689">
        <f>IFERROR(E689/G689, 0 )</f>
        <v>51.970260223048328</v>
      </c>
      <c r="Q689" t="s">
        <v>2037</v>
      </c>
      <c r="R689" t="s">
        <v>2038</v>
      </c>
      <c r="S689" s="10">
        <f t="shared" si="20"/>
        <v>42806.25</v>
      </c>
      <c r="T689" s="10">
        <f t="shared" si="21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(E690/D690)</f>
        <v>4.2927586206896553</v>
      </c>
      <c r="P690">
        <f>IFERROR(E690/G690, 0 )</f>
        <v>71.137142857142862</v>
      </c>
      <c r="Q690" t="s">
        <v>2039</v>
      </c>
      <c r="R690" t="s">
        <v>2058</v>
      </c>
      <c r="S690" s="10">
        <f t="shared" si="20"/>
        <v>43475.25</v>
      </c>
      <c r="T690" s="10">
        <f t="shared" si="21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(E691/D691)</f>
        <v>1.0065753424657535</v>
      </c>
      <c r="P691">
        <f>IFERROR(E691/G691, 0 )</f>
        <v>106.49275362318841</v>
      </c>
      <c r="Q691" t="s">
        <v>2035</v>
      </c>
      <c r="R691" t="s">
        <v>2036</v>
      </c>
      <c r="S691" s="10">
        <f t="shared" si="20"/>
        <v>41576.208333333336</v>
      </c>
      <c r="T691" s="10">
        <f t="shared" si="21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(E692/D692)</f>
        <v>2.266111111111111</v>
      </c>
      <c r="P692">
        <f>IFERROR(E692/G692, 0 )</f>
        <v>42.93684210526316</v>
      </c>
      <c r="Q692" t="s">
        <v>2039</v>
      </c>
      <c r="R692" t="s">
        <v>2040</v>
      </c>
      <c r="S692" s="10">
        <f t="shared" si="20"/>
        <v>40874.25</v>
      </c>
      <c r="T692" s="10">
        <f t="shared" si="21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(E693/D693)</f>
        <v>1.4238</v>
      </c>
      <c r="P693">
        <f>IFERROR(E693/G693, 0 )</f>
        <v>30.037974683544302</v>
      </c>
      <c r="Q693" t="s">
        <v>2039</v>
      </c>
      <c r="R693" t="s">
        <v>2040</v>
      </c>
      <c r="S693" s="10">
        <f t="shared" si="20"/>
        <v>41185.208333333336</v>
      </c>
      <c r="T693" s="10">
        <f t="shared" si="21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(E694/D694)</f>
        <v>0.90633333333333332</v>
      </c>
      <c r="P694">
        <f>IFERROR(E694/G694, 0 )</f>
        <v>70.623376623376629</v>
      </c>
      <c r="Q694" t="s">
        <v>2033</v>
      </c>
      <c r="R694" t="s">
        <v>2034</v>
      </c>
      <c r="S694" s="10">
        <f t="shared" si="20"/>
        <v>43655.208333333328</v>
      </c>
      <c r="T694" s="10">
        <f t="shared" si="21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(E695/D695)</f>
        <v>0.63966740576496672</v>
      </c>
      <c r="P695">
        <f>IFERROR(E695/G695, 0 )</f>
        <v>66.016018306636155</v>
      </c>
      <c r="Q695" t="s">
        <v>2037</v>
      </c>
      <c r="R695" t="s">
        <v>2038</v>
      </c>
      <c r="S695" s="10">
        <f t="shared" si="20"/>
        <v>43025.208333333328</v>
      </c>
      <c r="T695" s="10">
        <f t="shared" si="21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(E696/D696)</f>
        <v>0.84131868131868137</v>
      </c>
      <c r="P696">
        <f>IFERROR(E696/G696, 0 )</f>
        <v>96.911392405063296</v>
      </c>
      <c r="Q696" t="s">
        <v>2037</v>
      </c>
      <c r="R696" t="s">
        <v>2038</v>
      </c>
      <c r="S696" s="10">
        <f t="shared" si="20"/>
        <v>43066.25</v>
      </c>
      <c r="T696" s="10">
        <f t="shared" si="21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(E697/D697)</f>
        <v>1.3393478260869565</v>
      </c>
      <c r="P697">
        <f>IFERROR(E697/G697, 0 )</f>
        <v>62.867346938775512</v>
      </c>
      <c r="Q697" t="s">
        <v>2033</v>
      </c>
      <c r="R697" t="s">
        <v>2034</v>
      </c>
      <c r="S697" s="10">
        <f t="shared" si="20"/>
        <v>42322.25</v>
      </c>
      <c r="T697" s="10">
        <f t="shared" si="21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(E698/D698)</f>
        <v>0.59042047531992692</v>
      </c>
      <c r="P698">
        <f>IFERROR(E698/G698, 0 )</f>
        <v>108.98537682789652</v>
      </c>
      <c r="Q698" t="s">
        <v>2037</v>
      </c>
      <c r="R698" t="s">
        <v>2038</v>
      </c>
      <c r="S698" s="10">
        <f t="shared" si="20"/>
        <v>42114.208333333328</v>
      </c>
      <c r="T698" s="10">
        <f t="shared" si="21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(E699/D699)</f>
        <v>1.5280062063615205</v>
      </c>
      <c r="P699">
        <f>IFERROR(E699/G699, 0 )</f>
        <v>26.999314599040439</v>
      </c>
      <c r="Q699" t="s">
        <v>2033</v>
      </c>
      <c r="R699" t="s">
        <v>2041</v>
      </c>
      <c r="S699" s="10">
        <f t="shared" si="20"/>
        <v>43190.208333333328</v>
      </c>
      <c r="T699" s="10">
        <f t="shared" si="21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(E700/D700)</f>
        <v>4.466912114014252</v>
      </c>
      <c r="P700">
        <f>IFERROR(E700/G700, 0 )</f>
        <v>65.004147943311438</v>
      </c>
      <c r="Q700" t="s">
        <v>2035</v>
      </c>
      <c r="R700" t="s">
        <v>2044</v>
      </c>
      <c r="S700" s="10">
        <f t="shared" si="20"/>
        <v>40871.25</v>
      </c>
      <c r="T700" s="10">
        <f t="shared" si="21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(E701/D701)</f>
        <v>0.8439189189189189</v>
      </c>
      <c r="P701">
        <f>IFERROR(E701/G701, 0 )</f>
        <v>111.51785714285714</v>
      </c>
      <c r="Q701" t="s">
        <v>2039</v>
      </c>
      <c r="R701" t="s">
        <v>2042</v>
      </c>
      <c r="S701" s="10">
        <f t="shared" si="20"/>
        <v>43641.208333333328</v>
      </c>
      <c r="T701" s="10">
        <f t="shared" si="21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(E702/D702)</f>
        <v>0.03</v>
      </c>
      <c r="P702">
        <f>IFERROR(E702/G702, 0 )</f>
        <v>3</v>
      </c>
      <c r="Q702" t="s">
        <v>2035</v>
      </c>
      <c r="R702" t="s">
        <v>2044</v>
      </c>
      <c r="S702" s="10">
        <f t="shared" si="20"/>
        <v>40203.25</v>
      </c>
      <c r="T702" s="10">
        <f t="shared" si="21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(E703/D703)</f>
        <v>1.7502692307692307</v>
      </c>
      <c r="P703">
        <f>IFERROR(E703/G703, 0 )</f>
        <v>110.99268292682927</v>
      </c>
      <c r="Q703" t="s">
        <v>2037</v>
      </c>
      <c r="R703" t="s">
        <v>2038</v>
      </c>
      <c r="S703" s="10">
        <f t="shared" si="20"/>
        <v>40629.208333333336</v>
      </c>
      <c r="T703" s="10">
        <f t="shared" si="21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(E704/D704)</f>
        <v>0.54137931034482756</v>
      </c>
      <c r="P704">
        <f>IFERROR(E704/G704, 0 )</f>
        <v>56.746987951807228</v>
      </c>
      <c r="Q704" t="s">
        <v>2035</v>
      </c>
      <c r="R704" t="s">
        <v>2044</v>
      </c>
      <c r="S704" s="10">
        <f t="shared" si="20"/>
        <v>41477.208333333336</v>
      </c>
      <c r="T704" s="10">
        <f t="shared" si="21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(E705/D705)</f>
        <v>3.1187381703470032</v>
      </c>
      <c r="P705">
        <f>IFERROR(E705/G705, 0 )</f>
        <v>97.020608439646708</v>
      </c>
      <c r="Q705" t="s">
        <v>2045</v>
      </c>
      <c r="R705" t="s">
        <v>2057</v>
      </c>
      <c r="S705" s="10">
        <f t="shared" si="20"/>
        <v>41020.208333333336</v>
      </c>
      <c r="T705" s="10">
        <f t="shared" si="21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(E706/D706)</f>
        <v>1.2278160919540231</v>
      </c>
      <c r="P706">
        <f>IFERROR(E706/G706, 0 )</f>
        <v>92.08620689655173</v>
      </c>
      <c r="Q706" t="s">
        <v>2039</v>
      </c>
      <c r="R706" t="s">
        <v>2047</v>
      </c>
      <c r="S706" s="10">
        <f t="shared" si="20"/>
        <v>42555.208333333328</v>
      </c>
      <c r="T706" s="10">
        <f t="shared" si="21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(E707/D707)</f>
        <v>0.99026517383618151</v>
      </c>
      <c r="P707">
        <f>IFERROR(E707/G707, 0 )</f>
        <v>82.986666666666665</v>
      </c>
      <c r="Q707" t="s">
        <v>2045</v>
      </c>
      <c r="R707" t="s">
        <v>2046</v>
      </c>
      <c r="S707" s="10">
        <f t="shared" ref="S707:S770" si="22">(((J707/60)/60)/24)+DATE(1970,1,1)</f>
        <v>41619.25</v>
      </c>
      <c r="T707" s="10">
        <f t="shared" ref="T707:T770" si="23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(E708/D708)</f>
        <v>1.278468634686347</v>
      </c>
      <c r="P708">
        <f>IFERROR(E708/G708, 0 )</f>
        <v>103.03791821561339</v>
      </c>
      <c r="Q708" t="s">
        <v>2035</v>
      </c>
      <c r="R708" t="s">
        <v>2036</v>
      </c>
      <c r="S708" s="10">
        <f t="shared" si="22"/>
        <v>43471.25</v>
      </c>
      <c r="T708" s="10">
        <f t="shared" si="23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(E709/D709)</f>
        <v>1.5861643835616439</v>
      </c>
      <c r="P709">
        <f>IFERROR(E709/G709, 0 )</f>
        <v>68.922619047619051</v>
      </c>
      <c r="Q709" t="s">
        <v>2039</v>
      </c>
      <c r="R709" t="s">
        <v>2042</v>
      </c>
      <c r="S709" s="10">
        <f t="shared" si="22"/>
        <v>43442.25</v>
      </c>
      <c r="T709" s="10">
        <f t="shared" si="23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(E710/D710)</f>
        <v>7.0705882352941174</v>
      </c>
      <c r="P710">
        <f>IFERROR(E710/G710, 0 )</f>
        <v>87.737226277372258</v>
      </c>
      <c r="Q710" t="s">
        <v>2037</v>
      </c>
      <c r="R710" t="s">
        <v>2038</v>
      </c>
      <c r="S710" s="10">
        <f t="shared" si="22"/>
        <v>42877.208333333328</v>
      </c>
      <c r="T710" s="10">
        <f t="shared" si="23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(E711/D711)</f>
        <v>1.4238775510204082</v>
      </c>
      <c r="P711">
        <f>IFERROR(E711/G711, 0 )</f>
        <v>75.021505376344081</v>
      </c>
      <c r="Q711" t="s">
        <v>2037</v>
      </c>
      <c r="R711" t="s">
        <v>2038</v>
      </c>
      <c r="S711" s="10">
        <f t="shared" si="22"/>
        <v>41018.208333333336</v>
      </c>
      <c r="T711" s="10">
        <f t="shared" si="23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(E712/D712)</f>
        <v>1.4786046511627906</v>
      </c>
      <c r="P712">
        <f>IFERROR(E712/G712, 0 )</f>
        <v>50.863999999999997</v>
      </c>
      <c r="Q712" t="s">
        <v>2037</v>
      </c>
      <c r="R712" t="s">
        <v>2038</v>
      </c>
      <c r="S712" s="10">
        <f t="shared" si="22"/>
        <v>43295.208333333328</v>
      </c>
      <c r="T712" s="10">
        <f t="shared" si="23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(E713/D713)</f>
        <v>0.20322580645161289</v>
      </c>
      <c r="P713">
        <f>IFERROR(E713/G713, 0 )</f>
        <v>90</v>
      </c>
      <c r="Q713" t="s">
        <v>2037</v>
      </c>
      <c r="R713" t="s">
        <v>2038</v>
      </c>
      <c r="S713" s="10">
        <f t="shared" si="22"/>
        <v>42393.25</v>
      </c>
      <c r="T713" s="10">
        <f t="shared" si="23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(E714/D714)</f>
        <v>18.40625</v>
      </c>
      <c r="P714">
        <f>IFERROR(E714/G714, 0 )</f>
        <v>72.896039603960389</v>
      </c>
      <c r="Q714" t="s">
        <v>2037</v>
      </c>
      <c r="R714" t="s">
        <v>2038</v>
      </c>
      <c r="S714" s="10">
        <f t="shared" si="22"/>
        <v>42559.208333333328</v>
      </c>
      <c r="T714" s="10">
        <f t="shared" si="23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(E715/D715)</f>
        <v>1.6194202898550725</v>
      </c>
      <c r="P715">
        <f>IFERROR(E715/G715, 0 )</f>
        <v>108.48543689320388</v>
      </c>
      <c r="Q715" t="s">
        <v>2045</v>
      </c>
      <c r="R715" t="s">
        <v>2054</v>
      </c>
      <c r="S715" s="10">
        <f t="shared" si="22"/>
        <v>42604.208333333328</v>
      </c>
      <c r="T715" s="10">
        <f t="shared" si="23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(E716/D716)</f>
        <v>4.7282077922077921</v>
      </c>
      <c r="P716">
        <f>IFERROR(E716/G716, 0 )</f>
        <v>101.98095238095237</v>
      </c>
      <c r="Q716" t="s">
        <v>2033</v>
      </c>
      <c r="R716" t="s">
        <v>2034</v>
      </c>
      <c r="S716" s="10">
        <f t="shared" si="22"/>
        <v>41870.208333333336</v>
      </c>
      <c r="T716" s="10">
        <f t="shared" si="23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(E717/D717)</f>
        <v>0.24466101694915254</v>
      </c>
      <c r="P717">
        <f>IFERROR(E717/G717, 0 )</f>
        <v>44.009146341463413</v>
      </c>
      <c r="Q717" t="s">
        <v>2048</v>
      </c>
      <c r="R717" t="s">
        <v>2059</v>
      </c>
      <c r="S717" s="10">
        <f t="shared" si="22"/>
        <v>40397.208333333336</v>
      </c>
      <c r="T717" s="10">
        <f t="shared" si="23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(E718/D718)</f>
        <v>5.1764999999999999</v>
      </c>
      <c r="P718">
        <f>IFERROR(E718/G718, 0 )</f>
        <v>65.942675159235662</v>
      </c>
      <c r="Q718" t="s">
        <v>2037</v>
      </c>
      <c r="R718" t="s">
        <v>2038</v>
      </c>
      <c r="S718" s="10">
        <f t="shared" si="22"/>
        <v>41465.208333333336</v>
      </c>
      <c r="T718" s="10">
        <f t="shared" si="23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(E719/D719)</f>
        <v>2.4764285714285714</v>
      </c>
      <c r="P719">
        <f>IFERROR(E719/G719, 0 )</f>
        <v>24.987387387387386</v>
      </c>
      <c r="Q719" t="s">
        <v>2039</v>
      </c>
      <c r="R719" t="s">
        <v>2040</v>
      </c>
      <c r="S719" s="10">
        <f t="shared" si="22"/>
        <v>40777.208333333336</v>
      </c>
      <c r="T719" s="10">
        <f t="shared" si="23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(E720/D720)</f>
        <v>1.0020481927710843</v>
      </c>
      <c r="P720">
        <f>IFERROR(E720/G720, 0 )</f>
        <v>28.003367003367003</v>
      </c>
      <c r="Q720" t="s">
        <v>2035</v>
      </c>
      <c r="R720" t="s">
        <v>2044</v>
      </c>
      <c r="S720" s="10">
        <f t="shared" si="22"/>
        <v>41442.208333333336</v>
      </c>
      <c r="T720" s="10">
        <f t="shared" si="23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(E721/D721)</f>
        <v>1.53</v>
      </c>
      <c r="P721">
        <f>IFERROR(E721/G721, 0 )</f>
        <v>85.829268292682926</v>
      </c>
      <c r="Q721" t="s">
        <v>2045</v>
      </c>
      <c r="R721" t="s">
        <v>2051</v>
      </c>
      <c r="S721" s="10">
        <f t="shared" si="22"/>
        <v>41058.208333333336</v>
      </c>
      <c r="T721" s="10">
        <f t="shared" si="23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(E722/D722)</f>
        <v>0.37091954022988505</v>
      </c>
      <c r="P722">
        <f>IFERROR(E722/G722, 0 )</f>
        <v>84.921052631578945</v>
      </c>
      <c r="Q722" t="s">
        <v>2037</v>
      </c>
      <c r="R722" t="s">
        <v>2038</v>
      </c>
      <c r="S722" s="10">
        <f t="shared" si="22"/>
        <v>43152.25</v>
      </c>
      <c r="T722" s="10">
        <f t="shared" si="23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(E723/D723)</f>
        <v>4.3923948220064728E-2</v>
      </c>
      <c r="P723">
        <f>IFERROR(E723/G723, 0 )</f>
        <v>90.483333333333334</v>
      </c>
      <c r="Q723" t="s">
        <v>2033</v>
      </c>
      <c r="R723" t="s">
        <v>2034</v>
      </c>
      <c r="S723" s="10">
        <f t="shared" si="22"/>
        <v>43194.208333333328</v>
      </c>
      <c r="T723" s="10">
        <f t="shared" si="23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(E724/D724)</f>
        <v>1.5650721649484536</v>
      </c>
      <c r="P724">
        <f>IFERROR(E724/G724, 0 )</f>
        <v>25.00197628458498</v>
      </c>
      <c r="Q724" t="s">
        <v>2039</v>
      </c>
      <c r="R724" t="s">
        <v>2040</v>
      </c>
      <c r="S724" s="10">
        <f t="shared" si="22"/>
        <v>43045.25</v>
      </c>
      <c r="T724" s="10">
        <f t="shared" si="23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(E725/D725)</f>
        <v>2.704081632653061</v>
      </c>
      <c r="P725">
        <f>IFERROR(E725/G725, 0 )</f>
        <v>92.013888888888886</v>
      </c>
      <c r="Q725" t="s">
        <v>2037</v>
      </c>
      <c r="R725" t="s">
        <v>2038</v>
      </c>
      <c r="S725" s="10">
        <f t="shared" si="22"/>
        <v>42431.25</v>
      </c>
      <c r="T725" s="10">
        <f t="shared" si="23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(E726/D726)</f>
        <v>1.3405952380952382</v>
      </c>
      <c r="P726">
        <f>IFERROR(E726/G726, 0 )</f>
        <v>93.066115702479337</v>
      </c>
      <c r="Q726" t="s">
        <v>2037</v>
      </c>
      <c r="R726" t="s">
        <v>2038</v>
      </c>
      <c r="S726" s="10">
        <f t="shared" si="22"/>
        <v>41934.208333333336</v>
      </c>
      <c r="T726" s="10">
        <f t="shared" si="23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(E727/D727)</f>
        <v>0.50398033126293995</v>
      </c>
      <c r="P727">
        <f>IFERROR(E727/G727, 0 )</f>
        <v>61.008145363408524</v>
      </c>
      <c r="Q727" t="s">
        <v>2048</v>
      </c>
      <c r="R727" t="s">
        <v>2059</v>
      </c>
      <c r="S727" s="10">
        <f t="shared" si="22"/>
        <v>41958.25</v>
      </c>
      <c r="T727" s="10">
        <f t="shared" si="23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(E728/D728)</f>
        <v>0.88815837937384901</v>
      </c>
      <c r="P728">
        <f>IFERROR(E728/G728, 0 )</f>
        <v>92.036259541984734</v>
      </c>
      <c r="Q728" t="s">
        <v>2037</v>
      </c>
      <c r="R728" t="s">
        <v>2038</v>
      </c>
      <c r="S728" s="10">
        <f t="shared" si="22"/>
        <v>40476.208333333336</v>
      </c>
      <c r="T728" s="10">
        <f t="shared" si="23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(E729/D729)</f>
        <v>1.65</v>
      </c>
      <c r="P729">
        <f>IFERROR(E729/G729, 0 )</f>
        <v>81.132596685082873</v>
      </c>
      <c r="Q729" t="s">
        <v>2035</v>
      </c>
      <c r="R729" t="s">
        <v>2036</v>
      </c>
      <c r="S729" s="10">
        <f t="shared" si="22"/>
        <v>43485.25</v>
      </c>
      <c r="T729" s="10">
        <f t="shared" si="23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(E730/D730)</f>
        <v>0.17499999999999999</v>
      </c>
      <c r="P730">
        <f>IFERROR(E730/G730, 0 )</f>
        <v>73.5</v>
      </c>
      <c r="Q730" t="s">
        <v>2037</v>
      </c>
      <c r="R730" t="s">
        <v>2038</v>
      </c>
      <c r="S730" s="10">
        <f t="shared" si="22"/>
        <v>42515.208333333328</v>
      </c>
      <c r="T730" s="10">
        <f t="shared" si="23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(E731/D731)</f>
        <v>1.8566071428571429</v>
      </c>
      <c r="P731">
        <f>IFERROR(E731/G731, 0 )</f>
        <v>85.221311475409834</v>
      </c>
      <c r="Q731" t="s">
        <v>2039</v>
      </c>
      <c r="R731" t="s">
        <v>2042</v>
      </c>
      <c r="S731" s="10">
        <f t="shared" si="22"/>
        <v>41309.25</v>
      </c>
      <c r="T731" s="10">
        <f t="shared" si="23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(E732/D732)</f>
        <v>4.1266319444444441</v>
      </c>
      <c r="P732">
        <f>IFERROR(E732/G732, 0 )</f>
        <v>110.96825396825396</v>
      </c>
      <c r="Q732" t="s">
        <v>2035</v>
      </c>
      <c r="R732" t="s">
        <v>2044</v>
      </c>
      <c r="S732" s="10">
        <f t="shared" si="22"/>
        <v>42147.208333333328</v>
      </c>
      <c r="T732" s="10">
        <f t="shared" si="23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(E733/D733)</f>
        <v>0.90249999999999997</v>
      </c>
      <c r="P733">
        <f>IFERROR(E733/G733, 0 )</f>
        <v>32.968036529680369</v>
      </c>
      <c r="Q733" t="s">
        <v>2035</v>
      </c>
      <c r="R733" t="s">
        <v>2036</v>
      </c>
      <c r="S733" s="10">
        <f t="shared" si="22"/>
        <v>42939.208333333328</v>
      </c>
      <c r="T733" s="10">
        <f t="shared" si="23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(E734/D734)</f>
        <v>0.91984615384615387</v>
      </c>
      <c r="P734">
        <f>IFERROR(E734/G734, 0 )</f>
        <v>96.005352363960753</v>
      </c>
      <c r="Q734" t="s">
        <v>2033</v>
      </c>
      <c r="R734" t="s">
        <v>2034</v>
      </c>
      <c r="S734" s="10">
        <f t="shared" si="22"/>
        <v>42816.208333333328</v>
      </c>
      <c r="T734" s="10">
        <f t="shared" si="23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(E735/D735)</f>
        <v>5.2700632911392402</v>
      </c>
      <c r="P735">
        <f>IFERROR(E735/G735, 0 )</f>
        <v>84.96632653061225</v>
      </c>
      <c r="Q735" t="s">
        <v>2033</v>
      </c>
      <c r="R735" t="s">
        <v>2055</v>
      </c>
      <c r="S735" s="10">
        <f t="shared" si="22"/>
        <v>41844.208333333336</v>
      </c>
      <c r="T735" s="10">
        <f t="shared" si="23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(E736/D736)</f>
        <v>3.1914285714285713</v>
      </c>
      <c r="P736">
        <f>IFERROR(E736/G736, 0 )</f>
        <v>25.007462686567163</v>
      </c>
      <c r="Q736" t="s">
        <v>2037</v>
      </c>
      <c r="R736" t="s">
        <v>2038</v>
      </c>
      <c r="S736" s="10">
        <f t="shared" si="22"/>
        <v>42763.25</v>
      </c>
      <c r="T736" s="10">
        <f t="shared" si="23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(E737/D737)</f>
        <v>3.5418867924528303</v>
      </c>
      <c r="P737">
        <f>IFERROR(E737/G737, 0 )</f>
        <v>65.998995479658461</v>
      </c>
      <c r="Q737" t="s">
        <v>2052</v>
      </c>
      <c r="R737" t="s">
        <v>2053</v>
      </c>
      <c r="S737" s="10">
        <f t="shared" si="22"/>
        <v>42459.208333333328</v>
      </c>
      <c r="T737" s="10">
        <f t="shared" si="23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(E738/D738)</f>
        <v>0.32896103896103895</v>
      </c>
      <c r="P738">
        <f>IFERROR(E738/G738, 0 )</f>
        <v>87.34482758620689</v>
      </c>
      <c r="Q738" t="s">
        <v>2045</v>
      </c>
      <c r="R738" t="s">
        <v>2046</v>
      </c>
      <c r="S738" s="10">
        <f t="shared" si="22"/>
        <v>42055.25</v>
      </c>
      <c r="T738" s="10">
        <f t="shared" si="23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(E739/D739)</f>
        <v>1.358918918918919</v>
      </c>
      <c r="P739">
        <f>IFERROR(E739/G739, 0 )</f>
        <v>27.933333333333334</v>
      </c>
      <c r="Q739" t="s">
        <v>2033</v>
      </c>
      <c r="R739" t="s">
        <v>2043</v>
      </c>
      <c r="S739" s="10">
        <f t="shared" si="22"/>
        <v>42685.25</v>
      </c>
      <c r="T739" s="10">
        <f t="shared" si="23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(E740/D740)</f>
        <v>2.0843373493975904E-2</v>
      </c>
      <c r="P740">
        <f>IFERROR(E740/G740, 0 )</f>
        <v>103.8</v>
      </c>
      <c r="Q740" t="s">
        <v>2037</v>
      </c>
      <c r="R740" t="s">
        <v>2038</v>
      </c>
      <c r="S740" s="10">
        <f t="shared" si="22"/>
        <v>41959.25</v>
      </c>
      <c r="T740" s="10">
        <f t="shared" si="23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(E741/D741)</f>
        <v>0.61</v>
      </c>
      <c r="P741">
        <f>IFERROR(E741/G741, 0 )</f>
        <v>31.937172774869111</v>
      </c>
      <c r="Q741" t="s">
        <v>2033</v>
      </c>
      <c r="R741" t="s">
        <v>2043</v>
      </c>
      <c r="S741" s="10">
        <f t="shared" si="22"/>
        <v>41089.208333333336</v>
      </c>
      <c r="T741" s="10">
        <f t="shared" si="23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(E742/D742)</f>
        <v>0.30037735849056602</v>
      </c>
      <c r="P742">
        <f>IFERROR(E742/G742, 0 )</f>
        <v>99.5</v>
      </c>
      <c r="Q742" t="s">
        <v>2037</v>
      </c>
      <c r="R742" t="s">
        <v>2038</v>
      </c>
      <c r="S742" s="10">
        <f t="shared" si="22"/>
        <v>42769.25</v>
      </c>
      <c r="T742" s="10">
        <f t="shared" si="23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(E743/D743)</f>
        <v>11.791666666666666</v>
      </c>
      <c r="P743">
        <f>IFERROR(E743/G743, 0 )</f>
        <v>108.84615384615384</v>
      </c>
      <c r="Q743" t="s">
        <v>2037</v>
      </c>
      <c r="R743" t="s">
        <v>2038</v>
      </c>
      <c r="S743" s="10">
        <f t="shared" si="22"/>
        <v>40321.208333333336</v>
      </c>
      <c r="T743" s="10">
        <f t="shared" si="23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(E744/D744)</f>
        <v>11.260833333333334</v>
      </c>
      <c r="P744">
        <f>IFERROR(E744/G744, 0 )</f>
        <v>110.76229508196721</v>
      </c>
      <c r="Q744" t="s">
        <v>2033</v>
      </c>
      <c r="R744" t="s">
        <v>2041</v>
      </c>
      <c r="S744" s="10">
        <f t="shared" si="22"/>
        <v>40197.25</v>
      </c>
      <c r="T744" s="10">
        <f t="shared" si="23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(E745/D745)</f>
        <v>0.12923076923076923</v>
      </c>
      <c r="P745">
        <f>IFERROR(E745/G745, 0 )</f>
        <v>29.647058823529413</v>
      </c>
      <c r="Q745" t="s">
        <v>2037</v>
      </c>
      <c r="R745" t="s">
        <v>2038</v>
      </c>
      <c r="S745" s="10">
        <f t="shared" si="22"/>
        <v>42298.208333333328</v>
      </c>
      <c r="T745" s="10">
        <f t="shared" si="23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(E746/D746)</f>
        <v>7.12</v>
      </c>
      <c r="P746">
        <f>IFERROR(E746/G746, 0 )</f>
        <v>101.71428571428571</v>
      </c>
      <c r="Q746" t="s">
        <v>2037</v>
      </c>
      <c r="R746" t="s">
        <v>2038</v>
      </c>
      <c r="S746" s="10">
        <f t="shared" si="22"/>
        <v>43322.208333333328</v>
      </c>
      <c r="T746" s="10">
        <f t="shared" si="23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(E747/D747)</f>
        <v>0.30304347826086958</v>
      </c>
      <c r="P747">
        <f>IFERROR(E747/G747, 0 )</f>
        <v>61.5</v>
      </c>
      <c r="Q747" t="s">
        <v>2035</v>
      </c>
      <c r="R747" t="s">
        <v>2044</v>
      </c>
      <c r="S747" s="10">
        <f t="shared" si="22"/>
        <v>40328.208333333336</v>
      </c>
      <c r="T747" s="10">
        <f t="shared" si="23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(E748/D748)</f>
        <v>2.1250896057347672</v>
      </c>
      <c r="P748">
        <f>IFERROR(E748/G748, 0 )</f>
        <v>35</v>
      </c>
      <c r="Q748" t="s">
        <v>2035</v>
      </c>
      <c r="R748" t="s">
        <v>2036</v>
      </c>
      <c r="S748" s="10">
        <f t="shared" si="22"/>
        <v>40825.208333333336</v>
      </c>
      <c r="T748" s="10">
        <f t="shared" si="23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(E749/D749)</f>
        <v>2.2885714285714287</v>
      </c>
      <c r="P749">
        <f>IFERROR(E749/G749, 0 )</f>
        <v>40.049999999999997</v>
      </c>
      <c r="Q749" t="s">
        <v>2037</v>
      </c>
      <c r="R749" t="s">
        <v>2038</v>
      </c>
      <c r="S749" s="10">
        <f t="shared" si="22"/>
        <v>40423.208333333336</v>
      </c>
      <c r="T749" s="10">
        <f t="shared" si="23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(E750/D750)</f>
        <v>0.34959979476654696</v>
      </c>
      <c r="P750">
        <f>IFERROR(E750/G750, 0 )</f>
        <v>110.97231270358306</v>
      </c>
      <c r="Q750" t="s">
        <v>2039</v>
      </c>
      <c r="R750" t="s">
        <v>2047</v>
      </c>
      <c r="S750" s="10">
        <f t="shared" si="22"/>
        <v>40238.25</v>
      </c>
      <c r="T750" s="10">
        <f t="shared" si="23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(E751/D751)</f>
        <v>1.5729069767441861</v>
      </c>
      <c r="P751">
        <f>IFERROR(E751/G751, 0 )</f>
        <v>36.959016393442624</v>
      </c>
      <c r="Q751" t="s">
        <v>2035</v>
      </c>
      <c r="R751" t="s">
        <v>2044</v>
      </c>
      <c r="S751" s="10">
        <f t="shared" si="22"/>
        <v>41920.208333333336</v>
      </c>
      <c r="T751" s="10">
        <f t="shared" si="23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(E752/D752)</f>
        <v>0.01</v>
      </c>
      <c r="P752">
        <f>IFERROR(E752/G752, 0 )</f>
        <v>1</v>
      </c>
      <c r="Q752" t="s">
        <v>2033</v>
      </c>
      <c r="R752" t="s">
        <v>2041</v>
      </c>
      <c r="S752" s="10">
        <f t="shared" si="22"/>
        <v>40360.208333333336</v>
      </c>
      <c r="T752" s="10">
        <f t="shared" si="23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(E753/D753)</f>
        <v>2.3230555555555554</v>
      </c>
      <c r="P753">
        <f>IFERROR(E753/G753, 0 )</f>
        <v>30.974074074074075</v>
      </c>
      <c r="Q753" t="s">
        <v>2045</v>
      </c>
      <c r="R753" t="s">
        <v>2046</v>
      </c>
      <c r="S753" s="10">
        <f t="shared" si="22"/>
        <v>42446.208333333328</v>
      </c>
      <c r="T753" s="10">
        <f t="shared" si="23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(E754/D754)</f>
        <v>0.92448275862068963</v>
      </c>
      <c r="P754">
        <f>IFERROR(E754/G754, 0 )</f>
        <v>47.035087719298247</v>
      </c>
      <c r="Q754" t="s">
        <v>2037</v>
      </c>
      <c r="R754" t="s">
        <v>2038</v>
      </c>
      <c r="S754" s="10">
        <f t="shared" si="22"/>
        <v>40395.208333333336</v>
      </c>
      <c r="T754" s="10">
        <f t="shared" si="23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(E755/D755)</f>
        <v>2.5670212765957445</v>
      </c>
      <c r="P755">
        <f>IFERROR(E755/G755, 0 )</f>
        <v>88.065693430656935</v>
      </c>
      <c r="Q755" t="s">
        <v>2052</v>
      </c>
      <c r="R755" t="s">
        <v>2053</v>
      </c>
      <c r="S755" s="10">
        <f t="shared" si="22"/>
        <v>40321.208333333336</v>
      </c>
      <c r="T755" s="10">
        <f t="shared" si="23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(E756/D756)</f>
        <v>1.6847017045454546</v>
      </c>
      <c r="P756">
        <f>IFERROR(E756/G756, 0 )</f>
        <v>37.005616224648989</v>
      </c>
      <c r="Q756" t="s">
        <v>2037</v>
      </c>
      <c r="R756" t="s">
        <v>2038</v>
      </c>
      <c r="S756" s="10">
        <f t="shared" si="22"/>
        <v>41210.208333333336</v>
      </c>
      <c r="T756" s="10">
        <f t="shared" si="23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(E757/D757)</f>
        <v>1.6657777777777778</v>
      </c>
      <c r="P757">
        <f>IFERROR(E757/G757, 0 )</f>
        <v>26.027777777777779</v>
      </c>
      <c r="Q757" t="s">
        <v>2037</v>
      </c>
      <c r="R757" t="s">
        <v>2038</v>
      </c>
      <c r="S757" s="10">
        <f t="shared" si="22"/>
        <v>43096.25</v>
      </c>
      <c r="T757" s="10">
        <f t="shared" si="23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(E758/D758)</f>
        <v>7.7207692307692311</v>
      </c>
      <c r="P758">
        <f>IFERROR(E758/G758, 0 )</f>
        <v>67.817567567567565</v>
      </c>
      <c r="Q758" t="s">
        <v>2037</v>
      </c>
      <c r="R758" t="s">
        <v>2038</v>
      </c>
      <c r="S758" s="10">
        <f t="shared" si="22"/>
        <v>42024.25</v>
      </c>
      <c r="T758" s="10">
        <f t="shared" si="23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(E759/D759)</f>
        <v>4.0685714285714285</v>
      </c>
      <c r="P759">
        <f>IFERROR(E759/G759, 0 )</f>
        <v>49.964912280701753</v>
      </c>
      <c r="Q759" t="s">
        <v>2039</v>
      </c>
      <c r="R759" t="s">
        <v>2042</v>
      </c>
      <c r="S759" s="10">
        <f t="shared" si="22"/>
        <v>40675.208333333336</v>
      </c>
      <c r="T759" s="10">
        <f t="shared" si="23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(E760/D760)</f>
        <v>5.6420608108108112</v>
      </c>
      <c r="P760">
        <f>IFERROR(E760/G760, 0 )</f>
        <v>110.01646903820817</v>
      </c>
      <c r="Q760" t="s">
        <v>2033</v>
      </c>
      <c r="R760" t="s">
        <v>2034</v>
      </c>
      <c r="S760" s="10">
        <f t="shared" si="22"/>
        <v>41936.208333333336</v>
      </c>
      <c r="T760" s="10">
        <f t="shared" si="23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(E761/D761)</f>
        <v>0.6842686567164179</v>
      </c>
      <c r="P761">
        <f>IFERROR(E761/G761, 0 )</f>
        <v>89.964678178963894</v>
      </c>
      <c r="Q761" t="s">
        <v>2033</v>
      </c>
      <c r="R761" t="s">
        <v>2041</v>
      </c>
      <c r="S761" s="10">
        <f t="shared" si="22"/>
        <v>43136.25</v>
      </c>
      <c r="T761" s="10">
        <f t="shared" si="23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(E762/D762)</f>
        <v>0.34351966873706002</v>
      </c>
      <c r="P762">
        <f>IFERROR(E762/G762, 0 )</f>
        <v>79.009523809523813</v>
      </c>
      <c r="Q762" t="s">
        <v>2048</v>
      </c>
      <c r="R762" t="s">
        <v>2049</v>
      </c>
      <c r="S762" s="10">
        <f t="shared" si="22"/>
        <v>43678.208333333328</v>
      </c>
      <c r="T762" s="10">
        <f t="shared" si="23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(E763/D763)</f>
        <v>6.5545454545454547</v>
      </c>
      <c r="P763">
        <f>IFERROR(E763/G763, 0 )</f>
        <v>86.867469879518069</v>
      </c>
      <c r="Q763" t="s">
        <v>2033</v>
      </c>
      <c r="R763" t="s">
        <v>2034</v>
      </c>
      <c r="S763" s="10">
        <f t="shared" si="22"/>
        <v>42938.208333333328</v>
      </c>
      <c r="T763" s="10">
        <f t="shared" si="23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(E764/D764)</f>
        <v>1.7725714285714285</v>
      </c>
      <c r="P764">
        <f>IFERROR(E764/G764, 0 )</f>
        <v>62.04</v>
      </c>
      <c r="Q764" t="s">
        <v>2033</v>
      </c>
      <c r="R764" t="s">
        <v>2056</v>
      </c>
      <c r="S764" s="10">
        <f t="shared" si="22"/>
        <v>41241.25</v>
      </c>
      <c r="T764" s="10">
        <f t="shared" si="23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(E765/D765)</f>
        <v>1.1317857142857144</v>
      </c>
      <c r="P765">
        <f>IFERROR(E765/G765, 0 )</f>
        <v>26.970212765957445</v>
      </c>
      <c r="Q765" t="s">
        <v>2037</v>
      </c>
      <c r="R765" t="s">
        <v>2038</v>
      </c>
      <c r="S765" s="10">
        <f t="shared" si="22"/>
        <v>41037.208333333336</v>
      </c>
      <c r="T765" s="10">
        <f t="shared" si="23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(E766/D766)</f>
        <v>7.2818181818181822</v>
      </c>
      <c r="P766">
        <f>IFERROR(E766/G766, 0 )</f>
        <v>54.121621621621621</v>
      </c>
      <c r="Q766" t="s">
        <v>2033</v>
      </c>
      <c r="R766" t="s">
        <v>2034</v>
      </c>
      <c r="S766" s="10">
        <f t="shared" si="22"/>
        <v>40676.208333333336</v>
      </c>
      <c r="T766" s="10">
        <f t="shared" si="23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(E767/D767)</f>
        <v>2.0833333333333335</v>
      </c>
      <c r="P767">
        <f>IFERROR(E767/G767, 0 )</f>
        <v>41.035353535353536</v>
      </c>
      <c r="Q767" t="s">
        <v>2033</v>
      </c>
      <c r="R767" t="s">
        <v>2043</v>
      </c>
      <c r="S767" s="10">
        <f t="shared" si="22"/>
        <v>42840.208333333328</v>
      </c>
      <c r="T767" s="10">
        <f t="shared" si="23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(E768/D768)</f>
        <v>0.31171232876712329</v>
      </c>
      <c r="P768">
        <f>IFERROR(E768/G768, 0 )</f>
        <v>55.052419354838712</v>
      </c>
      <c r="Q768" t="s">
        <v>2039</v>
      </c>
      <c r="R768" t="s">
        <v>2061</v>
      </c>
      <c r="S768" s="10">
        <f t="shared" si="22"/>
        <v>43362.208333333328</v>
      </c>
      <c r="T768" s="10">
        <f t="shared" si="23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(E769/D769)</f>
        <v>0.56967078189300413</v>
      </c>
      <c r="P769">
        <f>IFERROR(E769/G769, 0 )</f>
        <v>107.93762183235867</v>
      </c>
      <c r="Q769" t="s">
        <v>2045</v>
      </c>
      <c r="R769" t="s">
        <v>2057</v>
      </c>
      <c r="S769" s="10">
        <f t="shared" si="22"/>
        <v>42283.208333333328</v>
      </c>
      <c r="T769" s="10">
        <f t="shared" si="23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(E770/D770)</f>
        <v>2.31</v>
      </c>
      <c r="P770">
        <f>IFERROR(E770/G770, 0 )</f>
        <v>73.92</v>
      </c>
      <c r="Q770" t="s">
        <v>2037</v>
      </c>
      <c r="R770" t="s">
        <v>2038</v>
      </c>
      <c r="S770" s="10">
        <f t="shared" si="22"/>
        <v>41619.25</v>
      </c>
      <c r="T770" s="10">
        <f t="shared" si="23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(E771/D771)</f>
        <v>0.86867834394904464</v>
      </c>
      <c r="P771">
        <f>IFERROR(E771/G771, 0 )</f>
        <v>31.995894428152493</v>
      </c>
      <c r="Q771" t="s">
        <v>2048</v>
      </c>
      <c r="R771" t="s">
        <v>2049</v>
      </c>
      <c r="S771" s="10">
        <f t="shared" ref="S771:S834" si="24">(((J771/60)/60)/24)+DATE(1970,1,1)</f>
        <v>41501.208333333336</v>
      </c>
      <c r="T771" s="10">
        <f t="shared" ref="T771:T834" si="25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(E772/D772)</f>
        <v>2.7074418604651163</v>
      </c>
      <c r="P772">
        <f>IFERROR(E772/G772, 0 )</f>
        <v>53.898148148148145</v>
      </c>
      <c r="Q772" t="s">
        <v>2037</v>
      </c>
      <c r="R772" t="s">
        <v>2038</v>
      </c>
      <c r="S772" s="10">
        <f t="shared" si="24"/>
        <v>41743.208333333336</v>
      </c>
      <c r="T772" s="10">
        <f t="shared" si="25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(E773/D773)</f>
        <v>0.49446428571428569</v>
      </c>
      <c r="P773">
        <f>IFERROR(E773/G773, 0 )</f>
        <v>106.5</v>
      </c>
      <c r="Q773" t="s">
        <v>2037</v>
      </c>
      <c r="R773" t="s">
        <v>2038</v>
      </c>
      <c r="S773" s="10">
        <f t="shared" si="24"/>
        <v>43491.25</v>
      </c>
      <c r="T773" s="10">
        <f t="shared" si="25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(E774/D774)</f>
        <v>1.1335962566844919</v>
      </c>
      <c r="P774">
        <f>IFERROR(E774/G774, 0 )</f>
        <v>32.999805409612762</v>
      </c>
      <c r="Q774" t="s">
        <v>2033</v>
      </c>
      <c r="R774" t="s">
        <v>2043</v>
      </c>
      <c r="S774" s="10">
        <f t="shared" si="24"/>
        <v>43505.25</v>
      </c>
      <c r="T774" s="10">
        <f t="shared" si="25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(E775/D775)</f>
        <v>1.9055555555555554</v>
      </c>
      <c r="P775">
        <f>IFERROR(E775/G775, 0 )</f>
        <v>43.00254993625159</v>
      </c>
      <c r="Q775" t="s">
        <v>2037</v>
      </c>
      <c r="R775" t="s">
        <v>2038</v>
      </c>
      <c r="S775" s="10">
        <f t="shared" si="24"/>
        <v>42838.208333333328</v>
      </c>
      <c r="T775" s="10">
        <f t="shared" si="25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(E776/D776)</f>
        <v>1.355</v>
      </c>
      <c r="P776">
        <f>IFERROR(E776/G776, 0 )</f>
        <v>86.858974358974365</v>
      </c>
      <c r="Q776" t="s">
        <v>2035</v>
      </c>
      <c r="R776" t="s">
        <v>2036</v>
      </c>
      <c r="S776" s="10">
        <f t="shared" si="24"/>
        <v>42513.208333333328</v>
      </c>
      <c r="T776" s="10">
        <f t="shared" si="25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(E777/D777)</f>
        <v>0.10297872340425532</v>
      </c>
      <c r="P777">
        <f>IFERROR(E777/G777, 0 )</f>
        <v>96.8</v>
      </c>
      <c r="Q777" t="s">
        <v>2033</v>
      </c>
      <c r="R777" t="s">
        <v>2034</v>
      </c>
      <c r="S777" s="10">
        <f t="shared" si="24"/>
        <v>41949.25</v>
      </c>
      <c r="T777" s="10">
        <f t="shared" si="25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(E778/D778)</f>
        <v>0.65544223826714798</v>
      </c>
      <c r="P778">
        <f>IFERROR(E778/G778, 0 )</f>
        <v>32.995456610631528</v>
      </c>
      <c r="Q778" t="s">
        <v>2037</v>
      </c>
      <c r="R778" t="s">
        <v>2038</v>
      </c>
      <c r="S778" s="10">
        <f t="shared" si="24"/>
        <v>43650.208333333328</v>
      </c>
      <c r="T778" s="10">
        <f t="shared" si="25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(E779/D779)</f>
        <v>0.49026652452025588</v>
      </c>
      <c r="P779">
        <f>IFERROR(E779/G779, 0 )</f>
        <v>68.028106508875737</v>
      </c>
      <c r="Q779" t="s">
        <v>2037</v>
      </c>
      <c r="R779" t="s">
        <v>2038</v>
      </c>
      <c r="S779" s="10">
        <f t="shared" si="24"/>
        <v>40809.208333333336</v>
      </c>
      <c r="T779" s="10">
        <f t="shared" si="25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(E780/D780)</f>
        <v>7.8792307692307695</v>
      </c>
      <c r="P780">
        <f>IFERROR(E780/G780, 0 )</f>
        <v>58.867816091954026</v>
      </c>
      <c r="Q780" t="s">
        <v>2039</v>
      </c>
      <c r="R780" t="s">
        <v>2047</v>
      </c>
      <c r="S780" s="10">
        <f t="shared" si="24"/>
        <v>40768.208333333336</v>
      </c>
      <c r="T780" s="10">
        <f t="shared" si="25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(E781/D781)</f>
        <v>0.80306347746090156</v>
      </c>
      <c r="P781">
        <f>IFERROR(E781/G781, 0 )</f>
        <v>105.04572803850782</v>
      </c>
      <c r="Q781" t="s">
        <v>2037</v>
      </c>
      <c r="R781" t="s">
        <v>2038</v>
      </c>
      <c r="S781" s="10">
        <f t="shared" si="24"/>
        <v>42230.208333333328</v>
      </c>
      <c r="T781" s="10">
        <f t="shared" si="25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(E782/D782)</f>
        <v>1.0629411764705883</v>
      </c>
      <c r="P782">
        <f>IFERROR(E782/G782, 0 )</f>
        <v>33.054878048780488</v>
      </c>
      <c r="Q782" t="s">
        <v>2039</v>
      </c>
      <c r="R782" t="s">
        <v>2042</v>
      </c>
      <c r="S782" s="10">
        <f t="shared" si="24"/>
        <v>42573.208333333328</v>
      </c>
      <c r="T782" s="10">
        <f t="shared" si="25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(E783/D783)</f>
        <v>0.50735632183908042</v>
      </c>
      <c r="P783">
        <f>IFERROR(E783/G783, 0 )</f>
        <v>78.821428571428569</v>
      </c>
      <c r="Q783" t="s">
        <v>2037</v>
      </c>
      <c r="R783" t="s">
        <v>2038</v>
      </c>
      <c r="S783" s="10">
        <f t="shared" si="24"/>
        <v>40482.208333333336</v>
      </c>
      <c r="T783" s="10">
        <f t="shared" si="25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(E784/D784)</f>
        <v>2.153137254901961</v>
      </c>
      <c r="P784">
        <f>IFERROR(E784/G784, 0 )</f>
        <v>68.204968944099377</v>
      </c>
      <c r="Q784" t="s">
        <v>2039</v>
      </c>
      <c r="R784" t="s">
        <v>2047</v>
      </c>
      <c r="S784" s="10">
        <f t="shared" si="24"/>
        <v>40603.25</v>
      </c>
      <c r="T784" s="10">
        <f t="shared" si="25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(E785/D785)</f>
        <v>1.4122972972972974</v>
      </c>
      <c r="P785">
        <f>IFERROR(E785/G785, 0 )</f>
        <v>75.731884057971016</v>
      </c>
      <c r="Q785" t="s">
        <v>2033</v>
      </c>
      <c r="R785" t="s">
        <v>2034</v>
      </c>
      <c r="S785" s="10">
        <f t="shared" si="24"/>
        <v>41625.25</v>
      </c>
      <c r="T785" s="10">
        <f t="shared" si="25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(E786/D786)</f>
        <v>1.1533745781777278</v>
      </c>
      <c r="P786">
        <f>IFERROR(E786/G786, 0 )</f>
        <v>30.996070133010882</v>
      </c>
      <c r="Q786" t="s">
        <v>2035</v>
      </c>
      <c r="R786" t="s">
        <v>2036</v>
      </c>
      <c r="S786" s="10">
        <f t="shared" si="24"/>
        <v>42435.25</v>
      </c>
      <c r="T786" s="10">
        <f t="shared" si="25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(E787/D787)</f>
        <v>1.9311940298507462</v>
      </c>
      <c r="P787">
        <f>IFERROR(E787/G787, 0 )</f>
        <v>101.88188976377953</v>
      </c>
      <c r="Q787" t="s">
        <v>2039</v>
      </c>
      <c r="R787" t="s">
        <v>2047</v>
      </c>
      <c r="S787" s="10">
        <f t="shared" si="24"/>
        <v>43582.208333333328</v>
      </c>
      <c r="T787" s="10">
        <f t="shared" si="25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(E788/D788)</f>
        <v>7.2973333333333334</v>
      </c>
      <c r="P788">
        <f>IFERROR(E788/G788, 0 )</f>
        <v>52.879227053140099</v>
      </c>
      <c r="Q788" t="s">
        <v>2033</v>
      </c>
      <c r="R788" t="s">
        <v>2056</v>
      </c>
      <c r="S788" s="10">
        <f t="shared" si="24"/>
        <v>43186.208333333328</v>
      </c>
      <c r="T788" s="10">
        <f t="shared" si="25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(E789/D789)</f>
        <v>0.99663398692810456</v>
      </c>
      <c r="P789">
        <f>IFERROR(E789/G789, 0 )</f>
        <v>71.005820721769496</v>
      </c>
      <c r="Q789" t="s">
        <v>2033</v>
      </c>
      <c r="R789" t="s">
        <v>2034</v>
      </c>
      <c r="S789" s="10">
        <f t="shared" si="24"/>
        <v>40684.208333333336</v>
      </c>
      <c r="T789" s="10">
        <f t="shared" si="25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(E790/D790)</f>
        <v>0.88166666666666671</v>
      </c>
      <c r="P790">
        <f>IFERROR(E790/G790, 0 )</f>
        <v>102.38709677419355</v>
      </c>
      <c r="Q790" t="s">
        <v>2039</v>
      </c>
      <c r="R790" t="s">
        <v>2047</v>
      </c>
      <c r="S790" s="10">
        <f t="shared" si="24"/>
        <v>41202.208333333336</v>
      </c>
      <c r="T790" s="10">
        <f t="shared" si="25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(E791/D791)</f>
        <v>0.37233333333333335</v>
      </c>
      <c r="P791">
        <f>IFERROR(E791/G791, 0 )</f>
        <v>74.466666666666669</v>
      </c>
      <c r="Q791" t="s">
        <v>2037</v>
      </c>
      <c r="R791" t="s">
        <v>2038</v>
      </c>
      <c r="S791" s="10">
        <f t="shared" si="24"/>
        <v>41786.208333333336</v>
      </c>
      <c r="T791" s="10">
        <f t="shared" si="25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(E792/D792)</f>
        <v>0.30540075309306081</v>
      </c>
      <c r="P792">
        <f>IFERROR(E792/G792, 0 )</f>
        <v>51.009883198562441</v>
      </c>
      <c r="Q792" t="s">
        <v>2037</v>
      </c>
      <c r="R792" t="s">
        <v>2038</v>
      </c>
      <c r="S792" s="10">
        <f t="shared" si="24"/>
        <v>40223.25</v>
      </c>
      <c r="T792" s="10">
        <f t="shared" si="25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(E793/D793)</f>
        <v>0.25714285714285712</v>
      </c>
      <c r="P793">
        <f>IFERROR(E793/G793, 0 )</f>
        <v>90</v>
      </c>
      <c r="Q793" t="s">
        <v>2031</v>
      </c>
      <c r="R793" t="s">
        <v>2032</v>
      </c>
      <c r="S793" s="10">
        <f t="shared" si="24"/>
        <v>42715.25</v>
      </c>
      <c r="T793" s="10">
        <f t="shared" si="25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(E794/D794)</f>
        <v>0.34</v>
      </c>
      <c r="P794">
        <f>IFERROR(E794/G794, 0 )</f>
        <v>97.142857142857139</v>
      </c>
      <c r="Q794" t="s">
        <v>2037</v>
      </c>
      <c r="R794" t="s">
        <v>2038</v>
      </c>
      <c r="S794" s="10">
        <f t="shared" si="24"/>
        <v>41451.208333333336</v>
      </c>
      <c r="T794" s="10">
        <f t="shared" si="25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(E795/D795)</f>
        <v>11.859090909090909</v>
      </c>
      <c r="P795">
        <f>IFERROR(E795/G795, 0 )</f>
        <v>72.071823204419886</v>
      </c>
      <c r="Q795" t="s">
        <v>2045</v>
      </c>
      <c r="R795" t="s">
        <v>2046</v>
      </c>
      <c r="S795" s="10">
        <f t="shared" si="24"/>
        <v>41450.208333333336</v>
      </c>
      <c r="T795" s="10">
        <f t="shared" si="25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(E796/D796)</f>
        <v>1.2539393939393939</v>
      </c>
      <c r="P796">
        <f>IFERROR(E796/G796, 0 )</f>
        <v>75.236363636363635</v>
      </c>
      <c r="Q796" t="s">
        <v>2033</v>
      </c>
      <c r="R796" t="s">
        <v>2034</v>
      </c>
      <c r="S796" s="10">
        <f t="shared" si="24"/>
        <v>43091.25</v>
      </c>
      <c r="T796" s="10">
        <f t="shared" si="25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(E797/D797)</f>
        <v>0.14394366197183098</v>
      </c>
      <c r="P797">
        <f>IFERROR(E797/G797, 0 )</f>
        <v>32.967741935483872</v>
      </c>
      <c r="Q797" t="s">
        <v>2039</v>
      </c>
      <c r="R797" t="s">
        <v>2042</v>
      </c>
      <c r="S797" s="10">
        <f t="shared" si="24"/>
        <v>42675.208333333328</v>
      </c>
      <c r="T797" s="10">
        <f t="shared" si="25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(E798/D798)</f>
        <v>0.54807692307692313</v>
      </c>
      <c r="P798">
        <f>IFERROR(E798/G798, 0 )</f>
        <v>54.807692307692307</v>
      </c>
      <c r="Q798" t="s">
        <v>2048</v>
      </c>
      <c r="R798" t="s">
        <v>2059</v>
      </c>
      <c r="S798" s="10">
        <f t="shared" si="24"/>
        <v>41859.208333333336</v>
      </c>
      <c r="T798" s="10">
        <f t="shared" si="25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(E799/D799)</f>
        <v>1.0963157894736841</v>
      </c>
      <c r="P799">
        <f>IFERROR(E799/G799, 0 )</f>
        <v>45.037837837837834</v>
      </c>
      <c r="Q799" t="s">
        <v>2035</v>
      </c>
      <c r="R799" t="s">
        <v>2036</v>
      </c>
      <c r="S799" s="10">
        <f t="shared" si="24"/>
        <v>43464.25</v>
      </c>
      <c r="T799" s="10">
        <f t="shared" si="25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(E800/D800)</f>
        <v>1.8847058823529412</v>
      </c>
      <c r="P800">
        <f>IFERROR(E800/G800, 0 )</f>
        <v>52.958677685950413</v>
      </c>
      <c r="Q800" t="s">
        <v>2037</v>
      </c>
      <c r="R800" t="s">
        <v>2038</v>
      </c>
      <c r="S800" s="10">
        <f t="shared" si="24"/>
        <v>41060.208333333336</v>
      </c>
      <c r="T800" s="10">
        <f t="shared" si="25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(E801/D801)</f>
        <v>0.87008284023668636</v>
      </c>
      <c r="P801">
        <f>IFERROR(E801/G801, 0 )</f>
        <v>60.017959183673469</v>
      </c>
      <c r="Q801" t="s">
        <v>2037</v>
      </c>
      <c r="R801" t="s">
        <v>2038</v>
      </c>
      <c r="S801" s="10">
        <f t="shared" si="24"/>
        <v>42399.25</v>
      </c>
      <c r="T801" s="10">
        <f t="shared" si="25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(E802/D802)</f>
        <v>0.01</v>
      </c>
      <c r="P802">
        <f>IFERROR(E802/G802, 0 )</f>
        <v>1</v>
      </c>
      <c r="Q802" t="s">
        <v>2033</v>
      </c>
      <c r="R802" t="s">
        <v>2034</v>
      </c>
      <c r="S802" s="10">
        <f t="shared" si="24"/>
        <v>42167.208333333328</v>
      </c>
      <c r="T802" s="10">
        <f t="shared" si="25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(E803/D803)</f>
        <v>2.0291304347826089</v>
      </c>
      <c r="P803">
        <f>IFERROR(E803/G803, 0 )</f>
        <v>44.028301886792455</v>
      </c>
      <c r="Q803" t="s">
        <v>2052</v>
      </c>
      <c r="R803" t="s">
        <v>2053</v>
      </c>
      <c r="S803" s="10">
        <f t="shared" si="24"/>
        <v>43830.25</v>
      </c>
      <c r="T803" s="10">
        <f t="shared" si="25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(E804/D804)</f>
        <v>1.9703225806451612</v>
      </c>
      <c r="P804">
        <f>IFERROR(E804/G804, 0 )</f>
        <v>86.028169014084511</v>
      </c>
      <c r="Q804" t="s">
        <v>2052</v>
      </c>
      <c r="R804" t="s">
        <v>2053</v>
      </c>
      <c r="S804" s="10">
        <f t="shared" si="24"/>
        <v>43650.208333333328</v>
      </c>
      <c r="T804" s="10">
        <f t="shared" si="25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(E805/D805)</f>
        <v>1.07</v>
      </c>
      <c r="P805">
        <f>IFERROR(E805/G805, 0 )</f>
        <v>28.012875536480685</v>
      </c>
      <c r="Q805" t="s">
        <v>2037</v>
      </c>
      <c r="R805" t="s">
        <v>2038</v>
      </c>
      <c r="S805" s="10">
        <f t="shared" si="24"/>
        <v>43492.25</v>
      </c>
      <c r="T805" s="10">
        <f t="shared" si="25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(E806/D806)</f>
        <v>2.6873076923076922</v>
      </c>
      <c r="P806">
        <f>IFERROR(E806/G806, 0 )</f>
        <v>32.050458715596328</v>
      </c>
      <c r="Q806" t="s">
        <v>2033</v>
      </c>
      <c r="R806" t="s">
        <v>2034</v>
      </c>
      <c r="S806" s="10">
        <f t="shared" si="24"/>
        <v>43102.25</v>
      </c>
      <c r="T806" s="10">
        <f t="shared" si="25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(E807/D807)</f>
        <v>0.50845360824742269</v>
      </c>
      <c r="P807">
        <f>IFERROR(E807/G807, 0 )</f>
        <v>73.611940298507463</v>
      </c>
      <c r="Q807" t="s">
        <v>2039</v>
      </c>
      <c r="R807" t="s">
        <v>2040</v>
      </c>
      <c r="S807" s="10">
        <f t="shared" si="24"/>
        <v>41958.25</v>
      </c>
      <c r="T807" s="10">
        <f t="shared" si="25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(E808/D808)</f>
        <v>11.802857142857142</v>
      </c>
      <c r="P808">
        <f>IFERROR(E808/G808, 0 )</f>
        <v>108.71052631578948</v>
      </c>
      <c r="Q808" t="s">
        <v>2039</v>
      </c>
      <c r="R808" t="s">
        <v>2042</v>
      </c>
      <c r="S808" s="10">
        <f t="shared" si="24"/>
        <v>40973.25</v>
      </c>
      <c r="T808" s="10">
        <f t="shared" si="25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(E809/D809)</f>
        <v>2.64</v>
      </c>
      <c r="P809">
        <f>IFERROR(E809/G809, 0 )</f>
        <v>42.97674418604651</v>
      </c>
      <c r="Q809" t="s">
        <v>2037</v>
      </c>
      <c r="R809" t="s">
        <v>2038</v>
      </c>
      <c r="S809" s="10">
        <f t="shared" si="24"/>
        <v>43753.208333333328</v>
      </c>
      <c r="T809" s="10">
        <f t="shared" si="25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(E810/D810)</f>
        <v>0.30442307692307691</v>
      </c>
      <c r="P810">
        <f>IFERROR(E810/G810, 0 )</f>
        <v>83.315789473684205</v>
      </c>
      <c r="Q810" t="s">
        <v>2031</v>
      </c>
      <c r="R810" t="s">
        <v>2032</v>
      </c>
      <c r="S810" s="10">
        <f t="shared" si="24"/>
        <v>42507.208333333328</v>
      </c>
      <c r="T810" s="10">
        <f t="shared" si="25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(E811/D811)</f>
        <v>0.62880681818181816</v>
      </c>
      <c r="P811">
        <f>IFERROR(E811/G811, 0 )</f>
        <v>42</v>
      </c>
      <c r="Q811" t="s">
        <v>2039</v>
      </c>
      <c r="R811" t="s">
        <v>2040</v>
      </c>
      <c r="S811" s="10">
        <f t="shared" si="24"/>
        <v>41135.208333333336</v>
      </c>
      <c r="T811" s="10">
        <f t="shared" si="25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(E812/D812)</f>
        <v>1.9312499999999999</v>
      </c>
      <c r="P812">
        <f>IFERROR(E812/G812, 0 )</f>
        <v>55.927601809954751</v>
      </c>
      <c r="Q812" t="s">
        <v>2037</v>
      </c>
      <c r="R812" t="s">
        <v>2038</v>
      </c>
      <c r="S812" s="10">
        <f t="shared" si="24"/>
        <v>43067.25</v>
      </c>
      <c r="T812" s="10">
        <f t="shared" si="25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(E813/D813)</f>
        <v>0.77102702702702708</v>
      </c>
      <c r="P813">
        <f>IFERROR(E813/G813, 0 )</f>
        <v>105.03681885125184</v>
      </c>
      <c r="Q813" t="s">
        <v>2048</v>
      </c>
      <c r="R813" t="s">
        <v>2049</v>
      </c>
      <c r="S813" s="10">
        <f t="shared" si="24"/>
        <v>42378.25</v>
      </c>
      <c r="T813" s="10">
        <f t="shared" si="25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(E814/D814)</f>
        <v>2.2552763819095478</v>
      </c>
      <c r="P814">
        <f>IFERROR(E814/G814, 0 )</f>
        <v>48</v>
      </c>
      <c r="Q814" t="s">
        <v>2045</v>
      </c>
      <c r="R814" t="s">
        <v>2046</v>
      </c>
      <c r="S814" s="10">
        <f t="shared" si="24"/>
        <v>43206.208333333328</v>
      </c>
      <c r="T814" s="10">
        <f t="shared" si="25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(E815/D815)</f>
        <v>2.3940625</v>
      </c>
      <c r="P815">
        <f>IFERROR(E815/G815, 0 )</f>
        <v>112.66176470588235</v>
      </c>
      <c r="Q815" t="s">
        <v>2048</v>
      </c>
      <c r="R815" t="s">
        <v>2049</v>
      </c>
      <c r="S815" s="10">
        <f t="shared" si="24"/>
        <v>41148.208333333336</v>
      </c>
      <c r="T815" s="10">
        <f t="shared" si="25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(E816/D816)</f>
        <v>0.921875</v>
      </c>
      <c r="P816">
        <f>IFERROR(E816/G816, 0 )</f>
        <v>81.944444444444443</v>
      </c>
      <c r="Q816" t="s">
        <v>2033</v>
      </c>
      <c r="R816" t="s">
        <v>2034</v>
      </c>
      <c r="S816" s="10">
        <f t="shared" si="24"/>
        <v>42517.208333333328</v>
      </c>
      <c r="T816" s="10">
        <f t="shared" si="25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(E817/D817)</f>
        <v>1.3023333333333333</v>
      </c>
      <c r="P817">
        <f>IFERROR(E817/G817, 0 )</f>
        <v>64.049180327868854</v>
      </c>
      <c r="Q817" t="s">
        <v>2033</v>
      </c>
      <c r="R817" t="s">
        <v>2034</v>
      </c>
      <c r="S817" s="10">
        <f t="shared" si="24"/>
        <v>43068.25</v>
      </c>
      <c r="T817" s="10">
        <f t="shared" si="25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(E818/D818)</f>
        <v>6.1521739130434785</v>
      </c>
      <c r="P818">
        <f>IFERROR(E818/G818, 0 )</f>
        <v>106.39097744360902</v>
      </c>
      <c r="Q818" t="s">
        <v>2037</v>
      </c>
      <c r="R818" t="s">
        <v>2038</v>
      </c>
      <c r="S818" s="10">
        <f t="shared" si="24"/>
        <v>41680.25</v>
      </c>
      <c r="T818" s="10">
        <f t="shared" si="25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(E819/D819)</f>
        <v>3.687953216374269</v>
      </c>
      <c r="P819">
        <f>IFERROR(E819/G819, 0 )</f>
        <v>76.011249497790274</v>
      </c>
      <c r="Q819" t="s">
        <v>2045</v>
      </c>
      <c r="R819" t="s">
        <v>2046</v>
      </c>
      <c r="S819" s="10">
        <f t="shared" si="24"/>
        <v>43589.208333333328</v>
      </c>
      <c r="T819" s="10">
        <f t="shared" si="25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(E820/D820)</f>
        <v>10.948571428571428</v>
      </c>
      <c r="P820">
        <f>IFERROR(E820/G820, 0 )</f>
        <v>111.07246376811594</v>
      </c>
      <c r="Q820" t="s">
        <v>2037</v>
      </c>
      <c r="R820" t="s">
        <v>2038</v>
      </c>
      <c r="S820" s="10">
        <f t="shared" si="24"/>
        <v>43486.25</v>
      </c>
      <c r="T820" s="10">
        <f t="shared" si="25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(E821/D821)</f>
        <v>0.50662921348314605</v>
      </c>
      <c r="P821">
        <f>IFERROR(E821/G821, 0 )</f>
        <v>95.936170212765958</v>
      </c>
      <c r="Q821" t="s">
        <v>2048</v>
      </c>
      <c r="R821" t="s">
        <v>2049</v>
      </c>
      <c r="S821" s="10">
        <f t="shared" si="24"/>
        <v>41237.25</v>
      </c>
      <c r="T821" s="10">
        <f t="shared" si="25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(E822/D822)</f>
        <v>8.0060000000000002</v>
      </c>
      <c r="P822">
        <f>IFERROR(E822/G822, 0 )</f>
        <v>43.043010752688176</v>
      </c>
      <c r="Q822" t="s">
        <v>2033</v>
      </c>
      <c r="R822" t="s">
        <v>2034</v>
      </c>
      <c r="S822" s="10">
        <f t="shared" si="24"/>
        <v>43310.208333333328</v>
      </c>
      <c r="T822" s="10">
        <f t="shared" si="25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(E823/D823)</f>
        <v>2.9128571428571428</v>
      </c>
      <c r="P823">
        <f>IFERROR(E823/G823, 0 )</f>
        <v>67.966666666666669</v>
      </c>
      <c r="Q823" t="s">
        <v>2039</v>
      </c>
      <c r="R823" t="s">
        <v>2040</v>
      </c>
      <c r="S823" s="10">
        <f t="shared" si="24"/>
        <v>42794.25</v>
      </c>
      <c r="T823" s="10">
        <f t="shared" si="25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(E824/D824)</f>
        <v>3.4996666666666667</v>
      </c>
      <c r="P824">
        <f>IFERROR(E824/G824, 0 )</f>
        <v>89.991428571428571</v>
      </c>
      <c r="Q824" t="s">
        <v>2033</v>
      </c>
      <c r="R824" t="s">
        <v>2034</v>
      </c>
      <c r="S824" s="10">
        <f t="shared" si="24"/>
        <v>41698.25</v>
      </c>
      <c r="T824" s="10">
        <f t="shared" si="25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(E825/D825)</f>
        <v>3.5707317073170732</v>
      </c>
      <c r="P825">
        <f>IFERROR(E825/G825, 0 )</f>
        <v>58.095238095238095</v>
      </c>
      <c r="Q825" t="s">
        <v>2033</v>
      </c>
      <c r="R825" t="s">
        <v>2034</v>
      </c>
      <c r="S825" s="10">
        <f t="shared" si="24"/>
        <v>41892.208333333336</v>
      </c>
      <c r="T825" s="10">
        <f t="shared" si="25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(E826/D826)</f>
        <v>1.2648941176470587</v>
      </c>
      <c r="P826">
        <f>IFERROR(E826/G826, 0 )</f>
        <v>83.996875000000003</v>
      </c>
      <c r="Q826" t="s">
        <v>2045</v>
      </c>
      <c r="R826" t="s">
        <v>2046</v>
      </c>
      <c r="S826" s="10">
        <f t="shared" si="24"/>
        <v>40348.208333333336</v>
      </c>
      <c r="T826" s="10">
        <f t="shared" si="25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(E827/D827)</f>
        <v>3.875</v>
      </c>
      <c r="P827">
        <f>IFERROR(E827/G827, 0 )</f>
        <v>88.853503184713375</v>
      </c>
      <c r="Q827" t="s">
        <v>2039</v>
      </c>
      <c r="R827" t="s">
        <v>2050</v>
      </c>
      <c r="S827" s="10">
        <f t="shared" si="24"/>
        <v>42941.208333333328</v>
      </c>
      <c r="T827" s="10">
        <f t="shared" si="25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(E828/D828)</f>
        <v>4.5703571428571426</v>
      </c>
      <c r="P828">
        <f>IFERROR(E828/G828, 0 )</f>
        <v>65.963917525773198</v>
      </c>
      <c r="Q828" t="s">
        <v>2037</v>
      </c>
      <c r="R828" t="s">
        <v>2038</v>
      </c>
      <c r="S828" s="10">
        <f t="shared" si="24"/>
        <v>40525.25</v>
      </c>
      <c r="T828" s="10">
        <f t="shared" si="25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(E829/D829)</f>
        <v>2.6669565217391304</v>
      </c>
      <c r="P829">
        <f>IFERROR(E829/G829, 0 )</f>
        <v>74.804878048780495</v>
      </c>
      <c r="Q829" t="s">
        <v>2039</v>
      </c>
      <c r="R829" t="s">
        <v>2042</v>
      </c>
      <c r="S829" s="10">
        <f t="shared" si="24"/>
        <v>40666.208333333336</v>
      </c>
      <c r="T829" s="10">
        <f t="shared" si="25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(E830/D830)</f>
        <v>0.69</v>
      </c>
      <c r="P830">
        <f>IFERROR(E830/G830, 0 )</f>
        <v>69.98571428571428</v>
      </c>
      <c r="Q830" t="s">
        <v>2037</v>
      </c>
      <c r="R830" t="s">
        <v>2038</v>
      </c>
      <c r="S830" s="10">
        <f t="shared" si="24"/>
        <v>43340.208333333328</v>
      </c>
      <c r="T830" s="10">
        <f t="shared" si="25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(E831/D831)</f>
        <v>0.51343749999999999</v>
      </c>
      <c r="P831">
        <f>IFERROR(E831/G831, 0 )</f>
        <v>32.006493506493506</v>
      </c>
      <c r="Q831" t="s">
        <v>2037</v>
      </c>
      <c r="R831" t="s">
        <v>2038</v>
      </c>
      <c r="S831" s="10">
        <f t="shared" si="24"/>
        <v>42164.208333333328</v>
      </c>
      <c r="T831" s="10">
        <f t="shared" si="25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(E832/D832)</f>
        <v>1.1710526315789473E-2</v>
      </c>
      <c r="P832">
        <f>IFERROR(E832/G832, 0 )</f>
        <v>64.727272727272734</v>
      </c>
      <c r="Q832" t="s">
        <v>2037</v>
      </c>
      <c r="R832" t="s">
        <v>2038</v>
      </c>
      <c r="S832" s="10">
        <f t="shared" si="24"/>
        <v>43103.25</v>
      </c>
      <c r="T832" s="10">
        <f t="shared" si="25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(E833/D833)</f>
        <v>1.089773429454171</v>
      </c>
      <c r="P833">
        <f>IFERROR(E833/G833, 0 )</f>
        <v>24.998110087408456</v>
      </c>
      <c r="Q833" t="s">
        <v>2052</v>
      </c>
      <c r="R833" t="s">
        <v>2053</v>
      </c>
      <c r="S833" s="10">
        <f t="shared" si="24"/>
        <v>40994.208333333336</v>
      </c>
      <c r="T833" s="10">
        <f t="shared" si="25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(E834/D834)</f>
        <v>3.1517592592592591</v>
      </c>
      <c r="P834">
        <f>IFERROR(E834/G834, 0 )</f>
        <v>104.97764070932922</v>
      </c>
      <c r="Q834" t="s">
        <v>2045</v>
      </c>
      <c r="R834" t="s">
        <v>2057</v>
      </c>
      <c r="S834" s="10">
        <f t="shared" si="24"/>
        <v>42299.208333333328</v>
      </c>
      <c r="T834" s="10">
        <f t="shared" si="25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(E835/D835)</f>
        <v>1.5769117647058823</v>
      </c>
      <c r="P835">
        <f>IFERROR(E835/G835, 0 )</f>
        <v>64.987878787878785</v>
      </c>
      <c r="Q835" t="s">
        <v>2045</v>
      </c>
      <c r="R835" t="s">
        <v>2057</v>
      </c>
      <c r="S835" s="10">
        <f t="shared" ref="S835:S898" si="26">(((J835/60)/60)/24)+DATE(1970,1,1)</f>
        <v>40588.25</v>
      </c>
      <c r="T835" s="10">
        <f t="shared" ref="T835:T898" si="27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(E836/D836)</f>
        <v>1.5380821917808218</v>
      </c>
      <c r="P836">
        <f>IFERROR(E836/G836, 0 )</f>
        <v>94.352941176470594</v>
      </c>
      <c r="Q836" t="s">
        <v>2037</v>
      </c>
      <c r="R836" t="s">
        <v>2038</v>
      </c>
      <c r="S836" s="10">
        <f t="shared" si="26"/>
        <v>41448.208333333336</v>
      </c>
      <c r="T836" s="10">
        <f t="shared" si="27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(E837/D837)</f>
        <v>0.89738979118329465</v>
      </c>
      <c r="P837">
        <f>IFERROR(E837/G837, 0 )</f>
        <v>44.001706484641637</v>
      </c>
      <c r="Q837" t="s">
        <v>2035</v>
      </c>
      <c r="R837" t="s">
        <v>2036</v>
      </c>
      <c r="S837" s="10">
        <f t="shared" si="26"/>
        <v>42063.25</v>
      </c>
      <c r="T837" s="10">
        <f t="shared" si="27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(E838/D838)</f>
        <v>0.75135802469135804</v>
      </c>
      <c r="P838">
        <f>IFERROR(E838/G838, 0 )</f>
        <v>64.744680851063833</v>
      </c>
      <c r="Q838" t="s">
        <v>2033</v>
      </c>
      <c r="R838" t="s">
        <v>2043</v>
      </c>
      <c r="S838" s="10">
        <f t="shared" si="26"/>
        <v>40214.25</v>
      </c>
      <c r="T838" s="10">
        <f t="shared" si="27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(E839/D839)</f>
        <v>8.5288135593220336</v>
      </c>
      <c r="P839">
        <f>IFERROR(E839/G839, 0 )</f>
        <v>84.00667779632721</v>
      </c>
      <c r="Q839" t="s">
        <v>2033</v>
      </c>
      <c r="R839" t="s">
        <v>2056</v>
      </c>
      <c r="S839" s="10">
        <f t="shared" si="26"/>
        <v>40629.208333333336</v>
      </c>
      <c r="T839" s="10">
        <f t="shared" si="27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(E840/D840)</f>
        <v>1.3890625000000001</v>
      </c>
      <c r="P840">
        <f>IFERROR(E840/G840, 0 )</f>
        <v>34.061302681992338</v>
      </c>
      <c r="Q840" t="s">
        <v>2037</v>
      </c>
      <c r="R840" t="s">
        <v>2038</v>
      </c>
      <c r="S840" s="10">
        <f t="shared" si="26"/>
        <v>43370.208333333328</v>
      </c>
      <c r="T840" s="10">
        <f t="shared" si="27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(E841/D841)</f>
        <v>1.9018181818181819</v>
      </c>
      <c r="P841">
        <f>IFERROR(E841/G841, 0 )</f>
        <v>93.273885350318466</v>
      </c>
      <c r="Q841" t="s">
        <v>2039</v>
      </c>
      <c r="R841" t="s">
        <v>2040</v>
      </c>
      <c r="S841" s="10">
        <f t="shared" si="26"/>
        <v>41715.208333333336</v>
      </c>
      <c r="T841" s="10">
        <f t="shared" si="27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(E842/D842)</f>
        <v>1.0024333619948409</v>
      </c>
      <c r="P842">
        <f>IFERROR(E842/G842, 0 )</f>
        <v>32.998301726577978</v>
      </c>
      <c r="Q842" t="s">
        <v>2037</v>
      </c>
      <c r="R842" t="s">
        <v>2038</v>
      </c>
      <c r="S842" s="10">
        <f t="shared" si="26"/>
        <v>41836.208333333336</v>
      </c>
      <c r="T842" s="10">
        <f t="shared" si="27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(E843/D843)</f>
        <v>1.4275824175824177</v>
      </c>
      <c r="P843">
        <f>IFERROR(E843/G843, 0 )</f>
        <v>83.812903225806451</v>
      </c>
      <c r="Q843" t="s">
        <v>2035</v>
      </c>
      <c r="R843" t="s">
        <v>2036</v>
      </c>
      <c r="S843" s="10">
        <f t="shared" si="26"/>
        <v>42419.25</v>
      </c>
      <c r="T843" s="10">
        <f t="shared" si="27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(E844/D844)</f>
        <v>5.6313333333333331</v>
      </c>
      <c r="P844">
        <f>IFERROR(E844/G844, 0 )</f>
        <v>63.992424242424242</v>
      </c>
      <c r="Q844" t="s">
        <v>2035</v>
      </c>
      <c r="R844" t="s">
        <v>2044</v>
      </c>
      <c r="S844" s="10">
        <f t="shared" si="26"/>
        <v>43266.208333333328</v>
      </c>
      <c r="T844" s="10">
        <f t="shared" si="27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(E845/D845)</f>
        <v>0.30715909090909088</v>
      </c>
      <c r="P845">
        <f>IFERROR(E845/G845, 0 )</f>
        <v>81.909090909090907</v>
      </c>
      <c r="Q845" t="s">
        <v>2052</v>
      </c>
      <c r="R845" t="s">
        <v>2053</v>
      </c>
      <c r="S845" s="10">
        <f t="shared" si="26"/>
        <v>43338.208333333328</v>
      </c>
      <c r="T845" s="10">
        <f t="shared" si="27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(E846/D846)</f>
        <v>0.99397727272727276</v>
      </c>
      <c r="P846">
        <f>IFERROR(E846/G846, 0 )</f>
        <v>93.053191489361708</v>
      </c>
      <c r="Q846" t="s">
        <v>2039</v>
      </c>
      <c r="R846" t="s">
        <v>2040</v>
      </c>
      <c r="S846" s="10">
        <f t="shared" si="26"/>
        <v>40930.25</v>
      </c>
      <c r="T846" s="10">
        <f t="shared" si="27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(E847/D847)</f>
        <v>1.9754935622317598</v>
      </c>
      <c r="P847">
        <f>IFERROR(E847/G847, 0 )</f>
        <v>101.98449039881831</v>
      </c>
      <c r="Q847" t="s">
        <v>2035</v>
      </c>
      <c r="R847" t="s">
        <v>2036</v>
      </c>
      <c r="S847" s="10">
        <f t="shared" si="26"/>
        <v>43235.208333333328</v>
      </c>
      <c r="T847" s="10">
        <f t="shared" si="27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(E848/D848)</f>
        <v>5.085</v>
      </c>
      <c r="P848">
        <f>IFERROR(E848/G848, 0 )</f>
        <v>105.9375</v>
      </c>
      <c r="Q848" t="s">
        <v>2035</v>
      </c>
      <c r="R848" t="s">
        <v>2036</v>
      </c>
      <c r="S848" s="10">
        <f t="shared" si="26"/>
        <v>43302.208333333328</v>
      </c>
      <c r="T848" s="10">
        <f t="shared" si="27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(E849/D849)</f>
        <v>2.3774468085106384</v>
      </c>
      <c r="P849">
        <f>IFERROR(E849/G849, 0 )</f>
        <v>101.58181818181818</v>
      </c>
      <c r="Q849" t="s">
        <v>2031</v>
      </c>
      <c r="R849" t="s">
        <v>2032</v>
      </c>
      <c r="S849" s="10">
        <f t="shared" si="26"/>
        <v>43107.25</v>
      </c>
      <c r="T849" s="10">
        <f t="shared" si="27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(E850/D850)</f>
        <v>3.3846875000000001</v>
      </c>
      <c r="P850">
        <f>IFERROR(E850/G850, 0 )</f>
        <v>62.970930232558139</v>
      </c>
      <c r="Q850" t="s">
        <v>2039</v>
      </c>
      <c r="R850" t="s">
        <v>2042</v>
      </c>
      <c r="S850" s="10">
        <f t="shared" si="26"/>
        <v>40341.208333333336</v>
      </c>
      <c r="T850" s="10">
        <f t="shared" si="27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(E851/D851)</f>
        <v>1.3308955223880596</v>
      </c>
      <c r="P851">
        <f>IFERROR(E851/G851, 0 )</f>
        <v>29.045602605863191</v>
      </c>
      <c r="Q851" t="s">
        <v>2033</v>
      </c>
      <c r="R851" t="s">
        <v>2043</v>
      </c>
      <c r="S851" s="10">
        <f t="shared" si="26"/>
        <v>40948.25</v>
      </c>
      <c r="T851" s="10">
        <f t="shared" si="27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(E852/D852)</f>
        <v>0.01</v>
      </c>
      <c r="P852">
        <f>IFERROR(E852/G852, 0 )</f>
        <v>1</v>
      </c>
      <c r="Q852" t="s">
        <v>2033</v>
      </c>
      <c r="R852" t="s">
        <v>2034</v>
      </c>
      <c r="S852" s="10">
        <f t="shared" si="26"/>
        <v>40866.25</v>
      </c>
      <c r="T852" s="10">
        <f t="shared" si="27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(E853/D853)</f>
        <v>2.0779999999999998</v>
      </c>
      <c r="P853">
        <f>IFERROR(E853/G853, 0 )</f>
        <v>77.924999999999997</v>
      </c>
      <c r="Q853" t="s">
        <v>2033</v>
      </c>
      <c r="R853" t="s">
        <v>2041</v>
      </c>
      <c r="S853" s="10">
        <f t="shared" si="26"/>
        <v>41031.208333333336</v>
      </c>
      <c r="T853" s="10">
        <f t="shared" si="27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(E854/D854)</f>
        <v>0.51122448979591839</v>
      </c>
      <c r="P854">
        <f>IFERROR(E854/G854, 0 )</f>
        <v>80.806451612903231</v>
      </c>
      <c r="Q854" t="s">
        <v>2048</v>
      </c>
      <c r="R854" t="s">
        <v>2049</v>
      </c>
      <c r="S854" s="10">
        <f t="shared" si="26"/>
        <v>40740.208333333336</v>
      </c>
      <c r="T854" s="10">
        <f t="shared" si="27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(E855/D855)</f>
        <v>6.5205847953216374</v>
      </c>
      <c r="P855">
        <f>IFERROR(E855/G855, 0 )</f>
        <v>76.006816632583508</v>
      </c>
      <c r="Q855" t="s">
        <v>2033</v>
      </c>
      <c r="R855" t="s">
        <v>2043</v>
      </c>
      <c r="S855" s="10">
        <f t="shared" si="26"/>
        <v>40714.208333333336</v>
      </c>
      <c r="T855" s="10">
        <f t="shared" si="27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(E856/D856)</f>
        <v>1.1363099415204678</v>
      </c>
      <c r="P856">
        <f>IFERROR(E856/G856, 0 )</f>
        <v>72.993613824192337</v>
      </c>
      <c r="Q856" t="s">
        <v>2045</v>
      </c>
      <c r="R856" t="s">
        <v>2051</v>
      </c>
      <c r="S856" s="10">
        <f t="shared" si="26"/>
        <v>43787.25</v>
      </c>
      <c r="T856" s="10">
        <f t="shared" si="27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(E857/D857)</f>
        <v>1.0237606837606839</v>
      </c>
      <c r="P857">
        <f>IFERROR(E857/G857, 0 )</f>
        <v>53</v>
      </c>
      <c r="Q857" t="s">
        <v>2037</v>
      </c>
      <c r="R857" t="s">
        <v>2038</v>
      </c>
      <c r="S857" s="10">
        <f t="shared" si="26"/>
        <v>40712.208333333336</v>
      </c>
      <c r="T857" s="10">
        <f t="shared" si="27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(E858/D858)</f>
        <v>3.5658333333333334</v>
      </c>
      <c r="P858">
        <f>IFERROR(E858/G858, 0 )</f>
        <v>54.164556962025316</v>
      </c>
      <c r="Q858" t="s">
        <v>2031</v>
      </c>
      <c r="R858" t="s">
        <v>2032</v>
      </c>
      <c r="S858" s="10">
        <f t="shared" si="26"/>
        <v>41023.208333333336</v>
      </c>
      <c r="T858" s="10">
        <f t="shared" si="27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(E859/D859)</f>
        <v>1.3986792452830188</v>
      </c>
      <c r="P859">
        <f>IFERROR(E859/G859, 0 )</f>
        <v>32.946666666666665</v>
      </c>
      <c r="Q859" t="s">
        <v>2039</v>
      </c>
      <c r="R859" t="s">
        <v>2050</v>
      </c>
      <c r="S859" s="10">
        <f t="shared" si="26"/>
        <v>40944.25</v>
      </c>
      <c r="T859" s="10">
        <f t="shared" si="27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(E860/D860)</f>
        <v>0.69450000000000001</v>
      </c>
      <c r="P860">
        <f>IFERROR(E860/G860, 0 )</f>
        <v>79.371428571428567</v>
      </c>
      <c r="Q860" t="s">
        <v>2031</v>
      </c>
      <c r="R860" t="s">
        <v>2032</v>
      </c>
      <c r="S860" s="10">
        <f t="shared" si="26"/>
        <v>43211.208333333328</v>
      </c>
      <c r="T860" s="10">
        <f t="shared" si="27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(E861/D861)</f>
        <v>0.35534246575342465</v>
      </c>
      <c r="P861">
        <f>IFERROR(E861/G861, 0 )</f>
        <v>41.174603174603178</v>
      </c>
      <c r="Q861" t="s">
        <v>2037</v>
      </c>
      <c r="R861" t="s">
        <v>2038</v>
      </c>
      <c r="S861" s="10">
        <f t="shared" si="26"/>
        <v>41334.25</v>
      </c>
      <c r="T861" s="10">
        <f t="shared" si="27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(E862/D862)</f>
        <v>2.5165000000000002</v>
      </c>
      <c r="P862">
        <f>IFERROR(E862/G862, 0 )</f>
        <v>77.430769230769229</v>
      </c>
      <c r="Q862" t="s">
        <v>2035</v>
      </c>
      <c r="R862" t="s">
        <v>2044</v>
      </c>
      <c r="S862" s="10">
        <f t="shared" si="26"/>
        <v>43515.25</v>
      </c>
      <c r="T862" s="10">
        <f t="shared" si="27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(E863/D863)</f>
        <v>1.0587500000000001</v>
      </c>
      <c r="P863">
        <f>IFERROR(E863/G863, 0 )</f>
        <v>57.159509202453989</v>
      </c>
      <c r="Q863" t="s">
        <v>2037</v>
      </c>
      <c r="R863" t="s">
        <v>2038</v>
      </c>
      <c r="S863" s="10">
        <f t="shared" si="26"/>
        <v>40258.208333333336</v>
      </c>
      <c r="T863" s="10">
        <f t="shared" si="27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(E864/D864)</f>
        <v>1.8742857142857143</v>
      </c>
      <c r="P864">
        <f>IFERROR(E864/G864, 0 )</f>
        <v>77.17647058823529</v>
      </c>
      <c r="Q864" t="s">
        <v>2037</v>
      </c>
      <c r="R864" t="s">
        <v>2038</v>
      </c>
      <c r="S864" s="10">
        <f t="shared" si="26"/>
        <v>40756.208333333336</v>
      </c>
      <c r="T864" s="10">
        <f t="shared" si="27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(E865/D865)</f>
        <v>3.8678571428571429</v>
      </c>
      <c r="P865">
        <f>IFERROR(E865/G865, 0 )</f>
        <v>24.953917050691246</v>
      </c>
      <c r="Q865" t="s">
        <v>2039</v>
      </c>
      <c r="R865" t="s">
        <v>2058</v>
      </c>
      <c r="S865" s="10">
        <f t="shared" si="26"/>
        <v>42172.208333333328</v>
      </c>
      <c r="T865" s="10">
        <f t="shared" si="27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(E866/D866)</f>
        <v>3.4707142857142856</v>
      </c>
      <c r="P866">
        <f>IFERROR(E866/G866, 0 )</f>
        <v>97.18</v>
      </c>
      <c r="Q866" t="s">
        <v>2039</v>
      </c>
      <c r="R866" t="s">
        <v>2050</v>
      </c>
      <c r="S866" s="10">
        <f t="shared" si="26"/>
        <v>42601.208333333328</v>
      </c>
      <c r="T866" s="10">
        <f t="shared" si="27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(E867/D867)</f>
        <v>1.8582098765432098</v>
      </c>
      <c r="P867">
        <f>IFERROR(E867/G867, 0 )</f>
        <v>46.000916870415651</v>
      </c>
      <c r="Q867" t="s">
        <v>2037</v>
      </c>
      <c r="R867" t="s">
        <v>2038</v>
      </c>
      <c r="S867" s="10">
        <f t="shared" si="26"/>
        <v>41897.208333333336</v>
      </c>
      <c r="T867" s="10">
        <f t="shared" si="27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(E868/D868)</f>
        <v>0.43241247264770238</v>
      </c>
      <c r="P868">
        <f>IFERROR(E868/G868, 0 )</f>
        <v>88.023385300668153</v>
      </c>
      <c r="Q868" t="s">
        <v>2052</v>
      </c>
      <c r="R868" t="s">
        <v>2053</v>
      </c>
      <c r="S868" s="10">
        <f t="shared" si="26"/>
        <v>40671.208333333336</v>
      </c>
      <c r="T868" s="10">
        <f t="shared" si="27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(E869/D869)</f>
        <v>1.6243749999999999</v>
      </c>
      <c r="P869">
        <f>IFERROR(E869/G869, 0 )</f>
        <v>25.99</v>
      </c>
      <c r="Q869" t="s">
        <v>2031</v>
      </c>
      <c r="R869" t="s">
        <v>2032</v>
      </c>
      <c r="S869" s="10">
        <f t="shared" si="26"/>
        <v>43382.208333333328</v>
      </c>
      <c r="T869" s="10">
        <f t="shared" si="27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(E870/D870)</f>
        <v>1.8484285714285715</v>
      </c>
      <c r="P870">
        <f>IFERROR(E870/G870, 0 )</f>
        <v>102.69047619047619</v>
      </c>
      <c r="Q870" t="s">
        <v>2037</v>
      </c>
      <c r="R870" t="s">
        <v>2038</v>
      </c>
      <c r="S870" s="10">
        <f t="shared" si="26"/>
        <v>41559.208333333336</v>
      </c>
      <c r="T870" s="10">
        <f t="shared" si="27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(E871/D871)</f>
        <v>0.23703520691785052</v>
      </c>
      <c r="P871">
        <f>IFERROR(E871/G871, 0 )</f>
        <v>72.958174904942965</v>
      </c>
      <c r="Q871" t="s">
        <v>2039</v>
      </c>
      <c r="R871" t="s">
        <v>2042</v>
      </c>
      <c r="S871" s="10">
        <f t="shared" si="26"/>
        <v>40350.208333333336</v>
      </c>
      <c r="T871" s="10">
        <f t="shared" si="27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(E872/D872)</f>
        <v>0.89870129870129867</v>
      </c>
      <c r="P872">
        <f>IFERROR(E872/G872, 0 )</f>
        <v>57.190082644628099</v>
      </c>
      <c r="Q872" t="s">
        <v>2037</v>
      </c>
      <c r="R872" t="s">
        <v>2038</v>
      </c>
      <c r="S872" s="10">
        <f t="shared" si="26"/>
        <v>42240.208333333328</v>
      </c>
      <c r="T872" s="10">
        <f t="shared" si="27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(E873/D873)</f>
        <v>2.7260419580419581</v>
      </c>
      <c r="P873">
        <f>IFERROR(E873/G873, 0 )</f>
        <v>84.013793103448279</v>
      </c>
      <c r="Q873" t="s">
        <v>2037</v>
      </c>
      <c r="R873" t="s">
        <v>2038</v>
      </c>
      <c r="S873" s="10">
        <f t="shared" si="26"/>
        <v>43040.208333333328</v>
      </c>
      <c r="T873" s="10">
        <f t="shared" si="27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(E874/D874)</f>
        <v>1.7004255319148935</v>
      </c>
      <c r="P874">
        <f>IFERROR(E874/G874, 0 )</f>
        <v>98.666666666666671</v>
      </c>
      <c r="Q874" t="s">
        <v>2039</v>
      </c>
      <c r="R874" t="s">
        <v>2061</v>
      </c>
      <c r="S874" s="10">
        <f t="shared" si="26"/>
        <v>43346.208333333328</v>
      </c>
      <c r="T874" s="10">
        <f t="shared" si="27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(E875/D875)</f>
        <v>1.8828503562945369</v>
      </c>
      <c r="P875">
        <f>IFERROR(E875/G875, 0 )</f>
        <v>42.007419183889773</v>
      </c>
      <c r="Q875" t="s">
        <v>2052</v>
      </c>
      <c r="R875" t="s">
        <v>2053</v>
      </c>
      <c r="S875" s="10">
        <f t="shared" si="26"/>
        <v>41647.25</v>
      </c>
      <c r="T875" s="10">
        <f t="shared" si="27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(E876/D876)</f>
        <v>3.4693532338308457</v>
      </c>
      <c r="P876">
        <f>IFERROR(E876/G876, 0 )</f>
        <v>32.002753556677376</v>
      </c>
      <c r="Q876" t="s">
        <v>2052</v>
      </c>
      <c r="R876" t="s">
        <v>2053</v>
      </c>
      <c r="S876" s="10">
        <f t="shared" si="26"/>
        <v>40291.208333333336</v>
      </c>
      <c r="T876" s="10">
        <f t="shared" si="27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(E877/D877)</f>
        <v>0.6917721518987342</v>
      </c>
      <c r="P877">
        <f>IFERROR(E877/G877, 0 )</f>
        <v>81.567164179104481</v>
      </c>
      <c r="Q877" t="s">
        <v>2033</v>
      </c>
      <c r="R877" t="s">
        <v>2034</v>
      </c>
      <c r="S877" s="10">
        <f t="shared" si="26"/>
        <v>40556.25</v>
      </c>
      <c r="T877" s="10">
        <f t="shared" si="27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(E878/D878)</f>
        <v>0.25433734939759034</v>
      </c>
      <c r="P878">
        <f>IFERROR(E878/G878, 0 )</f>
        <v>37.035087719298247</v>
      </c>
      <c r="Q878" t="s">
        <v>2052</v>
      </c>
      <c r="R878" t="s">
        <v>2053</v>
      </c>
      <c r="S878" s="10">
        <f t="shared" si="26"/>
        <v>43624.208333333328</v>
      </c>
      <c r="T878" s="10">
        <f t="shared" si="27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(E879/D879)</f>
        <v>0.77400977995110021</v>
      </c>
      <c r="P879">
        <f>IFERROR(E879/G879, 0 )</f>
        <v>103.033360455655</v>
      </c>
      <c r="Q879" t="s">
        <v>2031</v>
      </c>
      <c r="R879" t="s">
        <v>2032</v>
      </c>
      <c r="S879" s="10">
        <f t="shared" si="26"/>
        <v>42577.208333333328</v>
      </c>
      <c r="T879" s="10">
        <f t="shared" si="27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(E880/D880)</f>
        <v>0.37481481481481482</v>
      </c>
      <c r="P880">
        <f>IFERROR(E880/G880, 0 )</f>
        <v>84.333333333333329</v>
      </c>
      <c r="Q880" t="s">
        <v>2033</v>
      </c>
      <c r="R880" t="s">
        <v>2055</v>
      </c>
      <c r="S880" s="10">
        <f t="shared" si="26"/>
        <v>43845.25</v>
      </c>
      <c r="T880" s="10">
        <f t="shared" si="27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(E881/D881)</f>
        <v>5.4379999999999997</v>
      </c>
      <c r="P881">
        <f>IFERROR(E881/G881, 0 )</f>
        <v>102.60377358490567</v>
      </c>
      <c r="Q881" t="s">
        <v>2045</v>
      </c>
      <c r="R881" t="s">
        <v>2046</v>
      </c>
      <c r="S881" s="10">
        <f t="shared" si="26"/>
        <v>42788.25</v>
      </c>
      <c r="T881" s="10">
        <f t="shared" si="27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(E882/D882)</f>
        <v>2.2852189349112426</v>
      </c>
      <c r="P882">
        <f>IFERROR(E882/G882, 0 )</f>
        <v>79.992129246064621</v>
      </c>
      <c r="Q882" t="s">
        <v>2033</v>
      </c>
      <c r="R882" t="s">
        <v>2041</v>
      </c>
      <c r="S882" s="10">
        <f t="shared" si="26"/>
        <v>43667.208333333328</v>
      </c>
      <c r="T882" s="10">
        <f t="shared" si="27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(E883/D883)</f>
        <v>0.38948339483394834</v>
      </c>
      <c r="P883">
        <f>IFERROR(E883/G883, 0 )</f>
        <v>70.055309734513273</v>
      </c>
      <c r="Q883" t="s">
        <v>2037</v>
      </c>
      <c r="R883" t="s">
        <v>2038</v>
      </c>
      <c r="S883" s="10">
        <f t="shared" si="26"/>
        <v>42194.208333333328</v>
      </c>
      <c r="T883" s="10">
        <f t="shared" si="27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(E884/D884)</f>
        <v>3.7</v>
      </c>
      <c r="P884">
        <f>IFERROR(E884/G884, 0 )</f>
        <v>37</v>
      </c>
      <c r="Q884" t="s">
        <v>2037</v>
      </c>
      <c r="R884" t="s">
        <v>2038</v>
      </c>
      <c r="S884" s="10">
        <f t="shared" si="26"/>
        <v>42025.25</v>
      </c>
      <c r="T884" s="10">
        <f t="shared" si="27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(E885/D885)</f>
        <v>2.3791176470588233</v>
      </c>
      <c r="P885">
        <f>IFERROR(E885/G885, 0 )</f>
        <v>41.911917098445599</v>
      </c>
      <c r="Q885" t="s">
        <v>2039</v>
      </c>
      <c r="R885" t="s">
        <v>2050</v>
      </c>
      <c r="S885" s="10">
        <f t="shared" si="26"/>
        <v>40323.208333333336</v>
      </c>
      <c r="T885" s="10">
        <f t="shared" si="27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(E886/D886)</f>
        <v>0.64036299765807958</v>
      </c>
      <c r="P886">
        <f>IFERROR(E886/G886, 0 )</f>
        <v>57.992576882290564</v>
      </c>
      <c r="Q886" t="s">
        <v>2037</v>
      </c>
      <c r="R886" t="s">
        <v>2038</v>
      </c>
      <c r="S886" s="10">
        <f t="shared" si="26"/>
        <v>41763.208333333336</v>
      </c>
      <c r="T886" s="10">
        <f t="shared" si="27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(E887/D887)</f>
        <v>1.1827777777777777</v>
      </c>
      <c r="P887">
        <f>IFERROR(E887/G887, 0 )</f>
        <v>40.942307692307693</v>
      </c>
      <c r="Q887" t="s">
        <v>2037</v>
      </c>
      <c r="R887" t="s">
        <v>2038</v>
      </c>
      <c r="S887" s="10">
        <f t="shared" si="26"/>
        <v>40335.208333333336</v>
      </c>
      <c r="T887" s="10">
        <f t="shared" si="27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(E888/D888)</f>
        <v>0.84824037184594958</v>
      </c>
      <c r="P888">
        <f>IFERROR(E888/G888, 0 )</f>
        <v>69.9972602739726</v>
      </c>
      <c r="Q888" t="s">
        <v>2033</v>
      </c>
      <c r="R888" t="s">
        <v>2043</v>
      </c>
      <c r="S888" s="10">
        <f t="shared" si="26"/>
        <v>40416.208333333336</v>
      </c>
      <c r="T888" s="10">
        <f t="shared" si="27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(E889/D889)</f>
        <v>0.29346153846153844</v>
      </c>
      <c r="P889">
        <f>IFERROR(E889/G889, 0 )</f>
        <v>73.838709677419359</v>
      </c>
      <c r="Q889" t="s">
        <v>2037</v>
      </c>
      <c r="R889" t="s">
        <v>2038</v>
      </c>
      <c r="S889" s="10">
        <f t="shared" si="26"/>
        <v>42202.208333333328</v>
      </c>
      <c r="T889" s="10">
        <f t="shared" si="27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(E890/D890)</f>
        <v>2.0989655172413793</v>
      </c>
      <c r="P890">
        <f>IFERROR(E890/G890, 0 )</f>
        <v>41.979310344827589</v>
      </c>
      <c r="Q890" t="s">
        <v>2037</v>
      </c>
      <c r="R890" t="s">
        <v>2038</v>
      </c>
      <c r="S890" s="10">
        <f t="shared" si="26"/>
        <v>42836.208333333328</v>
      </c>
      <c r="T890" s="10">
        <f t="shared" si="27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(E891/D891)</f>
        <v>1.697857142857143</v>
      </c>
      <c r="P891">
        <f>IFERROR(E891/G891, 0 )</f>
        <v>77.93442622950819</v>
      </c>
      <c r="Q891" t="s">
        <v>2033</v>
      </c>
      <c r="R891" t="s">
        <v>2041</v>
      </c>
      <c r="S891" s="10">
        <f t="shared" si="26"/>
        <v>41710.208333333336</v>
      </c>
      <c r="T891" s="10">
        <f t="shared" si="27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(E892/D892)</f>
        <v>1.1595907738095239</v>
      </c>
      <c r="P892">
        <f>IFERROR(E892/G892, 0 )</f>
        <v>106.01972789115646</v>
      </c>
      <c r="Q892" t="s">
        <v>2033</v>
      </c>
      <c r="R892" t="s">
        <v>2043</v>
      </c>
      <c r="S892" s="10">
        <f t="shared" si="26"/>
        <v>43640.208333333328</v>
      </c>
      <c r="T892" s="10">
        <f t="shared" si="27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(E893/D893)</f>
        <v>2.5859999999999999</v>
      </c>
      <c r="P893">
        <f>IFERROR(E893/G893, 0 )</f>
        <v>47.018181818181816</v>
      </c>
      <c r="Q893" t="s">
        <v>2039</v>
      </c>
      <c r="R893" t="s">
        <v>2040</v>
      </c>
      <c r="S893" s="10">
        <f t="shared" si="26"/>
        <v>40880.25</v>
      </c>
      <c r="T893" s="10">
        <f t="shared" si="27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(E894/D894)</f>
        <v>2.3058333333333332</v>
      </c>
      <c r="P894">
        <f>IFERROR(E894/G894, 0 )</f>
        <v>76.016483516483518</v>
      </c>
      <c r="Q894" t="s">
        <v>2045</v>
      </c>
      <c r="R894" t="s">
        <v>2057</v>
      </c>
      <c r="S894" s="10">
        <f t="shared" si="26"/>
        <v>40319.208333333336</v>
      </c>
      <c r="T894" s="10">
        <f t="shared" si="27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(E895/D895)</f>
        <v>1.2821428571428573</v>
      </c>
      <c r="P895">
        <f>IFERROR(E895/G895, 0 )</f>
        <v>54.120603015075375</v>
      </c>
      <c r="Q895" t="s">
        <v>2039</v>
      </c>
      <c r="R895" t="s">
        <v>2040</v>
      </c>
      <c r="S895" s="10">
        <f t="shared" si="26"/>
        <v>42170.208333333328</v>
      </c>
      <c r="T895" s="10">
        <f t="shared" si="27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(E896/D896)</f>
        <v>1.8870588235294117</v>
      </c>
      <c r="P896">
        <f>IFERROR(E896/G896, 0 )</f>
        <v>57.285714285714285</v>
      </c>
      <c r="Q896" t="s">
        <v>2039</v>
      </c>
      <c r="R896" t="s">
        <v>2058</v>
      </c>
      <c r="S896" s="10">
        <f t="shared" si="26"/>
        <v>41466.208333333336</v>
      </c>
      <c r="T896" s="10">
        <f t="shared" si="27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(E897/D897)</f>
        <v>6.9511889862327911E-2</v>
      </c>
      <c r="P897">
        <f>IFERROR(E897/G897, 0 )</f>
        <v>103.81308411214954</v>
      </c>
      <c r="Q897" t="s">
        <v>2037</v>
      </c>
      <c r="R897" t="s">
        <v>2038</v>
      </c>
      <c r="S897" s="10">
        <f t="shared" si="26"/>
        <v>43134.25</v>
      </c>
      <c r="T897" s="10">
        <f t="shared" si="27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(E898/D898)</f>
        <v>7.7443434343434348</v>
      </c>
      <c r="P898">
        <f>IFERROR(E898/G898, 0 )</f>
        <v>105.02602739726028</v>
      </c>
      <c r="Q898" t="s">
        <v>2031</v>
      </c>
      <c r="R898" t="s">
        <v>2032</v>
      </c>
      <c r="S898" s="10">
        <f t="shared" si="26"/>
        <v>40738.208333333336</v>
      </c>
      <c r="T898" s="10">
        <f t="shared" si="27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(E899/D899)</f>
        <v>0.27693181818181817</v>
      </c>
      <c r="P899">
        <f>IFERROR(E899/G899, 0 )</f>
        <v>90.259259259259252</v>
      </c>
      <c r="Q899" t="s">
        <v>2037</v>
      </c>
      <c r="R899" t="s">
        <v>2038</v>
      </c>
      <c r="S899" s="10">
        <f t="shared" ref="S899:S962" si="28">(((J899/60)/60)/24)+DATE(1970,1,1)</f>
        <v>43583.208333333328</v>
      </c>
      <c r="T899" s="10">
        <f t="shared" ref="T899:T962" si="2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(E900/D900)</f>
        <v>0.52479620323841425</v>
      </c>
      <c r="P900">
        <f>IFERROR(E900/G900, 0 )</f>
        <v>76.978705978705975</v>
      </c>
      <c r="Q900" t="s">
        <v>2039</v>
      </c>
      <c r="R900" t="s">
        <v>2040</v>
      </c>
      <c r="S900" s="10">
        <f t="shared" si="28"/>
        <v>43815.25</v>
      </c>
      <c r="T900" s="10">
        <f t="shared" si="2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(E901/D901)</f>
        <v>4.0709677419354842</v>
      </c>
      <c r="P901">
        <f>IFERROR(E901/G901, 0 )</f>
        <v>102.60162601626017</v>
      </c>
      <c r="Q901" t="s">
        <v>2033</v>
      </c>
      <c r="R901" t="s">
        <v>2056</v>
      </c>
      <c r="S901" s="10">
        <f t="shared" si="28"/>
        <v>41554.208333333336</v>
      </c>
      <c r="T901" s="10">
        <f t="shared" si="2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(E902/D902)</f>
        <v>0.02</v>
      </c>
      <c r="P902">
        <f>IFERROR(E902/G902, 0 )</f>
        <v>2</v>
      </c>
      <c r="Q902" t="s">
        <v>2035</v>
      </c>
      <c r="R902" t="s">
        <v>2036</v>
      </c>
      <c r="S902" s="10">
        <f t="shared" si="28"/>
        <v>41901.208333333336</v>
      </c>
      <c r="T902" s="10">
        <f t="shared" si="2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(E903/D903)</f>
        <v>1.5617857142857143</v>
      </c>
      <c r="P903">
        <f>IFERROR(E903/G903, 0 )</f>
        <v>55.0062893081761</v>
      </c>
      <c r="Q903" t="s">
        <v>2033</v>
      </c>
      <c r="R903" t="s">
        <v>2034</v>
      </c>
      <c r="S903" s="10">
        <f t="shared" si="28"/>
        <v>43298.208333333328</v>
      </c>
      <c r="T903" s="10">
        <f t="shared" si="2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(E904/D904)</f>
        <v>2.5242857142857145</v>
      </c>
      <c r="P904">
        <f>IFERROR(E904/G904, 0 )</f>
        <v>32.127272727272725</v>
      </c>
      <c r="Q904" t="s">
        <v>2035</v>
      </c>
      <c r="R904" t="s">
        <v>2036</v>
      </c>
      <c r="S904" s="10">
        <f t="shared" si="28"/>
        <v>42399.25</v>
      </c>
      <c r="T904" s="10">
        <f t="shared" si="2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(E905/D905)</f>
        <v>1.729268292682927E-2</v>
      </c>
      <c r="P905">
        <f>IFERROR(E905/G905, 0 )</f>
        <v>50.642857142857146</v>
      </c>
      <c r="Q905" t="s">
        <v>2045</v>
      </c>
      <c r="R905" t="s">
        <v>2046</v>
      </c>
      <c r="S905" s="10">
        <f t="shared" si="28"/>
        <v>41034.208333333336</v>
      </c>
      <c r="T905" s="10">
        <f t="shared" si="2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(E906/D906)</f>
        <v>0.12230769230769231</v>
      </c>
      <c r="P906">
        <f>IFERROR(E906/G906, 0 )</f>
        <v>49.6875</v>
      </c>
      <c r="Q906" t="s">
        <v>2045</v>
      </c>
      <c r="R906" t="s">
        <v>2054</v>
      </c>
      <c r="S906" s="10">
        <f t="shared" si="28"/>
        <v>41186.208333333336</v>
      </c>
      <c r="T906" s="10">
        <f t="shared" si="2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(E907/D907)</f>
        <v>1.6398734177215191</v>
      </c>
      <c r="P907">
        <f>IFERROR(E907/G907, 0 )</f>
        <v>54.894067796610166</v>
      </c>
      <c r="Q907" t="s">
        <v>2037</v>
      </c>
      <c r="R907" t="s">
        <v>2038</v>
      </c>
      <c r="S907" s="10">
        <f t="shared" si="28"/>
        <v>41536.208333333336</v>
      </c>
      <c r="T907" s="10">
        <f t="shared" si="2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(E908/D908)</f>
        <v>1.6298181818181818</v>
      </c>
      <c r="P908">
        <f>IFERROR(E908/G908, 0 )</f>
        <v>46.931937172774866</v>
      </c>
      <c r="Q908" t="s">
        <v>2039</v>
      </c>
      <c r="R908" t="s">
        <v>2040</v>
      </c>
      <c r="S908" s="10">
        <f t="shared" si="28"/>
        <v>42868.208333333328</v>
      </c>
      <c r="T908" s="10">
        <f t="shared" si="2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(E909/D909)</f>
        <v>0.20252747252747252</v>
      </c>
      <c r="P909">
        <f>IFERROR(E909/G909, 0 )</f>
        <v>44.951219512195124</v>
      </c>
      <c r="Q909" t="s">
        <v>2037</v>
      </c>
      <c r="R909" t="s">
        <v>2038</v>
      </c>
      <c r="S909" s="10">
        <f t="shared" si="28"/>
        <v>40660.208333333336</v>
      </c>
      <c r="T909" s="10">
        <f t="shared" si="2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(E910/D910)</f>
        <v>3.1924083769633507</v>
      </c>
      <c r="P910">
        <f>IFERROR(E910/G910, 0 )</f>
        <v>30.99898322318251</v>
      </c>
      <c r="Q910" t="s">
        <v>2048</v>
      </c>
      <c r="R910" t="s">
        <v>2049</v>
      </c>
      <c r="S910" s="10">
        <f t="shared" si="28"/>
        <v>41031.208333333336</v>
      </c>
      <c r="T910" s="10">
        <f t="shared" si="2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(E911/D911)</f>
        <v>4.7894444444444444</v>
      </c>
      <c r="P911">
        <f>IFERROR(E911/G911, 0 )</f>
        <v>107.7625</v>
      </c>
      <c r="Q911" t="s">
        <v>2037</v>
      </c>
      <c r="R911" t="s">
        <v>2038</v>
      </c>
      <c r="S911" s="10">
        <f t="shared" si="28"/>
        <v>43255.208333333328</v>
      </c>
      <c r="T911" s="10">
        <f t="shared" si="2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(E912/D912)</f>
        <v>0.19556634304207121</v>
      </c>
      <c r="P912">
        <f>IFERROR(E912/G912, 0 )</f>
        <v>102.07770270270271</v>
      </c>
      <c r="Q912" t="s">
        <v>2037</v>
      </c>
      <c r="R912" t="s">
        <v>2038</v>
      </c>
      <c r="S912" s="10">
        <f t="shared" si="28"/>
        <v>42026.25</v>
      </c>
      <c r="T912" s="10">
        <f t="shared" si="2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(E913/D913)</f>
        <v>1.9894827586206896</v>
      </c>
      <c r="P913">
        <f>IFERROR(E913/G913, 0 )</f>
        <v>24.976190476190474</v>
      </c>
      <c r="Q913" t="s">
        <v>2035</v>
      </c>
      <c r="R913" t="s">
        <v>2036</v>
      </c>
      <c r="S913" s="10">
        <f t="shared" si="28"/>
        <v>43717.208333333328</v>
      </c>
      <c r="T913" s="10">
        <f t="shared" si="2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(E914/D914)</f>
        <v>7.95</v>
      </c>
      <c r="P914">
        <f>IFERROR(E914/G914, 0 )</f>
        <v>79.944134078212286</v>
      </c>
      <c r="Q914" t="s">
        <v>2039</v>
      </c>
      <c r="R914" t="s">
        <v>2042</v>
      </c>
      <c r="S914" s="10">
        <f t="shared" si="28"/>
        <v>41157.208333333336</v>
      </c>
      <c r="T914" s="10">
        <f t="shared" si="2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(E915/D915)</f>
        <v>0.50621082621082625</v>
      </c>
      <c r="P915">
        <f>IFERROR(E915/G915, 0 )</f>
        <v>67.946462715105156</v>
      </c>
      <c r="Q915" t="s">
        <v>2039</v>
      </c>
      <c r="R915" t="s">
        <v>2042</v>
      </c>
      <c r="S915" s="10">
        <f t="shared" si="28"/>
        <v>43597.208333333328</v>
      </c>
      <c r="T915" s="10">
        <f t="shared" si="2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(E916/D916)</f>
        <v>0.57437499999999997</v>
      </c>
      <c r="P916">
        <f>IFERROR(E916/G916, 0 )</f>
        <v>26.070921985815602</v>
      </c>
      <c r="Q916" t="s">
        <v>2037</v>
      </c>
      <c r="R916" t="s">
        <v>2038</v>
      </c>
      <c r="S916" s="10">
        <f t="shared" si="28"/>
        <v>41490.208333333336</v>
      </c>
      <c r="T916" s="10">
        <f t="shared" si="2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(E917/D917)</f>
        <v>1.5562827640984909</v>
      </c>
      <c r="P917">
        <f>IFERROR(E917/G917, 0 )</f>
        <v>105.0032154340836</v>
      </c>
      <c r="Q917" t="s">
        <v>2039</v>
      </c>
      <c r="R917" t="s">
        <v>2058</v>
      </c>
      <c r="S917" s="10">
        <f t="shared" si="28"/>
        <v>42976.208333333328</v>
      </c>
      <c r="T917" s="10">
        <f t="shared" si="2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(E918/D918)</f>
        <v>0.36297297297297298</v>
      </c>
      <c r="P918">
        <f>IFERROR(E918/G918, 0 )</f>
        <v>25.826923076923077</v>
      </c>
      <c r="Q918" t="s">
        <v>2052</v>
      </c>
      <c r="R918" t="s">
        <v>2053</v>
      </c>
      <c r="S918" s="10">
        <f t="shared" si="28"/>
        <v>41991.25</v>
      </c>
      <c r="T918" s="10">
        <f t="shared" si="2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(E919/D919)</f>
        <v>0.58250000000000002</v>
      </c>
      <c r="P919">
        <f>IFERROR(E919/G919, 0 )</f>
        <v>77.666666666666671</v>
      </c>
      <c r="Q919" t="s">
        <v>2039</v>
      </c>
      <c r="R919" t="s">
        <v>2050</v>
      </c>
      <c r="S919" s="10">
        <f t="shared" si="28"/>
        <v>40722.208333333336</v>
      </c>
      <c r="T919" s="10">
        <f t="shared" si="2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(E920/D920)</f>
        <v>2.3739473684210526</v>
      </c>
      <c r="P920">
        <f>IFERROR(E920/G920, 0 )</f>
        <v>57.82692307692308</v>
      </c>
      <c r="Q920" t="s">
        <v>2045</v>
      </c>
      <c r="R920" t="s">
        <v>2054</v>
      </c>
      <c r="S920" s="10">
        <f t="shared" si="28"/>
        <v>41117.208333333336</v>
      </c>
      <c r="T920" s="10">
        <f t="shared" si="2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(E921/D921)</f>
        <v>0.58750000000000002</v>
      </c>
      <c r="P921">
        <f>IFERROR(E921/G921, 0 )</f>
        <v>92.955555555555549</v>
      </c>
      <c r="Q921" t="s">
        <v>2037</v>
      </c>
      <c r="R921" t="s">
        <v>2038</v>
      </c>
      <c r="S921" s="10">
        <f t="shared" si="28"/>
        <v>43022.208333333328</v>
      </c>
      <c r="T921" s="10">
        <f t="shared" si="2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(E922/D922)</f>
        <v>1.8256603773584905</v>
      </c>
      <c r="P922">
        <f>IFERROR(E922/G922, 0 )</f>
        <v>37.945098039215686</v>
      </c>
      <c r="Q922" t="s">
        <v>2039</v>
      </c>
      <c r="R922" t="s">
        <v>2047</v>
      </c>
      <c r="S922" s="10">
        <f t="shared" si="28"/>
        <v>43503.25</v>
      </c>
      <c r="T922" s="10">
        <f t="shared" si="2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(E923/D923)</f>
        <v>7.5436408977556111E-3</v>
      </c>
      <c r="P923">
        <f>IFERROR(E923/G923, 0 )</f>
        <v>31.842105263157894</v>
      </c>
      <c r="Q923" t="s">
        <v>2035</v>
      </c>
      <c r="R923" t="s">
        <v>2036</v>
      </c>
      <c r="S923" s="10">
        <f t="shared" si="28"/>
        <v>40951.25</v>
      </c>
      <c r="T923" s="10">
        <f t="shared" si="2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(E924/D924)</f>
        <v>1.7595330739299611</v>
      </c>
      <c r="P924">
        <f>IFERROR(E924/G924, 0 )</f>
        <v>40</v>
      </c>
      <c r="Q924" t="s">
        <v>2033</v>
      </c>
      <c r="R924" t="s">
        <v>2060</v>
      </c>
      <c r="S924" s="10">
        <f t="shared" si="28"/>
        <v>43443.25</v>
      </c>
      <c r="T924" s="10">
        <f t="shared" si="2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(E925/D925)</f>
        <v>2.3788235294117648</v>
      </c>
      <c r="P925">
        <f>IFERROR(E925/G925, 0 )</f>
        <v>101.1</v>
      </c>
      <c r="Q925" t="s">
        <v>2037</v>
      </c>
      <c r="R925" t="s">
        <v>2038</v>
      </c>
      <c r="S925" s="10">
        <f t="shared" si="28"/>
        <v>40373.208333333336</v>
      </c>
      <c r="T925" s="10">
        <f t="shared" si="2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(E926/D926)</f>
        <v>4.8805076142131982</v>
      </c>
      <c r="P926">
        <f>IFERROR(E926/G926, 0 )</f>
        <v>84.006989951944078</v>
      </c>
      <c r="Q926" t="s">
        <v>2037</v>
      </c>
      <c r="R926" t="s">
        <v>2038</v>
      </c>
      <c r="S926" s="10">
        <f t="shared" si="28"/>
        <v>43769.208333333328</v>
      </c>
      <c r="T926" s="10">
        <f t="shared" si="2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(E927/D927)</f>
        <v>2.2406666666666668</v>
      </c>
      <c r="P927">
        <f>IFERROR(E927/G927, 0 )</f>
        <v>103.41538461538461</v>
      </c>
      <c r="Q927" t="s">
        <v>2037</v>
      </c>
      <c r="R927" t="s">
        <v>2038</v>
      </c>
      <c r="S927" s="10">
        <f t="shared" si="28"/>
        <v>43000.208333333328</v>
      </c>
      <c r="T927" s="10">
        <f t="shared" si="2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(E928/D928)</f>
        <v>0.18126436781609195</v>
      </c>
      <c r="P928">
        <f>IFERROR(E928/G928, 0 )</f>
        <v>105.13333333333334</v>
      </c>
      <c r="Q928" t="s">
        <v>2031</v>
      </c>
      <c r="R928" t="s">
        <v>2032</v>
      </c>
      <c r="S928" s="10">
        <f t="shared" si="28"/>
        <v>42502.208333333328</v>
      </c>
      <c r="T928" s="10">
        <f t="shared" si="2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(E929/D929)</f>
        <v>0.45847222222222223</v>
      </c>
      <c r="P929">
        <f>IFERROR(E929/G929, 0 )</f>
        <v>89.21621621621621</v>
      </c>
      <c r="Q929" t="s">
        <v>2037</v>
      </c>
      <c r="R929" t="s">
        <v>2038</v>
      </c>
      <c r="S929" s="10">
        <f t="shared" si="28"/>
        <v>41102.208333333336</v>
      </c>
      <c r="T929" s="10">
        <f t="shared" si="2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(E930/D930)</f>
        <v>1.1731541218637993</v>
      </c>
      <c r="P930">
        <f>IFERROR(E930/G930, 0 )</f>
        <v>51.995234312946785</v>
      </c>
      <c r="Q930" t="s">
        <v>2035</v>
      </c>
      <c r="R930" t="s">
        <v>2036</v>
      </c>
      <c r="S930" s="10">
        <f t="shared" si="28"/>
        <v>41637.25</v>
      </c>
      <c r="T930" s="10">
        <f t="shared" si="2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(E931/D931)</f>
        <v>2.173090909090909</v>
      </c>
      <c r="P931">
        <f>IFERROR(E931/G931, 0 )</f>
        <v>64.956521739130437</v>
      </c>
      <c r="Q931" t="s">
        <v>2037</v>
      </c>
      <c r="R931" t="s">
        <v>2038</v>
      </c>
      <c r="S931" s="10">
        <f t="shared" si="28"/>
        <v>42858.208333333328</v>
      </c>
      <c r="T931" s="10">
        <f t="shared" si="2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(E932/D932)</f>
        <v>1.1228571428571428</v>
      </c>
      <c r="P932">
        <f>IFERROR(E932/G932, 0 )</f>
        <v>46.235294117647058</v>
      </c>
      <c r="Q932" t="s">
        <v>2037</v>
      </c>
      <c r="R932" t="s">
        <v>2038</v>
      </c>
      <c r="S932" s="10">
        <f t="shared" si="28"/>
        <v>42060.25</v>
      </c>
      <c r="T932" s="10">
        <f t="shared" si="2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(E933/D933)</f>
        <v>0.72518987341772156</v>
      </c>
      <c r="P933">
        <f>IFERROR(E933/G933, 0 )</f>
        <v>51.151785714285715</v>
      </c>
      <c r="Q933" t="s">
        <v>2037</v>
      </c>
      <c r="R933" t="s">
        <v>2038</v>
      </c>
      <c r="S933" s="10">
        <f t="shared" si="28"/>
        <v>41818.208333333336</v>
      </c>
      <c r="T933" s="10">
        <f t="shared" si="2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(E934/D934)</f>
        <v>2.1230434782608696</v>
      </c>
      <c r="P934">
        <f>IFERROR(E934/G934, 0 )</f>
        <v>33.909722222222221</v>
      </c>
      <c r="Q934" t="s">
        <v>2033</v>
      </c>
      <c r="R934" t="s">
        <v>2034</v>
      </c>
      <c r="S934" s="10">
        <f t="shared" si="28"/>
        <v>41709.208333333336</v>
      </c>
      <c r="T934" s="10">
        <f t="shared" si="2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(E935/D935)</f>
        <v>2.3974657534246577</v>
      </c>
      <c r="P935">
        <f>IFERROR(E935/G935, 0 )</f>
        <v>92.016298633017882</v>
      </c>
      <c r="Q935" t="s">
        <v>2037</v>
      </c>
      <c r="R935" t="s">
        <v>2038</v>
      </c>
      <c r="S935" s="10">
        <f t="shared" si="28"/>
        <v>41372.208333333336</v>
      </c>
      <c r="T935" s="10">
        <f t="shared" si="2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(E936/D936)</f>
        <v>1.8193548387096774</v>
      </c>
      <c r="P936">
        <f>IFERROR(E936/G936, 0 )</f>
        <v>107.42857142857143</v>
      </c>
      <c r="Q936" t="s">
        <v>2037</v>
      </c>
      <c r="R936" t="s">
        <v>2038</v>
      </c>
      <c r="S936" s="10">
        <f t="shared" si="28"/>
        <v>42422.25</v>
      </c>
      <c r="T936" s="10">
        <f t="shared" si="2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(E937/D937)</f>
        <v>1.6413114754098361</v>
      </c>
      <c r="P937">
        <f>IFERROR(E937/G937, 0 )</f>
        <v>75.848484848484844</v>
      </c>
      <c r="Q937" t="s">
        <v>2037</v>
      </c>
      <c r="R937" t="s">
        <v>2038</v>
      </c>
      <c r="S937" s="10">
        <f t="shared" si="28"/>
        <v>42209.208333333328</v>
      </c>
      <c r="T937" s="10">
        <f t="shared" si="2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(E938/D938)</f>
        <v>1.6375968992248063E-2</v>
      </c>
      <c r="P938">
        <f>IFERROR(E938/G938, 0 )</f>
        <v>80.476190476190482</v>
      </c>
      <c r="Q938" t="s">
        <v>2037</v>
      </c>
      <c r="R938" t="s">
        <v>2038</v>
      </c>
      <c r="S938" s="10">
        <f t="shared" si="28"/>
        <v>43668.208333333328</v>
      </c>
      <c r="T938" s="10">
        <f t="shared" si="2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(E939/D939)</f>
        <v>0.49643859649122807</v>
      </c>
      <c r="P939">
        <f>IFERROR(E939/G939, 0 )</f>
        <v>86.978483606557376</v>
      </c>
      <c r="Q939" t="s">
        <v>2039</v>
      </c>
      <c r="R939" t="s">
        <v>2040</v>
      </c>
      <c r="S939" s="10">
        <f t="shared" si="28"/>
        <v>42334.25</v>
      </c>
      <c r="T939" s="10">
        <f t="shared" si="2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(E940/D940)</f>
        <v>1.0970652173913042</v>
      </c>
      <c r="P940">
        <f>IFERROR(E940/G940, 0 )</f>
        <v>105.13541666666667</v>
      </c>
      <c r="Q940" t="s">
        <v>2045</v>
      </c>
      <c r="R940" t="s">
        <v>2051</v>
      </c>
      <c r="S940" s="10">
        <f t="shared" si="28"/>
        <v>43263.208333333328</v>
      </c>
      <c r="T940" s="10">
        <f t="shared" si="2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(E941/D941)</f>
        <v>0.49217948717948717</v>
      </c>
      <c r="P941">
        <f>IFERROR(E941/G941, 0 )</f>
        <v>57.298507462686565</v>
      </c>
      <c r="Q941" t="s">
        <v>2048</v>
      </c>
      <c r="R941" t="s">
        <v>2049</v>
      </c>
      <c r="S941" s="10">
        <f t="shared" si="28"/>
        <v>40670.208333333336</v>
      </c>
      <c r="T941" s="10">
        <f t="shared" si="2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(E942/D942)</f>
        <v>0.62232323232323228</v>
      </c>
      <c r="P942">
        <f>IFERROR(E942/G942, 0 )</f>
        <v>93.348484848484844</v>
      </c>
      <c r="Q942" t="s">
        <v>2035</v>
      </c>
      <c r="R942" t="s">
        <v>2036</v>
      </c>
      <c r="S942" s="10">
        <f t="shared" si="28"/>
        <v>41244.25</v>
      </c>
      <c r="T942" s="10">
        <f t="shared" si="2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(E943/D943)</f>
        <v>0.1305813953488372</v>
      </c>
      <c r="P943">
        <f>IFERROR(E943/G943, 0 )</f>
        <v>71.987179487179489</v>
      </c>
      <c r="Q943" t="s">
        <v>2037</v>
      </c>
      <c r="R943" t="s">
        <v>2038</v>
      </c>
      <c r="S943" s="10">
        <f t="shared" si="28"/>
        <v>40552.25</v>
      </c>
      <c r="T943" s="10">
        <f t="shared" si="2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(E944/D944)</f>
        <v>0.64635416666666667</v>
      </c>
      <c r="P944">
        <f>IFERROR(E944/G944, 0 )</f>
        <v>92.611940298507463</v>
      </c>
      <c r="Q944" t="s">
        <v>2037</v>
      </c>
      <c r="R944" t="s">
        <v>2038</v>
      </c>
      <c r="S944" s="10">
        <f t="shared" si="28"/>
        <v>40568.25</v>
      </c>
      <c r="T944" s="10">
        <f t="shared" si="2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(E945/D945)</f>
        <v>1.5958666666666668</v>
      </c>
      <c r="P945">
        <f>IFERROR(E945/G945, 0 )</f>
        <v>104.99122807017544</v>
      </c>
      <c r="Q945" t="s">
        <v>2031</v>
      </c>
      <c r="R945" t="s">
        <v>2032</v>
      </c>
      <c r="S945" s="10">
        <f t="shared" si="28"/>
        <v>41906.208333333336</v>
      </c>
      <c r="T945" s="10">
        <f t="shared" si="2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(E946/D946)</f>
        <v>0.81420000000000003</v>
      </c>
      <c r="P946">
        <f>IFERROR(E946/G946, 0 )</f>
        <v>30.958174904942965</v>
      </c>
      <c r="Q946" t="s">
        <v>2052</v>
      </c>
      <c r="R946" t="s">
        <v>2053</v>
      </c>
      <c r="S946" s="10">
        <f t="shared" si="28"/>
        <v>42776.25</v>
      </c>
      <c r="T946" s="10">
        <f t="shared" si="2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(E947/D947)</f>
        <v>0.32444767441860467</v>
      </c>
      <c r="P947">
        <f>IFERROR(E947/G947, 0 )</f>
        <v>33.001182732111175</v>
      </c>
      <c r="Q947" t="s">
        <v>2052</v>
      </c>
      <c r="R947" t="s">
        <v>2053</v>
      </c>
      <c r="S947" s="10">
        <f t="shared" si="28"/>
        <v>41004.208333333336</v>
      </c>
      <c r="T947" s="10">
        <f t="shared" si="2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(E948/D948)</f>
        <v>9.9141184124918666E-2</v>
      </c>
      <c r="P948">
        <f>IFERROR(E948/G948, 0 )</f>
        <v>84.187845303867405</v>
      </c>
      <c r="Q948" t="s">
        <v>2037</v>
      </c>
      <c r="R948" t="s">
        <v>2038</v>
      </c>
      <c r="S948" s="10">
        <f t="shared" si="28"/>
        <v>40710.208333333336</v>
      </c>
      <c r="T948" s="10">
        <f t="shared" si="2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(E949/D949)</f>
        <v>0.26694444444444443</v>
      </c>
      <c r="P949">
        <f>IFERROR(E949/G949, 0 )</f>
        <v>73.92307692307692</v>
      </c>
      <c r="Q949" t="s">
        <v>2037</v>
      </c>
      <c r="R949" t="s">
        <v>2038</v>
      </c>
      <c r="S949" s="10">
        <f t="shared" si="28"/>
        <v>41908.208333333336</v>
      </c>
      <c r="T949" s="10">
        <f t="shared" si="2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(E950/D950)</f>
        <v>0.62957446808510642</v>
      </c>
      <c r="P950">
        <f>IFERROR(E950/G950, 0 )</f>
        <v>36.987499999999997</v>
      </c>
      <c r="Q950" t="s">
        <v>2039</v>
      </c>
      <c r="R950" t="s">
        <v>2040</v>
      </c>
      <c r="S950" s="10">
        <f t="shared" si="28"/>
        <v>41985.25</v>
      </c>
      <c r="T950" s="10">
        <f t="shared" si="2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(E951/D951)</f>
        <v>1.6135593220338984</v>
      </c>
      <c r="P951">
        <f>IFERROR(E951/G951, 0 )</f>
        <v>46.896551724137929</v>
      </c>
      <c r="Q951" t="s">
        <v>2035</v>
      </c>
      <c r="R951" t="s">
        <v>2036</v>
      </c>
      <c r="S951" s="10">
        <f t="shared" si="28"/>
        <v>42112.208333333328</v>
      </c>
      <c r="T951" s="10">
        <f t="shared" si="2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(E952/D952)</f>
        <v>0.05</v>
      </c>
      <c r="P952">
        <f>IFERROR(E952/G952, 0 )</f>
        <v>5</v>
      </c>
      <c r="Q952" t="s">
        <v>2037</v>
      </c>
      <c r="R952" t="s">
        <v>2038</v>
      </c>
      <c r="S952" s="10">
        <f t="shared" si="28"/>
        <v>43571.208333333328</v>
      </c>
      <c r="T952" s="10">
        <f t="shared" si="2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(E953/D953)</f>
        <v>10.969379310344827</v>
      </c>
      <c r="P953">
        <f>IFERROR(E953/G953, 0 )</f>
        <v>102.02437459910199</v>
      </c>
      <c r="Q953" t="s">
        <v>2033</v>
      </c>
      <c r="R953" t="s">
        <v>2034</v>
      </c>
      <c r="S953" s="10">
        <f t="shared" si="28"/>
        <v>42730.25</v>
      </c>
      <c r="T953" s="10">
        <f t="shared" si="2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(E954/D954)</f>
        <v>0.70094158075601376</v>
      </c>
      <c r="P954">
        <f>IFERROR(E954/G954, 0 )</f>
        <v>45.007502206531335</v>
      </c>
      <c r="Q954" t="s">
        <v>2039</v>
      </c>
      <c r="R954" t="s">
        <v>2040</v>
      </c>
      <c r="S954" s="10">
        <f t="shared" si="28"/>
        <v>42591.208333333328</v>
      </c>
      <c r="T954" s="10">
        <f t="shared" si="2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(E955/D955)</f>
        <v>0.6</v>
      </c>
      <c r="P955">
        <f>IFERROR(E955/G955, 0 )</f>
        <v>94.285714285714292</v>
      </c>
      <c r="Q955" t="s">
        <v>2039</v>
      </c>
      <c r="R955" t="s">
        <v>2061</v>
      </c>
      <c r="S955" s="10">
        <f t="shared" si="28"/>
        <v>42358.25</v>
      </c>
      <c r="T955" s="10">
        <f t="shared" si="2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(E956/D956)</f>
        <v>3.6709859154929578</v>
      </c>
      <c r="P956">
        <f>IFERROR(E956/G956, 0 )</f>
        <v>101.02325581395348</v>
      </c>
      <c r="Q956" t="s">
        <v>2035</v>
      </c>
      <c r="R956" t="s">
        <v>2036</v>
      </c>
      <c r="S956" s="10">
        <f t="shared" si="28"/>
        <v>41174.208333333336</v>
      </c>
      <c r="T956" s="10">
        <f t="shared" si="2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(E957/D957)</f>
        <v>11.09</v>
      </c>
      <c r="P957">
        <f>IFERROR(E957/G957, 0 )</f>
        <v>97.037499999999994</v>
      </c>
      <c r="Q957" t="s">
        <v>2037</v>
      </c>
      <c r="R957" t="s">
        <v>2038</v>
      </c>
      <c r="S957" s="10">
        <f t="shared" si="28"/>
        <v>41238.25</v>
      </c>
      <c r="T957" s="10">
        <f t="shared" si="2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(E958/D958)</f>
        <v>0.19028784648187633</v>
      </c>
      <c r="P958">
        <f>IFERROR(E958/G958, 0 )</f>
        <v>43.00963855421687</v>
      </c>
      <c r="Q958" t="s">
        <v>2039</v>
      </c>
      <c r="R958" t="s">
        <v>2061</v>
      </c>
      <c r="S958" s="10">
        <f t="shared" si="28"/>
        <v>42360.25</v>
      </c>
      <c r="T958" s="10">
        <f t="shared" si="2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(E959/D959)</f>
        <v>1.2687755102040816</v>
      </c>
      <c r="P959">
        <f>IFERROR(E959/G959, 0 )</f>
        <v>94.916030534351151</v>
      </c>
      <c r="Q959" t="s">
        <v>2037</v>
      </c>
      <c r="R959" t="s">
        <v>2038</v>
      </c>
      <c r="S959" s="10">
        <f t="shared" si="28"/>
        <v>40955.25</v>
      </c>
      <c r="T959" s="10">
        <f t="shared" si="2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(E960/D960)</f>
        <v>7.3463636363636367</v>
      </c>
      <c r="P960">
        <f>IFERROR(E960/G960, 0 )</f>
        <v>72.151785714285708</v>
      </c>
      <c r="Q960" t="s">
        <v>2039</v>
      </c>
      <c r="R960" t="s">
        <v>2047</v>
      </c>
      <c r="S960" s="10">
        <f t="shared" si="28"/>
        <v>40350.208333333336</v>
      </c>
      <c r="T960" s="10">
        <f t="shared" si="2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(E961/D961)</f>
        <v>4.5731034482758622E-2</v>
      </c>
      <c r="P961">
        <f>IFERROR(E961/G961, 0 )</f>
        <v>51.007692307692309</v>
      </c>
      <c r="Q961" t="s">
        <v>2045</v>
      </c>
      <c r="R961" t="s">
        <v>2057</v>
      </c>
      <c r="S961" s="10">
        <f t="shared" si="28"/>
        <v>40357.208333333336</v>
      </c>
      <c r="T961" s="10">
        <f t="shared" si="2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(E962/D962)</f>
        <v>0.85054545454545449</v>
      </c>
      <c r="P962">
        <f>IFERROR(E962/G962, 0 )</f>
        <v>85.054545454545448</v>
      </c>
      <c r="Q962" t="s">
        <v>2035</v>
      </c>
      <c r="R962" t="s">
        <v>2036</v>
      </c>
      <c r="S962" s="10">
        <f t="shared" si="28"/>
        <v>42408.25</v>
      </c>
      <c r="T962" s="10">
        <f t="shared" si="2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(E963/D963)</f>
        <v>1.1929824561403508</v>
      </c>
      <c r="P963">
        <f>IFERROR(E963/G963, 0 )</f>
        <v>43.87096774193548</v>
      </c>
      <c r="Q963" t="s">
        <v>2045</v>
      </c>
      <c r="R963" t="s">
        <v>2057</v>
      </c>
      <c r="S963" s="10">
        <f t="shared" ref="S963:S1001" si="30">(((J963/60)/60)/24)+DATE(1970,1,1)</f>
        <v>40591.25</v>
      </c>
      <c r="T963" s="10">
        <f t="shared" ref="T963:T1001" si="31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(E964/D964)</f>
        <v>2.9602777777777778</v>
      </c>
      <c r="P964">
        <f>IFERROR(E964/G964, 0 )</f>
        <v>40.063909774436091</v>
      </c>
      <c r="Q964" t="s">
        <v>2031</v>
      </c>
      <c r="R964" t="s">
        <v>2032</v>
      </c>
      <c r="S964" s="10">
        <f t="shared" si="30"/>
        <v>41592.25</v>
      </c>
      <c r="T964" s="10">
        <f t="shared" si="31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(E965/D965)</f>
        <v>0.84694915254237291</v>
      </c>
      <c r="P965">
        <f>IFERROR(E965/G965, 0 )</f>
        <v>43.833333333333336</v>
      </c>
      <c r="Q965" t="s">
        <v>2052</v>
      </c>
      <c r="R965" t="s">
        <v>2053</v>
      </c>
      <c r="S965" s="10">
        <f t="shared" si="30"/>
        <v>40607.25</v>
      </c>
      <c r="T965" s="10">
        <f t="shared" si="31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(E966/D966)</f>
        <v>3.5578378378378379</v>
      </c>
      <c r="P966">
        <f>IFERROR(E966/G966, 0 )</f>
        <v>84.92903225806451</v>
      </c>
      <c r="Q966" t="s">
        <v>2037</v>
      </c>
      <c r="R966" t="s">
        <v>2038</v>
      </c>
      <c r="S966" s="10">
        <f t="shared" si="30"/>
        <v>42135.208333333328</v>
      </c>
      <c r="T966" s="10">
        <f t="shared" si="31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(E967/D967)</f>
        <v>3.8640909090909092</v>
      </c>
      <c r="P967">
        <f>IFERROR(E967/G967, 0 )</f>
        <v>41.067632850241544</v>
      </c>
      <c r="Q967" t="s">
        <v>2033</v>
      </c>
      <c r="R967" t="s">
        <v>2034</v>
      </c>
      <c r="S967" s="10">
        <f t="shared" si="30"/>
        <v>40203.25</v>
      </c>
      <c r="T967" s="10">
        <f t="shared" si="31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(E968/D968)</f>
        <v>7.9223529411764702</v>
      </c>
      <c r="P968">
        <f>IFERROR(E968/G968, 0 )</f>
        <v>54.971428571428568</v>
      </c>
      <c r="Q968" t="s">
        <v>2037</v>
      </c>
      <c r="R968" t="s">
        <v>2038</v>
      </c>
      <c r="S968" s="10">
        <f t="shared" si="30"/>
        <v>42901.208333333328</v>
      </c>
      <c r="T968" s="10">
        <f t="shared" si="31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(E969/D969)</f>
        <v>1.3703393665158372</v>
      </c>
      <c r="P969">
        <f>IFERROR(E969/G969, 0 )</f>
        <v>77.010807374443743</v>
      </c>
      <c r="Q969" t="s">
        <v>2033</v>
      </c>
      <c r="R969" t="s">
        <v>2060</v>
      </c>
      <c r="S969" s="10">
        <f t="shared" si="30"/>
        <v>41005.208333333336</v>
      </c>
      <c r="T969" s="10">
        <f t="shared" si="31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(E970/D970)</f>
        <v>3.3820833333333336</v>
      </c>
      <c r="P970">
        <f>IFERROR(E970/G970, 0 )</f>
        <v>71.201754385964918</v>
      </c>
      <c r="Q970" t="s">
        <v>2031</v>
      </c>
      <c r="R970" t="s">
        <v>2032</v>
      </c>
      <c r="S970" s="10">
        <f t="shared" si="30"/>
        <v>40544.25</v>
      </c>
      <c r="T970" s="10">
        <f t="shared" si="31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(E971/D971)</f>
        <v>1.0822784810126582</v>
      </c>
      <c r="P971">
        <f>IFERROR(E971/G971, 0 )</f>
        <v>91.935483870967744</v>
      </c>
      <c r="Q971" t="s">
        <v>2037</v>
      </c>
      <c r="R971" t="s">
        <v>2038</v>
      </c>
      <c r="S971" s="10">
        <f t="shared" si="30"/>
        <v>43821.25</v>
      </c>
      <c r="T971" s="10">
        <f t="shared" si="31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(E972/D972)</f>
        <v>0.60757639620653314</v>
      </c>
      <c r="P972">
        <f>IFERROR(E972/G972, 0 )</f>
        <v>97.069023569023571</v>
      </c>
      <c r="Q972" t="s">
        <v>2037</v>
      </c>
      <c r="R972" t="s">
        <v>2038</v>
      </c>
      <c r="S972" s="10">
        <f t="shared" si="30"/>
        <v>40672.208333333336</v>
      </c>
      <c r="T972" s="10">
        <f t="shared" si="31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(E973/D973)</f>
        <v>0.27725490196078434</v>
      </c>
      <c r="P973">
        <f>IFERROR(E973/G973, 0 )</f>
        <v>58.916666666666664</v>
      </c>
      <c r="Q973" t="s">
        <v>2039</v>
      </c>
      <c r="R973" t="s">
        <v>2058</v>
      </c>
      <c r="S973" s="10">
        <f t="shared" si="30"/>
        <v>41555.208333333336</v>
      </c>
      <c r="T973" s="10">
        <f t="shared" si="31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(E974/D974)</f>
        <v>2.283934426229508</v>
      </c>
      <c r="P974">
        <f>IFERROR(E974/G974, 0 )</f>
        <v>58.015466983938133</v>
      </c>
      <c r="Q974" t="s">
        <v>2035</v>
      </c>
      <c r="R974" t="s">
        <v>2036</v>
      </c>
      <c r="S974" s="10">
        <f t="shared" si="30"/>
        <v>41792.208333333336</v>
      </c>
      <c r="T974" s="10">
        <f t="shared" si="31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(E975/D975)</f>
        <v>0.21615194054500414</v>
      </c>
      <c r="P975">
        <f>IFERROR(E975/G975, 0 )</f>
        <v>103.87301587301587</v>
      </c>
      <c r="Q975" t="s">
        <v>2037</v>
      </c>
      <c r="R975" t="s">
        <v>2038</v>
      </c>
      <c r="S975" s="10">
        <f t="shared" si="30"/>
        <v>40522.25</v>
      </c>
      <c r="T975" s="10">
        <f t="shared" si="31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(E976/D976)</f>
        <v>3.73875</v>
      </c>
      <c r="P976">
        <f>IFERROR(E976/G976, 0 )</f>
        <v>93.46875</v>
      </c>
      <c r="Q976" t="s">
        <v>2033</v>
      </c>
      <c r="R976" t="s">
        <v>2043</v>
      </c>
      <c r="S976" s="10">
        <f t="shared" si="30"/>
        <v>41412.208333333336</v>
      </c>
      <c r="T976" s="10">
        <f t="shared" si="31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(E977/D977)</f>
        <v>1.5492592592592593</v>
      </c>
      <c r="P977">
        <f>IFERROR(E977/G977, 0 )</f>
        <v>61.970370370370368</v>
      </c>
      <c r="Q977" t="s">
        <v>2037</v>
      </c>
      <c r="R977" t="s">
        <v>2038</v>
      </c>
      <c r="S977" s="10">
        <f t="shared" si="30"/>
        <v>42337.25</v>
      </c>
      <c r="T977" s="10">
        <f t="shared" si="31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(E978/D978)</f>
        <v>3.2214999999999998</v>
      </c>
      <c r="P978">
        <f>IFERROR(E978/G978, 0 )</f>
        <v>92.042857142857144</v>
      </c>
      <c r="Q978" t="s">
        <v>2037</v>
      </c>
      <c r="R978" t="s">
        <v>2038</v>
      </c>
      <c r="S978" s="10">
        <f t="shared" si="30"/>
        <v>40571.25</v>
      </c>
      <c r="T978" s="10">
        <f t="shared" si="31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(E979/D979)</f>
        <v>0.73957142857142855</v>
      </c>
      <c r="P979">
        <f>IFERROR(E979/G979, 0 )</f>
        <v>77.268656716417908</v>
      </c>
      <c r="Q979" t="s">
        <v>2031</v>
      </c>
      <c r="R979" t="s">
        <v>2032</v>
      </c>
      <c r="S979" s="10">
        <f t="shared" si="30"/>
        <v>43138.25</v>
      </c>
      <c r="T979" s="10">
        <f t="shared" si="31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(E980/D980)</f>
        <v>8.641</v>
      </c>
      <c r="P980">
        <f>IFERROR(E980/G980, 0 )</f>
        <v>93.923913043478265</v>
      </c>
      <c r="Q980" t="s">
        <v>2048</v>
      </c>
      <c r="R980" t="s">
        <v>2049</v>
      </c>
      <c r="S980" s="10">
        <f t="shared" si="30"/>
        <v>42686.25</v>
      </c>
      <c r="T980" s="10">
        <f t="shared" si="31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(E981/D981)</f>
        <v>1.432624584717608</v>
      </c>
      <c r="P981">
        <f>IFERROR(E981/G981, 0 )</f>
        <v>84.969458128078813</v>
      </c>
      <c r="Q981" t="s">
        <v>2037</v>
      </c>
      <c r="R981" t="s">
        <v>2038</v>
      </c>
      <c r="S981" s="10">
        <f t="shared" si="30"/>
        <v>42078.208333333328</v>
      </c>
      <c r="T981" s="10">
        <f t="shared" si="31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(E982/D982)</f>
        <v>0.40281762295081969</v>
      </c>
      <c r="P982">
        <f>IFERROR(E982/G982, 0 )</f>
        <v>105.97035040431267</v>
      </c>
      <c r="Q982" t="s">
        <v>2045</v>
      </c>
      <c r="R982" t="s">
        <v>2046</v>
      </c>
      <c r="S982" s="10">
        <f t="shared" si="30"/>
        <v>42307.208333333328</v>
      </c>
      <c r="T982" s="10">
        <f t="shared" si="31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(E983/D983)</f>
        <v>1.7822388059701493</v>
      </c>
      <c r="P983">
        <f>IFERROR(E983/G983, 0 )</f>
        <v>36.969040247678016</v>
      </c>
      <c r="Q983" t="s">
        <v>2035</v>
      </c>
      <c r="R983" t="s">
        <v>2036</v>
      </c>
      <c r="S983" s="10">
        <f t="shared" si="30"/>
        <v>43094.25</v>
      </c>
      <c r="T983" s="10">
        <f t="shared" si="31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(E984/D984)</f>
        <v>0.84930555555555554</v>
      </c>
      <c r="P984">
        <f>IFERROR(E984/G984, 0 )</f>
        <v>81.533333333333331</v>
      </c>
      <c r="Q984" t="s">
        <v>2039</v>
      </c>
      <c r="R984" t="s">
        <v>2040</v>
      </c>
      <c r="S984" s="10">
        <f t="shared" si="30"/>
        <v>40743.208333333336</v>
      </c>
      <c r="T984" s="10">
        <f t="shared" si="31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(E985/D985)</f>
        <v>1.4593648334624323</v>
      </c>
      <c r="P985">
        <f>IFERROR(E985/G985, 0 )</f>
        <v>80.999140154772135</v>
      </c>
      <c r="Q985" t="s">
        <v>2039</v>
      </c>
      <c r="R985" t="s">
        <v>2040</v>
      </c>
      <c r="S985" s="10">
        <f t="shared" si="30"/>
        <v>43681.208333333328</v>
      </c>
      <c r="T985" s="10">
        <f t="shared" si="31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(E986/D986)</f>
        <v>1.5246153846153847</v>
      </c>
      <c r="P986">
        <f>IFERROR(E986/G986, 0 )</f>
        <v>26.010498687664043</v>
      </c>
      <c r="Q986" t="s">
        <v>2037</v>
      </c>
      <c r="R986" t="s">
        <v>2038</v>
      </c>
      <c r="S986" s="10">
        <f t="shared" si="30"/>
        <v>43716.208333333328</v>
      </c>
      <c r="T986" s="10">
        <f t="shared" si="31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(E987/D987)</f>
        <v>0.67129542790152408</v>
      </c>
      <c r="P987">
        <f>IFERROR(E987/G987, 0 )</f>
        <v>25.998410896708286</v>
      </c>
      <c r="Q987" t="s">
        <v>2033</v>
      </c>
      <c r="R987" t="s">
        <v>2034</v>
      </c>
      <c r="S987" s="10">
        <f t="shared" si="30"/>
        <v>41614.25</v>
      </c>
      <c r="T987" s="10">
        <f t="shared" si="31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(E988/D988)</f>
        <v>0.40307692307692305</v>
      </c>
      <c r="P988">
        <f>IFERROR(E988/G988, 0 )</f>
        <v>34.173913043478258</v>
      </c>
      <c r="Q988" t="s">
        <v>2033</v>
      </c>
      <c r="R988" t="s">
        <v>2034</v>
      </c>
      <c r="S988" s="10">
        <f t="shared" si="30"/>
        <v>40638.208333333336</v>
      </c>
      <c r="T988" s="10">
        <f t="shared" si="31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(E989/D989)</f>
        <v>2.1679032258064517</v>
      </c>
      <c r="P989">
        <f>IFERROR(E989/G989, 0 )</f>
        <v>28.002083333333335</v>
      </c>
      <c r="Q989" t="s">
        <v>2039</v>
      </c>
      <c r="R989" t="s">
        <v>2040</v>
      </c>
      <c r="S989" s="10">
        <f t="shared" si="30"/>
        <v>42852.208333333328</v>
      </c>
      <c r="T989" s="10">
        <f t="shared" si="31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(E990/D990)</f>
        <v>0.52117021276595743</v>
      </c>
      <c r="P990">
        <f>IFERROR(E990/G990, 0 )</f>
        <v>76.546875</v>
      </c>
      <c r="Q990" t="s">
        <v>2045</v>
      </c>
      <c r="R990" t="s">
        <v>2054</v>
      </c>
      <c r="S990" s="10">
        <f t="shared" si="30"/>
        <v>42686.25</v>
      </c>
      <c r="T990" s="10">
        <f t="shared" si="31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(E991/D991)</f>
        <v>4.9958333333333336</v>
      </c>
      <c r="P991">
        <f>IFERROR(E991/G991, 0 )</f>
        <v>53.053097345132741</v>
      </c>
      <c r="Q991" t="s">
        <v>2045</v>
      </c>
      <c r="R991" t="s">
        <v>2057</v>
      </c>
      <c r="S991" s="10">
        <f t="shared" si="30"/>
        <v>43571.208333333328</v>
      </c>
      <c r="T991" s="10">
        <f t="shared" si="31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(E992/D992)</f>
        <v>0.87679487179487181</v>
      </c>
      <c r="P992">
        <f>IFERROR(E992/G992, 0 )</f>
        <v>106.859375</v>
      </c>
      <c r="Q992" t="s">
        <v>2039</v>
      </c>
      <c r="R992" t="s">
        <v>2042</v>
      </c>
      <c r="S992" s="10">
        <f t="shared" si="30"/>
        <v>42432.25</v>
      </c>
      <c r="T992" s="10">
        <f t="shared" si="31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(E993/D993)</f>
        <v>1.131734693877551</v>
      </c>
      <c r="P993">
        <f>IFERROR(E993/G993, 0 )</f>
        <v>46.020746887966808</v>
      </c>
      <c r="Q993" t="s">
        <v>2033</v>
      </c>
      <c r="R993" t="s">
        <v>2034</v>
      </c>
      <c r="S993" s="10">
        <f t="shared" si="30"/>
        <v>41907.208333333336</v>
      </c>
      <c r="T993" s="10">
        <f t="shared" si="31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(E994/D994)</f>
        <v>4.2654838709677421</v>
      </c>
      <c r="P994">
        <f>IFERROR(E994/G994, 0 )</f>
        <v>100.17424242424242</v>
      </c>
      <c r="Q994" t="s">
        <v>2039</v>
      </c>
      <c r="R994" t="s">
        <v>2042</v>
      </c>
      <c r="S994" s="10">
        <f t="shared" si="30"/>
        <v>43227.208333333328</v>
      </c>
      <c r="T994" s="10">
        <f t="shared" si="31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(E995/D995)</f>
        <v>0.77632653061224488</v>
      </c>
      <c r="P995">
        <f>IFERROR(E995/G995, 0 )</f>
        <v>101.44</v>
      </c>
      <c r="Q995" t="s">
        <v>2052</v>
      </c>
      <c r="R995" t="s">
        <v>2053</v>
      </c>
      <c r="S995" s="10">
        <f t="shared" si="30"/>
        <v>42362.25</v>
      </c>
      <c r="T995" s="10">
        <f t="shared" si="31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(E996/D996)</f>
        <v>0.52496810772501767</v>
      </c>
      <c r="P996">
        <f>IFERROR(E996/G996, 0 )</f>
        <v>87.972684085510693</v>
      </c>
      <c r="Q996" t="s">
        <v>2045</v>
      </c>
      <c r="R996" t="s">
        <v>2057</v>
      </c>
      <c r="S996" s="10">
        <f t="shared" si="30"/>
        <v>41929.208333333336</v>
      </c>
      <c r="T996" s="10">
        <f t="shared" si="31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(E997/D997)</f>
        <v>1.5746762589928058</v>
      </c>
      <c r="P997">
        <f>IFERROR(E997/G997, 0 )</f>
        <v>74.995594713656388</v>
      </c>
      <c r="Q997" t="s">
        <v>2031</v>
      </c>
      <c r="R997" t="s">
        <v>2032</v>
      </c>
      <c r="S997" s="10">
        <f t="shared" si="30"/>
        <v>43408.208333333328</v>
      </c>
      <c r="T997" s="10">
        <f t="shared" si="31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>(E998/D998)</f>
        <v>0.72939393939393937</v>
      </c>
      <c r="P998">
        <f>IFERROR(E998/G998, 0 )</f>
        <v>42.982142857142854</v>
      </c>
      <c r="Q998" t="s">
        <v>2037</v>
      </c>
      <c r="R998" t="s">
        <v>2038</v>
      </c>
      <c r="S998" s="10">
        <f t="shared" si="30"/>
        <v>41276.25</v>
      </c>
      <c r="T998" s="10">
        <f t="shared" si="31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>(E999/D999)</f>
        <v>0.60565789473684206</v>
      </c>
      <c r="P999">
        <f>IFERROR(E999/G999, 0 )</f>
        <v>33.115107913669064</v>
      </c>
      <c r="Q999" t="s">
        <v>2037</v>
      </c>
      <c r="R999" t="s">
        <v>2038</v>
      </c>
      <c r="S999" s="10">
        <f t="shared" si="30"/>
        <v>41659.25</v>
      </c>
      <c r="T999" s="10">
        <f t="shared" si="31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>(E1000/D1000)</f>
        <v>0.5679129129129129</v>
      </c>
      <c r="P1000">
        <f>IFERROR(E1000/G1000, 0 )</f>
        <v>101.13101604278074</v>
      </c>
      <c r="Q1000" t="s">
        <v>2033</v>
      </c>
      <c r="R1000" t="s">
        <v>2043</v>
      </c>
      <c r="S1000" s="10">
        <f t="shared" si="30"/>
        <v>40220.25</v>
      </c>
      <c r="T1000" s="10">
        <f t="shared" si="31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>(E1001/D1001)</f>
        <v>0.56542754275427543</v>
      </c>
      <c r="P1001">
        <f>IFERROR(E1001/G1001, 0 )</f>
        <v>55.98841354723708</v>
      </c>
      <c r="Q1001" t="s">
        <v>2031</v>
      </c>
      <c r="R1001" t="s">
        <v>2032</v>
      </c>
      <c r="S1001" s="10">
        <f t="shared" si="30"/>
        <v>42550.208333333328</v>
      </c>
      <c r="T1001" s="10">
        <f t="shared" si="31"/>
        <v>42557.208333333328</v>
      </c>
    </row>
  </sheetData>
  <conditionalFormatting sqref="F1:F1048576">
    <cfRule type="containsText" dxfId="18" priority="2" operator="containsText" text="canceled">
      <formula>NOT(ISERROR(SEARCH("canceled",F1)))</formula>
    </cfRule>
    <cfRule type="containsText" dxfId="17" priority="3" operator="containsText" text="failed">
      <formula>NOT(ISERROR(SEARCH("failed",F1)))</formula>
    </cfRule>
    <cfRule type="containsText" dxfId="16" priority="4" operator="containsText" text="live">
      <formula>NOT(ISERROR(SEARCH("live",F1)))</formula>
    </cfRule>
    <cfRule type="containsText" dxfId="15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AA4040"/>
        <color theme="9" tint="0.39997558519241921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A5E7-C63F-4775-991F-AA0D7011735E}">
  <sheetPr filterMode="1"/>
  <dimension ref="A1:B1001"/>
  <sheetViews>
    <sheetView topLeftCell="A872" workbookViewId="0">
      <selection sqref="A1:B1000"/>
    </sheetView>
  </sheetViews>
  <sheetFormatPr defaultRowHeight="15.75" x14ac:dyDescent="0.25"/>
  <cols>
    <col min="1" max="1" width="11"/>
    <col min="2" max="2" width="13" bestFit="1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t="s">
        <v>14</v>
      </c>
      <c r="B2">
        <v>0</v>
      </c>
    </row>
    <row r="3" spans="1:2" hidden="1" x14ac:dyDescent="0.25">
      <c r="A3" t="s">
        <v>20</v>
      </c>
      <c r="B3">
        <v>158</v>
      </c>
    </row>
    <row r="4" spans="1:2" hidden="1" x14ac:dyDescent="0.25">
      <c r="A4" t="s">
        <v>20</v>
      </c>
      <c r="B4">
        <v>1425</v>
      </c>
    </row>
    <row r="5" spans="1:2" x14ac:dyDescent="0.25">
      <c r="A5" t="s">
        <v>14</v>
      </c>
      <c r="B5">
        <v>24</v>
      </c>
    </row>
    <row r="6" spans="1:2" x14ac:dyDescent="0.25">
      <c r="A6" t="s">
        <v>14</v>
      </c>
      <c r="B6">
        <v>53</v>
      </c>
    </row>
    <row r="7" spans="1:2" hidden="1" x14ac:dyDescent="0.25">
      <c r="A7" t="s">
        <v>20</v>
      </c>
      <c r="B7">
        <v>174</v>
      </c>
    </row>
    <row r="8" spans="1:2" x14ac:dyDescent="0.25">
      <c r="A8" t="s">
        <v>14</v>
      </c>
      <c r="B8">
        <v>18</v>
      </c>
    </row>
    <row r="9" spans="1:2" hidden="1" x14ac:dyDescent="0.25">
      <c r="A9" t="s">
        <v>20</v>
      </c>
      <c r="B9">
        <v>227</v>
      </c>
    </row>
    <row r="10" spans="1:2" hidden="1" x14ac:dyDescent="0.25">
      <c r="A10" t="s">
        <v>47</v>
      </c>
      <c r="B10">
        <v>708</v>
      </c>
    </row>
    <row r="11" spans="1:2" x14ac:dyDescent="0.25">
      <c r="A11" t="s">
        <v>14</v>
      </c>
      <c r="B11">
        <v>44</v>
      </c>
    </row>
    <row r="12" spans="1:2" hidden="1" x14ac:dyDescent="0.25">
      <c r="A12" t="s">
        <v>20</v>
      </c>
      <c r="B12">
        <v>220</v>
      </c>
    </row>
    <row r="13" spans="1:2" x14ac:dyDescent="0.25">
      <c r="A13" t="s">
        <v>14</v>
      </c>
      <c r="B13">
        <v>27</v>
      </c>
    </row>
    <row r="14" spans="1:2" x14ac:dyDescent="0.25">
      <c r="A14" t="s">
        <v>14</v>
      </c>
      <c r="B14">
        <v>55</v>
      </c>
    </row>
    <row r="15" spans="1:2" hidden="1" x14ac:dyDescent="0.25">
      <c r="A15" t="s">
        <v>20</v>
      </c>
      <c r="B15">
        <v>98</v>
      </c>
    </row>
    <row r="16" spans="1:2" x14ac:dyDescent="0.25">
      <c r="A16" t="s">
        <v>14</v>
      </c>
      <c r="B16">
        <v>200</v>
      </c>
    </row>
    <row r="17" spans="1:2" x14ac:dyDescent="0.25">
      <c r="A17" t="s">
        <v>14</v>
      </c>
      <c r="B17">
        <v>452</v>
      </c>
    </row>
    <row r="18" spans="1:2" hidden="1" x14ac:dyDescent="0.25">
      <c r="A18" t="s">
        <v>20</v>
      </c>
      <c r="B18">
        <v>100</v>
      </c>
    </row>
    <row r="19" spans="1:2" hidden="1" x14ac:dyDescent="0.25">
      <c r="A19" t="s">
        <v>20</v>
      </c>
      <c r="B19">
        <v>1249</v>
      </c>
    </row>
    <row r="20" spans="1:2" hidden="1" x14ac:dyDescent="0.25">
      <c r="A20" t="s">
        <v>74</v>
      </c>
      <c r="B20">
        <v>135</v>
      </c>
    </row>
    <row r="21" spans="1:2" x14ac:dyDescent="0.25">
      <c r="A21" t="s">
        <v>14</v>
      </c>
      <c r="B21">
        <v>674</v>
      </c>
    </row>
    <row r="22" spans="1:2" hidden="1" x14ac:dyDescent="0.25">
      <c r="A22" t="s">
        <v>20</v>
      </c>
      <c r="B22">
        <v>1396</v>
      </c>
    </row>
    <row r="23" spans="1:2" x14ac:dyDescent="0.25">
      <c r="A23" t="s">
        <v>14</v>
      </c>
      <c r="B23">
        <v>558</v>
      </c>
    </row>
    <row r="24" spans="1:2" hidden="1" x14ac:dyDescent="0.25">
      <c r="A24" t="s">
        <v>20</v>
      </c>
      <c r="B24">
        <v>890</v>
      </c>
    </row>
    <row r="25" spans="1:2" hidden="1" x14ac:dyDescent="0.25">
      <c r="A25" t="s">
        <v>20</v>
      </c>
      <c r="B25">
        <v>142</v>
      </c>
    </row>
    <row r="26" spans="1:2" hidden="1" x14ac:dyDescent="0.25">
      <c r="A26" t="s">
        <v>20</v>
      </c>
      <c r="B26">
        <v>2673</v>
      </c>
    </row>
    <row r="27" spans="1:2" hidden="1" x14ac:dyDescent="0.25">
      <c r="A27" t="s">
        <v>20</v>
      </c>
      <c r="B27">
        <v>163</v>
      </c>
    </row>
    <row r="28" spans="1:2" hidden="1" x14ac:dyDescent="0.25">
      <c r="A28" t="s">
        <v>74</v>
      </c>
      <c r="B28">
        <v>1480</v>
      </c>
    </row>
    <row r="29" spans="1:2" x14ac:dyDescent="0.25">
      <c r="A29" t="s">
        <v>14</v>
      </c>
      <c r="B29">
        <v>15</v>
      </c>
    </row>
    <row r="30" spans="1:2" hidden="1" x14ac:dyDescent="0.25">
      <c r="A30" t="s">
        <v>20</v>
      </c>
      <c r="B30">
        <v>2220</v>
      </c>
    </row>
    <row r="31" spans="1:2" hidden="1" x14ac:dyDescent="0.25">
      <c r="A31" t="s">
        <v>20</v>
      </c>
      <c r="B31">
        <v>1606</v>
      </c>
    </row>
    <row r="32" spans="1:2" hidden="1" x14ac:dyDescent="0.25">
      <c r="A32" t="s">
        <v>20</v>
      </c>
      <c r="B32">
        <v>129</v>
      </c>
    </row>
    <row r="33" spans="1:2" hidden="1" x14ac:dyDescent="0.25">
      <c r="A33" t="s">
        <v>20</v>
      </c>
      <c r="B33">
        <v>226</v>
      </c>
    </row>
    <row r="34" spans="1:2" x14ac:dyDescent="0.25">
      <c r="A34" t="s">
        <v>14</v>
      </c>
      <c r="B34">
        <v>2307</v>
      </c>
    </row>
    <row r="35" spans="1:2" hidden="1" x14ac:dyDescent="0.25">
      <c r="A35" t="s">
        <v>20</v>
      </c>
      <c r="B35">
        <v>5419</v>
      </c>
    </row>
    <row r="36" spans="1:2" hidden="1" x14ac:dyDescent="0.25">
      <c r="A36" t="s">
        <v>20</v>
      </c>
      <c r="B36">
        <v>165</v>
      </c>
    </row>
    <row r="37" spans="1:2" hidden="1" x14ac:dyDescent="0.25">
      <c r="A37" t="s">
        <v>20</v>
      </c>
      <c r="B37">
        <v>1965</v>
      </c>
    </row>
    <row r="38" spans="1:2" hidden="1" x14ac:dyDescent="0.25">
      <c r="A38" t="s">
        <v>20</v>
      </c>
      <c r="B38">
        <v>16</v>
      </c>
    </row>
    <row r="39" spans="1:2" hidden="1" x14ac:dyDescent="0.25">
      <c r="A39" t="s">
        <v>20</v>
      </c>
      <c r="B39">
        <v>107</v>
      </c>
    </row>
    <row r="40" spans="1:2" hidden="1" x14ac:dyDescent="0.25">
      <c r="A40" t="s">
        <v>20</v>
      </c>
      <c r="B40">
        <v>134</v>
      </c>
    </row>
    <row r="41" spans="1:2" x14ac:dyDescent="0.25">
      <c r="A41" t="s">
        <v>14</v>
      </c>
      <c r="B41">
        <v>88</v>
      </c>
    </row>
    <row r="42" spans="1:2" hidden="1" x14ac:dyDescent="0.25">
      <c r="A42" t="s">
        <v>20</v>
      </c>
      <c r="B42">
        <v>198</v>
      </c>
    </row>
    <row r="43" spans="1:2" hidden="1" x14ac:dyDescent="0.25">
      <c r="A43" t="s">
        <v>20</v>
      </c>
      <c r="B43">
        <v>111</v>
      </c>
    </row>
    <row r="44" spans="1:2" hidden="1" x14ac:dyDescent="0.25">
      <c r="A44" t="s">
        <v>20</v>
      </c>
      <c r="B44">
        <v>222</v>
      </c>
    </row>
    <row r="45" spans="1:2" hidden="1" x14ac:dyDescent="0.25">
      <c r="A45" t="s">
        <v>20</v>
      </c>
      <c r="B45">
        <v>6212</v>
      </c>
    </row>
    <row r="46" spans="1:2" hidden="1" x14ac:dyDescent="0.25">
      <c r="A46" t="s">
        <v>20</v>
      </c>
      <c r="B46">
        <v>98</v>
      </c>
    </row>
    <row r="47" spans="1:2" x14ac:dyDescent="0.25">
      <c r="A47" t="s">
        <v>14</v>
      </c>
      <c r="B47">
        <v>48</v>
      </c>
    </row>
    <row r="48" spans="1:2" hidden="1" x14ac:dyDescent="0.25">
      <c r="A48" t="s">
        <v>20</v>
      </c>
      <c r="B48">
        <v>92</v>
      </c>
    </row>
    <row r="49" spans="1:2" hidden="1" x14ac:dyDescent="0.25">
      <c r="A49" t="s">
        <v>20</v>
      </c>
      <c r="B49">
        <v>149</v>
      </c>
    </row>
    <row r="50" spans="1:2" hidden="1" x14ac:dyDescent="0.25">
      <c r="A50" t="s">
        <v>20</v>
      </c>
      <c r="B50">
        <v>2431</v>
      </c>
    </row>
    <row r="51" spans="1:2" hidden="1" x14ac:dyDescent="0.25">
      <c r="A51" t="s">
        <v>20</v>
      </c>
      <c r="B51">
        <v>303</v>
      </c>
    </row>
    <row r="52" spans="1:2" x14ac:dyDescent="0.25">
      <c r="A52" t="s">
        <v>14</v>
      </c>
      <c r="B52">
        <v>1</v>
      </c>
    </row>
    <row r="53" spans="1:2" x14ac:dyDescent="0.25">
      <c r="A53" t="s">
        <v>14</v>
      </c>
      <c r="B53">
        <v>1467</v>
      </c>
    </row>
    <row r="54" spans="1:2" x14ac:dyDescent="0.25">
      <c r="A54" t="s">
        <v>14</v>
      </c>
      <c r="B54">
        <v>75</v>
      </c>
    </row>
    <row r="55" spans="1:2" hidden="1" x14ac:dyDescent="0.25">
      <c r="A55" t="s">
        <v>20</v>
      </c>
      <c r="B55">
        <v>209</v>
      </c>
    </row>
    <row r="56" spans="1:2" x14ac:dyDescent="0.25">
      <c r="A56" t="s">
        <v>14</v>
      </c>
      <c r="B56">
        <v>120</v>
      </c>
    </row>
    <row r="57" spans="1:2" hidden="1" x14ac:dyDescent="0.25">
      <c r="A57" t="s">
        <v>20</v>
      </c>
      <c r="B57">
        <v>131</v>
      </c>
    </row>
    <row r="58" spans="1:2" hidden="1" x14ac:dyDescent="0.25">
      <c r="A58" t="s">
        <v>20</v>
      </c>
      <c r="B58">
        <v>164</v>
      </c>
    </row>
    <row r="59" spans="1:2" hidden="1" x14ac:dyDescent="0.25">
      <c r="A59" t="s">
        <v>20</v>
      </c>
      <c r="B59">
        <v>201</v>
      </c>
    </row>
    <row r="60" spans="1:2" hidden="1" x14ac:dyDescent="0.25">
      <c r="A60" t="s">
        <v>20</v>
      </c>
      <c r="B60">
        <v>211</v>
      </c>
    </row>
    <row r="61" spans="1:2" hidden="1" x14ac:dyDescent="0.25">
      <c r="A61" t="s">
        <v>20</v>
      </c>
      <c r="B61">
        <v>128</v>
      </c>
    </row>
    <row r="62" spans="1:2" hidden="1" x14ac:dyDescent="0.25">
      <c r="A62" t="s">
        <v>20</v>
      </c>
      <c r="B62">
        <v>1600</v>
      </c>
    </row>
    <row r="63" spans="1:2" x14ac:dyDescent="0.25">
      <c r="A63" t="s">
        <v>14</v>
      </c>
      <c r="B63">
        <v>2253</v>
      </c>
    </row>
    <row r="64" spans="1:2" hidden="1" x14ac:dyDescent="0.25">
      <c r="A64" t="s">
        <v>20</v>
      </c>
      <c r="B64">
        <v>249</v>
      </c>
    </row>
    <row r="65" spans="1:2" x14ac:dyDescent="0.25">
      <c r="A65" t="s">
        <v>14</v>
      </c>
      <c r="B65">
        <v>5</v>
      </c>
    </row>
    <row r="66" spans="1:2" x14ac:dyDescent="0.25">
      <c r="A66" t="s">
        <v>14</v>
      </c>
      <c r="B66">
        <v>38</v>
      </c>
    </row>
    <row r="67" spans="1:2" hidden="1" x14ac:dyDescent="0.25">
      <c r="A67" t="s">
        <v>20</v>
      </c>
      <c r="B67">
        <v>236</v>
      </c>
    </row>
    <row r="68" spans="1:2" x14ac:dyDescent="0.25">
      <c r="A68" t="s">
        <v>14</v>
      </c>
      <c r="B68">
        <v>12</v>
      </c>
    </row>
    <row r="69" spans="1:2" hidden="1" x14ac:dyDescent="0.25">
      <c r="A69" t="s">
        <v>20</v>
      </c>
      <c r="B69">
        <v>4065</v>
      </c>
    </row>
    <row r="70" spans="1:2" hidden="1" x14ac:dyDescent="0.25">
      <c r="A70" t="s">
        <v>20</v>
      </c>
      <c r="B70">
        <v>246</v>
      </c>
    </row>
    <row r="71" spans="1:2" hidden="1" x14ac:dyDescent="0.25">
      <c r="A71" t="s">
        <v>74</v>
      </c>
      <c r="B71">
        <v>17</v>
      </c>
    </row>
    <row r="72" spans="1:2" hidden="1" x14ac:dyDescent="0.25">
      <c r="A72" t="s">
        <v>20</v>
      </c>
      <c r="B72">
        <v>2475</v>
      </c>
    </row>
    <row r="73" spans="1:2" hidden="1" x14ac:dyDescent="0.25">
      <c r="A73" t="s">
        <v>20</v>
      </c>
      <c r="B73">
        <v>76</v>
      </c>
    </row>
    <row r="74" spans="1:2" hidden="1" x14ac:dyDescent="0.25">
      <c r="A74" t="s">
        <v>20</v>
      </c>
      <c r="B74">
        <v>54</v>
      </c>
    </row>
    <row r="75" spans="1:2" hidden="1" x14ac:dyDescent="0.25">
      <c r="A75" t="s">
        <v>20</v>
      </c>
      <c r="B75">
        <v>88</v>
      </c>
    </row>
    <row r="76" spans="1:2" hidden="1" x14ac:dyDescent="0.25">
      <c r="A76" t="s">
        <v>20</v>
      </c>
      <c r="B76">
        <v>85</v>
      </c>
    </row>
    <row r="77" spans="1:2" hidden="1" x14ac:dyDescent="0.25">
      <c r="A77" t="s">
        <v>20</v>
      </c>
      <c r="B77">
        <v>170</v>
      </c>
    </row>
    <row r="78" spans="1:2" x14ac:dyDescent="0.25">
      <c r="A78" t="s">
        <v>14</v>
      </c>
      <c r="B78">
        <v>1684</v>
      </c>
    </row>
    <row r="79" spans="1:2" x14ac:dyDescent="0.25">
      <c r="A79" t="s">
        <v>14</v>
      </c>
      <c r="B79">
        <v>56</v>
      </c>
    </row>
    <row r="80" spans="1:2" hidden="1" x14ac:dyDescent="0.25">
      <c r="A80" t="s">
        <v>20</v>
      </c>
      <c r="B80">
        <v>330</v>
      </c>
    </row>
    <row r="81" spans="1:2" x14ac:dyDescent="0.25">
      <c r="A81" t="s">
        <v>14</v>
      </c>
      <c r="B81">
        <v>838</v>
      </c>
    </row>
    <row r="82" spans="1:2" hidden="1" x14ac:dyDescent="0.25">
      <c r="A82" t="s">
        <v>20</v>
      </c>
      <c r="B82">
        <v>127</v>
      </c>
    </row>
    <row r="83" spans="1:2" hidden="1" x14ac:dyDescent="0.25">
      <c r="A83" t="s">
        <v>20</v>
      </c>
      <c r="B83">
        <v>411</v>
      </c>
    </row>
    <row r="84" spans="1:2" hidden="1" x14ac:dyDescent="0.25">
      <c r="A84" t="s">
        <v>20</v>
      </c>
      <c r="B84">
        <v>180</v>
      </c>
    </row>
    <row r="85" spans="1:2" x14ac:dyDescent="0.25">
      <c r="A85" t="s">
        <v>14</v>
      </c>
      <c r="B85">
        <v>1000</v>
      </c>
    </row>
    <row r="86" spans="1:2" hidden="1" x14ac:dyDescent="0.25">
      <c r="A86" t="s">
        <v>20</v>
      </c>
      <c r="B86">
        <v>374</v>
      </c>
    </row>
    <row r="87" spans="1:2" hidden="1" x14ac:dyDescent="0.25">
      <c r="A87" t="s">
        <v>20</v>
      </c>
      <c r="B87">
        <v>71</v>
      </c>
    </row>
    <row r="88" spans="1:2" hidden="1" x14ac:dyDescent="0.25">
      <c r="A88" t="s">
        <v>20</v>
      </c>
      <c r="B88">
        <v>203</v>
      </c>
    </row>
    <row r="89" spans="1:2" x14ac:dyDescent="0.25">
      <c r="A89" t="s">
        <v>14</v>
      </c>
      <c r="B89">
        <v>1482</v>
      </c>
    </row>
    <row r="90" spans="1:2" hidden="1" x14ac:dyDescent="0.25">
      <c r="A90" t="s">
        <v>20</v>
      </c>
      <c r="B90">
        <v>113</v>
      </c>
    </row>
    <row r="91" spans="1:2" hidden="1" x14ac:dyDescent="0.25">
      <c r="A91" t="s">
        <v>20</v>
      </c>
      <c r="B91">
        <v>96</v>
      </c>
    </row>
    <row r="92" spans="1:2" x14ac:dyDescent="0.25">
      <c r="A92" t="s">
        <v>14</v>
      </c>
      <c r="B92">
        <v>106</v>
      </c>
    </row>
    <row r="93" spans="1:2" x14ac:dyDescent="0.25">
      <c r="A93" t="s">
        <v>14</v>
      </c>
      <c r="B93">
        <v>679</v>
      </c>
    </row>
    <row r="94" spans="1:2" hidden="1" x14ac:dyDescent="0.25">
      <c r="A94" t="s">
        <v>20</v>
      </c>
      <c r="B94">
        <v>498</v>
      </c>
    </row>
    <row r="95" spans="1:2" hidden="1" x14ac:dyDescent="0.25">
      <c r="A95" t="s">
        <v>74</v>
      </c>
      <c r="B95">
        <v>610</v>
      </c>
    </row>
    <row r="96" spans="1:2" hidden="1" x14ac:dyDescent="0.25">
      <c r="A96" t="s">
        <v>20</v>
      </c>
      <c r="B96">
        <v>180</v>
      </c>
    </row>
    <row r="97" spans="1:2" hidden="1" x14ac:dyDescent="0.25">
      <c r="A97" t="s">
        <v>20</v>
      </c>
      <c r="B97">
        <v>27</v>
      </c>
    </row>
    <row r="98" spans="1:2" hidden="1" x14ac:dyDescent="0.25">
      <c r="A98" t="s">
        <v>20</v>
      </c>
      <c r="B98">
        <v>2331</v>
      </c>
    </row>
    <row r="99" spans="1:2" hidden="1" x14ac:dyDescent="0.25">
      <c r="A99" t="s">
        <v>20</v>
      </c>
      <c r="B99">
        <v>113</v>
      </c>
    </row>
    <row r="100" spans="1:2" x14ac:dyDescent="0.25">
      <c r="A100" t="s">
        <v>14</v>
      </c>
      <c r="B100">
        <v>1220</v>
      </c>
    </row>
    <row r="101" spans="1:2" hidden="1" x14ac:dyDescent="0.25">
      <c r="A101" t="s">
        <v>20</v>
      </c>
      <c r="B101">
        <v>164</v>
      </c>
    </row>
    <row r="102" spans="1:2" x14ac:dyDescent="0.25">
      <c r="A102" t="s">
        <v>14</v>
      </c>
      <c r="B102">
        <v>1</v>
      </c>
    </row>
    <row r="103" spans="1:2" hidden="1" x14ac:dyDescent="0.25">
      <c r="A103" t="s">
        <v>20</v>
      </c>
      <c r="B103">
        <v>164</v>
      </c>
    </row>
    <row r="104" spans="1:2" hidden="1" x14ac:dyDescent="0.25">
      <c r="A104" t="s">
        <v>20</v>
      </c>
      <c r="B104">
        <v>336</v>
      </c>
    </row>
    <row r="105" spans="1:2" x14ac:dyDescent="0.25">
      <c r="A105" t="s">
        <v>14</v>
      </c>
      <c r="B105">
        <v>37</v>
      </c>
    </row>
    <row r="106" spans="1:2" hidden="1" x14ac:dyDescent="0.25">
      <c r="A106" t="s">
        <v>20</v>
      </c>
      <c r="B106">
        <v>1917</v>
      </c>
    </row>
    <row r="107" spans="1:2" hidden="1" x14ac:dyDescent="0.25">
      <c r="A107" t="s">
        <v>20</v>
      </c>
      <c r="B107">
        <v>95</v>
      </c>
    </row>
    <row r="108" spans="1:2" hidden="1" x14ac:dyDescent="0.25">
      <c r="A108" t="s">
        <v>20</v>
      </c>
      <c r="B108">
        <v>147</v>
      </c>
    </row>
    <row r="109" spans="1:2" hidden="1" x14ac:dyDescent="0.25">
      <c r="A109" t="s">
        <v>20</v>
      </c>
      <c r="B109">
        <v>86</v>
      </c>
    </row>
    <row r="110" spans="1:2" hidden="1" x14ac:dyDescent="0.25">
      <c r="A110" t="s">
        <v>20</v>
      </c>
      <c r="B110">
        <v>83</v>
      </c>
    </row>
    <row r="111" spans="1:2" x14ac:dyDescent="0.25">
      <c r="A111" t="s">
        <v>14</v>
      </c>
      <c r="B111">
        <v>60</v>
      </c>
    </row>
    <row r="112" spans="1:2" x14ac:dyDescent="0.25">
      <c r="A112" t="s">
        <v>14</v>
      </c>
      <c r="B112">
        <v>296</v>
      </c>
    </row>
    <row r="113" spans="1:2" hidden="1" x14ac:dyDescent="0.25">
      <c r="A113" t="s">
        <v>20</v>
      </c>
      <c r="B113">
        <v>676</v>
      </c>
    </row>
    <row r="114" spans="1:2" hidden="1" x14ac:dyDescent="0.25">
      <c r="A114" t="s">
        <v>20</v>
      </c>
      <c r="B114">
        <v>361</v>
      </c>
    </row>
    <row r="115" spans="1:2" hidden="1" x14ac:dyDescent="0.25">
      <c r="A115" t="s">
        <v>20</v>
      </c>
      <c r="B115">
        <v>131</v>
      </c>
    </row>
    <row r="116" spans="1:2" hidden="1" x14ac:dyDescent="0.25">
      <c r="A116" t="s">
        <v>20</v>
      </c>
      <c r="B116">
        <v>126</v>
      </c>
    </row>
    <row r="117" spans="1:2" x14ac:dyDescent="0.25">
      <c r="A117" t="s">
        <v>14</v>
      </c>
      <c r="B117">
        <v>3304</v>
      </c>
    </row>
    <row r="118" spans="1:2" x14ac:dyDescent="0.25">
      <c r="A118" t="s">
        <v>14</v>
      </c>
      <c r="B118">
        <v>73</v>
      </c>
    </row>
    <row r="119" spans="1:2" hidden="1" x14ac:dyDescent="0.25">
      <c r="A119" t="s">
        <v>20</v>
      </c>
      <c r="B119">
        <v>275</v>
      </c>
    </row>
    <row r="120" spans="1:2" hidden="1" x14ac:dyDescent="0.25">
      <c r="A120" t="s">
        <v>20</v>
      </c>
      <c r="B120">
        <v>67</v>
      </c>
    </row>
    <row r="121" spans="1:2" hidden="1" x14ac:dyDescent="0.25">
      <c r="A121" t="s">
        <v>20</v>
      </c>
      <c r="B121">
        <v>154</v>
      </c>
    </row>
    <row r="122" spans="1:2" hidden="1" x14ac:dyDescent="0.25">
      <c r="A122" t="s">
        <v>20</v>
      </c>
      <c r="B122">
        <v>1782</v>
      </c>
    </row>
    <row r="123" spans="1:2" hidden="1" x14ac:dyDescent="0.25">
      <c r="A123" t="s">
        <v>20</v>
      </c>
      <c r="B123">
        <v>903</v>
      </c>
    </row>
    <row r="124" spans="1:2" x14ac:dyDescent="0.25">
      <c r="A124" t="s">
        <v>14</v>
      </c>
      <c r="B124">
        <v>3387</v>
      </c>
    </row>
    <row r="125" spans="1:2" x14ac:dyDescent="0.25">
      <c r="A125" t="s">
        <v>14</v>
      </c>
      <c r="B125">
        <v>662</v>
      </c>
    </row>
    <row r="126" spans="1:2" hidden="1" x14ac:dyDescent="0.25">
      <c r="A126" t="s">
        <v>20</v>
      </c>
      <c r="B126">
        <v>94</v>
      </c>
    </row>
    <row r="127" spans="1:2" hidden="1" x14ac:dyDescent="0.25">
      <c r="A127" t="s">
        <v>20</v>
      </c>
      <c r="B127">
        <v>180</v>
      </c>
    </row>
    <row r="128" spans="1:2" x14ac:dyDescent="0.25">
      <c r="A128" t="s">
        <v>14</v>
      </c>
      <c r="B128">
        <v>774</v>
      </c>
    </row>
    <row r="129" spans="1:2" x14ac:dyDescent="0.25">
      <c r="A129" t="s">
        <v>14</v>
      </c>
      <c r="B129">
        <v>672</v>
      </c>
    </row>
    <row r="130" spans="1:2" hidden="1" x14ac:dyDescent="0.25">
      <c r="A130" t="s">
        <v>74</v>
      </c>
      <c r="B130">
        <v>532</v>
      </c>
    </row>
    <row r="131" spans="1:2" hidden="1" x14ac:dyDescent="0.25">
      <c r="A131" t="s">
        <v>74</v>
      </c>
      <c r="B131">
        <v>55</v>
      </c>
    </row>
    <row r="132" spans="1:2" hidden="1" x14ac:dyDescent="0.25">
      <c r="A132" t="s">
        <v>20</v>
      </c>
      <c r="B132">
        <v>533</v>
      </c>
    </row>
    <row r="133" spans="1:2" hidden="1" x14ac:dyDescent="0.25">
      <c r="A133" t="s">
        <v>20</v>
      </c>
      <c r="B133">
        <v>2443</v>
      </c>
    </row>
    <row r="134" spans="1:2" hidden="1" x14ac:dyDescent="0.25">
      <c r="A134" t="s">
        <v>20</v>
      </c>
      <c r="B134">
        <v>89</v>
      </c>
    </row>
    <row r="135" spans="1:2" hidden="1" x14ac:dyDescent="0.25">
      <c r="A135" t="s">
        <v>20</v>
      </c>
      <c r="B135">
        <v>159</v>
      </c>
    </row>
    <row r="136" spans="1:2" x14ac:dyDescent="0.25">
      <c r="A136" t="s">
        <v>14</v>
      </c>
      <c r="B136">
        <v>940</v>
      </c>
    </row>
    <row r="137" spans="1:2" x14ac:dyDescent="0.25">
      <c r="A137" t="s">
        <v>14</v>
      </c>
      <c r="B137">
        <v>117</v>
      </c>
    </row>
    <row r="138" spans="1:2" hidden="1" x14ac:dyDescent="0.25">
      <c r="A138" t="s">
        <v>74</v>
      </c>
      <c r="B138">
        <v>58</v>
      </c>
    </row>
    <row r="139" spans="1:2" hidden="1" x14ac:dyDescent="0.25">
      <c r="A139" t="s">
        <v>20</v>
      </c>
      <c r="B139">
        <v>50</v>
      </c>
    </row>
    <row r="140" spans="1:2" x14ac:dyDescent="0.25">
      <c r="A140" t="s">
        <v>14</v>
      </c>
      <c r="B140">
        <v>115</v>
      </c>
    </row>
    <row r="141" spans="1:2" x14ac:dyDescent="0.25">
      <c r="A141" t="s">
        <v>14</v>
      </c>
      <c r="B141">
        <v>326</v>
      </c>
    </row>
    <row r="142" spans="1:2" hidden="1" x14ac:dyDescent="0.25">
      <c r="A142" t="s">
        <v>20</v>
      </c>
      <c r="B142">
        <v>186</v>
      </c>
    </row>
    <row r="143" spans="1:2" hidden="1" x14ac:dyDescent="0.25">
      <c r="A143" t="s">
        <v>20</v>
      </c>
      <c r="B143">
        <v>1071</v>
      </c>
    </row>
    <row r="144" spans="1:2" hidden="1" x14ac:dyDescent="0.25">
      <c r="A144" t="s">
        <v>20</v>
      </c>
      <c r="B144">
        <v>117</v>
      </c>
    </row>
    <row r="145" spans="1:2" hidden="1" x14ac:dyDescent="0.25">
      <c r="A145" t="s">
        <v>20</v>
      </c>
      <c r="B145">
        <v>70</v>
      </c>
    </row>
    <row r="146" spans="1:2" hidden="1" x14ac:dyDescent="0.25">
      <c r="A146" t="s">
        <v>20</v>
      </c>
      <c r="B146">
        <v>135</v>
      </c>
    </row>
    <row r="147" spans="1:2" hidden="1" x14ac:dyDescent="0.25">
      <c r="A147" t="s">
        <v>20</v>
      </c>
      <c r="B147">
        <v>768</v>
      </c>
    </row>
    <row r="148" spans="1:2" hidden="1" x14ac:dyDescent="0.25">
      <c r="A148" t="s">
        <v>74</v>
      </c>
      <c r="B148">
        <v>51</v>
      </c>
    </row>
    <row r="149" spans="1:2" hidden="1" x14ac:dyDescent="0.25">
      <c r="A149" t="s">
        <v>20</v>
      </c>
      <c r="B149">
        <v>199</v>
      </c>
    </row>
    <row r="150" spans="1:2" hidden="1" x14ac:dyDescent="0.25">
      <c r="A150" t="s">
        <v>20</v>
      </c>
      <c r="B150">
        <v>107</v>
      </c>
    </row>
    <row r="151" spans="1:2" hidden="1" x14ac:dyDescent="0.25">
      <c r="A151" t="s">
        <v>20</v>
      </c>
      <c r="B151">
        <v>195</v>
      </c>
    </row>
    <row r="152" spans="1:2" x14ac:dyDescent="0.25">
      <c r="A152" t="s">
        <v>14</v>
      </c>
      <c r="B152">
        <v>1</v>
      </c>
    </row>
    <row r="153" spans="1:2" x14ac:dyDescent="0.25">
      <c r="A153" t="s">
        <v>14</v>
      </c>
      <c r="B153">
        <v>1467</v>
      </c>
    </row>
    <row r="154" spans="1:2" hidden="1" x14ac:dyDescent="0.25">
      <c r="A154" t="s">
        <v>20</v>
      </c>
      <c r="B154">
        <v>3376</v>
      </c>
    </row>
    <row r="155" spans="1:2" x14ac:dyDescent="0.25">
      <c r="A155" t="s">
        <v>14</v>
      </c>
      <c r="B155">
        <v>5681</v>
      </c>
    </row>
    <row r="156" spans="1:2" x14ac:dyDescent="0.25">
      <c r="A156" t="s">
        <v>14</v>
      </c>
      <c r="B156">
        <v>1059</v>
      </c>
    </row>
    <row r="157" spans="1:2" x14ac:dyDescent="0.25">
      <c r="A157" t="s">
        <v>14</v>
      </c>
      <c r="B157">
        <v>1194</v>
      </c>
    </row>
    <row r="158" spans="1:2" hidden="1" x14ac:dyDescent="0.25">
      <c r="A158" t="s">
        <v>74</v>
      </c>
      <c r="B158">
        <v>379</v>
      </c>
    </row>
    <row r="159" spans="1:2" x14ac:dyDescent="0.25">
      <c r="A159" t="s">
        <v>14</v>
      </c>
      <c r="B159">
        <v>30</v>
      </c>
    </row>
    <row r="160" spans="1:2" hidden="1" x14ac:dyDescent="0.25">
      <c r="A160" t="s">
        <v>20</v>
      </c>
      <c r="B160">
        <v>41</v>
      </c>
    </row>
    <row r="161" spans="1:2" hidden="1" x14ac:dyDescent="0.25">
      <c r="A161" t="s">
        <v>20</v>
      </c>
      <c r="B161">
        <v>1821</v>
      </c>
    </row>
    <row r="162" spans="1:2" hidden="1" x14ac:dyDescent="0.25">
      <c r="A162" t="s">
        <v>20</v>
      </c>
      <c r="B162">
        <v>164</v>
      </c>
    </row>
    <row r="163" spans="1:2" x14ac:dyDescent="0.25">
      <c r="A163" t="s">
        <v>14</v>
      </c>
      <c r="B163">
        <v>75</v>
      </c>
    </row>
    <row r="164" spans="1:2" hidden="1" x14ac:dyDescent="0.25">
      <c r="A164" t="s">
        <v>20</v>
      </c>
      <c r="B164">
        <v>157</v>
      </c>
    </row>
    <row r="165" spans="1:2" hidden="1" x14ac:dyDescent="0.25">
      <c r="A165" t="s">
        <v>20</v>
      </c>
      <c r="B165">
        <v>246</v>
      </c>
    </row>
    <row r="166" spans="1:2" hidden="1" x14ac:dyDescent="0.25">
      <c r="A166" t="s">
        <v>20</v>
      </c>
      <c r="B166">
        <v>1396</v>
      </c>
    </row>
    <row r="167" spans="1:2" hidden="1" x14ac:dyDescent="0.25">
      <c r="A167" t="s">
        <v>20</v>
      </c>
      <c r="B167">
        <v>2506</v>
      </c>
    </row>
    <row r="168" spans="1:2" hidden="1" x14ac:dyDescent="0.25">
      <c r="A168" t="s">
        <v>20</v>
      </c>
      <c r="B168">
        <v>244</v>
      </c>
    </row>
    <row r="169" spans="1:2" hidden="1" x14ac:dyDescent="0.25">
      <c r="A169" t="s">
        <v>20</v>
      </c>
      <c r="B169">
        <v>146</v>
      </c>
    </row>
    <row r="170" spans="1:2" x14ac:dyDescent="0.25">
      <c r="A170" t="s">
        <v>14</v>
      </c>
      <c r="B170">
        <v>955</v>
      </c>
    </row>
    <row r="171" spans="1:2" hidden="1" x14ac:dyDescent="0.25">
      <c r="A171" t="s">
        <v>20</v>
      </c>
      <c r="B171">
        <v>1267</v>
      </c>
    </row>
    <row r="172" spans="1:2" x14ac:dyDescent="0.25">
      <c r="A172" t="s">
        <v>14</v>
      </c>
      <c r="B172">
        <v>67</v>
      </c>
    </row>
    <row r="173" spans="1:2" x14ac:dyDescent="0.25">
      <c r="A173" t="s">
        <v>14</v>
      </c>
      <c r="B173">
        <v>5</v>
      </c>
    </row>
    <row r="174" spans="1:2" x14ac:dyDescent="0.25">
      <c r="A174" t="s">
        <v>14</v>
      </c>
      <c r="B174">
        <v>26</v>
      </c>
    </row>
    <row r="175" spans="1:2" hidden="1" x14ac:dyDescent="0.25">
      <c r="A175" t="s">
        <v>20</v>
      </c>
      <c r="B175">
        <v>1561</v>
      </c>
    </row>
    <row r="176" spans="1:2" hidden="1" x14ac:dyDescent="0.25">
      <c r="A176" t="s">
        <v>20</v>
      </c>
      <c r="B176">
        <v>48</v>
      </c>
    </row>
    <row r="177" spans="1:2" x14ac:dyDescent="0.25">
      <c r="A177" t="s">
        <v>14</v>
      </c>
      <c r="B177">
        <v>1130</v>
      </c>
    </row>
    <row r="178" spans="1:2" x14ac:dyDescent="0.25">
      <c r="A178" t="s">
        <v>14</v>
      </c>
      <c r="B178">
        <v>782</v>
      </c>
    </row>
    <row r="179" spans="1:2" hidden="1" x14ac:dyDescent="0.25">
      <c r="A179" t="s">
        <v>20</v>
      </c>
      <c r="B179">
        <v>2739</v>
      </c>
    </row>
    <row r="180" spans="1:2" x14ac:dyDescent="0.25">
      <c r="A180" t="s">
        <v>14</v>
      </c>
      <c r="B180">
        <v>210</v>
      </c>
    </row>
    <row r="181" spans="1:2" hidden="1" x14ac:dyDescent="0.25">
      <c r="A181" t="s">
        <v>20</v>
      </c>
      <c r="B181">
        <v>3537</v>
      </c>
    </row>
    <row r="182" spans="1:2" hidden="1" x14ac:dyDescent="0.25">
      <c r="A182" t="s">
        <v>20</v>
      </c>
      <c r="B182">
        <v>2107</v>
      </c>
    </row>
    <row r="183" spans="1:2" x14ac:dyDescent="0.25">
      <c r="A183" t="s">
        <v>14</v>
      </c>
      <c r="B183">
        <v>136</v>
      </c>
    </row>
    <row r="184" spans="1:2" hidden="1" x14ac:dyDescent="0.25">
      <c r="A184" t="s">
        <v>20</v>
      </c>
      <c r="B184">
        <v>3318</v>
      </c>
    </row>
    <row r="185" spans="1:2" x14ac:dyDescent="0.25">
      <c r="A185" t="s">
        <v>14</v>
      </c>
      <c r="B185">
        <v>86</v>
      </c>
    </row>
    <row r="186" spans="1:2" hidden="1" x14ac:dyDescent="0.25">
      <c r="A186" t="s">
        <v>20</v>
      </c>
      <c r="B186">
        <v>340</v>
      </c>
    </row>
    <row r="187" spans="1:2" x14ac:dyDescent="0.25">
      <c r="A187" t="s">
        <v>14</v>
      </c>
      <c r="B187">
        <v>19</v>
      </c>
    </row>
    <row r="188" spans="1:2" x14ac:dyDescent="0.25">
      <c r="A188" t="s">
        <v>14</v>
      </c>
      <c r="B188">
        <v>886</v>
      </c>
    </row>
    <row r="189" spans="1:2" hidden="1" x14ac:dyDescent="0.25">
      <c r="A189" t="s">
        <v>20</v>
      </c>
      <c r="B189">
        <v>1442</v>
      </c>
    </row>
    <row r="190" spans="1:2" x14ac:dyDescent="0.25">
      <c r="A190" t="s">
        <v>14</v>
      </c>
      <c r="B190">
        <v>35</v>
      </c>
    </row>
    <row r="191" spans="1:2" hidden="1" x14ac:dyDescent="0.25">
      <c r="A191" t="s">
        <v>74</v>
      </c>
      <c r="B191">
        <v>441</v>
      </c>
    </row>
    <row r="192" spans="1:2" x14ac:dyDescent="0.25">
      <c r="A192" t="s">
        <v>14</v>
      </c>
      <c r="B192">
        <v>24</v>
      </c>
    </row>
    <row r="193" spans="1:2" x14ac:dyDescent="0.25">
      <c r="A193" t="s">
        <v>14</v>
      </c>
      <c r="B193">
        <v>86</v>
      </c>
    </row>
    <row r="194" spans="1:2" x14ac:dyDescent="0.25">
      <c r="A194" t="s">
        <v>14</v>
      </c>
      <c r="B194">
        <v>243</v>
      </c>
    </row>
    <row r="195" spans="1:2" x14ac:dyDescent="0.25">
      <c r="A195" t="s">
        <v>14</v>
      </c>
      <c r="B195">
        <v>65</v>
      </c>
    </row>
    <row r="196" spans="1:2" hidden="1" x14ac:dyDescent="0.25">
      <c r="A196" t="s">
        <v>20</v>
      </c>
      <c r="B196">
        <v>126</v>
      </c>
    </row>
    <row r="197" spans="1:2" hidden="1" x14ac:dyDescent="0.25">
      <c r="A197" t="s">
        <v>20</v>
      </c>
      <c r="B197">
        <v>524</v>
      </c>
    </row>
    <row r="198" spans="1:2" x14ac:dyDescent="0.25">
      <c r="A198" t="s">
        <v>14</v>
      </c>
      <c r="B198">
        <v>100</v>
      </c>
    </row>
    <row r="199" spans="1:2" hidden="1" x14ac:dyDescent="0.25">
      <c r="A199" t="s">
        <v>20</v>
      </c>
      <c r="B199">
        <v>1989</v>
      </c>
    </row>
    <row r="200" spans="1:2" x14ac:dyDescent="0.25">
      <c r="A200" t="s">
        <v>14</v>
      </c>
      <c r="B200">
        <v>168</v>
      </c>
    </row>
    <row r="201" spans="1:2" x14ac:dyDescent="0.25">
      <c r="A201" t="s">
        <v>14</v>
      </c>
      <c r="B201">
        <v>13</v>
      </c>
    </row>
    <row r="202" spans="1:2" x14ac:dyDescent="0.25">
      <c r="A202" t="s">
        <v>14</v>
      </c>
      <c r="B202">
        <v>1</v>
      </c>
    </row>
    <row r="203" spans="1:2" hidden="1" x14ac:dyDescent="0.25">
      <c r="A203" t="s">
        <v>20</v>
      </c>
      <c r="B203">
        <v>157</v>
      </c>
    </row>
    <row r="204" spans="1:2" hidden="1" x14ac:dyDescent="0.25">
      <c r="A204" t="s">
        <v>74</v>
      </c>
      <c r="B204">
        <v>82</v>
      </c>
    </row>
    <row r="205" spans="1:2" hidden="1" x14ac:dyDescent="0.25">
      <c r="A205" t="s">
        <v>20</v>
      </c>
      <c r="B205">
        <v>4498</v>
      </c>
    </row>
    <row r="206" spans="1:2" x14ac:dyDescent="0.25">
      <c r="A206" t="s">
        <v>14</v>
      </c>
      <c r="B206">
        <v>40</v>
      </c>
    </row>
    <row r="207" spans="1:2" hidden="1" x14ac:dyDescent="0.25">
      <c r="A207" t="s">
        <v>20</v>
      </c>
      <c r="B207">
        <v>80</v>
      </c>
    </row>
    <row r="208" spans="1:2" hidden="1" x14ac:dyDescent="0.25">
      <c r="A208" t="s">
        <v>74</v>
      </c>
      <c r="B208">
        <v>57</v>
      </c>
    </row>
    <row r="209" spans="1:2" hidden="1" x14ac:dyDescent="0.25">
      <c r="A209" t="s">
        <v>20</v>
      </c>
      <c r="B209">
        <v>43</v>
      </c>
    </row>
    <row r="210" spans="1:2" hidden="1" x14ac:dyDescent="0.25">
      <c r="A210" t="s">
        <v>20</v>
      </c>
      <c r="B210">
        <v>2053</v>
      </c>
    </row>
    <row r="211" spans="1:2" hidden="1" x14ac:dyDescent="0.25">
      <c r="A211" t="s">
        <v>47</v>
      </c>
      <c r="B211">
        <v>808</v>
      </c>
    </row>
    <row r="212" spans="1:2" x14ac:dyDescent="0.25">
      <c r="A212" t="s">
        <v>14</v>
      </c>
      <c r="B212">
        <v>226</v>
      </c>
    </row>
    <row r="213" spans="1:2" x14ac:dyDescent="0.25">
      <c r="A213" t="s">
        <v>14</v>
      </c>
      <c r="B213">
        <v>1625</v>
      </c>
    </row>
    <row r="214" spans="1:2" hidden="1" x14ac:dyDescent="0.25">
      <c r="A214" t="s">
        <v>20</v>
      </c>
      <c r="B214">
        <v>168</v>
      </c>
    </row>
    <row r="215" spans="1:2" hidden="1" x14ac:dyDescent="0.25">
      <c r="A215" t="s">
        <v>20</v>
      </c>
      <c r="B215">
        <v>4289</v>
      </c>
    </row>
    <row r="216" spans="1:2" hidden="1" x14ac:dyDescent="0.25">
      <c r="A216" t="s">
        <v>20</v>
      </c>
      <c r="B216">
        <v>165</v>
      </c>
    </row>
    <row r="217" spans="1:2" x14ac:dyDescent="0.25">
      <c r="A217" t="s">
        <v>14</v>
      </c>
      <c r="B217">
        <v>143</v>
      </c>
    </row>
    <row r="218" spans="1:2" hidden="1" x14ac:dyDescent="0.25">
      <c r="A218" t="s">
        <v>20</v>
      </c>
      <c r="B218">
        <v>1815</v>
      </c>
    </row>
    <row r="219" spans="1:2" x14ac:dyDescent="0.25">
      <c r="A219" t="s">
        <v>14</v>
      </c>
      <c r="B219">
        <v>934</v>
      </c>
    </row>
    <row r="220" spans="1:2" hidden="1" x14ac:dyDescent="0.25">
      <c r="A220" t="s">
        <v>20</v>
      </c>
      <c r="B220">
        <v>397</v>
      </c>
    </row>
    <row r="221" spans="1:2" hidden="1" x14ac:dyDescent="0.25">
      <c r="A221" t="s">
        <v>20</v>
      </c>
      <c r="B221">
        <v>1539</v>
      </c>
    </row>
    <row r="222" spans="1:2" x14ac:dyDescent="0.25">
      <c r="A222" t="s">
        <v>14</v>
      </c>
      <c r="B222">
        <v>17</v>
      </c>
    </row>
    <row r="223" spans="1:2" x14ac:dyDescent="0.25">
      <c r="A223" t="s">
        <v>14</v>
      </c>
      <c r="B223">
        <v>2179</v>
      </c>
    </row>
    <row r="224" spans="1:2" hidden="1" x14ac:dyDescent="0.25">
      <c r="A224" t="s">
        <v>20</v>
      </c>
      <c r="B224">
        <v>138</v>
      </c>
    </row>
    <row r="225" spans="1:2" x14ac:dyDescent="0.25">
      <c r="A225" t="s">
        <v>14</v>
      </c>
      <c r="B225">
        <v>931</v>
      </c>
    </row>
    <row r="226" spans="1:2" hidden="1" x14ac:dyDescent="0.25">
      <c r="A226" t="s">
        <v>20</v>
      </c>
      <c r="B226">
        <v>3594</v>
      </c>
    </row>
    <row r="227" spans="1:2" hidden="1" x14ac:dyDescent="0.25">
      <c r="A227" t="s">
        <v>20</v>
      </c>
      <c r="B227">
        <v>5880</v>
      </c>
    </row>
    <row r="228" spans="1:2" hidden="1" x14ac:dyDescent="0.25">
      <c r="A228" t="s">
        <v>20</v>
      </c>
      <c r="B228">
        <v>112</v>
      </c>
    </row>
    <row r="229" spans="1:2" hidden="1" x14ac:dyDescent="0.25">
      <c r="A229" t="s">
        <v>20</v>
      </c>
      <c r="B229">
        <v>943</v>
      </c>
    </row>
    <row r="230" spans="1:2" hidden="1" x14ac:dyDescent="0.25">
      <c r="A230" t="s">
        <v>20</v>
      </c>
      <c r="B230">
        <v>2468</v>
      </c>
    </row>
    <row r="231" spans="1:2" hidden="1" x14ac:dyDescent="0.25">
      <c r="A231" t="s">
        <v>20</v>
      </c>
      <c r="B231">
        <v>2551</v>
      </c>
    </row>
    <row r="232" spans="1:2" hidden="1" x14ac:dyDescent="0.25">
      <c r="A232" t="s">
        <v>20</v>
      </c>
      <c r="B232">
        <v>101</v>
      </c>
    </row>
    <row r="233" spans="1:2" hidden="1" x14ac:dyDescent="0.25">
      <c r="A233" t="s">
        <v>74</v>
      </c>
      <c r="B233">
        <v>67</v>
      </c>
    </row>
    <row r="234" spans="1:2" hidden="1" x14ac:dyDescent="0.25">
      <c r="A234" t="s">
        <v>20</v>
      </c>
      <c r="B234">
        <v>92</v>
      </c>
    </row>
    <row r="235" spans="1:2" hidden="1" x14ac:dyDescent="0.25">
      <c r="A235" t="s">
        <v>20</v>
      </c>
      <c r="B235">
        <v>62</v>
      </c>
    </row>
    <row r="236" spans="1:2" hidden="1" x14ac:dyDescent="0.25">
      <c r="A236" t="s">
        <v>20</v>
      </c>
      <c r="B236">
        <v>149</v>
      </c>
    </row>
    <row r="237" spans="1:2" x14ac:dyDescent="0.25">
      <c r="A237" t="s">
        <v>14</v>
      </c>
      <c r="B237">
        <v>92</v>
      </c>
    </row>
    <row r="238" spans="1:2" x14ac:dyDescent="0.25">
      <c r="A238" t="s">
        <v>14</v>
      </c>
      <c r="B238">
        <v>57</v>
      </c>
    </row>
    <row r="239" spans="1:2" hidden="1" x14ac:dyDescent="0.25">
      <c r="A239" t="s">
        <v>20</v>
      </c>
      <c r="B239">
        <v>329</v>
      </c>
    </row>
    <row r="240" spans="1:2" hidden="1" x14ac:dyDescent="0.25">
      <c r="A240" t="s">
        <v>20</v>
      </c>
      <c r="B240">
        <v>97</v>
      </c>
    </row>
    <row r="241" spans="1:2" x14ac:dyDescent="0.25">
      <c r="A241" t="s">
        <v>14</v>
      </c>
      <c r="B241">
        <v>41</v>
      </c>
    </row>
    <row r="242" spans="1:2" hidden="1" x14ac:dyDescent="0.25">
      <c r="A242" t="s">
        <v>20</v>
      </c>
      <c r="B242">
        <v>1784</v>
      </c>
    </row>
    <row r="243" spans="1:2" hidden="1" x14ac:dyDescent="0.25">
      <c r="A243" t="s">
        <v>20</v>
      </c>
      <c r="B243">
        <v>1684</v>
      </c>
    </row>
    <row r="244" spans="1:2" hidden="1" x14ac:dyDescent="0.25">
      <c r="A244" t="s">
        <v>20</v>
      </c>
      <c r="B244">
        <v>250</v>
      </c>
    </row>
    <row r="245" spans="1:2" hidden="1" x14ac:dyDescent="0.25">
      <c r="A245" t="s">
        <v>20</v>
      </c>
      <c r="B245">
        <v>238</v>
      </c>
    </row>
    <row r="246" spans="1:2" hidden="1" x14ac:dyDescent="0.25">
      <c r="A246" t="s">
        <v>20</v>
      </c>
      <c r="B246">
        <v>53</v>
      </c>
    </row>
    <row r="247" spans="1:2" hidden="1" x14ac:dyDescent="0.25">
      <c r="A247" t="s">
        <v>20</v>
      </c>
      <c r="B247">
        <v>214</v>
      </c>
    </row>
    <row r="248" spans="1:2" hidden="1" x14ac:dyDescent="0.25">
      <c r="A248" t="s">
        <v>20</v>
      </c>
      <c r="B248">
        <v>222</v>
      </c>
    </row>
    <row r="249" spans="1:2" hidden="1" x14ac:dyDescent="0.25">
      <c r="A249" t="s">
        <v>20</v>
      </c>
      <c r="B249">
        <v>1884</v>
      </c>
    </row>
    <row r="250" spans="1:2" hidden="1" x14ac:dyDescent="0.25">
      <c r="A250" t="s">
        <v>20</v>
      </c>
      <c r="B250">
        <v>218</v>
      </c>
    </row>
    <row r="251" spans="1:2" hidden="1" x14ac:dyDescent="0.25">
      <c r="A251" t="s">
        <v>20</v>
      </c>
      <c r="B251">
        <v>6465</v>
      </c>
    </row>
    <row r="252" spans="1:2" x14ac:dyDescent="0.25">
      <c r="A252" t="s">
        <v>14</v>
      </c>
      <c r="B252">
        <v>1</v>
      </c>
    </row>
    <row r="253" spans="1:2" x14ac:dyDescent="0.25">
      <c r="A253" t="s">
        <v>14</v>
      </c>
      <c r="B253">
        <v>101</v>
      </c>
    </row>
    <row r="254" spans="1:2" hidden="1" x14ac:dyDescent="0.25">
      <c r="A254" t="s">
        <v>20</v>
      </c>
      <c r="B254">
        <v>59</v>
      </c>
    </row>
    <row r="255" spans="1:2" x14ac:dyDescent="0.25">
      <c r="A255" t="s">
        <v>14</v>
      </c>
      <c r="B255">
        <v>1335</v>
      </c>
    </row>
    <row r="256" spans="1:2" hidden="1" x14ac:dyDescent="0.25">
      <c r="A256" t="s">
        <v>20</v>
      </c>
      <c r="B256">
        <v>88</v>
      </c>
    </row>
    <row r="257" spans="1:2" hidden="1" x14ac:dyDescent="0.25">
      <c r="A257" t="s">
        <v>20</v>
      </c>
      <c r="B257">
        <v>1697</v>
      </c>
    </row>
    <row r="258" spans="1:2" x14ac:dyDescent="0.25">
      <c r="A258" t="s">
        <v>14</v>
      </c>
      <c r="B258">
        <v>15</v>
      </c>
    </row>
    <row r="259" spans="1:2" hidden="1" x14ac:dyDescent="0.25">
      <c r="A259" t="s">
        <v>20</v>
      </c>
      <c r="B259">
        <v>92</v>
      </c>
    </row>
    <row r="260" spans="1:2" hidden="1" x14ac:dyDescent="0.25">
      <c r="A260" t="s">
        <v>20</v>
      </c>
      <c r="B260">
        <v>186</v>
      </c>
    </row>
    <row r="261" spans="1:2" hidden="1" x14ac:dyDescent="0.25">
      <c r="A261" t="s">
        <v>20</v>
      </c>
      <c r="B261">
        <v>138</v>
      </c>
    </row>
    <row r="262" spans="1:2" hidden="1" x14ac:dyDescent="0.25">
      <c r="A262" t="s">
        <v>20</v>
      </c>
      <c r="B262">
        <v>261</v>
      </c>
    </row>
    <row r="263" spans="1:2" x14ac:dyDescent="0.25">
      <c r="A263" t="s">
        <v>14</v>
      </c>
      <c r="B263">
        <v>454</v>
      </c>
    </row>
    <row r="264" spans="1:2" hidden="1" x14ac:dyDescent="0.25">
      <c r="A264" t="s">
        <v>20</v>
      </c>
      <c r="B264">
        <v>107</v>
      </c>
    </row>
    <row r="265" spans="1:2" hidden="1" x14ac:dyDescent="0.25">
      <c r="A265" t="s">
        <v>20</v>
      </c>
      <c r="B265">
        <v>199</v>
      </c>
    </row>
    <row r="266" spans="1:2" hidden="1" x14ac:dyDescent="0.25">
      <c r="A266" t="s">
        <v>20</v>
      </c>
      <c r="B266">
        <v>5512</v>
      </c>
    </row>
    <row r="267" spans="1:2" hidden="1" x14ac:dyDescent="0.25">
      <c r="A267" t="s">
        <v>20</v>
      </c>
      <c r="B267">
        <v>86</v>
      </c>
    </row>
    <row r="268" spans="1:2" x14ac:dyDescent="0.25">
      <c r="A268" t="s">
        <v>14</v>
      </c>
      <c r="B268">
        <v>3182</v>
      </c>
    </row>
    <row r="269" spans="1:2" hidden="1" x14ac:dyDescent="0.25">
      <c r="A269" t="s">
        <v>20</v>
      </c>
      <c r="B269">
        <v>2768</v>
      </c>
    </row>
    <row r="270" spans="1:2" hidden="1" x14ac:dyDescent="0.25">
      <c r="A270" t="s">
        <v>20</v>
      </c>
      <c r="B270">
        <v>48</v>
      </c>
    </row>
    <row r="271" spans="1:2" hidden="1" x14ac:dyDescent="0.25">
      <c r="A271" t="s">
        <v>20</v>
      </c>
      <c r="B271">
        <v>87</v>
      </c>
    </row>
    <row r="272" spans="1:2" hidden="1" x14ac:dyDescent="0.25">
      <c r="A272" t="s">
        <v>74</v>
      </c>
      <c r="B272">
        <v>1890</v>
      </c>
    </row>
    <row r="273" spans="1:2" hidden="1" x14ac:dyDescent="0.25">
      <c r="A273" t="s">
        <v>47</v>
      </c>
      <c r="B273">
        <v>61</v>
      </c>
    </row>
    <row r="274" spans="1:2" hidden="1" x14ac:dyDescent="0.25">
      <c r="A274" t="s">
        <v>20</v>
      </c>
      <c r="B274">
        <v>1894</v>
      </c>
    </row>
    <row r="275" spans="1:2" hidden="1" x14ac:dyDescent="0.25">
      <c r="A275" t="s">
        <v>20</v>
      </c>
      <c r="B275">
        <v>282</v>
      </c>
    </row>
    <row r="276" spans="1:2" x14ac:dyDescent="0.25">
      <c r="A276" t="s">
        <v>14</v>
      </c>
      <c r="B276">
        <v>15</v>
      </c>
    </row>
    <row r="277" spans="1:2" hidden="1" x14ac:dyDescent="0.25">
      <c r="A277" t="s">
        <v>20</v>
      </c>
      <c r="B277">
        <v>116</v>
      </c>
    </row>
    <row r="278" spans="1:2" x14ac:dyDescent="0.25">
      <c r="A278" t="s">
        <v>14</v>
      </c>
      <c r="B278">
        <v>133</v>
      </c>
    </row>
    <row r="279" spans="1:2" hidden="1" x14ac:dyDescent="0.25">
      <c r="A279" t="s">
        <v>20</v>
      </c>
      <c r="B279">
        <v>83</v>
      </c>
    </row>
    <row r="280" spans="1:2" hidden="1" x14ac:dyDescent="0.25">
      <c r="A280" t="s">
        <v>20</v>
      </c>
      <c r="B280">
        <v>91</v>
      </c>
    </row>
    <row r="281" spans="1:2" hidden="1" x14ac:dyDescent="0.25">
      <c r="A281" t="s">
        <v>20</v>
      </c>
      <c r="B281">
        <v>546</v>
      </c>
    </row>
    <row r="282" spans="1:2" hidden="1" x14ac:dyDescent="0.25">
      <c r="A282" t="s">
        <v>20</v>
      </c>
      <c r="B282">
        <v>393</v>
      </c>
    </row>
    <row r="283" spans="1:2" x14ac:dyDescent="0.25">
      <c r="A283" t="s">
        <v>14</v>
      </c>
      <c r="B283">
        <v>2062</v>
      </c>
    </row>
    <row r="284" spans="1:2" hidden="1" x14ac:dyDescent="0.25">
      <c r="A284" t="s">
        <v>20</v>
      </c>
      <c r="B284">
        <v>133</v>
      </c>
    </row>
    <row r="285" spans="1:2" x14ac:dyDescent="0.25">
      <c r="A285" t="s">
        <v>14</v>
      </c>
      <c r="B285">
        <v>29</v>
      </c>
    </row>
    <row r="286" spans="1:2" x14ac:dyDescent="0.25">
      <c r="A286" t="s">
        <v>14</v>
      </c>
      <c r="B286">
        <v>132</v>
      </c>
    </row>
    <row r="287" spans="1:2" hidden="1" x14ac:dyDescent="0.25">
      <c r="A287" t="s">
        <v>20</v>
      </c>
      <c r="B287">
        <v>254</v>
      </c>
    </row>
    <row r="288" spans="1:2" hidden="1" x14ac:dyDescent="0.25">
      <c r="A288" t="s">
        <v>74</v>
      </c>
      <c r="B288">
        <v>184</v>
      </c>
    </row>
    <row r="289" spans="1:2" hidden="1" x14ac:dyDescent="0.25">
      <c r="A289" t="s">
        <v>20</v>
      </c>
      <c r="B289">
        <v>176</v>
      </c>
    </row>
    <row r="290" spans="1:2" x14ac:dyDescent="0.25">
      <c r="A290" t="s">
        <v>14</v>
      </c>
      <c r="B290">
        <v>137</v>
      </c>
    </row>
    <row r="291" spans="1:2" hidden="1" x14ac:dyDescent="0.25">
      <c r="A291" t="s">
        <v>20</v>
      </c>
      <c r="B291">
        <v>337</v>
      </c>
    </row>
    <row r="292" spans="1:2" x14ac:dyDescent="0.25">
      <c r="A292" t="s">
        <v>14</v>
      </c>
      <c r="B292">
        <v>908</v>
      </c>
    </row>
    <row r="293" spans="1:2" hidden="1" x14ac:dyDescent="0.25">
      <c r="A293" t="s">
        <v>20</v>
      </c>
      <c r="B293">
        <v>107</v>
      </c>
    </row>
    <row r="294" spans="1:2" x14ac:dyDescent="0.25">
      <c r="A294" t="s">
        <v>14</v>
      </c>
      <c r="B294">
        <v>10</v>
      </c>
    </row>
    <row r="295" spans="1:2" hidden="1" x14ac:dyDescent="0.25">
      <c r="A295" t="s">
        <v>74</v>
      </c>
      <c r="B295">
        <v>32</v>
      </c>
    </row>
    <row r="296" spans="1:2" hidden="1" x14ac:dyDescent="0.25">
      <c r="A296" t="s">
        <v>20</v>
      </c>
      <c r="B296">
        <v>183</v>
      </c>
    </row>
    <row r="297" spans="1:2" x14ac:dyDescent="0.25">
      <c r="A297" t="s">
        <v>14</v>
      </c>
      <c r="B297">
        <v>1910</v>
      </c>
    </row>
    <row r="298" spans="1:2" x14ac:dyDescent="0.25">
      <c r="A298" t="s">
        <v>14</v>
      </c>
      <c r="B298">
        <v>38</v>
      </c>
    </row>
    <row r="299" spans="1:2" x14ac:dyDescent="0.25">
      <c r="A299" t="s">
        <v>14</v>
      </c>
      <c r="B299">
        <v>104</v>
      </c>
    </row>
    <row r="300" spans="1:2" hidden="1" x14ac:dyDescent="0.25">
      <c r="A300" t="s">
        <v>20</v>
      </c>
      <c r="B300">
        <v>72</v>
      </c>
    </row>
    <row r="301" spans="1:2" x14ac:dyDescent="0.25">
      <c r="A301" t="s">
        <v>14</v>
      </c>
      <c r="B301">
        <v>49</v>
      </c>
    </row>
    <row r="302" spans="1:2" x14ac:dyDescent="0.25">
      <c r="A302" t="s">
        <v>14</v>
      </c>
      <c r="B302">
        <v>1</v>
      </c>
    </row>
    <row r="303" spans="1:2" hidden="1" x14ac:dyDescent="0.25">
      <c r="A303" t="s">
        <v>20</v>
      </c>
      <c r="B303">
        <v>295</v>
      </c>
    </row>
    <row r="304" spans="1:2" x14ac:dyDescent="0.25">
      <c r="A304" t="s">
        <v>14</v>
      </c>
      <c r="B304">
        <v>245</v>
      </c>
    </row>
    <row r="305" spans="1:2" x14ac:dyDescent="0.25">
      <c r="A305" t="s">
        <v>14</v>
      </c>
      <c r="B305">
        <v>32</v>
      </c>
    </row>
    <row r="306" spans="1:2" hidden="1" x14ac:dyDescent="0.25">
      <c r="A306" t="s">
        <v>20</v>
      </c>
      <c r="B306">
        <v>142</v>
      </c>
    </row>
    <row r="307" spans="1:2" hidden="1" x14ac:dyDescent="0.25">
      <c r="A307" t="s">
        <v>20</v>
      </c>
      <c r="B307">
        <v>85</v>
      </c>
    </row>
    <row r="308" spans="1:2" x14ac:dyDescent="0.25">
      <c r="A308" t="s">
        <v>14</v>
      </c>
      <c r="B308">
        <v>7</v>
      </c>
    </row>
    <row r="309" spans="1:2" hidden="1" x14ac:dyDescent="0.25">
      <c r="A309" t="s">
        <v>20</v>
      </c>
      <c r="B309">
        <v>659</v>
      </c>
    </row>
    <row r="310" spans="1:2" x14ac:dyDescent="0.25">
      <c r="A310" t="s">
        <v>14</v>
      </c>
      <c r="B310">
        <v>803</v>
      </c>
    </row>
    <row r="311" spans="1:2" hidden="1" x14ac:dyDescent="0.25">
      <c r="A311" t="s">
        <v>74</v>
      </c>
      <c r="B311">
        <v>75</v>
      </c>
    </row>
    <row r="312" spans="1:2" x14ac:dyDescent="0.25">
      <c r="A312" t="s">
        <v>14</v>
      </c>
      <c r="B312">
        <v>16</v>
      </c>
    </row>
    <row r="313" spans="1:2" hidden="1" x14ac:dyDescent="0.25">
      <c r="A313" t="s">
        <v>20</v>
      </c>
      <c r="B313">
        <v>121</v>
      </c>
    </row>
    <row r="314" spans="1:2" hidden="1" x14ac:dyDescent="0.25">
      <c r="A314" t="s">
        <v>20</v>
      </c>
      <c r="B314">
        <v>3742</v>
      </c>
    </row>
    <row r="315" spans="1:2" hidden="1" x14ac:dyDescent="0.25">
      <c r="A315" t="s">
        <v>20</v>
      </c>
      <c r="B315">
        <v>223</v>
      </c>
    </row>
    <row r="316" spans="1:2" hidden="1" x14ac:dyDescent="0.25">
      <c r="A316" t="s">
        <v>20</v>
      </c>
      <c r="B316">
        <v>133</v>
      </c>
    </row>
    <row r="317" spans="1:2" x14ac:dyDescent="0.25">
      <c r="A317" t="s">
        <v>14</v>
      </c>
      <c r="B317">
        <v>31</v>
      </c>
    </row>
    <row r="318" spans="1:2" x14ac:dyDescent="0.25">
      <c r="A318" t="s">
        <v>14</v>
      </c>
      <c r="B318">
        <v>108</v>
      </c>
    </row>
    <row r="319" spans="1:2" x14ac:dyDescent="0.25">
      <c r="A319" t="s">
        <v>14</v>
      </c>
      <c r="B319">
        <v>30</v>
      </c>
    </row>
    <row r="320" spans="1:2" x14ac:dyDescent="0.25">
      <c r="A320" t="s">
        <v>14</v>
      </c>
      <c r="B320">
        <v>17</v>
      </c>
    </row>
    <row r="321" spans="1:2" hidden="1" x14ac:dyDescent="0.25">
      <c r="A321" t="s">
        <v>74</v>
      </c>
      <c r="B321">
        <v>64</v>
      </c>
    </row>
    <row r="322" spans="1:2" x14ac:dyDescent="0.25">
      <c r="A322" t="s">
        <v>14</v>
      </c>
      <c r="B322">
        <v>80</v>
      </c>
    </row>
    <row r="323" spans="1:2" x14ac:dyDescent="0.25">
      <c r="A323" t="s">
        <v>14</v>
      </c>
      <c r="B323">
        <v>2468</v>
      </c>
    </row>
    <row r="324" spans="1:2" hidden="1" x14ac:dyDescent="0.25">
      <c r="A324" t="s">
        <v>20</v>
      </c>
      <c r="B324">
        <v>5168</v>
      </c>
    </row>
    <row r="325" spans="1:2" x14ac:dyDescent="0.25">
      <c r="A325" t="s">
        <v>14</v>
      </c>
      <c r="B325">
        <v>26</v>
      </c>
    </row>
    <row r="326" spans="1:2" hidden="1" x14ac:dyDescent="0.25">
      <c r="A326" t="s">
        <v>20</v>
      </c>
      <c r="B326">
        <v>307</v>
      </c>
    </row>
    <row r="327" spans="1:2" x14ac:dyDescent="0.25">
      <c r="A327" t="s">
        <v>14</v>
      </c>
      <c r="B327">
        <v>73</v>
      </c>
    </row>
    <row r="328" spans="1:2" x14ac:dyDescent="0.25">
      <c r="A328" t="s">
        <v>14</v>
      </c>
      <c r="B328">
        <v>128</v>
      </c>
    </row>
    <row r="329" spans="1:2" x14ac:dyDescent="0.25">
      <c r="A329" t="s">
        <v>14</v>
      </c>
      <c r="B329">
        <v>33</v>
      </c>
    </row>
    <row r="330" spans="1:2" hidden="1" x14ac:dyDescent="0.25">
      <c r="A330" t="s">
        <v>20</v>
      </c>
      <c r="B330">
        <v>2441</v>
      </c>
    </row>
    <row r="331" spans="1:2" hidden="1" x14ac:dyDescent="0.25">
      <c r="A331" t="s">
        <v>47</v>
      </c>
      <c r="B331">
        <v>211</v>
      </c>
    </row>
    <row r="332" spans="1:2" hidden="1" x14ac:dyDescent="0.25">
      <c r="A332" t="s">
        <v>20</v>
      </c>
      <c r="B332">
        <v>1385</v>
      </c>
    </row>
    <row r="333" spans="1:2" hidden="1" x14ac:dyDescent="0.25">
      <c r="A333" t="s">
        <v>20</v>
      </c>
      <c r="B333">
        <v>190</v>
      </c>
    </row>
    <row r="334" spans="1:2" hidden="1" x14ac:dyDescent="0.25">
      <c r="A334" t="s">
        <v>20</v>
      </c>
      <c r="B334">
        <v>470</v>
      </c>
    </row>
    <row r="335" spans="1:2" hidden="1" x14ac:dyDescent="0.25">
      <c r="A335" t="s">
        <v>20</v>
      </c>
      <c r="B335">
        <v>253</v>
      </c>
    </row>
    <row r="336" spans="1:2" hidden="1" x14ac:dyDescent="0.25">
      <c r="A336" t="s">
        <v>20</v>
      </c>
      <c r="B336">
        <v>1113</v>
      </c>
    </row>
    <row r="337" spans="1:2" hidden="1" x14ac:dyDescent="0.25">
      <c r="A337" t="s">
        <v>20</v>
      </c>
      <c r="B337">
        <v>2283</v>
      </c>
    </row>
    <row r="338" spans="1:2" x14ac:dyDescent="0.25">
      <c r="A338" t="s">
        <v>14</v>
      </c>
      <c r="B338">
        <v>1072</v>
      </c>
    </row>
    <row r="339" spans="1:2" hidden="1" x14ac:dyDescent="0.25">
      <c r="A339" t="s">
        <v>20</v>
      </c>
      <c r="B339">
        <v>1095</v>
      </c>
    </row>
    <row r="340" spans="1:2" hidden="1" x14ac:dyDescent="0.25">
      <c r="A340" t="s">
        <v>20</v>
      </c>
      <c r="B340">
        <v>1690</v>
      </c>
    </row>
    <row r="341" spans="1:2" hidden="1" x14ac:dyDescent="0.25">
      <c r="A341" t="s">
        <v>74</v>
      </c>
      <c r="B341">
        <v>1297</v>
      </c>
    </row>
    <row r="342" spans="1:2" x14ac:dyDescent="0.25">
      <c r="A342" t="s">
        <v>14</v>
      </c>
      <c r="B342">
        <v>393</v>
      </c>
    </row>
    <row r="343" spans="1:2" x14ac:dyDescent="0.25">
      <c r="A343" t="s">
        <v>14</v>
      </c>
      <c r="B343">
        <v>1257</v>
      </c>
    </row>
    <row r="344" spans="1:2" x14ac:dyDescent="0.25">
      <c r="A344" t="s">
        <v>14</v>
      </c>
      <c r="B344">
        <v>328</v>
      </c>
    </row>
    <row r="345" spans="1:2" x14ac:dyDescent="0.25">
      <c r="A345" t="s">
        <v>14</v>
      </c>
      <c r="B345">
        <v>147</v>
      </c>
    </row>
    <row r="346" spans="1:2" x14ac:dyDescent="0.25">
      <c r="A346" t="s">
        <v>14</v>
      </c>
      <c r="B346">
        <v>830</v>
      </c>
    </row>
    <row r="347" spans="1:2" x14ac:dyDescent="0.25">
      <c r="A347" t="s">
        <v>14</v>
      </c>
      <c r="B347">
        <v>331</v>
      </c>
    </row>
    <row r="348" spans="1:2" x14ac:dyDescent="0.25">
      <c r="A348" t="s">
        <v>14</v>
      </c>
      <c r="B348">
        <v>25</v>
      </c>
    </row>
    <row r="349" spans="1:2" hidden="1" x14ac:dyDescent="0.25">
      <c r="A349" t="s">
        <v>20</v>
      </c>
      <c r="B349">
        <v>191</v>
      </c>
    </row>
    <row r="350" spans="1:2" x14ac:dyDescent="0.25">
      <c r="A350" t="s">
        <v>14</v>
      </c>
      <c r="B350">
        <v>3483</v>
      </c>
    </row>
    <row r="351" spans="1:2" x14ac:dyDescent="0.25">
      <c r="A351" t="s">
        <v>14</v>
      </c>
      <c r="B351">
        <v>923</v>
      </c>
    </row>
    <row r="352" spans="1:2" x14ac:dyDescent="0.25">
      <c r="A352" t="s">
        <v>14</v>
      </c>
      <c r="B352">
        <v>1</v>
      </c>
    </row>
    <row r="353" spans="1:2" hidden="1" x14ac:dyDescent="0.25">
      <c r="A353" t="s">
        <v>20</v>
      </c>
      <c r="B353">
        <v>2013</v>
      </c>
    </row>
    <row r="354" spans="1:2" x14ac:dyDescent="0.25">
      <c r="A354" t="s">
        <v>14</v>
      </c>
      <c r="B354">
        <v>33</v>
      </c>
    </row>
    <row r="355" spans="1:2" hidden="1" x14ac:dyDescent="0.25">
      <c r="A355" t="s">
        <v>20</v>
      </c>
      <c r="B355">
        <v>1703</v>
      </c>
    </row>
    <row r="356" spans="1:2" hidden="1" x14ac:dyDescent="0.25">
      <c r="A356" t="s">
        <v>20</v>
      </c>
      <c r="B356">
        <v>80</v>
      </c>
    </row>
    <row r="357" spans="1:2" hidden="1" x14ac:dyDescent="0.25">
      <c r="A357" t="s">
        <v>47</v>
      </c>
      <c r="B357">
        <v>86</v>
      </c>
    </row>
    <row r="358" spans="1:2" x14ac:dyDescent="0.25">
      <c r="A358" t="s">
        <v>14</v>
      </c>
      <c r="B358">
        <v>40</v>
      </c>
    </row>
    <row r="359" spans="1:2" hidden="1" x14ac:dyDescent="0.25">
      <c r="A359" t="s">
        <v>20</v>
      </c>
      <c r="B359">
        <v>41</v>
      </c>
    </row>
    <row r="360" spans="1:2" x14ac:dyDescent="0.25">
      <c r="A360" t="s">
        <v>14</v>
      </c>
      <c r="B360">
        <v>23</v>
      </c>
    </row>
    <row r="361" spans="1:2" hidden="1" x14ac:dyDescent="0.25">
      <c r="A361" t="s">
        <v>20</v>
      </c>
      <c r="B361">
        <v>187</v>
      </c>
    </row>
    <row r="362" spans="1:2" hidden="1" x14ac:dyDescent="0.25">
      <c r="A362" t="s">
        <v>20</v>
      </c>
      <c r="B362">
        <v>2875</v>
      </c>
    </row>
    <row r="363" spans="1:2" hidden="1" x14ac:dyDescent="0.25">
      <c r="A363" t="s">
        <v>20</v>
      </c>
      <c r="B363">
        <v>88</v>
      </c>
    </row>
    <row r="364" spans="1:2" hidden="1" x14ac:dyDescent="0.25">
      <c r="A364" t="s">
        <v>20</v>
      </c>
      <c r="B364">
        <v>191</v>
      </c>
    </row>
    <row r="365" spans="1:2" hidden="1" x14ac:dyDescent="0.25">
      <c r="A365" t="s">
        <v>20</v>
      </c>
      <c r="B365">
        <v>139</v>
      </c>
    </row>
    <row r="366" spans="1:2" hidden="1" x14ac:dyDescent="0.25">
      <c r="A366" t="s">
        <v>20</v>
      </c>
      <c r="B366">
        <v>186</v>
      </c>
    </row>
    <row r="367" spans="1:2" hidden="1" x14ac:dyDescent="0.25">
      <c r="A367" t="s">
        <v>20</v>
      </c>
      <c r="B367">
        <v>112</v>
      </c>
    </row>
    <row r="368" spans="1:2" hidden="1" x14ac:dyDescent="0.25">
      <c r="A368" t="s">
        <v>20</v>
      </c>
      <c r="B368">
        <v>101</v>
      </c>
    </row>
    <row r="369" spans="1:2" x14ac:dyDescent="0.25">
      <c r="A369" t="s">
        <v>14</v>
      </c>
      <c r="B369">
        <v>75</v>
      </c>
    </row>
    <row r="370" spans="1:2" hidden="1" x14ac:dyDescent="0.25">
      <c r="A370" t="s">
        <v>20</v>
      </c>
      <c r="B370">
        <v>206</v>
      </c>
    </row>
    <row r="371" spans="1:2" hidden="1" x14ac:dyDescent="0.25">
      <c r="A371" t="s">
        <v>20</v>
      </c>
      <c r="B371">
        <v>154</v>
      </c>
    </row>
    <row r="372" spans="1:2" hidden="1" x14ac:dyDescent="0.25">
      <c r="A372" t="s">
        <v>20</v>
      </c>
      <c r="B372">
        <v>5966</v>
      </c>
    </row>
    <row r="373" spans="1:2" x14ac:dyDescent="0.25">
      <c r="A373" t="s">
        <v>14</v>
      </c>
      <c r="B373">
        <v>2176</v>
      </c>
    </row>
    <row r="374" spans="1:2" hidden="1" x14ac:dyDescent="0.25">
      <c r="A374" t="s">
        <v>20</v>
      </c>
      <c r="B374">
        <v>169</v>
      </c>
    </row>
    <row r="375" spans="1:2" hidden="1" x14ac:dyDescent="0.25">
      <c r="A375" t="s">
        <v>20</v>
      </c>
      <c r="B375">
        <v>2106</v>
      </c>
    </row>
    <row r="376" spans="1:2" x14ac:dyDescent="0.25">
      <c r="A376" t="s">
        <v>14</v>
      </c>
      <c r="B376">
        <v>441</v>
      </c>
    </row>
    <row r="377" spans="1:2" x14ac:dyDescent="0.25">
      <c r="A377" t="s">
        <v>14</v>
      </c>
      <c r="B377">
        <v>25</v>
      </c>
    </row>
    <row r="378" spans="1:2" hidden="1" x14ac:dyDescent="0.25">
      <c r="A378" t="s">
        <v>20</v>
      </c>
      <c r="B378">
        <v>131</v>
      </c>
    </row>
    <row r="379" spans="1:2" x14ac:dyDescent="0.25">
      <c r="A379" t="s">
        <v>14</v>
      </c>
      <c r="B379">
        <v>127</v>
      </c>
    </row>
    <row r="380" spans="1:2" x14ac:dyDescent="0.25">
      <c r="A380" t="s">
        <v>14</v>
      </c>
      <c r="B380">
        <v>355</v>
      </c>
    </row>
    <row r="381" spans="1:2" x14ac:dyDescent="0.25">
      <c r="A381" t="s">
        <v>14</v>
      </c>
      <c r="B381">
        <v>44</v>
      </c>
    </row>
    <row r="382" spans="1:2" hidden="1" x14ac:dyDescent="0.25">
      <c r="A382" t="s">
        <v>20</v>
      </c>
      <c r="B382">
        <v>84</v>
      </c>
    </row>
    <row r="383" spans="1:2" hidden="1" x14ac:dyDescent="0.25">
      <c r="A383" t="s">
        <v>20</v>
      </c>
      <c r="B383">
        <v>155</v>
      </c>
    </row>
    <row r="384" spans="1:2" x14ac:dyDescent="0.25">
      <c r="A384" t="s">
        <v>14</v>
      </c>
      <c r="B384">
        <v>67</v>
      </c>
    </row>
    <row r="385" spans="1:2" hidden="1" x14ac:dyDescent="0.25">
      <c r="A385" t="s">
        <v>20</v>
      </c>
      <c r="B385">
        <v>189</v>
      </c>
    </row>
    <row r="386" spans="1:2" hidden="1" x14ac:dyDescent="0.25">
      <c r="A386" t="s">
        <v>20</v>
      </c>
      <c r="B386">
        <v>4799</v>
      </c>
    </row>
    <row r="387" spans="1:2" hidden="1" x14ac:dyDescent="0.25">
      <c r="A387" t="s">
        <v>20</v>
      </c>
      <c r="B387">
        <v>1137</v>
      </c>
    </row>
    <row r="388" spans="1:2" x14ac:dyDescent="0.25">
      <c r="A388" t="s">
        <v>14</v>
      </c>
      <c r="B388">
        <v>1068</v>
      </c>
    </row>
    <row r="389" spans="1:2" x14ac:dyDescent="0.25">
      <c r="A389" t="s">
        <v>14</v>
      </c>
      <c r="B389">
        <v>424</v>
      </c>
    </row>
    <row r="390" spans="1:2" hidden="1" x14ac:dyDescent="0.25">
      <c r="A390" t="s">
        <v>74</v>
      </c>
      <c r="B390">
        <v>145</v>
      </c>
    </row>
    <row r="391" spans="1:2" hidden="1" x14ac:dyDescent="0.25">
      <c r="A391" t="s">
        <v>20</v>
      </c>
      <c r="B391">
        <v>1152</v>
      </c>
    </row>
    <row r="392" spans="1:2" hidden="1" x14ac:dyDescent="0.25">
      <c r="A392" t="s">
        <v>20</v>
      </c>
      <c r="B392">
        <v>50</v>
      </c>
    </row>
    <row r="393" spans="1:2" x14ac:dyDescent="0.25">
      <c r="A393" t="s">
        <v>14</v>
      </c>
      <c r="B393">
        <v>151</v>
      </c>
    </row>
    <row r="394" spans="1:2" x14ac:dyDescent="0.25">
      <c r="A394" t="s">
        <v>14</v>
      </c>
      <c r="B394">
        <v>1608</v>
      </c>
    </row>
    <row r="395" spans="1:2" hidden="1" x14ac:dyDescent="0.25">
      <c r="A395" t="s">
        <v>20</v>
      </c>
      <c r="B395">
        <v>3059</v>
      </c>
    </row>
    <row r="396" spans="1:2" hidden="1" x14ac:dyDescent="0.25">
      <c r="A396" t="s">
        <v>20</v>
      </c>
      <c r="B396">
        <v>34</v>
      </c>
    </row>
    <row r="397" spans="1:2" hidden="1" x14ac:dyDescent="0.25">
      <c r="A397" t="s">
        <v>20</v>
      </c>
      <c r="B397">
        <v>220</v>
      </c>
    </row>
    <row r="398" spans="1:2" hidden="1" x14ac:dyDescent="0.25">
      <c r="A398" t="s">
        <v>20</v>
      </c>
      <c r="B398">
        <v>1604</v>
      </c>
    </row>
    <row r="399" spans="1:2" hidden="1" x14ac:dyDescent="0.25">
      <c r="A399" t="s">
        <v>20</v>
      </c>
      <c r="B399">
        <v>454</v>
      </c>
    </row>
    <row r="400" spans="1:2" hidden="1" x14ac:dyDescent="0.25">
      <c r="A400" t="s">
        <v>20</v>
      </c>
      <c r="B400">
        <v>123</v>
      </c>
    </row>
    <row r="401" spans="1:2" x14ac:dyDescent="0.25">
      <c r="A401" t="s">
        <v>14</v>
      </c>
      <c r="B401">
        <v>941</v>
      </c>
    </row>
    <row r="402" spans="1:2" x14ac:dyDescent="0.25">
      <c r="A402" t="s">
        <v>14</v>
      </c>
      <c r="B402">
        <v>1</v>
      </c>
    </row>
    <row r="403" spans="1:2" hidden="1" x14ac:dyDescent="0.25">
      <c r="A403" t="s">
        <v>20</v>
      </c>
      <c r="B403">
        <v>299</v>
      </c>
    </row>
    <row r="404" spans="1:2" x14ac:dyDescent="0.25">
      <c r="A404" t="s">
        <v>14</v>
      </c>
      <c r="B404">
        <v>40</v>
      </c>
    </row>
    <row r="405" spans="1:2" x14ac:dyDescent="0.25">
      <c r="A405" t="s">
        <v>14</v>
      </c>
      <c r="B405">
        <v>3015</v>
      </c>
    </row>
    <row r="406" spans="1:2" hidden="1" x14ac:dyDescent="0.25">
      <c r="A406" t="s">
        <v>20</v>
      </c>
      <c r="B406">
        <v>2237</v>
      </c>
    </row>
    <row r="407" spans="1:2" x14ac:dyDescent="0.25">
      <c r="A407" t="s">
        <v>14</v>
      </c>
      <c r="B407">
        <v>435</v>
      </c>
    </row>
    <row r="408" spans="1:2" hidden="1" x14ac:dyDescent="0.25">
      <c r="A408" t="s">
        <v>20</v>
      </c>
      <c r="B408">
        <v>645</v>
      </c>
    </row>
    <row r="409" spans="1:2" hidden="1" x14ac:dyDescent="0.25">
      <c r="A409" t="s">
        <v>20</v>
      </c>
      <c r="B409">
        <v>484</v>
      </c>
    </row>
    <row r="410" spans="1:2" hidden="1" x14ac:dyDescent="0.25">
      <c r="A410" t="s">
        <v>20</v>
      </c>
      <c r="B410">
        <v>154</v>
      </c>
    </row>
    <row r="411" spans="1:2" x14ac:dyDescent="0.25">
      <c r="A411" t="s">
        <v>14</v>
      </c>
      <c r="B411">
        <v>714</v>
      </c>
    </row>
    <row r="412" spans="1:2" hidden="1" x14ac:dyDescent="0.25">
      <c r="A412" t="s">
        <v>47</v>
      </c>
      <c r="B412">
        <v>1111</v>
      </c>
    </row>
    <row r="413" spans="1:2" hidden="1" x14ac:dyDescent="0.25">
      <c r="A413" t="s">
        <v>20</v>
      </c>
      <c r="B413">
        <v>82</v>
      </c>
    </row>
    <row r="414" spans="1:2" hidden="1" x14ac:dyDescent="0.25">
      <c r="A414" t="s">
        <v>20</v>
      </c>
      <c r="B414">
        <v>134</v>
      </c>
    </row>
    <row r="415" spans="1:2" hidden="1" x14ac:dyDescent="0.25">
      <c r="A415" t="s">
        <v>47</v>
      </c>
      <c r="B415">
        <v>1089</v>
      </c>
    </row>
    <row r="416" spans="1:2" x14ac:dyDescent="0.25">
      <c r="A416" t="s">
        <v>14</v>
      </c>
      <c r="B416">
        <v>5497</v>
      </c>
    </row>
    <row r="417" spans="1:2" x14ac:dyDescent="0.25">
      <c r="A417" t="s">
        <v>14</v>
      </c>
      <c r="B417">
        <v>418</v>
      </c>
    </row>
    <row r="418" spans="1:2" x14ac:dyDescent="0.25">
      <c r="A418" t="s">
        <v>14</v>
      </c>
      <c r="B418">
        <v>1439</v>
      </c>
    </row>
    <row r="419" spans="1:2" x14ac:dyDescent="0.25">
      <c r="A419" t="s">
        <v>14</v>
      </c>
      <c r="B419">
        <v>15</v>
      </c>
    </row>
    <row r="420" spans="1:2" x14ac:dyDescent="0.25">
      <c r="A420" t="s">
        <v>14</v>
      </c>
      <c r="B420">
        <v>1999</v>
      </c>
    </row>
    <row r="421" spans="1:2" hidden="1" x14ac:dyDescent="0.25">
      <c r="A421" t="s">
        <v>20</v>
      </c>
      <c r="B421">
        <v>5203</v>
      </c>
    </row>
    <row r="422" spans="1:2" hidden="1" x14ac:dyDescent="0.25">
      <c r="A422" t="s">
        <v>20</v>
      </c>
      <c r="B422">
        <v>94</v>
      </c>
    </row>
    <row r="423" spans="1:2" x14ac:dyDescent="0.25">
      <c r="A423" t="s">
        <v>14</v>
      </c>
      <c r="B423">
        <v>118</v>
      </c>
    </row>
    <row r="424" spans="1:2" hidden="1" x14ac:dyDescent="0.25">
      <c r="A424" t="s">
        <v>20</v>
      </c>
      <c r="B424">
        <v>205</v>
      </c>
    </row>
    <row r="425" spans="1:2" x14ac:dyDescent="0.25">
      <c r="A425" t="s">
        <v>14</v>
      </c>
      <c r="B425">
        <v>162</v>
      </c>
    </row>
    <row r="426" spans="1:2" x14ac:dyDescent="0.25">
      <c r="A426" t="s">
        <v>14</v>
      </c>
      <c r="B426">
        <v>83</v>
      </c>
    </row>
    <row r="427" spans="1:2" hidden="1" x14ac:dyDescent="0.25">
      <c r="A427" t="s">
        <v>20</v>
      </c>
      <c r="B427">
        <v>92</v>
      </c>
    </row>
    <row r="428" spans="1:2" hidden="1" x14ac:dyDescent="0.25">
      <c r="A428" t="s">
        <v>20</v>
      </c>
      <c r="B428">
        <v>219</v>
      </c>
    </row>
    <row r="429" spans="1:2" hidden="1" x14ac:dyDescent="0.25">
      <c r="A429" t="s">
        <v>20</v>
      </c>
      <c r="B429">
        <v>2526</v>
      </c>
    </row>
    <row r="430" spans="1:2" x14ac:dyDescent="0.25">
      <c r="A430" t="s">
        <v>14</v>
      </c>
      <c r="B430">
        <v>747</v>
      </c>
    </row>
    <row r="431" spans="1:2" hidden="1" x14ac:dyDescent="0.25">
      <c r="A431" t="s">
        <v>74</v>
      </c>
      <c r="B431">
        <v>2138</v>
      </c>
    </row>
    <row r="432" spans="1:2" x14ac:dyDescent="0.25">
      <c r="A432" t="s">
        <v>14</v>
      </c>
      <c r="B432">
        <v>84</v>
      </c>
    </row>
    <row r="433" spans="1:2" hidden="1" x14ac:dyDescent="0.25">
      <c r="A433" t="s">
        <v>20</v>
      </c>
      <c r="B433">
        <v>94</v>
      </c>
    </row>
    <row r="434" spans="1:2" x14ac:dyDescent="0.25">
      <c r="A434" t="s">
        <v>14</v>
      </c>
      <c r="B434">
        <v>91</v>
      </c>
    </row>
    <row r="435" spans="1:2" x14ac:dyDescent="0.25">
      <c r="A435" t="s">
        <v>14</v>
      </c>
      <c r="B435">
        <v>792</v>
      </c>
    </row>
    <row r="436" spans="1:2" hidden="1" x14ac:dyDescent="0.25">
      <c r="A436" t="s">
        <v>74</v>
      </c>
      <c r="B436">
        <v>10</v>
      </c>
    </row>
    <row r="437" spans="1:2" hidden="1" x14ac:dyDescent="0.25">
      <c r="A437" t="s">
        <v>20</v>
      </c>
      <c r="B437">
        <v>1713</v>
      </c>
    </row>
    <row r="438" spans="1:2" hidden="1" x14ac:dyDescent="0.25">
      <c r="A438" t="s">
        <v>20</v>
      </c>
      <c r="B438">
        <v>249</v>
      </c>
    </row>
    <row r="439" spans="1:2" hidden="1" x14ac:dyDescent="0.25">
      <c r="A439" t="s">
        <v>20</v>
      </c>
      <c r="B439">
        <v>192</v>
      </c>
    </row>
    <row r="440" spans="1:2" hidden="1" x14ac:dyDescent="0.25">
      <c r="A440" t="s">
        <v>20</v>
      </c>
      <c r="B440">
        <v>247</v>
      </c>
    </row>
    <row r="441" spans="1:2" hidden="1" x14ac:dyDescent="0.25">
      <c r="A441" t="s">
        <v>20</v>
      </c>
      <c r="B441">
        <v>2293</v>
      </c>
    </row>
    <row r="442" spans="1:2" hidden="1" x14ac:dyDescent="0.25">
      <c r="A442" t="s">
        <v>20</v>
      </c>
      <c r="B442">
        <v>3131</v>
      </c>
    </row>
    <row r="443" spans="1:2" x14ac:dyDescent="0.25">
      <c r="A443" t="s">
        <v>14</v>
      </c>
      <c r="B443">
        <v>32</v>
      </c>
    </row>
    <row r="444" spans="1:2" hidden="1" x14ac:dyDescent="0.25">
      <c r="A444" t="s">
        <v>20</v>
      </c>
      <c r="B444">
        <v>143</v>
      </c>
    </row>
    <row r="445" spans="1:2" hidden="1" x14ac:dyDescent="0.25">
      <c r="A445" t="s">
        <v>74</v>
      </c>
      <c r="B445">
        <v>90</v>
      </c>
    </row>
    <row r="446" spans="1:2" hidden="1" x14ac:dyDescent="0.25">
      <c r="A446" t="s">
        <v>20</v>
      </c>
      <c r="B446">
        <v>296</v>
      </c>
    </row>
    <row r="447" spans="1:2" hidden="1" x14ac:dyDescent="0.25">
      <c r="A447" t="s">
        <v>20</v>
      </c>
      <c r="B447">
        <v>170</v>
      </c>
    </row>
    <row r="448" spans="1:2" x14ac:dyDescent="0.25">
      <c r="A448" t="s">
        <v>14</v>
      </c>
      <c r="B448">
        <v>186</v>
      </c>
    </row>
    <row r="449" spans="1:2" hidden="1" x14ac:dyDescent="0.25">
      <c r="A449" t="s">
        <v>74</v>
      </c>
      <c r="B449">
        <v>439</v>
      </c>
    </row>
    <row r="450" spans="1:2" x14ac:dyDescent="0.25">
      <c r="A450" t="s">
        <v>14</v>
      </c>
      <c r="B450">
        <v>605</v>
      </c>
    </row>
    <row r="451" spans="1:2" hidden="1" x14ac:dyDescent="0.25">
      <c r="A451" t="s">
        <v>20</v>
      </c>
      <c r="B451">
        <v>86</v>
      </c>
    </row>
    <row r="452" spans="1:2" x14ac:dyDescent="0.25">
      <c r="A452" t="s">
        <v>14</v>
      </c>
      <c r="B452">
        <v>1</v>
      </c>
    </row>
    <row r="453" spans="1:2" hidden="1" x14ac:dyDescent="0.25">
      <c r="A453" t="s">
        <v>20</v>
      </c>
      <c r="B453">
        <v>6286</v>
      </c>
    </row>
    <row r="454" spans="1:2" x14ac:dyDescent="0.25">
      <c r="A454" t="s">
        <v>14</v>
      </c>
      <c r="B454">
        <v>31</v>
      </c>
    </row>
    <row r="455" spans="1:2" x14ac:dyDescent="0.25">
      <c r="A455" t="s">
        <v>14</v>
      </c>
      <c r="B455">
        <v>1181</v>
      </c>
    </row>
    <row r="456" spans="1:2" x14ac:dyDescent="0.25">
      <c r="A456" t="s">
        <v>14</v>
      </c>
      <c r="B456">
        <v>39</v>
      </c>
    </row>
    <row r="457" spans="1:2" hidden="1" x14ac:dyDescent="0.25">
      <c r="A457" t="s">
        <v>20</v>
      </c>
      <c r="B457">
        <v>3727</v>
      </c>
    </row>
    <row r="458" spans="1:2" hidden="1" x14ac:dyDescent="0.25">
      <c r="A458" t="s">
        <v>20</v>
      </c>
      <c r="B458">
        <v>1605</v>
      </c>
    </row>
    <row r="459" spans="1:2" x14ac:dyDescent="0.25">
      <c r="A459" t="s">
        <v>14</v>
      </c>
      <c r="B459">
        <v>46</v>
      </c>
    </row>
    <row r="460" spans="1:2" hidden="1" x14ac:dyDescent="0.25">
      <c r="A460" t="s">
        <v>20</v>
      </c>
      <c r="B460">
        <v>2120</v>
      </c>
    </row>
    <row r="461" spans="1:2" x14ac:dyDescent="0.25">
      <c r="A461" t="s">
        <v>14</v>
      </c>
      <c r="B461">
        <v>105</v>
      </c>
    </row>
    <row r="462" spans="1:2" hidden="1" x14ac:dyDescent="0.25">
      <c r="A462" t="s">
        <v>20</v>
      </c>
      <c r="B462">
        <v>50</v>
      </c>
    </row>
    <row r="463" spans="1:2" hidden="1" x14ac:dyDescent="0.25">
      <c r="A463" t="s">
        <v>20</v>
      </c>
      <c r="B463">
        <v>2080</v>
      </c>
    </row>
    <row r="464" spans="1:2" x14ac:dyDescent="0.25">
      <c r="A464" t="s">
        <v>14</v>
      </c>
      <c r="B464">
        <v>535</v>
      </c>
    </row>
    <row r="465" spans="1:2" hidden="1" x14ac:dyDescent="0.25">
      <c r="A465" t="s">
        <v>20</v>
      </c>
      <c r="B465">
        <v>2105</v>
      </c>
    </row>
    <row r="466" spans="1:2" hidden="1" x14ac:dyDescent="0.25">
      <c r="A466" t="s">
        <v>20</v>
      </c>
      <c r="B466">
        <v>2436</v>
      </c>
    </row>
    <row r="467" spans="1:2" hidden="1" x14ac:dyDescent="0.25">
      <c r="A467" t="s">
        <v>20</v>
      </c>
      <c r="B467">
        <v>80</v>
      </c>
    </row>
    <row r="468" spans="1:2" hidden="1" x14ac:dyDescent="0.25">
      <c r="A468" t="s">
        <v>20</v>
      </c>
      <c r="B468">
        <v>42</v>
      </c>
    </row>
    <row r="469" spans="1:2" hidden="1" x14ac:dyDescent="0.25">
      <c r="A469" t="s">
        <v>20</v>
      </c>
      <c r="B469">
        <v>139</v>
      </c>
    </row>
    <row r="470" spans="1:2" x14ac:dyDescent="0.25">
      <c r="A470" t="s">
        <v>14</v>
      </c>
      <c r="B470">
        <v>16</v>
      </c>
    </row>
    <row r="471" spans="1:2" hidden="1" x14ac:dyDescent="0.25">
      <c r="A471" t="s">
        <v>20</v>
      </c>
      <c r="B471">
        <v>159</v>
      </c>
    </row>
    <row r="472" spans="1:2" hidden="1" x14ac:dyDescent="0.25">
      <c r="A472" t="s">
        <v>20</v>
      </c>
      <c r="B472">
        <v>381</v>
      </c>
    </row>
    <row r="473" spans="1:2" hidden="1" x14ac:dyDescent="0.25">
      <c r="A473" t="s">
        <v>20</v>
      </c>
      <c r="B473">
        <v>194</v>
      </c>
    </row>
    <row r="474" spans="1:2" x14ac:dyDescent="0.25">
      <c r="A474" t="s">
        <v>14</v>
      </c>
      <c r="B474">
        <v>575</v>
      </c>
    </row>
    <row r="475" spans="1:2" hidden="1" x14ac:dyDescent="0.25">
      <c r="A475" t="s">
        <v>20</v>
      </c>
      <c r="B475">
        <v>106</v>
      </c>
    </row>
    <row r="476" spans="1:2" hidden="1" x14ac:dyDescent="0.25">
      <c r="A476" t="s">
        <v>20</v>
      </c>
      <c r="B476">
        <v>142</v>
      </c>
    </row>
    <row r="477" spans="1:2" hidden="1" x14ac:dyDescent="0.25">
      <c r="A477" t="s">
        <v>20</v>
      </c>
      <c r="B477">
        <v>211</v>
      </c>
    </row>
    <row r="478" spans="1:2" x14ac:dyDescent="0.25">
      <c r="A478" t="s">
        <v>14</v>
      </c>
      <c r="B478">
        <v>1120</v>
      </c>
    </row>
    <row r="479" spans="1:2" x14ac:dyDescent="0.25">
      <c r="A479" t="s">
        <v>14</v>
      </c>
      <c r="B479">
        <v>113</v>
      </c>
    </row>
    <row r="480" spans="1:2" hidden="1" x14ac:dyDescent="0.25">
      <c r="A480" t="s">
        <v>20</v>
      </c>
      <c r="B480">
        <v>2756</v>
      </c>
    </row>
    <row r="481" spans="1:2" hidden="1" x14ac:dyDescent="0.25">
      <c r="A481" t="s">
        <v>20</v>
      </c>
      <c r="B481">
        <v>173</v>
      </c>
    </row>
    <row r="482" spans="1:2" hidden="1" x14ac:dyDescent="0.25">
      <c r="A482" t="s">
        <v>20</v>
      </c>
      <c r="B482">
        <v>87</v>
      </c>
    </row>
    <row r="483" spans="1:2" x14ac:dyDescent="0.25">
      <c r="A483" t="s">
        <v>14</v>
      </c>
      <c r="B483">
        <v>1538</v>
      </c>
    </row>
    <row r="484" spans="1:2" x14ac:dyDescent="0.25">
      <c r="A484" t="s">
        <v>14</v>
      </c>
      <c r="B484">
        <v>9</v>
      </c>
    </row>
    <row r="485" spans="1:2" x14ac:dyDescent="0.25">
      <c r="A485" t="s">
        <v>14</v>
      </c>
      <c r="B485">
        <v>554</v>
      </c>
    </row>
    <row r="486" spans="1:2" hidden="1" x14ac:dyDescent="0.25">
      <c r="A486" t="s">
        <v>20</v>
      </c>
      <c r="B486">
        <v>1572</v>
      </c>
    </row>
    <row r="487" spans="1:2" x14ac:dyDescent="0.25">
      <c r="A487" t="s">
        <v>14</v>
      </c>
      <c r="B487">
        <v>648</v>
      </c>
    </row>
    <row r="488" spans="1:2" x14ac:dyDescent="0.25">
      <c r="A488" t="s">
        <v>14</v>
      </c>
      <c r="B488">
        <v>21</v>
      </c>
    </row>
    <row r="489" spans="1:2" hidden="1" x14ac:dyDescent="0.25">
      <c r="A489" t="s">
        <v>20</v>
      </c>
      <c r="B489">
        <v>2346</v>
      </c>
    </row>
    <row r="490" spans="1:2" hidden="1" x14ac:dyDescent="0.25">
      <c r="A490" t="s">
        <v>20</v>
      </c>
      <c r="B490">
        <v>115</v>
      </c>
    </row>
    <row r="491" spans="1:2" hidden="1" x14ac:dyDescent="0.25">
      <c r="A491" t="s">
        <v>20</v>
      </c>
      <c r="B491">
        <v>85</v>
      </c>
    </row>
    <row r="492" spans="1:2" hidden="1" x14ac:dyDescent="0.25">
      <c r="A492" t="s">
        <v>20</v>
      </c>
      <c r="B492">
        <v>144</v>
      </c>
    </row>
    <row r="493" spans="1:2" hidden="1" x14ac:dyDescent="0.25">
      <c r="A493" t="s">
        <v>20</v>
      </c>
      <c r="B493">
        <v>2443</v>
      </c>
    </row>
    <row r="494" spans="1:2" hidden="1" x14ac:dyDescent="0.25">
      <c r="A494" t="s">
        <v>74</v>
      </c>
      <c r="B494">
        <v>595</v>
      </c>
    </row>
    <row r="495" spans="1:2" hidden="1" x14ac:dyDescent="0.25">
      <c r="A495" t="s">
        <v>20</v>
      </c>
      <c r="B495">
        <v>64</v>
      </c>
    </row>
    <row r="496" spans="1:2" hidden="1" x14ac:dyDescent="0.25">
      <c r="A496" t="s">
        <v>20</v>
      </c>
      <c r="B496">
        <v>268</v>
      </c>
    </row>
    <row r="497" spans="1:2" hidden="1" x14ac:dyDescent="0.25">
      <c r="A497" t="s">
        <v>20</v>
      </c>
      <c r="B497">
        <v>195</v>
      </c>
    </row>
    <row r="498" spans="1:2" x14ac:dyDescent="0.25">
      <c r="A498" t="s">
        <v>14</v>
      </c>
      <c r="B498">
        <v>54</v>
      </c>
    </row>
    <row r="499" spans="1:2" x14ac:dyDescent="0.25">
      <c r="A499" t="s">
        <v>14</v>
      </c>
      <c r="B499">
        <v>120</v>
      </c>
    </row>
    <row r="500" spans="1:2" x14ac:dyDescent="0.25">
      <c r="A500" t="s">
        <v>14</v>
      </c>
      <c r="B500">
        <v>579</v>
      </c>
    </row>
    <row r="501" spans="1:2" x14ac:dyDescent="0.25">
      <c r="A501" t="s">
        <v>14</v>
      </c>
      <c r="B501">
        <v>2072</v>
      </c>
    </row>
    <row r="502" spans="1:2" x14ac:dyDescent="0.25">
      <c r="A502" t="s">
        <v>14</v>
      </c>
      <c r="B502">
        <v>0</v>
      </c>
    </row>
    <row r="503" spans="1:2" x14ac:dyDescent="0.25">
      <c r="A503" t="s">
        <v>14</v>
      </c>
      <c r="B503">
        <v>1796</v>
      </c>
    </row>
    <row r="504" spans="1:2" hidden="1" x14ac:dyDescent="0.25">
      <c r="A504" t="s">
        <v>20</v>
      </c>
      <c r="B504">
        <v>186</v>
      </c>
    </row>
    <row r="505" spans="1:2" hidden="1" x14ac:dyDescent="0.25">
      <c r="A505" t="s">
        <v>20</v>
      </c>
      <c r="B505">
        <v>460</v>
      </c>
    </row>
    <row r="506" spans="1:2" x14ac:dyDescent="0.25">
      <c r="A506" t="s">
        <v>14</v>
      </c>
      <c r="B506">
        <v>62</v>
      </c>
    </row>
    <row r="507" spans="1:2" x14ac:dyDescent="0.25">
      <c r="A507" t="s">
        <v>14</v>
      </c>
      <c r="B507">
        <v>347</v>
      </c>
    </row>
    <row r="508" spans="1:2" hidden="1" x14ac:dyDescent="0.25">
      <c r="A508" t="s">
        <v>20</v>
      </c>
      <c r="B508">
        <v>2528</v>
      </c>
    </row>
    <row r="509" spans="1:2" x14ac:dyDescent="0.25">
      <c r="A509" t="s">
        <v>14</v>
      </c>
      <c r="B509">
        <v>19</v>
      </c>
    </row>
    <row r="510" spans="1:2" hidden="1" x14ac:dyDescent="0.25">
      <c r="A510" t="s">
        <v>20</v>
      </c>
      <c r="B510">
        <v>3657</v>
      </c>
    </row>
    <row r="511" spans="1:2" x14ac:dyDescent="0.25">
      <c r="A511" t="s">
        <v>14</v>
      </c>
      <c r="B511">
        <v>1258</v>
      </c>
    </row>
    <row r="512" spans="1:2" hidden="1" x14ac:dyDescent="0.25">
      <c r="A512" t="s">
        <v>20</v>
      </c>
      <c r="B512">
        <v>131</v>
      </c>
    </row>
    <row r="513" spans="1:2" x14ac:dyDescent="0.25">
      <c r="A513" t="s">
        <v>14</v>
      </c>
      <c r="B513">
        <v>362</v>
      </c>
    </row>
    <row r="514" spans="1:2" hidden="1" x14ac:dyDescent="0.25">
      <c r="A514" t="s">
        <v>20</v>
      </c>
      <c r="B514">
        <v>239</v>
      </c>
    </row>
    <row r="515" spans="1:2" hidden="1" x14ac:dyDescent="0.25">
      <c r="A515" t="s">
        <v>74</v>
      </c>
      <c r="B515">
        <v>35</v>
      </c>
    </row>
    <row r="516" spans="1:2" hidden="1" x14ac:dyDescent="0.25">
      <c r="A516" t="s">
        <v>74</v>
      </c>
      <c r="B516">
        <v>528</v>
      </c>
    </row>
    <row r="517" spans="1:2" x14ac:dyDescent="0.25">
      <c r="A517" t="s">
        <v>14</v>
      </c>
      <c r="B517">
        <v>133</v>
      </c>
    </row>
    <row r="518" spans="1:2" x14ac:dyDescent="0.25">
      <c r="A518" t="s">
        <v>14</v>
      </c>
      <c r="B518">
        <v>846</v>
      </c>
    </row>
    <row r="519" spans="1:2" hidden="1" x14ac:dyDescent="0.25">
      <c r="A519" t="s">
        <v>20</v>
      </c>
      <c r="B519">
        <v>78</v>
      </c>
    </row>
    <row r="520" spans="1:2" x14ac:dyDescent="0.25">
      <c r="A520" t="s">
        <v>14</v>
      </c>
      <c r="B520">
        <v>10</v>
      </c>
    </row>
    <row r="521" spans="1:2" hidden="1" x14ac:dyDescent="0.25">
      <c r="A521" t="s">
        <v>20</v>
      </c>
      <c r="B521">
        <v>1773</v>
      </c>
    </row>
    <row r="522" spans="1:2" hidden="1" x14ac:dyDescent="0.25">
      <c r="A522" t="s">
        <v>20</v>
      </c>
      <c r="B522">
        <v>32</v>
      </c>
    </row>
    <row r="523" spans="1:2" hidden="1" x14ac:dyDescent="0.25">
      <c r="A523" t="s">
        <v>20</v>
      </c>
      <c r="B523">
        <v>369</v>
      </c>
    </row>
    <row r="524" spans="1:2" x14ac:dyDescent="0.25">
      <c r="A524" t="s">
        <v>14</v>
      </c>
      <c r="B524">
        <v>191</v>
      </c>
    </row>
    <row r="525" spans="1:2" hidden="1" x14ac:dyDescent="0.25">
      <c r="A525" t="s">
        <v>20</v>
      </c>
      <c r="B525">
        <v>89</v>
      </c>
    </row>
    <row r="526" spans="1:2" x14ac:dyDescent="0.25">
      <c r="A526" t="s">
        <v>14</v>
      </c>
      <c r="B526">
        <v>1979</v>
      </c>
    </row>
    <row r="527" spans="1:2" x14ac:dyDescent="0.25">
      <c r="A527" t="s">
        <v>14</v>
      </c>
      <c r="B527">
        <v>63</v>
      </c>
    </row>
    <row r="528" spans="1:2" hidden="1" x14ac:dyDescent="0.25">
      <c r="A528" t="s">
        <v>20</v>
      </c>
      <c r="B528">
        <v>147</v>
      </c>
    </row>
    <row r="529" spans="1:2" x14ac:dyDescent="0.25">
      <c r="A529" t="s">
        <v>14</v>
      </c>
      <c r="B529">
        <v>6080</v>
      </c>
    </row>
    <row r="530" spans="1:2" x14ac:dyDescent="0.25">
      <c r="A530" t="s">
        <v>14</v>
      </c>
      <c r="B530">
        <v>80</v>
      </c>
    </row>
    <row r="531" spans="1:2" x14ac:dyDescent="0.25">
      <c r="A531" t="s">
        <v>14</v>
      </c>
      <c r="B531">
        <v>9</v>
      </c>
    </row>
    <row r="532" spans="1:2" x14ac:dyDescent="0.25">
      <c r="A532" t="s">
        <v>14</v>
      </c>
      <c r="B532">
        <v>1784</v>
      </c>
    </row>
    <row r="533" spans="1:2" hidden="1" x14ac:dyDescent="0.25">
      <c r="A533" t="s">
        <v>47</v>
      </c>
      <c r="B533">
        <v>3640</v>
      </c>
    </row>
    <row r="534" spans="1:2" hidden="1" x14ac:dyDescent="0.25">
      <c r="A534" t="s">
        <v>20</v>
      </c>
      <c r="B534">
        <v>126</v>
      </c>
    </row>
    <row r="535" spans="1:2" hidden="1" x14ac:dyDescent="0.25">
      <c r="A535" t="s">
        <v>20</v>
      </c>
      <c r="B535">
        <v>2218</v>
      </c>
    </row>
    <row r="536" spans="1:2" x14ac:dyDescent="0.25">
      <c r="A536" t="s">
        <v>14</v>
      </c>
      <c r="B536">
        <v>243</v>
      </c>
    </row>
    <row r="537" spans="1:2" hidden="1" x14ac:dyDescent="0.25">
      <c r="A537" t="s">
        <v>20</v>
      </c>
      <c r="B537">
        <v>202</v>
      </c>
    </row>
    <row r="538" spans="1:2" hidden="1" x14ac:dyDescent="0.25">
      <c r="A538" t="s">
        <v>20</v>
      </c>
      <c r="B538">
        <v>140</v>
      </c>
    </row>
    <row r="539" spans="1:2" hidden="1" x14ac:dyDescent="0.25">
      <c r="A539" t="s">
        <v>20</v>
      </c>
      <c r="B539">
        <v>1052</v>
      </c>
    </row>
    <row r="540" spans="1:2" x14ac:dyDescent="0.25">
      <c r="A540" t="s">
        <v>14</v>
      </c>
      <c r="B540">
        <v>1296</v>
      </c>
    </row>
    <row r="541" spans="1:2" x14ac:dyDescent="0.25">
      <c r="A541" t="s">
        <v>14</v>
      </c>
      <c r="B541">
        <v>77</v>
      </c>
    </row>
    <row r="542" spans="1:2" hidden="1" x14ac:dyDescent="0.25">
      <c r="A542" t="s">
        <v>20</v>
      </c>
      <c r="B542">
        <v>247</v>
      </c>
    </row>
    <row r="543" spans="1:2" x14ac:dyDescent="0.25">
      <c r="A543" t="s">
        <v>14</v>
      </c>
      <c r="B543">
        <v>395</v>
      </c>
    </row>
    <row r="544" spans="1:2" x14ac:dyDescent="0.25">
      <c r="A544" t="s">
        <v>14</v>
      </c>
      <c r="B544">
        <v>49</v>
      </c>
    </row>
    <row r="545" spans="1:2" x14ac:dyDescent="0.25">
      <c r="A545" t="s">
        <v>14</v>
      </c>
      <c r="B545">
        <v>180</v>
      </c>
    </row>
    <row r="546" spans="1:2" hidden="1" x14ac:dyDescent="0.25">
      <c r="A546" t="s">
        <v>20</v>
      </c>
      <c r="B546">
        <v>84</v>
      </c>
    </row>
    <row r="547" spans="1:2" x14ac:dyDescent="0.25">
      <c r="A547" t="s">
        <v>14</v>
      </c>
      <c r="B547">
        <v>2690</v>
      </c>
    </row>
    <row r="548" spans="1:2" hidden="1" x14ac:dyDescent="0.25">
      <c r="A548" t="s">
        <v>20</v>
      </c>
      <c r="B548">
        <v>88</v>
      </c>
    </row>
    <row r="549" spans="1:2" hidden="1" x14ac:dyDescent="0.25">
      <c r="A549" t="s">
        <v>20</v>
      </c>
      <c r="B549">
        <v>156</v>
      </c>
    </row>
    <row r="550" spans="1:2" hidden="1" x14ac:dyDescent="0.25">
      <c r="A550" t="s">
        <v>20</v>
      </c>
      <c r="B550">
        <v>2985</v>
      </c>
    </row>
    <row r="551" spans="1:2" hidden="1" x14ac:dyDescent="0.25">
      <c r="A551" t="s">
        <v>20</v>
      </c>
      <c r="B551">
        <v>762</v>
      </c>
    </row>
    <row r="552" spans="1:2" hidden="1" x14ac:dyDescent="0.25">
      <c r="A552" t="s">
        <v>74</v>
      </c>
      <c r="B552">
        <v>1</v>
      </c>
    </row>
    <row r="553" spans="1:2" x14ac:dyDescent="0.25">
      <c r="A553" t="s">
        <v>14</v>
      </c>
      <c r="B553">
        <v>2779</v>
      </c>
    </row>
    <row r="554" spans="1:2" x14ac:dyDescent="0.25">
      <c r="A554" t="s">
        <v>14</v>
      </c>
      <c r="B554">
        <v>92</v>
      </c>
    </row>
    <row r="555" spans="1:2" x14ac:dyDescent="0.25">
      <c r="A555" t="s">
        <v>14</v>
      </c>
      <c r="B555">
        <v>1028</v>
      </c>
    </row>
    <row r="556" spans="1:2" hidden="1" x14ac:dyDescent="0.25">
      <c r="A556" t="s">
        <v>20</v>
      </c>
      <c r="B556">
        <v>554</v>
      </c>
    </row>
    <row r="557" spans="1:2" hidden="1" x14ac:dyDescent="0.25">
      <c r="A557" t="s">
        <v>20</v>
      </c>
      <c r="B557">
        <v>135</v>
      </c>
    </row>
    <row r="558" spans="1:2" hidden="1" x14ac:dyDescent="0.25">
      <c r="A558" t="s">
        <v>20</v>
      </c>
      <c r="B558">
        <v>122</v>
      </c>
    </row>
    <row r="559" spans="1:2" hidden="1" x14ac:dyDescent="0.25">
      <c r="A559" t="s">
        <v>20</v>
      </c>
      <c r="B559">
        <v>221</v>
      </c>
    </row>
    <row r="560" spans="1:2" hidden="1" x14ac:dyDescent="0.25">
      <c r="A560" t="s">
        <v>20</v>
      </c>
      <c r="B560">
        <v>126</v>
      </c>
    </row>
    <row r="561" spans="1:2" hidden="1" x14ac:dyDescent="0.25">
      <c r="A561" t="s">
        <v>20</v>
      </c>
      <c r="B561">
        <v>1022</v>
      </c>
    </row>
    <row r="562" spans="1:2" hidden="1" x14ac:dyDescent="0.25">
      <c r="A562" t="s">
        <v>20</v>
      </c>
      <c r="B562">
        <v>3177</v>
      </c>
    </row>
    <row r="563" spans="1:2" hidden="1" x14ac:dyDescent="0.25">
      <c r="A563" t="s">
        <v>20</v>
      </c>
      <c r="B563">
        <v>198</v>
      </c>
    </row>
    <row r="564" spans="1:2" x14ac:dyDescent="0.25">
      <c r="A564" t="s">
        <v>14</v>
      </c>
      <c r="B564">
        <v>26</v>
      </c>
    </row>
    <row r="565" spans="1:2" hidden="1" x14ac:dyDescent="0.25">
      <c r="A565" t="s">
        <v>20</v>
      </c>
      <c r="B565">
        <v>85</v>
      </c>
    </row>
    <row r="566" spans="1:2" x14ac:dyDescent="0.25">
      <c r="A566" t="s">
        <v>14</v>
      </c>
      <c r="B566">
        <v>1790</v>
      </c>
    </row>
    <row r="567" spans="1:2" hidden="1" x14ac:dyDescent="0.25">
      <c r="A567" t="s">
        <v>20</v>
      </c>
      <c r="B567">
        <v>3596</v>
      </c>
    </row>
    <row r="568" spans="1:2" x14ac:dyDescent="0.25">
      <c r="A568" t="s">
        <v>14</v>
      </c>
      <c r="B568">
        <v>37</v>
      </c>
    </row>
    <row r="569" spans="1:2" hidden="1" x14ac:dyDescent="0.25">
      <c r="A569" t="s">
        <v>20</v>
      </c>
      <c r="B569">
        <v>244</v>
      </c>
    </row>
    <row r="570" spans="1:2" hidden="1" x14ac:dyDescent="0.25">
      <c r="A570" t="s">
        <v>20</v>
      </c>
      <c r="B570">
        <v>5180</v>
      </c>
    </row>
    <row r="571" spans="1:2" hidden="1" x14ac:dyDescent="0.25">
      <c r="A571" t="s">
        <v>20</v>
      </c>
      <c r="B571">
        <v>589</v>
      </c>
    </row>
    <row r="572" spans="1:2" hidden="1" x14ac:dyDescent="0.25">
      <c r="A572" t="s">
        <v>20</v>
      </c>
      <c r="B572">
        <v>2725</v>
      </c>
    </row>
    <row r="573" spans="1:2" x14ac:dyDescent="0.25">
      <c r="A573" t="s">
        <v>14</v>
      </c>
      <c r="B573">
        <v>35</v>
      </c>
    </row>
    <row r="574" spans="1:2" hidden="1" x14ac:dyDescent="0.25">
      <c r="A574" t="s">
        <v>74</v>
      </c>
      <c r="B574">
        <v>94</v>
      </c>
    </row>
    <row r="575" spans="1:2" hidden="1" x14ac:dyDescent="0.25">
      <c r="A575" t="s">
        <v>20</v>
      </c>
      <c r="B575">
        <v>300</v>
      </c>
    </row>
    <row r="576" spans="1:2" hidden="1" x14ac:dyDescent="0.25">
      <c r="A576" t="s">
        <v>20</v>
      </c>
      <c r="B576">
        <v>144</v>
      </c>
    </row>
    <row r="577" spans="1:2" x14ac:dyDescent="0.25">
      <c r="A577" t="s">
        <v>14</v>
      </c>
      <c r="B577">
        <v>558</v>
      </c>
    </row>
    <row r="578" spans="1:2" x14ac:dyDescent="0.25">
      <c r="A578" t="s">
        <v>14</v>
      </c>
      <c r="B578">
        <v>64</v>
      </c>
    </row>
    <row r="579" spans="1:2" hidden="1" x14ac:dyDescent="0.25">
      <c r="A579" t="s">
        <v>74</v>
      </c>
      <c r="B579">
        <v>37</v>
      </c>
    </row>
    <row r="580" spans="1:2" x14ac:dyDescent="0.25">
      <c r="A580" t="s">
        <v>14</v>
      </c>
      <c r="B580">
        <v>245</v>
      </c>
    </row>
    <row r="581" spans="1:2" hidden="1" x14ac:dyDescent="0.25">
      <c r="A581" t="s">
        <v>20</v>
      </c>
      <c r="B581">
        <v>87</v>
      </c>
    </row>
    <row r="582" spans="1:2" hidden="1" x14ac:dyDescent="0.25">
      <c r="A582" t="s">
        <v>20</v>
      </c>
      <c r="B582">
        <v>3116</v>
      </c>
    </row>
    <row r="583" spans="1:2" x14ac:dyDescent="0.25">
      <c r="A583" t="s">
        <v>14</v>
      </c>
      <c r="B583">
        <v>71</v>
      </c>
    </row>
    <row r="584" spans="1:2" x14ac:dyDescent="0.25">
      <c r="A584" t="s">
        <v>14</v>
      </c>
      <c r="B584">
        <v>42</v>
      </c>
    </row>
    <row r="585" spans="1:2" hidden="1" x14ac:dyDescent="0.25">
      <c r="A585" t="s">
        <v>20</v>
      </c>
      <c r="B585">
        <v>909</v>
      </c>
    </row>
    <row r="586" spans="1:2" hidden="1" x14ac:dyDescent="0.25">
      <c r="A586" t="s">
        <v>20</v>
      </c>
      <c r="B586">
        <v>1613</v>
      </c>
    </row>
    <row r="587" spans="1:2" hidden="1" x14ac:dyDescent="0.25">
      <c r="A587" t="s">
        <v>20</v>
      </c>
      <c r="B587">
        <v>136</v>
      </c>
    </row>
    <row r="588" spans="1:2" hidden="1" x14ac:dyDescent="0.25">
      <c r="A588" t="s">
        <v>20</v>
      </c>
      <c r="B588">
        <v>130</v>
      </c>
    </row>
    <row r="589" spans="1:2" x14ac:dyDescent="0.25">
      <c r="A589" t="s">
        <v>14</v>
      </c>
      <c r="B589">
        <v>156</v>
      </c>
    </row>
    <row r="590" spans="1:2" x14ac:dyDescent="0.25">
      <c r="A590" t="s">
        <v>14</v>
      </c>
      <c r="B590">
        <v>1368</v>
      </c>
    </row>
    <row r="591" spans="1:2" x14ac:dyDescent="0.25">
      <c r="A591" t="s">
        <v>14</v>
      </c>
      <c r="B591">
        <v>102</v>
      </c>
    </row>
    <row r="592" spans="1:2" x14ac:dyDescent="0.25">
      <c r="A592" t="s">
        <v>14</v>
      </c>
      <c r="B592">
        <v>86</v>
      </c>
    </row>
    <row r="593" spans="1:2" hidden="1" x14ac:dyDescent="0.25">
      <c r="A593" t="s">
        <v>20</v>
      </c>
      <c r="B593">
        <v>102</v>
      </c>
    </row>
    <row r="594" spans="1:2" x14ac:dyDescent="0.25">
      <c r="A594" t="s">
        <v>14</v>
      </c>
      <c r="B594">
        <v>253</v>
      </c>
    </row>
    <row r="595" spans="1:2" hidden="1" x14ac:dyDescent="0.25">
      <c r="A595" t="s">
        <v>20</v>
      </c>
      <c r="B595">
        <v>4006</v>
      </c>
    </row>
    <row r="596" spans="1:2" x14ac:dyDescent="0.25">
      <c r="A596" t="s">
        <v>14</v>
      </c>
      <c r="B596">
        <v>157</v>
      </c>
    </row>
    <row r="597" spans="1:2" hidden="1" x14ac:dyDescent="0.25">
      <c r="A597" t="s">
        <v>20</v>
      </c>
      <c r="B597">
        <v>1629</v>
      </c>
    </row>
    <row r="598" spans="1:2" x14ac:dyDescent="0.25">
      <c r="A598" t="s">
        <v>14</v>
      </c>
      <c r="B598">
        <v>183</v>
      </c>
    </row>
    <row r="599" spans="1:2" hidden="1" x14ac:dyDescent="0.25">
      <c r="A599" t="s">
        <v>20</v>
      </c>
      <c r="B599">
        <v>2188</v>
      </c>
    </row>
    <row r="600" spans="1:2" hidden="1" x14ac:dyDescent="0.25">
      <c r="A600" t="s">
        <v>20</v>
      </c>
      <c r="B600">
        <v>2409</v>
      </c>
    </row>
    <row r="601" spans="1:2" x14ac:dyDescent="0.25">
      <c r="A601" t="s">
        <v>14</v>
      </c>
      <c r="B601">
        <v>82</v>
      </c>
    </row>
    <row r="602" spans="1:2" x14ac:dyDescent="0.25">
      <c r="A602" t="s">
        <v>14</v>
      </c>
      <c r="B602">
        <v>1</v>
      </c>
    </row>
    <row r="603" spans="1:2" hidden="1" x14ac:dyDescent="0.25">
      <c r="A603" t="s">
        <v>20</v>
      </c>
      <c r="B603">
        <v>194</v>
      </c>
    </row>
    <row r="604" spans="1:2" hidden="1" x14ac:dyDescent="0.25">
      <c r="A604" t="s">
        <v>20</v>
      </c>
      <c r="B604">
        <v>1140</v>
      </c>
    </row>
    <row r="605" spans="1:2" hidden="1" x14ac:dyDescent="0.25">
      <c r="A605" t="s">
        <v>20</v>
      </c>
      <c r="B605">
        <v>102</v>
      </c>
    </row>
    <row r="606" spans="1:2" hidden="1" x14ac:dyDescent="0.25">
      <c r="A606" t="s">
        <v>20</v>
      </c>
      <c r="B606">
        <v>2857</v>
      </c>
    </row>
    <row r="607" spans="1:2" hidden="1" x14ac:dyDescent="0.25">
      <c r="A607" t="s">
        <v>20</v>
      </c>
      <c r="B607">
        <v>107</v>
      </c>
    </row>
    <row r="608" spans="1:2" hidden="1" x14ac:dyDescent="0.25">
      <c r="A608" t="s">
        <v>20</v>
      </c>
      <c r="B608">
        <v>160</v>
      </c>
    </row>
    <row r="609" spans="1:2" hidden="1" x14ac:dyDescent="0.25">
      <c r="A609" t="s">
        <v>20</v>
      </c>
      <c r="B609">
        <v>2230</v>
      </c>
    </row>
    <row r="610" spans="1:2" hidden="1" x14ac:dyDescent="0.25">
      <c r="A610" t="s">
        <v>20</v>
      </c>
      <c r="B610">
        <v>316</v>
      </c>
    </row>
    <row r="611" spans="1:2" hidden="1" x14ac:dyDescent="0.25">
      <c r="A611" t="s">
        <v>20</v>
      </c>
      <c r="B611">
        <v>117</v>
      </c>
    </row>
    <row r="612" spans="1:2" hidden="1" x14ac:dyDescent="0.25">
      <c r="A612" t="s">
        <v>20</v>
      </c>
      <c r="B612">
        <v>6406</v>
      </c>
    </row>
    <row r="613" spans="1:2" hidden="1" x14ac:dyDescent="0.25">
      <c r="A613" t="s">
        <v>74</v>
      </c>
      <c r="B613">
        <v>15</v>
      </c>
    </row>
    <row r="614" spans="1:2" hidden="1" x14ac:dyDescent="0.25">
      <c r="A614" t="s">
        <v>20</v>
      </c>
      <c r="B614">
        <v>192</v>
      </c>
    </row>
    <row r="615" spans="1:2" hidden="1" x14ac:dyDescent="0.25">
      <c r="A615" t="s">
        <v>20</v>
      </c>
      <c r="B615">
        <v>26</v>
      </c>
    </row>
    <row r="616" spans="1:2" hidden="1" x14ac:dyDescent="0.25">
      <c r="A616" t="s">
        <v>20</v>
      </c>
      <c r="B616">
        <v>723</v>
      </c>
    </row>
    <row r="617" spans="1:2" hidden="1" x14ac:dyDescent="0.25">
      <c r="A617" t="s">
        <v>20</v>
      </c>
      <c r="B617">
        <v>170</v>
      </c>
    </row>
    <row r="618" spans="1:2" hidden="1" x14ac:dyDescent="0.25">
      <c r="A618" t="s">
        <v>20</v>
      </c>
      <c r="B618">
        <v>238</v>
      </c>
    </row>
    <row r="619" spans="1:2" hidden="1" x14ac:dyDescent="0.25">
      <c r="A619" t="s">
        <v>20</v>
      </c>
      <c r="B619">
        <v>55</v>
      </c>
    </row>
    <row r="620" spans="1:2" x14ac:dyDescent="0.25">
      <c r="A620" t="s">
        <v>14</v>
      </c>
      <c r="B620">
        <v>1198</v>
      </c>
    </row>
    <row r="621" spans="1:2" x14ac:dyDescent="0.25">
      <c r="A621" t="s">
        <v>14</v>
      </c>
      <c r="B621">
        <v>648</v>
      </c>
    </row>
    <row r="622" spans="1:2" hidden="1" x14ac:dyDescent="0.25">
      <c r="A622" t="s">
        <v>20</v>
      </c>
      <c r="B622">
        <v>128</v>
      </c>
    </row>
    <row r="623" spans="1:2" hidden="1" x14ac:dyDescent="0.25">
      <c r="A623" t="s">
        <v>20</v>
      </c>
      <c r="B623">
        <v>2144</v>
      </c>
    </row>
    <row r="624" spans="1:2" x14ac:dyDescent="0.25">
      <c r="A624" t="s">
        <v>14</v>
      </c>
      <c r="B624">
        <v>64</v>
      </c>
    </row>
    <row r="625" spans="1:2" hidden="1" x14ac:dyDescent="0.25">
      <c r="A625" t="s">
        <v>20</v>
      </c>
      <c r="B625">
        <v>2693</v>
      </c>
    </row>
    <row r="626" spans="1:2" hidden="1" x14ac:dyDescent="0.25">
      <c r="A626" t="s">
        <v>20</v>
      </c>
      <c r="B626">
        <v>432</v>
      </c>
    </row>
    <row r="627" spans="1:2" x14ac:dyDescent="0.25">
      <c r="A627" t="s">
        <v>14</v>
      </c>
      <c r="B627">
        <v>62</v>
      </c>
    </row>
    <row r="628" spans="1:2" hidden="1" x14ac:dyDescent="0.25">
      <c r="A628" t="s">
        <v>20</v>
      </c>
      <c r="B628">
        <v>189</v>
      </c>
    </row>
    <row r="629" spans="1:2" hidden="1" x14ac:dyDescent="0.25">
      <c r="A629" t="s">
        <v>20</v>
      </c>
      <c r="B629">
        <v>154</v>
      </c>
    </row>
    <row r="630" spans="1:2" hidden="1" x14ac:dyDescent="0.25">
      <c r="A630" t="s">
        <v>20</v>
      </c>
      <c r="B630">
        <v>96</v>
      </c>
    </row>
    <row r="631" spans="1:2" x14ac:dyDescent="0.25">
      <c r="A631" t="s">
        <v>14</v>
      </c>
      <c r="B631">
        <v>750</v>
      </c>
    </row>
    <row r="632" spans="1:2" hidden="1" x14ac:dyDescent="0.25">
      <c r="A632" t="s">
        <v>74</v>
      </c>
      <c r="B632">
        <v>87</v>
      </c>
    </row>
    <row r="633" spans="1:2" hidden="1" x14ac:dyDescent="0.25">
      <c r="A633" t="s">
        <v>20</v>
      </c>
      <c r="B633">
        <v>3063</v>
      </c>
    </row>
    <row r="634" spans="1:2" hidden="1" x14ac:dyDescent="0.25">
      <c r="A634" t="s">
        <v>47</v>
      </c>
      <c r="B634">
        <v>278</v>
      </c>
    </row>
    <row r="635" spans="1:2" x14ac:dyDescent="0.25">
      <c r="A635" t="s">
        <v>14</v>
      </c>
      <c r="B635">
        <v>105</v>
      </c>
    </row>
    <row r="636" spans="1:2" hidden="1" x14ac:dyDescent="0.25">
      <c r="A636" t="s">
        <v>74</v>
      </c>
      <c r="B636">
        <v>1658</v>
      </c>
    </row>
    <row r="637" spans="1:2" hidden="1" x14ac:dyDescent="0.25">
      <c r="A637" t="s">
        <v>20</v>
      </c>
      <c r="B637">
        <v>2266</v>
      </c>
    </row>
    <row r="638" spans="1:2" x14ac:dyDescent="0.25">
      <c r="A638" t="s">
        <v>14</v>
      </c>
      <c r="B638">
        <v>2604</v>
      </c>
    </row>
    <row r="639" spans="1:2" x14ac:dyDescent="0.25">
      <c r="A639" t="s">
        <v>14</v>
      </c>
      <c r="B639">
        <v>65</v>
      </c>
    </row>
    <row r="640" spans="1:2" x14ac:dyDescent="0.25">
      <c r="A640" t="s">
        <v>14</v>
      </c>
      <c r="B640">
        <v>94</v>
      </c>
    </row>
    <row r="641" spans="1:2" hidden="1" x14ac:dyDescent="0.25">
      <c r="A641" t="s">
        <v>47</v>
      </c>
      <c r="B641">
        <v>45</v>
      </c>
    </row>
    <row r="642" spans="1:2" x14ac:dyDescent="0.25">
      <c r="A642" t="s">
        <v>14</v>
      </c>
      <c r="B642">
        <v>257</v>
      </c>
    </row>
    <row r="643" spans="1:2" hidden="1" x14ac:dyDescent="0.25">
      <c r="A643" t="s">
        <v>20</v>
      </c>
      <c r="B643">
        <v>194</v>
      </c>
    </row>
    <row r="644" spans="1:2" hidden="1" x14ac:dyDescent="0.25">
      <c r="A644" t="s">
        <v>20</v>
      </c>
      <c r="B644">
        <v>129</v>
      </c>
    </row>
    <row r="645" spans="1:2" hidden="1" x14ac:dyDescent="0.25">
      <c r="A645" t="s">
        <v>20</v>
      </c>
      <c r="B645">
        <v>375</v>
      </c>
    </row>
    <row r="646" spans="1:2" x14ac:dyDescent="0.25">
      <c r="A646" t="s">
        <v>14</v>
      </c>
      <c r="B646">
        <v>2928</v>
      </c>
    </row>
    <row r="647" spans="1:2" x14ac:dyDescent="0.25">
      <c r="A647" t="s">
        <v>14</v>
      </c>
      <c r="B647">
        <v>4697</v>
      </c>
    </row>
    <row r="648" spans="1:2" x14ac:dyDescent="0.25">
      <c r="A648" t="s">
        <v>14</v>
      </c>
      <c r="B648">
        <v>2915</v>
      </c>
    </row>
    <row r="649" spans="1:2" x14ac:dyDescent="0.25">
      <c r="A649" t="s">
        <v>14</v>
      </c>
      <c r="B649">
        <v>18</v>
      </c>
    </row>
    <row r="650" spans="1:2" hidden="1" x14ac:dyDescent="0.25">
      <c r="A650" t="s">
        <v>74</v>
      </c>
      <c r="B650">
        <v>723</v>
      </c>
    </row>
    <row r="651" spans="1:2" x14ac:dyDescent="0.25">
      <c r="A651" t="s">
        <v>14</v>
      </c>
      <c r="B651">
        <v>602</v>
      </c>
    </row>
    <row r="652" spans="1:2" x14ac:dyDescent="0.25">
      <c r="A652" t="s">
        <v>14</v>
      </c>
      <c r="B652">
        <v>1</v>
      </c>
    </row>
    <row r="653" spans="1:2" x14ac:dyDescent="0.25">
      <c r="A653" t="s">
        <v>14</v>
      </c>
      <c r="B653">
        <v>3868</v>
      </c>
    </row>
    <row r="654" spans="1:2" hidden="1" x14ac:dyDescent="0.25">
      <c r="A654" t="s">
        <v>20</v>
      </c>
      <c r="B654">
        <v>409</v>
      </c>
    </row>
    <row r="655" spans="1:2" hidden="1" x14ac:dyDescent="0.25">
      <c r="A655" t="s">
        <v>20</v>
      </c>
      <c r="B655">
        <v>234</v>
      </c>
    </row>
    <row r="656" spans="1:2" hidden="1" x14ac:dyDescent="0.25">
      <c r="A656" t="s">
        <v>20</v>
      </c>
      <c r="B656">
        <v>3016</v>
      </c>
    </row>
    <row r="657" spans="1:2" hidden="1" x14ac:dyDescent="0.25">
      <c r="A657" t="s">
        <v>20</v>
      </c>
      <c r="B657">
        <v>264</v>
      </c>
    </row>
    <row r="658" spans="1:2" x14ac:dyDescent="0.25">
      <c r="A658" t="s">
        <v>14</v>
      </c>
      <c r="B658">
        <v>504</v>
      </c>
    </row>
    <row r="659" spans="1:2" x14ac:dyDescent="0.25">
      <c r="A659" t="s">
        <v>14</v>
      </c>
      <c r="B659">
        <v>14</v>
      </c>
    </row>
    <row r="660" spans="1:2" hidden="1" x14ac:dyDescent="0.25">
      <c r="A660" t="s">
        <v>74</v>
      </c>
      <c r="B660">
        <v>390</v>
      </c>
    </row>
    <row r="661" spans="1:2" x14ac:dyDescent="0.25">
      <c r="A661" t="s">
        <v>14</v>
      </c>
      <c r="B661">
        <v>750</v>
      </c>
    </row>
    <row r="662" spans="1:2" x14ac:dyDescent="0.25">
      <c r="A662" t="s">
        <v>14</v>
      </c>
      <c r="B662">
        <v>77</v>
      </c>
    </row>
    <row r="663" spans="1:2" x14ac:dyDescent="0.25">
      <c r="A663" t="s">
        <v>14</v>
      </c>
      <c r="B663">
        <v>752</v>
      </c>
    </row>
    <row r="664" spans="1:2" x14ac:dyDescent="0.25">
      <c r="A664" t="s">
        <v>14</v>
      </c>
      <c r="B664">
        <v>131</v>
      </c>
    </row>
    <row r="665" spans="1:2" x14ac:dyDescent="0.25">
      <c r="A665" t="s">
        <v>14</v>
      </c>
      <c r="B665">
        <v>87</v>
      </c>
    </row>
    <row r="666" spans="1:2" x14ac:dyDescent="0.25">
      <c r="A666" t="s">
        <v>14</v>
      </c>
      <c r="B666">
        <v>1063</v>
      </c>
    </row>
    <row r="667" spans="1:2" hidden="1" x14ac:dyDescent="0.25">
      <c r="A667" t="s">
        <v>20</v>
      </c>
      <c r="B667">
        <v>272</v>
      </c>
    </row>
    <row r="668" spans="1:2" hidden="1" x14ac:dyDescent="0.25">
      <c r="A668" t="s">
        <v>74</v>
      </c>
      <c r="B668">
        <v>25</v>
      </c>
    </row>
    <row r="669" spans="1:2" hidden="1" x14ac:dyDescent="0.25">
      <c r="A669" t="s">
        <v>20</v>
      </c>
      <c r="B669">
        <v>419</v>
      </c>
    </row>
    <row r="670" spans="1:2" x14ac:dyDescent="0.25">
      <c r="A670" t="s">
        <v>14</v>
      </c>
      <c r="B670">
        <v>76</v>
      </c>
    </row>
    <row r="671" spans="1:2" hidden="1" x14ac:dyDescent="0.25">
      <c r="A671" t="s">
        <v>20</v>
      </c>
      <c r="B671">
        <v>1621</v>
      </c>
    </row>
    <row r="672" spans="1:2" hidden="1" x14ac:dyDescent="0.25">
      <c r="A672" t="s">
        <v>20</v>
      </c>
      <c r="B672">
        <v>1101</v>
      </c>
    </row>
    <row r="673" spans="1:2" hidden="1" x14ac:dyDescent="0.25">
      <c r="A673" t="s">
        <v>20</v>
      </c>
      <c r="B673">
        <v>1073</v>
      </c>
    </row>
    <row r="674" spans="1:2" x14ac:dyDescent="0.25">
      <c r="A674" t="s">
        <v>14</v>
      </c>
      <c r="B674">
        <v>4428</v>
      </c>
    </row>
    <row r="675" spans="1:2" x14ac:dyDescent="0.25">
      <c r="A675" t="s">
        <v>14</v>
      </c>
      <c r="B675">
        <v>58</v>
      </c>
    </row>
    <row r="676" spans="1:2" hidden="1" x14ac:dyDescent="0.25">
      <c r="A676" t="s">
        <v>74</v>
      </c>
      <c r="B676">
        <v>1218</v>
      </c>
    </row>
    <row r="677" spans="1:2" hidden="1" x14ac:dyDescent="0.25">
      <c r="A677" t="s">
        <v>20</v>
      </c>
      <c r="B677">
        <v>331</v>
      </c>
    </row>
    <row r="678" spans="1:2" hidden="1" x14ac:dyDescent="0.25">
      <c r="A678" t="s">
        <v>20</v>
      </c>
      <c r="B678">
        <v>1170</v>
      </c>
    </row>
    <row r="679" spans="1:2" x14ac:dyDescent="0.25">
      <c r="A679" t="s">
        <v>14</v>
      </c>
      <c r="B679">
        <v>111</v>
      </c>
    </row>
    <row r="680" spans="1:2" hidden="1" x14ac:dyDescent="0.25">
      <c r="A680" t="s">
        <v>74</v>
      </c>
      <c r="B680">
        <v>215</v>
      </c>
    </row>
    <row r="681" spans="1:2" hidden="1" x14ac:dyDescent="0.25">
      <c r="A681" t="s">
        <v>20</v>
      </c>
      <c r="B681">
        <v>363</v>
      </c>
    </row>
    <row r="682" spans="1:2" x14ac:dyDescent="0.25">
      <c r="A682" t="s">
        <v>14</v>
      </c>
      <c r="B682">
        <v>2955</v>
      </c>
    </row>
    <row r="683" spans="1:2" x14ac:dyDescent="0.25">
      <c r="A683" t="s">
        <v>14</v>
      </c>
      <c r="B683">
        <v>1657</v>
      </c>
    </row>
    <row r="684" spans="1:2" hidden="1" x14ac:dyDescent="0.25">
      <c r="A684" t="s">
        <v>20</v>
      </c>
      <c r="B684">
        <v>103</v>
      </c>
    </row>
    <row r="685" spans="1:2" hidden="1" x14ac:dyDescent="0.25">
      <c r="A685" t="s">
        <v>20</v>
      </c>
      <c r="B685">
        <v>147</v>
      </c>
    </row>
    <row r="686" spans="1:2" hidden="1" x14ac:dyDescent="0.25">
      <c r="A686" t="s">
        <v>20</v>
      </c>
      <c r="B686">
        <v>110</v>
      </c>
    </row>
    <row r="687" spans="1:2" x14ac:dyDescent="0.25">
      <c r="A687" t="s">
        <v>14</v>
      </c>
      <c r="B687">
        <v>926</v>
      </c>
    </row>
    <row r="688" spans="1:2" hidden="1" x14ac:dyDescent="0.25">
      <c r="A688" t="s">
        <v>20</v>
      </c>
      <c r="B688">
        <v>134</v>
      </c>
    </row>
    <row r="689" spans="1:2" hidden="1" x14ac:dyDescent="0.25">
      <c r="A689" t="s">
        <v>20</v>
      </c>
      <c r="B689">
        <v>269</v>
      </c>
    </row>
    <row r="690" spans="1:2" hidden="1" x14ac:dyDescent="0.25">
      <c r="A690" t="s">
        <v>20</v>
      </c>
      <c r="B690">
        <v>175</v>
      </c>
    </row>
    <row r="691" spans="1:2" hidden="1" x14ac:dyDescent="0.25">
      <c r="A691" t="s">
        <v>20</v>
      </c>
      <c r="B691">
        <v>69</v>
      </c>
    </row>
    <row r="692" spans="1:2" hidden="1" x14ac:dyDescent="0.25">
      <c r="A692" t="s">
        <v>20</v>
      </c>
      <c r="B692">
        <v>190</v>
      </c>
    </row>
    <row r="693" spans="1:2" hidden="1" x14ac:dyDescent="0.25">
      <c r="A693" t="s">
        <v>20</v>
      </c>
      <c r="B693">
        <v>237</v>
      </c>
    </row>
    <row r="694" spans="1:2" x14ac:dyDescent="0.25">
      <c r="A694" t="s">
        <v>14</v>
      </c>
      <c r="B694">
        <v>77</v>
      </c>
    </row>
    <row r="695" spans="1:2" x14ac:dyDescent="0.25">
      <c r="A695" t="s">
        <v>14</v>
      </c>
      <c r="B695">
        <v>1748</v>
      </c>
    </row>
    <row r="696" spans="1:2" x14ac:dyDescent="0.25">
      <c r="A696" t="s">
        <v>14</v>
      </c>
      <c r="B696">
        <v>79</v>
      </c>
    </row>
    <row r="697" spans="1:2" hidden="1" x14ac:dyDescent="0.25">
      <c r="A697" t="s">
        <v>20</v>
      </c>
      <c r="B697">
        <v>196</v>
      </c>
    </row>
    <row r="698" spans="1:2" x14ac:dyDescent="0.25">
      <c r="A698" t="s">
        <v>14</v>
      </c>
      <c r="B698">
        <v>889</v>
      </c>
    </row>
    <row r="699" spans="1:2" hidden="1" x14ac:dyDescent="0.25">
      <c r="A699" t="s">
        <v>20</v>
      </c>
      <c r="B699">
        <v>7295</v>
      </c>
    </row>
    <row r="700" spans="1:2" hidden="1" x14ac:dyDescent="0.25">
      <c r="A700" t="s">
        <v>20</v>
      </c>
      <c r="B700">
        <v>2893</v>
      </c>
    </row>
    <row r="701" spans="1:2" x14ac:dyDescent="0.25">
      <c r="A701" t="s">
        <v>14</v>
      </c>
      <c r="B701">
        <v>56</v>
      </c>
    </row>
    <row r="702" spans="1:2" x14ac:dyDescent="0.25">
      <c r="A702" t="s">
        <v>14</v>
      </c>
      <c r="B702">
        <v>1</v>
      </c>
    </row>
    <row r="703" spans="1:2" hidden="1" x14ac:dyDescent="0.25">
      <c r="A703" t="s">
        <v>20</v>
      </c>
      <c r="B703">
        <v>820</v>
      </c>
    </row>
    <row r="704" spans="1:2" x14ac:dyDescent="0.25">
      <c r="A704" t="s">
        <v>14</v>
      </c>
      <c r="B704">
        <v>83</v>
      </c>
    </row>
    <row r="705" spans="1:2" hidden="1" x14ac:dyDescent="0.25">
      <c r="A705" t="s">
        <v>20</v>
      </c>
      <c r="B705">
        <v>2038</v>
      </c>
    </row>
    <row r="706" spans="1:2" hidden="1" x14ac:dyDescent="0.25">
      <c r="A706" t="s">
        <v>20</v>
      </c>
      <c r="B706">
        <v>116</v>
      </c>
    </row>
    <row r="707" spans="1:2" x14ac:dyDescent="0.25">
      <c r="A707" t="s">
        <v>14</v>
      </c>
      <c r="B707">
        <v>2025</v>
      </c>
    </row>
    <row r="708" spans="1:2" hidden="1" x14ac:dyDescent="0.25">
      <c r="A708" t="s">
        <v>20</v>
      </c>
      <c r="B708">
        <v>1345</v>
      </c>
    </row>
    <row r="709" spans="1:2" hidden="1" x14ac:dyDescent="0.25">
      <c r="A709" t="s">
        <v>20</v>
      </c>
      <c r="B709">
        <v>168</v>
      </c>
    </row>
    <row r="710" spans="1:2" hidden="1" x14ac:dyDescent="0.25">
      <c r="A710" t="s">
        <v>20</v>
      </c>
      <c r="B710">
        <v>137</v>
      </c>
    </row>
    <row r="711" spans="1:2" hidden="1" x14ac:dyDescent="0.25">
      <c r="A711" t="s">
        <v>20</v>
      </c>
      <c r="B711">
        <v>186</v>
      </c>
    </row>
    <row r="712" spans="1:2" hidden="1" x14ac:dyDescent="0.25">
      <c r="A712" t="s">
        <v>20</v>
      </c>
      <c r="B712">
        <v>125</v>
      </c>
    </row>
    <row r="713" spans="1:2" x14ac:dyDescent="0.25">
      <c r="A713" t="s">
        <v>14</v>
      </c>
      <c r="B713">
        <v>14</v>
      </c>
    </row>
    <row r="714" spans="1:2" hidden="1" x14ac:dyDescent="0.25">
      <c r="A714" t="s">
        <v>20</v>
      </c>
      <c r="B714">
        <v>202</v>
      </c>
    </row>
    <row r="715" spans="1:2" hidden="1" x14ac:dyDescent="0.25">
      <c r="A715" t="s">
        <v>20</v>
      </c>
      <c r="B715">
        <v>103</v>
      </c>
    </row>
    <row r="716" spans="1:2" hidden="1" x14ac:dyDescent="0.25">
      <c r="A716" t="s">
        <v>20</v>
      </c>
      <c r="B716">
        <v>1785</v>
      </c>
    </row>
    <row r="717" spans="1:2" x14ac:dyDescent="0.25">
      <c r="A717" t="s">
        <v>14</v>
      </c>
      <c r="B717">
        <v>656</v>
      </c>
    </row>
    <row r="718" spans="1:2" hidden="1" x14ac:dyDescent="0.25">
      <c r="A718" t="s">
        <v>20</v>
      </c>
      <c r="B718">
        <v>157</v>
      </c>
    </row>
    <row r="719" spans="1:2" hidden="1" x14ac:dyDescent="0.25">
      <c r="A719" t="s">
        <v>20</v>
      </c>
      <c r="B719">
        <v>555</v>
      </c>
    </row>
    <row r="720" spans="1:2" hidden="1" x14ac:dyDescent="0.25">
      <c r="A720" t="s">
        <v>20</v>
      </c>
      <c r="B720">
        <v>297</v>
      </c>
    </row>
    <row r="721" spans="1:2" hidden="1" x14ac:dyDescent="0.25">
      <c r="A721" t="s">
        <v>20</v>
      </c>
      <c r="B721">
        <v>123</v>
      </c>
    </row>
    <row r="722" spans="1:2" hidden="1" x14ac:dyDescent="0.25">
      <c r="A722" t="s">
        <v>74</v>
      </c>
      <c r="B722">
        <v>38</v>
      </c>
    </row>
    <row r="723" spans="1:2" hidden="1" x14ac:dyDescent="0.25">
      <c r="A723" t="s">
        <v>74</v>
      </c>
      <c r="B723">
        <v>60</v>
      </c>
    </row>
    <row r="724" spans="1:2" hidden="1" x14ac:dyDescent="0.25">
      <c r="A724" t="s">
        <v>20</v>
      </c>
      <c r="B724">
        <v>3036</v>
      </c>
    </row>
    <row r="725" spans="1:2" hidden="1" x14ac:dyDescent="0.25">
      <c r="A725" t="s">
        <v>20</v>
      </c>
      <c r="B725">
        <v>144</v>
      </c>
    </row>
    <row r="726" spans="1:2" hidden="1" x14ac:dyDescent="0.25">
      <c r="A726" t="s">
        <v>20</v>
      </c>
      <c r="B726">
        <v>121</v>
      </c>
    </row>
    <row r="727" spans="1:2" x14ac:dyDescent="0.25">
      <c r="A727" t="s">
        <v>14</v>
      </c>
      <c r="B727">
        <v>1596</v>
      </c>
    </row>
    <row r="728" spans="1:2" hidden="1" x14ac:dyDescent="0.25">
      <c r="A728" t="s">
        <v>74</v>
      </c>
      <c r="B728">
        <v>524</v>
      </c>
    </row>
    <row r="729" spans="1:2" hidden="1" x14ac:dyDescent="0.25">
      <c r="A729" t="s">
        <v>20</v>
      </c>
      <c r="B729">
        <v>181</v>
      </c>
    </row>
    <row r="730" spans="1:2" x14ac:dyDescent="0.25">
      <c r="A730" t="s">
        <v>14</v>
      </c>
      <c r="B730">
        <v>10</v>
      </c>
    </row>
    <row r="731" spans="1:2" hidden="1" x14ac:dyDescent="0.25">
      <c r="A731" t="s">
        <v>20</v>
      </c>
      <c r="B731">
        <v>122</v>
      </c>
    </row>
    <row r="732" spans="1:2" hidden="1" x14ac:dyDescent="0.25">
      <c r="A732" t="s">
        <v>20</v>
      </c>
      <c r="B732">
        <v>1071</v>
      </c>
    </row>
    <row r="733" spans="1:2" hidden="1" x14ac:dyDescent="0.25">
      <c r="A733" t="s">
        <v>74</v>
      </c>
      <c r="B733">
        <v>219</v>
      </c>
    </row>
    <row r="734" spans="1:2" x14ac:dyDescent="0.25">
      <c r="A734" t="s">
        <v>14</v>
      </c>
      <c r="B734">
        <v>1121</v>
      </c>
    </row>
    <row r="735" spans="1:2" hidden="1" x14ac:dyDescent="0.25">
      <c r="A735" t="s">
        <v>20</v>
      </c>
      <c r="B735">
        <v>980</v>
      </c>
    </row>
    <row r="736" spans="1:2" hidden="1" x14ac:dyDescent="0.25">
      <c r="A736" t="s">
        <v>20</v>
      </c>
      <c r="B736">
        <v>536</v>
      </c>
    </row>
    <row r="737" spans="1:2" hidden="1" x14ac:dyDescent="0.25">
      <c r="A737" t="s">
        <v>20</v>
      </c>
      <c r="B737">
        <v>1991</v>
      </c>
    </row>
    <row r="738" spans="1:2" hidden="1" x14ac:dyDescent="0.25">
      <c r="A738" t="s">
        <v>74</v>
      </c>
      <c r="B738">
        <v>29</v>
      </c>
    </row>
    <row r="739" spans="1:2" hidden="1" x14ac:dyDescent="0.25">
      <c r="A739" t="s">
        <v>20</v>
      </c>
      <c r="B739">
        <v>180</v>
      </c>
    </row>
    <row r="740" spans="1:2" x14ac:dyDescent="0.25">
      <c r="A740" t="s">
        <v>14</v>
      </c>
      <c r="B740">
        <v>15</v>
      </c>
    </row>
    <row r="741" spans="1:2" x14ac:dyDescent="0.25">
      <c r="A741" t="s">
        <v>14</v>
      </c>
      <c r="B741">
        <v>191</v>
      </c>
    </row>
    <row r="742" spans="1:2" x14ac:dyDescent="0.25">
      <c r="A742" t="s">
        <v>14</v>
      </c>
      <c r="B742">
        <v>16</v>
      </c>
    </row>
    <row r="743" spans="1:2" hidden="1" x14ac:dyDescent="0.25">
      <c r="A743" t="s">
        <v>20</v>
      </c>
      <c r="B743">
        <v>130</v>
      </c>
    </row>
    <row r="744" spans="1:2" hidden="1" x14ac:dyDescent="0.25">
      <c r="A744" t="s">
        <v>20</v>
      </c>
      <c r="B744">
        <v>122</v>
      </c>
    </row>
    <row r="745" spans="1:2" x14ac:dyDescent="0.25">
      <c r="A745" t="s">
        <v>14</v>
      </c>
      <c r="B745">
        <v>17</v>
      </c>
    </row>
    <row r="746" spans="1:2" hidden="1" x14ac:dyDescent="0.25">
      <c r="A746" t="s">
        <v>20</v>
      </c>
      <c r="B746">
        <v>140</v>
      </c>
    </row>
    <row r="747" spans="1:2" x14ac:dyDescent="0.25">
      <c r="A747" t="s">
        <v>14</v>
      </c>
      <c r="B747">
        <v>34</v>
      </c>
    </row>
    <row r="748" spans="1:2" hidden="1" x14ac:dyDescent="0.25">
      <c r="A748" t="s">
        <v>20</v>
      </c>
      <c r="B748">
        <v>3388</v>
      </c>
    </row>
    <row r="749" spans="1:2" hidden="1" x14ac:dyDescent="0.25">
      <c r="A749" t="s">
        <v>20</v>
      </c>
      <c r="B749">
        <v>280</v>
      </c>
    </row>
    <row r="750" spans="1:2" hidden="1" x14ac:dyDescent="0.25">
      <c r="A750" t="s">
        <v>74</v>
      </c>
      <c r="B750">
        <v>614</v>
      </c>
    </row>
    <row r="751" spans="1:2" hidden="1" x14ac:dyDescent="0.25">
      <c r="A751" t="s">
        <v>20</v>
      </c>
      <c r="B751">
        <v>366</v>
      </c>
    </row>
    <row r="752" spans="1:2" x14ac:dyDescent="0.25">
      <c r="A752" t="s">
        <v>14</v>
      </c>
      <c r="B752">
        <v>1</v>
      </c>
    </row>
    <row r="753" spans="1:2" hidden="1" x14ac:dyDescent="0.25">
      <c r="A753" t="s">
        <v>20</v>
      </c>
      <c r="B753">
        <v>270</v>
      </c>
    </row>
    <row r="754" spans="1:2" hidden="1" x14ac:dyDescent="0.25">
      <c r="A754" t="s">
        <v>74</v>
      </c>
      <c r="B754">
        <v>114</v>
      </c>
    </row>
    <row r="755" spans="1:2" hidden="1" x14ac:dyDescent="0.25">
      <c r="A755" t="s">
        <v>20</v>
      </c>
      <c r="B755">
        <v>137</v>
      </c>
    </row>
    <row r="756" spans="1:2" hidden="1" x14ac:dyDescent="0.25">
      <c r="A756" t="s">
        <v>20</v>
      </c>
      <c r="B756">
        <v>3205</v>
      </c>
    </row>
    <row r="757" spans="1:2" hidden="1" x14ac:dyDescent="0.25">
      <c r="A757" t="s">
        <v>20</v>
      </c>
      <c r="B757">
        <v>288</v>
      </c>
    </row>
    <row r="758" spans="1:2" hidden="1" x14ac:dyDescent="0.25">
      <c r="A758" t="s">
        <v>20</v>
      </c>
      <c r="B758">
        <v>148</v>
      </c>
    </row>
    <row r="759" spans="1:2" hidden="1" x14ac:dyDescent="0.25">
      <c r="A759" t="s">
        <v>20</v>
      </c>
      <c r="B759">
        <v>114</v>
      </c>
    </row>
    <row r="760" spans="1:2" hidden="1" x14ac:dyDescent="0.25">
      <c r="A760" t="s">
        <v>20</v>
      </c>
      <c r="B760">
        <v>1518</v>
      </c>
    </row>
    <row r="761" spans="1:2" x14ac:dyDescent="0.25">
      <c r="A761" t="s">
        <v>14</v>
      </c>
      <c r="B761">
        <v>1274</v>
      </c>
    </row>
    <row r="762" spans="1:2" x14ac:dyDescent="0.25">
      <c r="A762" t="s">
        <v>14</v>
      </c>
      <c r="B762">
        <v>210</v>
      </c>
    </row>
    <row r="763" spans="1:2" hidden="1" x14ac:dyDescent="0.25">
      <c r="A763" t="s">
        <v>20</v>
      </c>
      <c r="B763">
        <v>166</v>
      </c>
    </row>
    <row r="764" spans="1:2" hidden="1" x14ac:dyDescent="0.25">
      <c r="A764" t="s">
        <v>20</v>
      </c>
      <c r="B764">
        <v>100</v>
      </c>
    </row>
    <row r="765" spans="1:2" hidden="1" x14ac:dyDescent="0.25">
      <c r="A765" t="s">
        <v>20</v>
      </c>
      <c r="B765">
        <v>235</v>
      </c>
    </row>
    <row r="766" spans="1:2" hidden="1" x14ac:dyDescent="0.25">
      <c r="A766" t="s">
        <v>20</v>
      </c>
      <c r="B766">
        <v>148</v>
      </c>
    </row>
    <row r="767" spans="1:2" hidden="1" x14ac:dyDescent="0.25">
      <c r="A767" t="s">
        <v>20</v>
      </c>
      <c r="B767">
        <v>198</v>
      </c>
    </row>
    <row r="768" spans="1:2" x14ac:dyDescent="0.25">
      <c r="A768" t="s">
        <v>14</v>
      </c>
      <c r="B768">
        <v>248</v>
      </c>
    </row>
    <row r="769" spans="1:2" x14ac:dyDescent="0.25">
      <c r="A769" t="s">
        <v>14</v>
      </c>
      <c r="B769">
        <v>513</v>
      </c>
    </row>
    <row r="770" spans="1:2" hidden="1" x14ac:dyDescent="0.25">
      <c r="A770" t="s">
        <v>20</v>
      </c>
      <c r="B770">
        <v>150</v>
      </c>
    </row>
    <row r="771" spans="1:2" x14ac:dyDescent="0.25">
      <c r="A771" t="s">
        <v>14</v>
      </c>
      <c r="B771">
        <v>3410</v>
      </c>
    </row>
    <row r="772" spans="1:2" hidden="1" x14ac:dyDescent="0.25">
      <c r="A772" t="s">
        <v>20</v>
      </c>
      <c r="B772">
        <v>216</v>
      </c>
    </row>
    <row r="773" spans="1:2" hidden="1" x14ac:dyDescent="0.25">
      <c r="A773" t="s">
        <v>74</v>
      </c>
      <c r="B773">
        <v>26</v>
      </c>
    </row>
    <row r="774" spans="1:2" hidden="1" x14ac:dyDescent="0.25">
      <c r="A774" t="s">
        <v>20</v>
      </c>
      <c r="B774">
        <v>5139</v>
      </c>
    </row>
    <row r="775" spans="1:2" hidden="1" x14ac:dyDescent="0.25">
      <c r="A775" t="s">
        <v>20</v>
      </c>
      <c r="B775">
        <v>2353</v>
      </c>
    </row>
    <row r="776" spans="1:2" hidden="1" x14ac:dyDescent="0.25">
      <c r="A776" t="s">
        <v>20</v>
      </c>
      <c r="B776">
        <v>78</v>
      </c>
    </row>
    <row r="777" spans="1:2" x14ac:dyDescent="0.25">
      <c r="A777" t="s">
        <v>14</v>
      </c>
      <c r="B777">
        <v>10</v>
      </c>
    </row>
    <row r="778" spans="1:2" x14ac:dyDescent="0.25">
      <c r="A778" t="s">
        <v>14</v>
      </c>
      <c r="B778">
        <v>2201</v>
      </c>
    </row>
    <row r="779" spans="1:2" x14ac:dyDescent="0.25">
      <c r="A779" t="s">
        <v>14</v>
      </c>
      <c r="B779">
        <v>676</v>
      </c>
    </row>
    <row r="780" spans="1:2" hidden="1" x14ac:dyDescent="0.25">
      <c r="A780" t="s">
        <v>20</v>
      </c>
      <c r="B780">
        <v>174</v>
      </c>
    </row>
    <row r="781" spans="1:2" x14ac:dyDescent="0.25">
      <c r="A781" t="s">
        <v>14</v>
      </c>
      <c r="B781">
        <v>831</v>
      </c>
    </row>
    <row r="782" spans="1:2" hidden="1" x14ac:dyDescent="0.25">
      <c r="A782" t="s">
        <v>20</v>
      </c>
      <c r="B782">
        <v>164</v>
      </c>
    </row>
    <row r="783" spans="1:2" hidden="1" x14ac:dyDescent="0.25">
      <c r="A783" t="s">
        <v>74</v>
      </c>
      <c r="B783">
        <v>56</v>
      </c>
    </row>
    <row r="784" spans="1:2" hidden="1" x14ac:dyDescent="0.25">
      <c r="A784" t="s">
        <v>20</v>
      </c>
      <c r="B784">
        <v>161</v>
      </c>
    </row>
    <row r="785" spans="1:2" hidden="1" x14ac:dyDescent="0.25">
      <c r="A785" t="s">
        <v>20</v>
      </c>
      <c r="B785">
        <v>138</v>
      </c>
    </row>
    <row r="786" spans="1:2" hidden="1" x14ac:dyDescent="0.25">
      <c r="A786" t="s">
        <v>20</v>
      </c>
      <c r="B786">
        <v>3308</v>
      </c>
    </row>
    <row r="787" spans="1:2" hidden="1" x14ac:dyDescent="0.25">
      <c r="A787" t="s">
        <v>20</v>
      </c>
      <c r="B787">
        <v>127</v>
      </c>
    </row>
    <row r="788" spans="1:2" hidden="1" x14ac:dyDescent="0.25">
      <c r="A788" t="s">
        <v>20</v>
      </c>
      <c r="B788">
        <v>207</v>
      </c>
    </row>
    <row r="789" spans="1:2" x14ac:dyDescent="0.25">
      <c r="A789" t="s">
        <v>14</v>
      </c>
      <c r="B789">
        <v>859</v>
      </c>
    </row>
    <row r="790" spans="1:2" hidden="1" x14ac:dyDescent="0.25">
      <c r="A790" t="s">
        <v>47</v>
      </c>
      <c r="B790">
        <v>31</v>
      </c>
    </row>
    <row r="791" spans="1:2" x14ac:dyDescent="0.25">
      <c r="A791" t="s">
        <v>14</v>
      </c>
      <c r="B791">
        <v>45</v>
      </c>
    </row>
    <row r="792" spans="1:2" hidden="1" x14ac:dyDescent="0.25">
      <c r="A792" t="s">
        <v>74</v>
      </c>
      <c r="B792">
        <v>1113</v>
      </c>
    </row>
    <row r="793" spans="1:2" x14ac:dyDescent="0.25">
      <c r="A793" t="s">
        <v>14</v>
      </c>
      <c r="B793">
        <v>6</v>
      </c>
    </row>
    <row r="794" spans="1:2" x14ac:dyDescent="0.25">
      <c r="A794" t="s">
        <v>14</v>
      </c>
      <c r="B794">
        <v>7</v>
      </c>
    </row>
    <row r="795" spans="1:2" hidden="1" x14ac:dyDescent="0.25">
      <c r="A795" t="s">
        <v>20</v>
      </c>
      <c r="B795">
        <v>181</v>
      </c>
    </row>
    <row r="796" spans="1:2" hidden="1" x14ac:dyDescent="0.25">
      <c r="A796" t="s">
        <v>20</v>
      </c>
      <c r="B796">
        <v>110</v>
      </c>
    </row>
    <row r="797" spans="1:2" x14ac:dyDescent="0.25">
      <c r="A797" t="s">
        <v>14</v>
      </c>
      <c r="B797">
        <v>31</v>
      </c>
    </row>
    <row r="798" spans="1:2" x14ac:dyDescent="0.25">
      <c r="A798" t="s">
        <v>14</v>
      </c>
      <c r="B798">
        <v>78</v>
      </c>
    </row>
    <row r="799" spans="1:2" hidden="1" x14ac:dyDescent="0.25">
      <c r="A799" t="s">
        <v>20</v>
      </c>
      <c r="B799">
        <v>185</v>
      </c>
    </row>
    <row r="800" spans="1:2" hidden="1" x14ac:dyDescent="0.25">
      <c r="A800" t="s">
        <v>20</v>
      </c>
      <c r="B800">
        <v>121</v>
      </c>
    </row>
    <row r="801" spans="1:2" x14ac:dyDescent="0.25">
      <c r="A801" t="s">
        <v>14</v>
      </c>
      <c r="B801">
        <v>1225</v>
      </c>
    </row>
    <row r="802" spans="1:2" x14ac:dyDescent="0.25">
      <c r="A802" t="s">
        <v>14</v>
      </c>
      <c r="B802">
        <v>1</v>
      </c>
    </row>
    <row r="803" spans="1:2" hidden="1" x14ac:dyDescent="0.25">
      <c r="A803" t="s">
        <v>20</v>
      </c>
      <c r="B803">
        <v>106</v>
      </c>
    </row>
    <row r="804" spans="1:2" hidden="1" x14ac:dyDescent="0.25">
      <c r="A804" t="s">
        <v>20</v>
      </c>
      <c r="B804">
        <v>142</v>
      </c>
    </row>
    <row r="805" spans="1:2" hidden="1" x14ac:dyDescent="0.25">
      <c r="A805" t="s">
        <v>20</v>
      </c>
      <c r="B805">
        <v>233</v>
      </c>
    </row>
    <row r="806" spans="1:2" hidden="1" x14ac:dyDescent="0.25">
      <c r="A806" t="s">
        <v>20</v>
      </c>
      <c r="B806">
        <v>218</v>
      </c>
    </row>
    <row r="807" spans="1:2" x14ac:dyDescent="0.25">
      <c r="A807" t="s">
        <v>14</v>
      </c>
      <c r="B807">
        <v>67</v>
      </c>
    </row>
    <row r="808" spans="1:2" hidden="1" x14ac:dyDescent="0.25">
      <c r="A808" t="s">
        <v>20</v>
      </c>
      <c r="B808">
        <v>76</v>
      </c>
    </row>
    <row r="809" spans="1:2" hidden="1" x14ac:dyDescent="0.25">
      <c r="A809" t="s">
        <v>20</v>
      </c>
      <c r="B809">
        <v>43</v>
      </c>
    </row>
    <row r="810" spans="1:2" x14ac:dyDescent="0.25">
      <c r="A810" t="s">
        <v>14</v>
      </c>
      <c r="B810">
        <v>19</v>
      </c>
    </row>
    <row r="811" spans="1:2" x14ac:dyDescent="0.25">
      <c r="A811" t="s">
        <v>14</v>
      </c>
      <c r="B811">
        <v>2108</v>
      </c>
    </row>
    <row r="812" spans="1:2" hidden="1" x14ac:dyDescent="0.25">
      <c r="A812" t="s">
        <v>20</v>
      </c>
      <c r="B812">
        <v>221</v>
      </c>
    </row>
    <row r="813" spans="1:2" x14ac:dyDescent="0.25">
      <c r="A813" t="s">
        <v>14</v>
      </c>
      <c r="B813">
        <v>679</v>
      </c>
    </row>
    <row r="814" spans="1:2" hidden="1" x14ac:dyDescent="0.25">
      <c r="A814" t="s">
        <v>20</v>
      </c>
      <c r="B814">
        <v>2805</v>
      </c>
    </row>
    <row r="815" spans="1:2" hidden="1" x14ac:dyDescent="0.25">
      <c r="A815" t="s">
        <v>20</v>
      </c>
      <c r="B815">
        <v>68</v>
      </c>
    </row>
    <row r="816" spans="1:2" x14ac:dyDescent="0.25">
      <c r="A816" t="s">
        <v>14</v>
      </c>
      <c r="B816">
        <v>36</v>
      </c>
    </row>
    <row r="817" spans="1:2" hidden="1" x14ac:dyDescent="0.25">
      <c r="A817" t="s">
        <v>20</v>
      </c>
      <c r="B817">
        <v>183</v>
      </c>
    </row>
    <row r="818" spans="1:2" hidden="1" x14ac:dyDescent="0.25">
      <c r="A818" t="s">
        <v>20</v>
      </c>
      <c r="B818">
        <v>133</v>
      </c>
    </row>
    <row r="819" spans="1:2" hidden="1" x14ac:dyDescent="0.25">
      <c r="A819" t="s">
        <v>20</v>
      </c>
      <c r="B819">
        <v>2489</v>
      </c>
    </row>
    <row r="820" spans="1:2" hidden="1" x14ac:dyDescent="0.25">
      <c r="A820" t="s">
        <v>20</v>
      </c>
      <c r="B820">
        <v>69</v>
      </c>
    </row>
    <row r="821" spans="1:2" x14ac:dyDescent="0.25">
      <c r="A821" t="s">
        <v>14</v>
      </c>
      <c r="B821">
        <v>47</v>
      </c>
    </row>
    <row r="822" spans="1:2" hidden="1" x14ac:dyDescent="0.25">
      <c r="A822" t="s">
        <v>20</v>
      </c>
      <c r="B822">
        <v>279</v>
      </c>
    </row>
    <row r="823" spans="1:2" hidden="1" x14ac:dyDescent="0.25">
      <c r="A823" t="s">
        <v>20</v>
      </c>
      <c r="B823">
        <v>210</v>
      </c>
    </row>
    <row r="824" spans="1:2" hidden="1" x14ac:dyDescent="0.25">
      <c r="A824" t="s">
        <v>20</v>
      </c>
      <c r="B824">
        <v>2100</v>
      </c>
    </row>
    <row r="825" spans="1:2" hidden="1" x14ac:dyDescent="0.25">
      <c r="A825" t="s">
        <v>20</v>
      </c>
      <c r="B825">
        <v>252</v>
      </c>
    </row>
    <row r="826" spans="1:2" hidden="1" x14ac:dyDescent="0.25">
      <c r="A826" t="s">
        <v>20</v>
      </c>
      <c r="B826">
        <v>1280</v>
      </c>
    </row>
    <row r="827" spans="1:2" hidden="1" x14ac:dyDescent="0.25">
      <c r="A827" t="s">
        <v>20</v>
      </c>
      <c r="B827">
        <v>157</v>
      </c>
    </row>
    <row r="828" spans="1:2" hidden="1" x14ac:dyDescent="0.25">
      <c r="A828" t="s">
        <v>20</v>
      </c>
      <c r="B828">
        <v>194</v>
      </c>
    </row>
    <row r="829" spans="1:2" hidden="1" x14ac:dyDescent="0.25">
      <c r="A829" t="s">
        <v>20</v>
      </c>
      <c r="B829">
        <v>82</v>
      </c>
    </row>
    <row r="830" spans="1:2" x14ac:dyDescent="0.25">
      <c r="A830" t="s">
        <v>14</v>
      </c>
      <c r="B830">
        <v>70</v>
      </c>
    </row>
    <row r="831" spans="1:2" x14ac:dyDescent="0.25">
      <c r="A831" t="s">
        <v>14</v>
      </c>
      <c r="B831">
        <v>154</v>
      </c>
    </row>
    <row r="832" spans="1:2" x14ac:dyDescent="0.25">
      <c r="A832" t="s">
        <v>14</v>
      </c>
      <c r="B832">
        <v>22</v>
      </c>
    </row>
    <row r="833" spans="1:2" hidden="1" x14ac:dyDescent="0.25">
      <c r="A833" t="s">
        <v>20</v>
      </c>
      <c r="B833">
        <v>4233</v>
      </c>
    </row>
    <row r="834" spans="1:2" hidden="1" x14ac:dyDescent="0.25">
      <c r="A834" t="s">
        <v>20</v>
      </c>
      <c r="B834">
        <v>1297</v>
      </c>
    </row>
    <row r="835" spans="1:2" hidden="1" x14ac:dyDescent="0.25">
      <c r="A835" t="s">
        <v>20</v>
      </c>
      <c r="B835">
        <v>165</v>
      </c>
    </row>
    <row r="836" spans="1:2" hidden="1" x14ac:dyDescent="0.25">
      <c r="A836" t="s">
        <v>20</v>
      </c>
      <c r="B836">
        <v>119</v>
      </c>
    </row>
    <row r="837" spans="1:2" x14ac:dyDescent="0.25">
      <c r="A837" t="s">
        <v>14</v>
      </c>
      <c r="B837">
        <v>1758</v>
      </c>
    </row>
    <row r="838" spans="1:2" x14ac:dyDescent="0.25">
      <c r="A838" t="s">
        <v>14</v>
      </c>
      <c r="B838">
        <v>94</v>
      </c>
    </row>
    <row r="839" spans="1:2" hidden="1" x14ac:dyDescent="0.25">
      <c r="A839" t="s">
        <v>20</v>
      </c>
      <c r="B839">
        <v>1797</v>
      </c>
    </row>
    <row r="840" spans="1:2" hidden="1" x14ac:dyDescent="0.25">
      <c r="A840" t="s">
        <v>20</v>
      </c>
      <c r="B840">
        <v>261</v>
      </c>
    </row>
    <row r="841" spans="1:2" hidden="1" x14ac:dyDescent="0.25">
      <c r="A841" t="s">
        <v>20</v>
      </c>
      <c r="B841">
        <v>157</v>
      </c>
    </row>
    <row r="842" spans="1:2" hidden="1" x14ac:dyDescent="0.25">
      <c r="A842" t="s">
        <v>20</v>
      </c>
      <c r="B842">
        <v>3533</v>
      </c>
    </row>
    <row r="843" spans="1:2" hidden="1" x14ac:dyDescent="0.25">
      <c r="A843" t="s">
        <v>20</v>
      </c>
      <c r="B843">
        <v>155</v>
      </c>
    </row>
    <row r="844" spans="1:2" hidden="1" x14ac:dyDescent="0.25">
      <c r="A844" t="s">
        <v>20</v>
      </c>
      <c r="B844">
        <v>132</v>
      </c>
    </row>
    <row r="845" spans="1:2" x14ac:dyDescent="0.25">
      <c r="A845" t="s">
        <v>14</v>
      </c>
      <c r="B845">
        <v>33</v>
      </c>
    </row>
    <row r="846" spans="1:2" hidden="1" x14ac:dyDescent="0.25">
      <c r="A846" t="s">
        <v>74</v>
      </c>
      <c r="B846">
        <v>94</v>
      </c>
    </row>
    <row r="847" spans="1:2" hidden="1" x14ac:dyDescent="0.25">
      <c r="A847" t="s">
        <v>20</v>
      </c>
      <c r="B847">
        <v>1354</v>
      </c>
    </row>
    <row r="848" spans="1:2" hidden="1" x14ac:dyDescent="0.25">
      <c r="A848" t="s">
        <v>20</v>
      </c>
      <c r="B848">
        <v>48</v>
      </c>
    </row>
    <row r="849" spans="1:2" hidden="1" x14ac:dyDescent="0.25">
      <c r="A849" t="s">
        <v>20</v>
      </c>
      <c r="B849">
        <v>110</v>
      </c>
    </row>
    <row r="850" spans="1:2" hidden="1" x14ac:dyDescent="0.25">
      <c r="A850" t="s">
        <v>20</v>
      </c>
      <c r="B850">
        <v>172</v>
      </c>
    </row>
    <row r="851" spans="1:2" hidden="1" x14ac:dyDescent="0.25">
      <c r="A851" t="s">
        <v>20</v>
      </c>
      <c r="B851">
        <v>307</v>
      </c>
    </row>
    <row r="852" spans="1:2" x14ac:dyDescent="0.25">
      <c r="A852" t="s">
        <v>14</v>
      </c>
      <c r="B852">
        <v>1</v>
      </c>
    </row>
    <row r="853" spans="1:2" hidden="1" x14ac:dyDescent="0.25">
      <c r="A853" t="s">
        <v>20</v>
      </c>
      <c r="B853">
        <v>160</v>
      </c>
    </row>
    <row r="854" spans="1:2" x14ac:dyDescent="0.25">
      <c r="A854" t="s">
        <v>14</v>
      </c>
      <c r="B854">
        <v>31</v>
      </c>
    </row>
    <row r="855" spans="1:2" hidden="1" x14ac:dyDescent="0.25">
      <c r="A855" t="s">
        <v>20</v>
      </c>
      <c r="B855">
        <v>1467</v>
      </c>
    </row>
    <row r="856" spans="1:2" hidden="1" x14ac:dyDescent="0.25">
      <c r="A856" t="s">
        <v>20</v>
      </c>
      <c r="B856">
        <v>2662</v>
      </c>
    </row>
    <row r="857" spans="1:2" hidden="1" x14ac:dyDescent="0.25">
      <c r="A857" t="s">
        <v>20</v>
      </c>
      <c r="B857">
        <v>452</v>
      </c>
    </row>
    <row r="858" spans="1:2" hidden="1" x14ac:dyDescent="0.25">
      <c r="A858" t="s">
        <v>20</v>
      </c>
      <c r="B858">
        <v>158</v>
      </c>
    </row>
    <row r="859" spans="1:2" hidden="1" x14ac:dyDescent="0.25">
      <c r="A859" t="s">
        <v>20</v>
      </c>
      <c r="B859">
        <v>225</v>
      </c>
    </row>
    <row r="860" spans="1:2" x14ac:dyDescent="0.25">
      <c r="A860" t="s">
        <v>14</v>
      </c>
      <c r="B860">
        <v>35</v>
      </c>
    </row>
    <row r="861" spans="1:2" x14ac:dyDescent="0.25">
      <c r="A861" t="s">
        <v>14</v>
      </c>
      <c r="B861">
        <v>63</v>
      </c>
    </row>
    <row r="862" spans="1:2" hidden="1" x14ac:dyDescent="0.25">
      <c r="A862" t="s">
        <v>20</v>
      </c>
      <c r="B862">
        <v>65</v>
      </c>
    </row>
    <row r="863" spans="1:2" hidden="1" x14ac:dyDescent="0.25">
      <c r="A863" t="s">
        <v>20</v>
      </c>
      <c r="B863">
        <v>163</v>
      </c>
    </row>
    <row r="864" spans="1:2" hidden="1" x14ac:dyDescent="0.25">
      <c r="A864" t="s">
        <v>20</v>
      </c>
      <c r="B864">
        <v>85</v>
      </c>
    </row>
    <row r="865" spans="1:2" hidden="1" x14ac:dyDescent="0.25">
      <c r="A865" t="s">
        <v>20</v>
      </c>
      <c r="B865">
        <v>217</v>
      </c>
    </row>
    <row r="866" spans="1:2" hidden="1" x14ac:dyDescent="0.25">
      <c r="A866" t="s">
        <v>20</v>
      </c>
      <c r="B866">
        <v>150</v>
      </c>
    </row>
    <row r="867" spans="1:2" hidden="1" x14ac:dyDescent="0.25">
      <c r="A867" t="s">
        <v>20</v>
      </c>
      <c r="B867">
        <v>3272</v>
      </c>
    </row>
    <row r="868" spans="1:2" hidden="1" x14ac:dyDescent="0.25">
      <c r="A868" t="s">
        <v>74</v>
      </c>
      <c r="B868">
        <v>898</v>
      </c>
    </row>
    <row r="869" spans="1:2" hidden="1" x14ac:dyDescent="0.25">
      <c r="A869" t="s">
        <v>20</v>
      </c>
      <c r="B869">
        <v>300</v>
      </c>
    </row>
    <row r="870" spans="1:2" hidden="1" x14ac:dyDescent="0.25">
      <c r="A870" t="s">
        <v>20</v>
      </c>
      <c r="B870">
        <v>126</v>
      </c>
    </row>
    <row r="871" spans="1:2" x14ac:dyDescent="0.25">
      <c r="A871" t="s">
        <v>14</v>
      </c>
      <c r="B871">
        <v>526</v>
      </c>
    </row>
    <row r="872" spans="1:2" x14ac:dyDescent="0.25">
      <c r="A872" t="s">
        <v>14</v>
      </c>
      <c r="B872">
        <v>121</v>
      </c>
    </row>
    <row r="873" spans="1:2" hidden="1" x14ac:dyDescent="0.25">
      <c r="A873" t="s">
        <v>20</v>
      </c>
      <c r="B873">
        <v>2320</v>
      </c>
    </row>
    <row r="874" spans="1:2" hidden="1" x14ac:dyDescent="0.25">
      <c r="A874" t="s">
        <v>20</v>
      </c>
      <c r="B874">
        <v>81</v>
      </c>
    </row>
    <row r="875" spans="1:2" hidden="1" x14ac:dyDescent="0.25">
      <c r="A875" t="s">
        <v>20</v>
      </c>
      <c r="B875">
        <v>1887</v>
      </c>
    </row>
    <row r="876" spans="1:2" hidden="1" x14ac:dyDescent="0.25">
      <c r="A876" t="s">
        <v>20</v>
      </c>
      <c r="B876">
        <v>4358</v>
      </c>
    </row>
    <row r="877" spans="1:2" x14ac:dyDescent="0.25">
      <c r="A877" t="s">
        <v>14</v>
      </c>
      <c r="B877">
        <v>67</v>
      </c>
    </row>
    <row r="878" spans="1:2" x14ac:dyDescent="0.25">
      <c r="A878" t="s">
        <v>14</v>
      </c>
      <c r="B878">
        <v>57</v>
      </c>
    </row>
    <row r="879" spans="1:2" x14ac:dyDescent="0.25">
      <c r="A879" t="s">
        <v>14</v>
      </c>
      <c r="B879">
        <v>1229</v>
      </c>
    </row>
    <row r="880" spans="1:2" x14ac:dyDescent="0.25">
      <c r="A880" t="s">
        <v>14</v>
      </c>
      <c r="B880">
        <v>12</v>
      </c>
    </row>
    <row r="881" spans="1:2" hidden="1" x14ac:dyDescent="0.25">
      <c r="A881" t="s">
        <v>20</v>
      </c>
      <c r="B881">
        <v>53</v>
      </c>
    </row>
    <row r="882" spans="1:2" hidden="1" x14ac:dyDescent="0.25">
      <c r="A882" t="s">
        <v>20</v>
      </c>
      <c r="B882">
        <v>2414</v>
      </c>
    </row>
    <row r="883" spans="1:2" x14ac:dyDescent="0.25">
      <c r="A883" t="s">
        <v>14</v>
      </c>
      <c r="B883">
        <v>452</v>
      </c>
    </row>
    <row r="884" spans="1:2" hidden="1" x14ac:dyDescent="0.25">
      <c r="A884" t="s">
        <v>20</v>
      </c>
      <c r="B884">
        <v>80</v>
      </c>
    </row>
    <row r="885" spans="1:2" hidden="1" x14ac:dyDescent="0.25">
      <c r="A885" t="s">
        <v>20</v>
      </c>
      <c r="B885">
        <v>193</v>
      </c>
    </row>
    <row r="886" spans="1:2" x14ac:dyDescent="0.25">
      <c r="A886" t="s">
        <v>14</v>
      </c>
      <c r="B886">
        <v>1886</v>
      </c>
    </row>
    <row r="887" spans="1:2" hidden="1" x14ac:dyDescent="0.25">
      <c r="A887" t="s">
        <v>20</v>
      </c>
      <c r="B887">
        <v>52</v>
      </c>
    </row>
    <row r="888" spans="1:2" x14ac:dyDescent="0.25">
      <c r="A888" t="s">
        <v>14</v>
      </c>
      <c r="B888">
        <v>1825</v>
      </c>
    </row>
    <row r="889" spans="1:2" x14ac:dyDescent="0.25">
      <c r="A889" t="s">
        <v>14</v>
      </c>
      <c r="B889">
        <v>31</v>
      </c>
    </row>
    <row r="890" spans="1:2" hidden="1" x14ac:dyDescent="0.25">
      <c r="A890" t="s">
        <v>20</v>
      </c>
      <c r="B890">
        <v>290</v>
      </c>
    </row>
    <row r="891" spans="1:2" hidden="1" x14ac:dyDescent="0.25">
      <c r="A891" t="s">
        <v>20</v>
      </c>
      <c r="B891">
        <v>122</v>
      </c>
    </row>
    <row r="892" spans="1:2" hidden="1" x14ac:dyDescent="0.25">
      <c r="A892" t="s">
        <v>20</v>
      </c>
      <c r="B892">
        <v>1470</v>
      </c>
    </row>
    <row r="893" spans="1:2" hidden="1" x14ac:dyDescent="0.25">
      <c r="A893" t="s">
        <v>20</v>
      </c>
      <c r="B893">
        <v>165</v>
      </c>
    </row>
    <row r="894" spans="1:2" hidden="1" x14ac:dyDescent="0.25">
      <c r="A894" t="s">
        <v>20</v>
      </c>
      <c r="B894">
        <v>182</v>
      </c>
    </row>
    <row r="895" spans="1:2" hidden="1" x14ac:dyDescent="0.25">
      <c r="A895" t="s">
        <v>20</v>
      </c>
      <c r="B895">
        <v>199</v>
      </c>
    </row>
    <row r="896" spans="1:2" hidden="1" x14ac:dyDescent="0.25">
      <c r="A896" t="s">
        <v>20</v>
      </c>
      <c r="B896">
        <v>56</v>
      </c>
    </row>
    <row r="897" spans="1:2" x14ac:dyDescent="0.25">
      <c r="A897" t="s">
        <v>14</v>
      </c>
      <c r="B897">
        <v>107</v>
      </c>
    </row>
    <row r="898" spans="1:2" hidden="1" x14ac:dyDescent="0.25">
      <c r="A898" t="s">
        <v>20</v>
      </c>
      <c r="B898">
        <v>1460</v>
      </c>
    </row>
    <row r="899" spans="1:2" x14ac:dyDescent="0.25">
      <c r="A899" t="s">
        <v>14</v>
      </c>
      <c r="B899">
        <v>27</v>
      </c>
    </row>
    <row r="900" spans="1:2" x14ac:dyDescent="0.25">
      <c r="A900" t="s">
        <v>14</v>
      </c>
      <c r="B900">
        <v>1221</v>
      </c>
    </row>
    <row r="901" spans="1:2" hidden="1" x14ac:dyDescent="0.25">
      <c r="A901" t="s">
        <v>20</v>
      </c>
      <c r="B901">
        <v>123</v>
      </c>
    </row>
    <row r="902" spans="1:2" x14ac:dyDescent="0.25">
      <c r="A902" t="s">
        <v>14</v>
      </c>
      <c r="B902">
        <v>1</v>
      </c>
    </row>
    <row r="903" spans="1:2" hidden="1" x14ac:dyDescent="0.25">
      <c r="A903" t="s">
        <v>20</v>
      </c>
      <c r="B903">
        <v>159</v>
      </c>
    </row>
    <row r="904" spans="1:2" hidden="1" x14ac:dyDescent="0.25">
      <c r="A904" t="s">
        <v>20</v>
      </c>
      <c r="B904">
        <v>110</v>
      </c>
    </row>
    <row r="905" spans="1:2" hidden="1" x14ac:dyDescent="0.25">
      <c r="A905" t="s">
        <v>47</v>
      </c>
      <c r="B905">
        <v>14</v>
      </c>
    </row>
    <row r="906" spans="1:2" x14ac:dyDescent="0.25">
      <c r="A906" t="s">
        <v>14</v>
      </c>
      <c r="B906">
        <v>16</v>
      </c>
    </row>
    <row r="907" spans="1:2" hidden="1" x14ac:dyDescent="0.25">
      <c r="A907" t="s">
        <v>20</v>
      </c>
      <c r="B907">
        <v>236</v>
      </c>
    </row>
    <row r="908" spans="1:2" hidden="1" x14ac:dyDescent="0.25">
      <c r="A908" t="s">
        <v>20</v>
      </c>
      <c r="B908">
        <v>191</v>
      </c>
    </row>
    <row r="909" spans="1:2" x14ac:dyDescent="0.25">
      <c r="A909" t="s">
        <v>14</v>
      </c>
      <c r="B909">
        <v>41</v>
      </c>
    </row>
    <row r="910" spans="1:2" hidden="1" x14ac:dyDescent="0.25">
      <c r="A910" t="s">
        <v>20</v>
      </c>
      <c r="B910">
        <v>3934</v>
      </c>
    </row>
    <row r="911" spans="1:2" hidden="1" x14ac:dyDescent="0.25">
      <c r="A911" t="s">
        <v>20</v>
      </c>
      <c r="B911">
        <v>80</v>
      </c>
    </row>
    <row r="912" spans="1:2" hidden="1" x14ac:dyDescent="0.25">
      <c r="A912" t="s">
        <v>74</v>
      </c>
      <c r="B912">
        <v>296</v>
      </c>
    </row>
    <row r="913" spans="1:2" hidden="1" x14ac:dyDescent="0.25">
      <c r="A913" t="s">
        <v>20</v>
      </c>
      <c r="B913">
        <v>462</v>
      </c>
    </row>
    <row r="914" spans="1:2" hidden="1" x14ac:dyDescent="0.25">
      <c r="A914" t="s">
        <v>20</v>
      </c>
      <c r="B914">
        <v>179</v>
      </c>
    </row>
    <row r="915" spans="1:2" x14ac:dyDescent="0.25">
      <c r="A915" t="s">
        <v>14</v>
      </c>
      <c r="B915">
        <v>523</v>
      </c>
    </row>
    <row r="916" spans="1:2" x14ac:dyDescent="0.25">
      <c r="A916" t="s">
        <v>14</v>
      </c>
      <c r="B916">
        <v>141</v>
      </c>
    </row>
    <row r="917" spans="1:2" hidden="1" x14ac:dyDescent="0.25">
      <c r="A917" t="s">
        <v>20</v>
      </c>
      <c r="B917">
        <v>1866</v>
      </c>
    </row>
    <row r="918" spans="1:2" x14ac:dyDescent="0.25">
      <c r="A918" t="s">
        <v>14</v>
      </c>
      <c r="B918">
        <v>52</v>
      </c>
    </row>
    <row r="919" spans="1:2" hidden="1" x14ac:dyDescent="0.25">
      <c r="A919" t="s">
        <v>47</v>
      </c>
      <c r="B919">
        <v>27</v>
      </c>
    </row>
    <row r="920" spans="1:2" hidden="1" x14ac:dyDescent="0.25">
      <c r="A920" t="s">
        <v>20</v>
      </c>
      <c r="B920">
        <v>156</v>
      </c>
    </row>
    <row r="921" spans="1:2" x14ac:dyDescent="0.25">
      <c r="A921" t="s">
        <v>14</v>
      </c>
      <c r="B921">
        <v>225</v>
      </c>
    </row>
    <row r="922" spans="1:2" hidden="1" x14ac:dyDescent="0.25">
      <c r="A922" t="s">
        <v>20</v>
      </c>
      <c r="B922">
        <v>255</v>
      </c>
    </row>
    <row r="923" spans="1:2" x14ac:dyDescent="0.25">
      <c r="A923" t="s">
        <v>14</v>
      </c>
      <c r="B923">
        <v>38</v>
      </c>
    </row>
    <row r="924" spans="1:2" hidden="1" x14ac:dyDescent="0.25">
      <c r="A924" t="s">
        <v>20</v>
      </c>
      <c r="B924">
        <v>2261</v>
      </c>
    </row>
    <row r="925" spans="1:2" hidden="1" x14ac:dyDescent="0.25">
      <c r="A925" t="s">
        <v>20</v>
      </c>
      <c r="B925">
        <v>40</v>
      </c>
    </row>
    <row r="926" spans="1:2" hidden="1" x14ac:dyDescent="0.25">
      <c r="A926" t="s">
        <v>20</v>
      </c>
      <c r="B926">
        <v>2289</v>
      </c>
    </row>
    <row r="927" spans="1:2" hidden="1" x14ac:dyDescent="0.25">
      <c r="A927" t="s">
        <v>20</v>
      </c>
      <c r="B927">
        <v>65</v>
      </c>
    </row>
    <row r="928" spans="1:2" x14ac:dyDescent="0.25">
      <c r="A928" t="s">
        <v>14</v>
      </c>
      <c r="B928">
        <v>15</v>
      </c>
    </row>
    <row r="929" spans="1:2" x14ac:dyDescent="0.25">
      <c r="A929" t="s">
        <v>14</v>
      </c>
      <c r="B929">
        <v>37</v>
      </c>
    </row>
    <row r="930" spans="1:2" hidden="1" x14ac:dyDescent="0.25">
      <c r="A930" t="s">
        <v>20</v>
      </c>
      <c r="B930">
        <v>3777</v>
      </c>
    </row>
    <row r="931" spans="1:2" hidden="1" x14ac:dyDescent="0.25">
      <c r="A931" t="s">
        <v>20</v>
      </c>
      <c r="B931">
        <v>184</v>
      </c>
    </row>
    <row r="932" spans="1:2" hidden="1" x14ac:dyDescent="0.25">
      <c r="A932" t="s">
        <v>20</v>
      </c>
      <c r="B932">
        <v>85</v>
      </c>
    </row>
    <row r="933" spans="1:2" x14ac:dyDescent="0.25">
      <c r="A933" t="s">
        <v>14</v>
      </c>
      <c r="B933">
        <v>112</v>
      </c>
    </row>
    <row r="934" spans="1:2" hidden="1" x14ac:dyDescent="0.25">
      <c r="A934" t="s">
        <v>20</v>
      </c>
      <c r="B934">
        <v>144</v>
      </c>
    </row>
    <row r="935" spans="1:2" hidden="1" x14ac:dyDescent="0.25">
      <c r="A935" t="s">
        <v>20</v>
      </c>
      <c r="B935">
        <v>1902</v>
      </c>
    </row>
    <row r="936" spans="1:2" hidden="1" x14ac:dyDescent="0.25">
      <c r="A936" t="s">
        <v>20</v>
      </c>
      <c r="B936">
        <v>105</v>
      </c>
    </row>
    <row r="937" spans="1:2" hidden="1" x14ac:dyDescent="0.25">
      <c r="A937" t="s">
        <v>20</v>
      </c>
      <c r="B937">
        <v>132</v>
      </c>
    </row>
    <row r="938" spans="1:2" x14ac:dyDescent="0.25">
      <c r="A938" t="s">
        <v>14</v>
      </c>
      <c r="B938">
        <v>21</v>
      </c>
    </row>
    <row r="939" spans="1:2" hidden="1" x14ac:dyDescent="0.25">
      <c r="A939" t="s">
        <v>74</v>
      </c>
      <c r="B939">
        <v>976</v>
      </c>
    </row>
    <row r="940" spans="1:2" hidden="1" x14ac:dyDescent="0.25">
      <c r="A940" t="s">
        <v>20</v>
      </c>
      <c r="B940">
        <v>96</v>
      </c>
    </row>
    <row r="941" spans="1:2" x14ac:dyDescent="0.25">
      <c r="A941" t="s">
        <v>14</v>
      </c>
      <c r="B941">
        <v>67</v>
      </c>
    </row>
    <row r="942" spans="1:2" hidden="1" x14ac:dyDescent="0.25">
      <c r="A942" t="s">
        <v>47</v>
      </c>
      <c r="B942">
        <v>66</v>
      </c>
    </row>
    <row r="943" spans="1:2" x14ac:dyDescent="0.25">
      <c r="A943" t="s">
        <v>14</v>
      </c>
      <c r="B943">
        <v>78</v>
      </c>
    </row>
    <row r="944" spans="1:2" x14ac:dyDescent="0.25">
      <c r="A944" t="s">
        <v>14</v>
      </c>
      <c r="B944">
        <v>67</v>
      </c>
    </row>
    <row r="945" spans="1:2" hidden="1" x14ac:dyDescent="0.25">
      <c r="A945" t="s">
        <v>20</v>
      </c>
      <c r="B945">
        <v>114</v>
      </c>
    </row>
    <row r="946" spans="1:2" x14ac:dyDescent="0.25">
      <c r="A946" t="s">
        <v>14</v>
      </c>
      <c r="B946">
        <v>263</v>
      </c>
    </row>
    <row r="947" spans="1:2" x14ac:dyDescent="0.25">
      <c r="A947" t="s">
        <v>14</v>
      </c>
      <c r="B947">
        <v>1691</v>
      </c>
    </row>
    <row r="948" spans="1:2" x14ac:dyDescent="0.25">
      <c r="A948" t="s">
        <v>14</v>
      </c>
      <c r="B948">
        <v>181</v>
      </c>
    </row>
    <row r="949" spans="1:2" x14ac:dyDescent="0.25">
      <c r="A949" t="s">
        <v>14</v>
      </c>
      <c r="B949">
        <v>13</v>
      </c>
    </row>
    <row r="950" spans="1:2" hidden="1" x14ac:dyDescent="0.25">
      <c r="A950" t="s">
        <v>74</v>
      </c>
      <c r="B950">
        <v>160</v>
      </c>
    </row>
    <row r="951" spans="1:2" hidden="1" x14ac:dyDescent="0.25">
      <c r="A951" t="s">
        <v>20</v>
      </c>
      <c r="B951">
        <v>203</v>
      </c>
    </row>
    <row r="952" spans="1:2" x14ac:dyDescent="0.25">
      <c r="A952" t="s">
        <v>14</v>
      </c>
      <c r="B952">
        <v>1</v>
      </c>
    </row>
    <row r="953" spans="1:2" hidden="1" x14ac:dyDescent="0.25">
      <c r="A953" t="s">
        <v>20</v>
      </c>
      <c r="B953">
        <v>1559</v>
      </c>
    </row>
    <row r="954" spans="1:2" hidden="1" x14ac:dyDescent="0.25">
      <c r="A954" t="s">
        <v>74</v>
      </c>
      <c r="B954">
        <v>2266</v>
      </c>
    </row>
    <row r="955" spans="1:2" x14ac:dyDescent="0.25">
      <c r="A955" t="s">
        <v>14</v>
      </c>
      <c r="B955">
        <v>21</v>
      </c>
    </row>
    <row r="956" spans="1:2" hidden="1" x14ac:dyDescent="0.25">
      <c r="A956" t="s">
        <v>20</v>
      </c>
      <c r="B956">
        <v>1548</v>
      </c>
    </row>
    <row r="957" spans="1:2" hidden="1" x14ac:dyDescent="0.25">
      <c r="A957" t="s">
        <v>20</v>
      </c>
      <c r="B957">
        <v>80</v>
      </c>
    </row>
    <row r="958" spans="1:2" x14ac:dyDescent="0.25">
      <c r="A958" t="s">
        <v>14</v>
      </c>
      <c r="B958">
        <v>830</v>
      </c>
    </row>
    <row r="959" spans="1:2" hidden="1" x14ac:dyDescent="0.25">
      <c r="A959" t="s">
        <v>20</v>
      </c>
      <c r="B959">
        <v>131</v>
      </c>
    </row>
    <row r="960" spans="1:2" hidden="1" x14ac:dyDescent="0.25">
      <c r="A960" t="s">
        <v>20</v>
      </c>
      <c r="B960">
        <v>112</v>
      </c>
    </row>
    <row r="961" spans="1:2" x14ac:dyDescent="0.25">
      <c r="A961" t="s">
        <v>14</v>
      </c>
      <c r="B961">
        <v>130</v>
      </c>
    </row>
    <row r="962" spans="1:2" x14ac:dyDescent="0.25">
      <c r="A962" t="s">
        <v>14</v>
      </c>
      <c r="B962">
        <v>55</v>
      </c>
    </row>
    <row r="963" spans="1:2" hidden="1" x14ac:dyDescent="0.25">
      <c r="A963" t="s">
        <v>20</v>
      </c>
      <c r="B963">
        <v>155</v>
      </c>
    </row>
    <row r="964" spans="1:2" hidden="1" x14ac:dyDescent="0.25">
      <c r="A964" t="s">
        <v>20</v>
      </c>
      <c r="B964">
        <v>266</v>
      </c>
    </row>
    <row r="965" spans="1:2" x14ac:dyDescent="0.25">
      <c r="A965" t="s">
        <v>14</v>
      </c>
      <c r="B965">
        <v>114</v>
      </c>
    </row>
    <row r="966" spans="1:2" hidden="1" x14ac:dyDescent="0.25">
      <c r="A966" t="s">
        <v>20</v>
      </c>
      <c r="B966">
        <v>155</v>
      </c>
    </row>
    <row r="967" spans="1:2" hidden="1" x14ac:dyDescent="0.25">
      <c r="A967" t="s">
        <v>20</v>
      </c>
      <c r="B967">
        <v>207</v>
      </c>
    </row>
    <row r="968" spans="1:2" hidden="1" x14ac:dyDescent="0.25">
      <c r="A968" t="s">
        <v>20</v>
      </c>
      <c r="B968">
        <v>245</v>
      </c>
    </row>
    <row r="969" spans="1:2" hidden="1" x14ac:dyDescent="0.25">
      <c r="A969" t="s">
        <v>20</v>
      </c>
      <c r="B969">
        <v>1573</v>
      </c>
    </row>
    <row r="970" spans="1:2" hidden="1" x14ac:dyDescent="0.25">
      <c r="A970" t="s">
        <v>20</v>
      </c>
      <c r="B970">
        <v>114</v>
      </c>
    </row>
    <row r="971" spans="1:2" hidden="1" x14ac:dyDescent="0.25">
      <c r="A971" t="s">
        <v>20</v>
      </c>
      <c r="B971">
        <v>93</v>
      </c>
    </row>
    <row r="972" spans="1:2" x14ac:dyDescent="0.25">
      <c r="A972" t="s">
        <v>14</v>
      </c>
      <c r="B972">
        <v>594</v>
      </c>
    </row>
    <row r="973" spans="1:2" x14ac:dyDescent="0.25">
      <c r="A973" t="s">
        <v>14</v>
      </c>
      <c r="B973">
        <v>24</v>
      </c>
    </row>
    <row r="974" spans="1:2" hidden="1" x14ac:dyDescent="0.25">
      <c r="A974" t="s">
        <v>20</v>
      </c>
      <c r="B974">
        <v>1681</v>
      </c>
    </row>
    <row r="975" spans="1:2" x14ac:dyDescent="0.25">
      <c r="A975" t="s">
        <v>14</v>
      </c>
      <c r="B975">
        <v>252</v>
      </c>
    </row>
    <row r="976" spans="1:2" hidden="1" x14ac:dyDescent="0.25">
      <c r="A976" t="s">
        <v>20</v>
      </c>
      <c r="B976">
        <v>32</v>
      </c>
    </row>
    <row r="977" spans="1:2" hidden="1" x14ac:dyDescent="0.25">
      <c r="A977" t="s">
        <v>20</v>
      </c>
      <c r="B977">
        <v>135</v>
      </c>
    </row>
    <row r="978" spans="1:2" hidden="1" x14ac:dyDescent="0.25">
      <c r="A978" t="s">
        <v>20</v>
      </c>
      <c r="B978">
        <v>140</v>
      </c>
    </row>
    <row r="979" spans="1:2" x14ac:dyDescent="0.25">
      <c r="A979" t="s">
        <v>14</v>
      </c>
      <c r="B979">
        <v>67</v>
      </c>
    </row>
    <row r="980" spans="1:2" hidden="1" x14ac:dyDescent="0.25">
      <c r="A980" t="s">
        <v>20</v>
      </c>
      <c r="B980">
        <v>92</v>
      </c>
    </row>
    <row r="981" spans="1:2" hidden="1" x14ac:dyDescent="0.25">
      <c r="A981" t="s">
        <v>20</v>
      </c>
      <c r="B981">
        <v>1015</v>
      </c>
    </row>
    <row r="982" spans="1:2" x14ac:dyDescent="0.25">
      <c r="A982" t="s">
        <v>14</v>
      </c>
      <c r="B982">
        <v>742</v>
      </c>
    </row>
    <row r="983" spans="1:2" hidden="1" x14ac:dyDescent="0.25">
      <c r="A983" t="s">
        <v>20</v>
      </c>
      <c r="B983">
        <v>323</v>
      </c>
    </row>
    <row r="984" spans="1:2" x14ac:dyDescent="0.25">
      <c r="A984" t="s">
        <v>14</v>
      </c>
      <c r="B984">
        <v>75</v>
      </c>
    </row>
    <row r="985" spans="1:2" hidden="1" x14ac:dyDescent="0.25">
      <c r="A985" t="s">
        <v>20</v>
      </c>
      <c r="B985">
        <v>2326</v>
      </c>
    </row>
    <row r="986" spans="1:2" hidden="1" x14ac:dyDescent="0.25">
      <c r="A986" t="s">
        <v>20</v>
      </c>
      <c r="B986">
        <v>381</v>
      </c>
    </row>
    <row r="987" spans="1:2" x14ac:dyDescent="0.25">
      <c r="A987" t="s">
        <v>14</v>
      </c>
      <c r="B987">
        <v>4405</v>
      </c>
    </row>
    <row r="988" spans="1:2" x14ac:dyDescent="0.25">
      <c r="A988" t="s">
        <v>14</v>
      </c>
      <c r="B988">
        <v>92</v>
      </c>
    </row>
    <row r="989" spans="1:2" hidden="1" x14ac:dyDescent="0.25">
      <c r="A989" t="s">
        <v>20</v>
      </c>
      <c r="B989">
        <v>480</v>
      </c>
    </row>
    <row r="990" spans="1:2" x14ac:dyDescent="0.25">
      <c r="A990" t="s">
        <v>14</v>
      </c>
      <c r="B990">
        <v>64</v>
      </c>
    </row>
    <row r="991" spans="1:2" hidden="1" x14ac:dyDescent="0.25">
      <c r="A991" t="s">
        <v>20</v>
      </c>
      <c r="B991">
        <v>226</v>
      </c>
    </row>
    <row r="992" spans="1:2" x14ac:dyDescent="0.25">
      <c r="A992" t="s">
        <v>14</v>
      </c>
      <c r="B992">
        <v>64</v>
      </c>
    </row>
    <row r="993" spans="1:2" hidden="1" x14ac:dyDescent="0.25">
      <c r="A993" t="s">
        <v>20</v>
      </c>
      <c r="B993">
        <v>241</v>
      </c>
    </row>
    <row r="994" spans="1:2" hidden="1" x14ac:dyDescent="0.25">
      <c r="A994" t="s">
        <v>20</v>
      </c>
      <c r="B994">
        <v>132</v>
      </c>
    </row>
    <row r="995" spans="1:2" hidden="1" x14ac:dyDescent="0.25">
      <c r="A995" t="s">
        <v>74</v>
      </c>
      <c r="B995">
        <v>75</v>
      </c>
    </row>
    <row r="996" spans="1:2" x14ac:dyDescent="0.25">
      <c r="A996" t="s">
        <v>14</v>
      </c>
      <c r="B996">
        <v>842</v>
      </c>
    </row>
    <row r="997" spans="1:2" hidden="1" x14ac:dyDescent="0.25">
      <c r="A997" t="s">
        <v>20</v>
      </c>
      <c r="B997">
        <v>2043</v>
      </c>
    </row>
    <row r="998" spans="1:2" x14ac:dyDescent="0.25">
      <c r="A998" t="s">
        <v>14</v>
      </c>
      <c r="B998">
        <v>112</v>
      </c>
    </row>
    <row r="999" spans="1:2" hidden="1" x14ac:dyDescent="0.25">
      <c r="A999" t="s">
        <v>74</v>
      </c>
      <c r="B999">
        <v>139</v>
      </c>
    </row>
    <row r="1000" spans="1:2" x14ac:dyDescent="0.25">
      <c r="A1000" t="s">
        <v>14</v>
      </c>
      <c r="B1000">
        <v>374</v>
      </c>
    </row>
    <row r="1001" spans="1:2" hidden="1" x14ac:dyDescent="0.25">
      <c r="A1001" t="s">
        <v>74</v>
      </c>
      <c r="B1001">
        <v>1122</v>
      </c>
    </row>
  </sheetData>
  <autoFilter ref="A1:B1001" xr:uid="{86A3A5E7-C63F-4775-991F-AA0D7011735E}">
    <filterColumn colId="0">
      <filters>
        <filter val="failed"/>
      </filters>
    </filterColumn>
  </autoFilter>
  <conditionalFormatting sqref="A1:A1048576">
    <cfRule type="containsText" dxfId="14" priority="1" operator="containsText" text="canceled">
      <formula>NOT(ISERROR(SEARCH("canceled",A1)))</formula>
    </cfRule>
    <cfRule type="containsText" dxfId="13" priority="2" operator="containsText" text="failed">
      <formula>NOT(ISERROR(SEARCH("failed",A1)))</formula>
    </cfRule>
    <cfRule type="containsText" dxfId="12" priority="3" operator="containsText" text="live">
      <formula>NOT(ISERROR(SEARCH("live",A1)))</formula>
    </cfRule>
    <cfRule type="containsText" dxfId="11" priority="4" operator="containsText" text="successful">
      <formula>NOT(ISERROR(SEARCH("successful",A1)))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77A3-BCE2-4DF5-B4B7-8DDEA7AD0581}">
  <dimension ref="A1:K566"/>
  <sheetViews>
    <sheetView tabSelected="1" topLeftCell="A127" workbookViewId="0">
      <selection activeCell="AC55" sqref="AC54:AC55"/>
    </sheetView>
  </sheetViews>
  <sheetFormatPr defaultRowHeight="15.75" x14ac:dyDescent="0.25"/>
  <sheetData>
    <row r="1" spans="1:11" x14ac:dyDescent="0.25">
      <c r="A1" s="4" t="s">
        <v>4</v>
      </c>
      <c r="B1" s="4" t="s">
        <v>5</v>
      </c>
      <c r="E1" s="4" t="s">
        <v>4</v>
      </c>
      <c r="F1" s="4" t="s">
        <v>5</v>
      </c>
      <c r="J1" s="4" t="s">
        <v>2107</v>
      </c>
      <c r="K1" s="4" t="s">
        <v>2108</v>
      </c>
    </row>
    <row r="2" spans="1:11" x14ac:dyDescent="0.25">
      <c r="A2" t="s">
        <v>20</v>
      </c>
      <c r="B2">
        <v>158</v>
      </c>
      <c r="E2" t="s">
        <v>14</v>
      </c>
      <c r="F2">
        <v>0</v>
      </c>
      <c r="I2" t="s">
        <v>2109</v>
      </c>
      <c r="J2">
        <f>AVERAGE(successful_backers)</f>
        <v>851.14690265486729</v>
      </c>
      <c r="K2">
        <f>AVERAGE(failed_backers)</f>
        <v>585.61538461538464</v>
      </c>
    </row>
    <row r="3" spans="1:11" x14ac:dyDescent="0.25">
      <c r="A3" t="s">
        <v>20</v>
      </c>
      <c r="B3">
        <v>1425</v>
      </c>
      <c r="E3" t="s">
        <v>14</v>
      </c>
      <c r="F3">
        <v>24</v>
      </c>
      <c r="I3" t="s">
        <v>2110</v>
      </c>
      <c r="J3">
        <f>MEDIAN(successful_backers)</f>
        <v>201</v>
      </c>
      <c r="K3">
        <f>MEDIAN(failed_backers)</f>
        <v>114.5</v>
      </c>
    </row>
    <row r="4" spans="1:11" x14ac:dyDescent="0.25">
      <c r="A4" t="s">
        <v>20</v>
      </c>
      <c r="B4">
        <v>174</v>
      </c>
      <c r="E4" t="s">
        <v>14</v>
      </c>
      <c r="F4">
        <v>53</v>
      </c>
      <c r="I4" t="s">
        <v>2111</v>
      </c>
      <c r="J4">
        <f>MIN(successful_backers)</f>
        <v>16</v>
      </c>
      <c r="K4">
        <f>MIN(failed_backers)</f>
        <v>0</v>
      </c>
    </row>
    <row r="5" spans="1:11" x14ac:dyDescent="0.25">
      <c r="A5" t="s">
        <v>20</v>
      </c>
      <c r="B5">
        <v>227</v>
      </c>
      <c r="E5" t="s">
        <v>14</v>
      </c>
      <c r="F5">
        <v>18</v>
      </c>
      <c r="I5" t="s">
        <v>2112</v>
      </c>
      <c r="J5">
        <f>MAX(successful_backers)</f>
        <v>7295</v>
      </c>
      <c r="K5">
        <f>MAX(failed_backers)</f>
        <v>6080</v>
      </c>
    </row>
    <row r="6" spans="1:11" x14ac:dyDescent="0.25">
      <c r="A6" t="s">
        <v>20</v>
      </c>
      <c r="B6">
        <v>220</v>
      </c>
      <c r="E6" t="s">
        <v>14</v>
      </c>
      <c r="F6">
        <v>44</v>
      </c>
      <c r="I6" t="s">
        <v>2113</v>
      </c>
      <c r="J6">
        <f>_xlfn.VAR.P(successful_backers)</f>
        <v>1603373.7324019109</v>
      </c>
      <c r="K6">
        <f>_xlfn.VAR.P(failed_backers)</f>
        <v>921574.68174133555</v>
      </c>
    </row>
    <row r="7" spans="1:11" x14ac:dyDescent="0.25">
      <c r="A7" t="s">
        <v>20</v>
      </c>
      <c r="B7">
        <v>98</v>
      </c>
      <c r="E7" t="s">
        <v>14</v>
      </c>
      <c r="F7">
        <v>27</v>
      </c>
      <c r="I7" t="s">
        <v>2114</v>
      </c>
      <c r="J7">
        <f>_xlfn.STDEV.P(successful_backers)</f>
        <v>1266.2439466397898</v>
      </c>
      <c r="K7">
        <f>_xlfn.STDEV.P(failed_backers)</f>
        <v>959.98681331637863</v>
      </c>
    </row>
    <row r="8" spans="1:11" x14ac:dyDescent="0.25">
      <c r="A8" t="s">
        <v>20</v>
      </c>
      <c r="B8">
        <v>100</v>
      </c>
      <c r="E8" t="s">
        <v>14</v>
      </c>
      <c r="F8">
        <v>55</v>
      </c>
    </row>
    <row r="9" spans="1:11" x14ac:dyDescent="0.25">
      <c r="A9" t="s">
        <v>20</v>
      </c>
      <c r="B9">
        <v>1249</v>
      </c>
      <c r="E9" t="s">
        <v>14</v>
      </c>
      <c r="F9">
        <v>200</v>
      </c>
    </row>
    <row r="10" spans="1:11" x14ac:dyDescent="0.25">
      <c r="A10" t="s">
        <v>20</v>
      </c>
      <c r="B10">
        <v>1396</v>
      </c>
      <c r="E10" t="s">
        <v>14</v>
      </c>
      <c r="F10">
        <v>452</v>
      </c>
    </row>
    <row r="11" spans="1:11" x14ac:dyDescent="0.25">
      <c r="A11" t="s">
        <v>20</v>
      </c>
      <c r="B11">
        <v>890</v>
      </c>
      <c r="E11" t="s">
        <v>14</v>
      </c>
      <c r="F11">
        <v>674</v>
      </c>
    </row>
    <row r="12" spans="1:11" x14ac:dyDescent="0.25">
      <c r="A12" t="s">
        <v>20</v>
      </c>
      <c r="B12">
        <v>142</v>
      </c>
      <c r="E12" t="s">
        <v>14</v>
      </c>
      <c r="F12">
        <v>558</v>
      </c>
    </row>
    <row r="13" spans="1:11" x14ac:dyDescent="0.25">
      <c r="A13" t="s">
        <v>20</v>
      </c>
      <c r="B13">
        <v>2673</v>
      </c>
      <c r="E13" t="s">
        <v>14</v>
      </c>
      <c r="F13">
        <v>15</v>
      </c>
    </row>
    <row r="14" spans="1:11" x14ac:dyDescent="0.25">
      <c r="A14" t="s">
        <v>20</v>
      </c>
      <c r="B14">
        <v>163</v>
      </c>
      <c r="E14" t="s">
        <v>14</v>
      </c>
      <c r="F14">
        <v>2307</v>
      </c>
    </row>
    <row r="15" spans="1:11" x14ac:dyDescent="0.25">
      <c r="A15" t="s">
        <v>20</v>
      </c>
      <c r="B15">
        <v>2220</v>
      </c>
      <c r="E15" t="s">
        <v>14</v>
      </c>
      <c r="F15">
        <v>88</v>
      </c>
    </row>
    <row r="16" spans="1:11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576">
    <cfRule type="containsText" dxfId="2" priority="2" operator="containsText" text="successful">
      <formula>NOT(ISERROR(SEARCH("successful",A1)))</formula>
    </cfRule>
  </conditionalFormatting>
  <conditionalFormatting sqref="E1:E1048576">
    <cfRule type="containsText" dxfId="0" priority="1" operator="containsText" text="failed">
      <formula>NOT(ISERROR(SEARCH("failed",E1)))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B2B5-3344-4BE2-AE24-2873974E67C4}">
  <dimension ref="A1:F14"/>
  <sheetViews>
    <sheetView topLeftCell="A8" zoomScaleNormal="100" workbookViewId="0">
      <selection activeCell="B4" sqref="B4:B14"/>
    </sheetView>
  </sheetViews>
  <sheetFormatPr defaultRowHeight="15.75" x14ac:dyDescent="0.25"/>
  <cols>
    <col min="1" max="1" width="23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2039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2031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2048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2062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2033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2052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2045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2035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2037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F300-1661-4D98-8B0B-D5F58C2F9147}">
  <dimension ref="A1:F30"/>
  <sheetViews>
    <sheetView zoomScale="85" zoomScaleNormal="85" workbookViewId="0">
      <selection activeCell="E19" sqref="E19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2064</v>
      </c>
      <c r="B2" t="s">
        <v>2072</v>
      </c>
    </row>
    <row r="4" spans="1:6" x14ac:dyDescent="0.25">
      <c r="A4" s="7" t="s">
        <v>2071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2063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2040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2042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2051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2032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2043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2056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2055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2059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2046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2053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2038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2054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2034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2061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2050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2058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2057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2049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2044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2036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2060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3512-30AF-4CA4-BD2E-DC66D5E27C36}">
  <dimension ref="A1:I13"/>
  <sheetViews>
    <sheetView workbookViewId="0">
      <selection activeCell="F37" sqref="F37"/>
    </sheetView>
  </sheetViews>
  <sheetFormatPr defaultRowHeight="15.75" x14ac:dyDescent="0.25"/>
  <cols>
    <col min="1" max="1" width="27" customWidth="1"/>
    <col min="2" max="2" width="17.625" customWidth="1"/>
    <col min="3" max="3" width="14.75" customWidth="1"/>
    <col min="4" max="4" width="16.125" customWidth="1"/>
    <col min="5" max="5" width="15.125" customWidth="1"/>
    <col min="6" max="6" width="21.75" customWidth="1"/>
    <col min="7" max="7" width="17.125" customWidth="1"/>
    <col min="8" max="8" width="18.5" customWidth="1"/>
  </cols>
  <sheetData>
    <row r="1" spans="1:9" x14ac:dyDescent="0.25">
      <c r="A1" s="1" t="s">
        <v>2</v>
      </c>
      <c r="B1" s="1" t="s">
        <v>2088</v>
      </c>
      <c r="C1" s="4" t="s">
        <v>2089</v>
      </c>
      <c r="D1" s="4" t="s">
        <v>2090</v>
      </c>
      <c r="E1" s="4" t="s">
        <v>2091</v>
      </c>
      <c r="F1" s="4" t="s">
        <v>2092</v>
      </c>
      <c r="G1" s="4" t="s">
        <v>2093</v>
      </c>
      <c r="H1" s="4" t="s">
        <v>2094</v>
      </c>
      <c r="I1" s="4"/>
    </row>
    <row r="2" spans="1:9" x14ac:dyDescent="0.25">
      <c r="A2" t="s">
        <v>2095</v>
      </c>
      <c r="B2">
        <f>COUNTIFS(Outcome,"=successful",Goal,"&lt;1000")</f>
        <v>30</v>
      </c>
      <c r="C2" s="11">
        <f>COUNTIFS(Outcome,"=failed",Goal,"&lt;1000")</f>
        <v>20</v>
      </c>
      <c r="D2" s="11">
        <f>COUNTIFS(Outcome,"=canceled",Goal,"&lt;1000")</f>
        <v>1</v>
      </c>
      <c r="E2" s="11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  <c r="I2" s="4"/>
    </row>
    <row r="3" spans="1:9" x14ac:dyDescent="0.25">
      <c r="A3" t="s">
        <v>2096</v>
      </c>
      <c r="B3">
        <f>COUNTIFS(Outcome,"=successful",Goal,"&lt;5000",Goal,"&gt;=1000")</f>
        <v>191</v>
      </c>
      <c r="C3">
        <f>COUNTIFS(Outcome,"=failed",Goal,"&lt;5000",Goal,"&gt;=1000")</f>
        <v>38</v>
      </c>
      <c r="D3">
        <f>COUNTIFS(Outcome,"=canceled",Goal,"&lt;5000",Goal,"&gt;=1000")</f>
        <v>2</v>
      </c>
      <c r="E3">
        <f>SUM(B3:D3)</f>
        <v>231</v>
      </c>
      <c r="F3" s="12">
        <f t="shared" ref="F3:F13" si="0">B3/E3</f>
        <v>0.82683982683982682</v>
      </c>
      <c r="G3" s="12">
        <f t="shared" ref="G3:G13" si="1">C3/E3</f>
        <v>0.16450216450216451</v>
      </c>
      <c r="H3" s="12">
        <f t="shared" ref="H3:H13" si="2">D3/E3</f>
        <v>8.658008658008658E-3</v>
      </c>
    </row>
    <row r="4" spans="1:9" x14ac:dyDescent="0.25">
      <c r="A4" t="s">
        <v>2097</v>
      </c>
      <c r="B4">
        <f>COUNTIFS(Outcome,"=successful",Goal,"&lt;10000",Goal,"&gt;=5000")</f>
        <v>164</v>
      </c>
      <c r="C4">
        <f>COUNTIFS(Outcome,"=failed",Goal,"&lt;10000",Goal,"&gt;=5000")</f>
        <v>126</v>
      </c>
      <c r="D4">
        <f>COUNTIFS(Outcome,"=canceled",Goal,"&lt;10000",Goal,"&gt;=5000")</f>
        <v>25</v>
      </c>
      <c r="E4" s="11">
        <f>SUM(B4:D4)</f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9" x14ac:dyDescent="0.25">
      <c r="A5" t="s">
        <v>2098</v>
      </c>
      <c r="B5">
        <f>COUNTIFS(Outcome,"=successful",Goal,"&lt;15000",Goal,"&gt;=10000")</f>
        <v>4</v>
      </c>
      <c r="C5">
        <f>COUNTIFS(Outcome,"=failed",Goal,"&lt;15000",Goal,"&gt;=10000")</f>
        <v>5</v>
      </c>
      <c r="D5">
        <f>COUNTIFS(Outcome,"=canceled",Goal,"&lt;15000",Goal,"&gt;=10000")</f>
        <v>0</v>
      </c>
      <c r="E5" s="11">
        <f t="shared" ref="E5:E12" si="3">SUM(B5:D5)</f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9" x14ac:dyDescent="0.25">
      <c r="A6" t="s">
        <v>2099</v>
      </c>
      <c r="B6">
        <f>COUNTIFS(Outcome,"=successful",Goal,"&lt;20000",Goal,"&gt;=15000")</f>
        <v>10</v>
      </c>
      <c r="C6">
        <f>COUNTIFS(Outcome,"=failed",Goal,"&lt;20000",Goal,"&gt;=15000")</f>
        <v>0</v>
      </c>
      <c r="D6">
        <f>COUNTIFS(Outcome,"=canceled",Goal,"&lt;20000",Goal,"&gt;=15000")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9" x14ac:dyDescent="0.25">
      <c r="A7" t="s">
        <v>2100</v>
      </c>
      <c r="B7">
        <f>COUNTIFS(Outcome,"=successful",Goal,"&lt;25000",Goal,"&gt;=20000")</f>
        <v>7</v>
      </c>
      <c r="C7">
        <f>COUNTIFS(Outcome,"=failed",Goal,"&lt;25000",Goal,"&gt;=20000")</f>
        <v>0</v>
      </c>
      <c r="D7">
        <f>COUNTIFS(Outcome,"=canceled",Goal,"&lt;25000",Goal,"&gt;=20000")</f>
        <v>0</v>
      </c>
      <c r="E7" s="11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9" x14ac:dyDescent="0.25">
      <c r="A8" t="s">
        <v>2101</v>
      </c>
      <c r="B8">
        <f>COUNTIFS(Outcome,"=successful",Goal,"&lt;30000",Goal,"&gt;=25000")</f>
        <v>11</v>
      </c>
      <c r="C8">
        <f>COUNTIFS(Outcome,"=failed",Goal,"&lt;30000",Goal,"&gt;=25000")</f>
        <v>3</v>
      </c>
      <c r="D8">
        <f>COUNTIFS(Outcome,"=canceled",Goal,"&lt;30000",Goal,"&gt;=25000")</f>
        <v>0</v>
      </c>
      <c r="E8" s="11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9" x14ac:dyDescent="0.25">
      <c r="A9" t="s">
        <v>2102</v>
      </c>
      <c r="B9">
        <f>COUNTIFS(Outcome,"=successful",Goal,"&lt;35000",Goal,"&gt;=30000")</f>
        <v>7</v>
      </c>
      <c r="C9">
        <f>COUNTIFS(Outcome,"=failed",Goal,"&lt;35000",Goal,"&gt;=30000")</f>
        <v>0</v>
      </c>
      <c r="D9">
        <f>COUNTIFS(Outcome,"=canceled",Goal,"&lt;35000",Goal,"&gt;=30000")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9" x14ac:dyDescent="0.25">
      <c r="A10" t="s">
        <v>2103</v>
      </c>
      <c r="B10">
        <f>COUNTIFS(Outcome,"=successful",Goal,"&lt;40000",Goal,"&gt;=35000")</f>
        <v>8</v>
      </c>
      <c r="C10">
        <f>COUNTIFS(Outcome,"=failed",Goal,"&lt;40000",Goal,"&gt;=35000")</f>
        <v>3</v>
      </c>
      <c r="D10">
        <f>COUNTIFS(Outcome,"=canceled",Goal,"&lt;40000",Goal,"&gt;=35000")</f>
        <v>1</v>
      </c>
      <c r="E10" s="11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9" x14ac:dyDescent="0.25">
      <c r="A11" t="s">
        <v>2104</v>
      </c>
      <c r="B11">
        <f>COUNTIFS(Outcome,"=successful",Goal,"&lt;45000",Goal,"&gt;=40000")</f>
        <v>11</v>
      </c>
      <c r="C11">
        <f>COUNTIFS(Outcome,"=failed",Goal,"&lt;45000",Goal,"&gt;=40000")</f>
        <v>3</v>
      </c>
      <c r="D11">
        <f>COUNTIFS(Outcome,"=canceled",Goal,"&lt;45000",Goal,"&gt;=40000")</f>
        <v>0</v>
      </c>
      <c r="E11" s="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9" x14ac:dyDescent="0.25">
      <c r="A12" t="s">
        <v>2105</v>
      </c>
      <c r="B12">
        <f>COUNTIFS(Outcome,"=successful",Goal,"&lt;50000",Goal,"&gt;=45000")</f>
        <v>8</v>
      </c>
      <c r="C12">
        <f>COUNTIFS(Outcome,"=failed",Goal,"&lt;50000",Goal,"&gt;=45000")</f>
        <v>3</v>
      </c>
      <c r="D12">
        <f>COUNTIFS(Outcome,"=canceled",Goal,"&lt;50000",Goal,"&gt;=45000")</f>
        <v>0</v>
      </c>
      <c r="E12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9" x14ac:dyDescent="0.25">
      <c r="A13" t="s">
        <v>2106</v>
      </c>
      <c r="B13">
        <f>COUNTIFS(Outcome,"=successful",Goal,"&gt;=50000")</f>
        <v>114</v>
      </c>
      <c r="C13">
        <f>COUNTIFS(Outcome,"=failed",Goal,"&gt;=50000")</f>
        <v>163</v>
      </c>
      <c r="D13">
        <f>COUNTIFS(Outcome,"=canceled",Goal,"&gt;=50000")</f>
        <v>28</v>
      </c>
      <c r="E13" s="11">
        <f>SUM(B13:D13)</f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Sheet3</vt:lpstr>
      <vt:lpstr>Crowdfunding</vt:lpstr>
      <vt:lpstr>Sheet5</vt:lpstr>
      <vt:lpstr>Sheet6</vt:lpstr>
      <vt:lpstr>Sheet1</vt:lpstr>
      <vt:lpstr>Sheet2</vt:lpstr>
      <vt:lpstr>Sheet4</vt:lpstr>
      <vt:lpstr>failed_backers</vt:lpstr>
      <vt:lpstr>Goal</vt:lpstr>
      <vt:lpstr>Outcome</vt:lpstr>
      <vt:lpstr>successful_backers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Alvaro Corona</cp:lastModifiedBy>
  <dcterms:created xsi:type="dcterms:W3CDTF">2021-09-29T18:52:28Z</dcterms:created>
  <dcterms:modified xsi:type="dcterms:W3CDTF">2023-06-14T07:07:12Z</dcterms:modified>
</cp:coreProperties>
</file>