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https://vrockcompany-my.sharepoint.com/personal/adahal_vrockcompany_com/Documents/etc/"/>
    </mc:Choice>
  </mc:AlternateContent>
  <xr:revisionPtr revIDLastSave="5637" documentId="13_ncr:1_{AE1A2038-8542-4BB7-8A9F-F7053543B930}" xr6:coauthVersionLast="47" xr6:coauthVersionMax="47" xr10:uidLastSave="{3A4E901D-7B5A-42F2-B9BD-F4B2E869A013}"/>
  <bookViews>
    <workbookView xWindow="5712" yWindow="5712" windowWidth="10332" windowHeight="4764" tabRatio="500" xr2:uid="{00000000-000D-0000-FFFF-FFFF00000000}"/>
  </bookViews>
  <sheets>
    <sheet name="Sheet2 (3)" sheetId="5" r:id="rId1"/>
    <sheet name="Sheet2 (2)" sheetId="3" r:id="rId2"/>
    <sheet name="Sheet2" sheetId="2" r:id="rId3"/>
    <sheet name="Sheet1" sheetId="4" r:id="rId4"/>
  </sheets>
  <definedNames>
    <definedName name="solver_adj" localSheetId="2" hidden="1">Sheet2!$J$5:$K$6</definedName>
    <definedName name="solver_adj" localSheetId="1" hidden="1">'Sheet2 (2)'!$K$5:$L$6</definedName>
    <definedName name="solver_adj" localSheetId="0" hidden="1">'Sheet2 (3)'!$E$5:$E$7</definedName>
    <definedName name="solver_cvg" localSheetId="2" hidden="1">0.0001</definedName>
    <definedName name="solver_cvg" localSheetId="1" hidden="1">0.0001</definedName>
    <definedName name="solver_cvg" localSheetId="0" hidden="1">0.0001</definedName>
    <definedName name="solver_drv" localSheetId="2" hidden="1">1</definedName>
    <definedName name="solver_drv" localSheetId="1" hidden="1">1</definedName>
    <definedName name="solver_drv" localSheetId="0" hidden="1">1</definedName>
    <definedName name="solver_eng" localSheetId="2" hidden="1">2</definedName>
    <definedName name="solver_eng" localSheetId="1" hidden="1">2</definedName>
    <definedName name="solver_eng" localSheetId="0" hidden="1">2</definedName>
    <definedName name="solver_est" localSheetId="2" hidden="1">1</definedName>
    <definedName name="solver_est" localSheetId="1" hidden="1">1</definedName>
    <definedName name="solver_est" localSheetId="0" hidden="1">1</definedName>
    <definedName name="solver_itr" localSheetId="2" hidden="1">2147483647</definedName>
    <definedName name="solver_itr" localSheetId="1" hidden="1">2147483647</definedName>
    <definedName name="solver_itr" localSheetId="0" hidden="1">2147483647</definedName>
    <definedName name="solver_lhs1" localSheetId="2" hidden="1">Sheet2!$C$12:$C$14</definedName>
    <definedName name="solver_lhs1" localSheetId="1" hidden="1">'Sheet2 (2)'!$C$10:$C$12</definedName>
    <definedName name="solver_lhs1" localSheetId="0" hidden="1">'Sheet2 (3)'!$C$13</definedName>
    <definedName name="solver_lhs2" localSheetId="2" hidden="1">Sheet2!$C$15:$C$16</definedName>
    <definedName name="solver_lhs2" localSheetId="1" hidden="1">'Sheet2 (2)'!$C$13:$C$14</definedName>
    <definedName name="solver_lhs2" localSheetId="0" hidden="1">'Sheet2 (3)'!$C$14:$C$17</definedName>
    <definedName name="solver_lhs3" localSheetId="2" hidden="1">Sheet2!$C$17:$C$18</definedName>
    <definedName name="solver_lhs3" localSheetId="1" hidden="1">'Sheet2 (2)'!$C$15:$C$16</definedName>
    <definedName name="solver_lhs3" localSheetId="0" hidden="1">'Sheet2 (3)'!$C$18</definedName>
    <definedName name="solver_lhs4" localSheetId="2" hidden="1">Sheet2!$C$17:$C$18</definedName>
    <definedName name="solver_lhs4" localSheetId="1" hidden="1">'Sheet2 (2)'!$C$15:$C$16</definedName>
    <definedName name="solver_lhs4" localSheetId="0" hidden="1">'Sheet2 (3)'!$C$19</definedName>
    <definedName name="solver_lhs5" localSheetId="0" hidden="1">'Sheet2 (3)'!$C$20</definedName>
    <definedName name="solver_lhs6" localSheetId="0" hidden="1">'Sheet2 (3)'!$C$21</definedName>
    <definedName name="solver_lhs7" localSheetId="0" hidden="1">'Sheet2 (3)'!$E$5:$E$7</definedName>
    <definedName name="solver_mip" localSheetId="2" hidden="1">2147483647</definedName>
    <definedName name="solver_mip" localSheetId="1" hidden="1">2147483647</definedName>
    <definedName name="solver_mip" localSheetId="0" hidden="1">2147483647</definedName>
    <definedName name="solver_mni" localSheetId="2" hidden="1">30</definedName>
    <definedName name="solver_mni" localSheetId="1" hidden="1">30</definedName>
    <definedName name="solver_mni" localSheetId="0" hidden="1">30</definedName>
    <definedName name="solver_mrt" localSheetId="2" hidden="1">0.075</definedName>
    <definedName name="solver_mrt" localSheetId="1" hidden="1">0.075</definedName>
    <definedName name="solver_mrt" localSheetId="0" hidden="1">0.075</definedName>
    <definedName name="solver_msl" localSheetId="2" hidden="1">2</definedName>
    <definedName name="solver_msl" localSheetId="1" hidden="1">2</definedName>
    <definedName name="solver_msl" localSheetId="0" hidden="1">2</definedName>
    <definedName name="solver_neg" localSheetId="2" hidden="1">1</definedName>
    <definedName name="solver_neg" localSheetId="1" hidden="1">1</definedName>
    <definedName name="solver_neg" localSheetId="0" hidden="1">1</definedName>
    <definedName name="solver_nod" localSheetId="2" hidden="1">2147483647</definedName>
    <definedName name="solver_nod" localSheetId="1" hidden="1">2147483647</definedName>
    <definedName name="solver_nod" localSheetId="0" hidden="1">2147483647</definedName>
    <definedName name="solver_num" localSheetId="2" hidden="1">3</definedName>
    <definedName name="solver_num" localSheetId="1" hidden="1">3</definedName>
    <definedName name="solver_num" localSheetId="0" hidden="1">6</definedName>
    <definedName name="solver_nwt" localSheetId="2" hidden="1">1</definedName>
    <definedName name="solver_nwt" localSheetId="1" hidden="1">1</definedName>
    <definedName name="solver_nwt" localSheetId="0" hidden="1">1</definedName>
    <definedName name="solver_opt" localSheetId="2" hidden="1">Sheet2!$M$4</definedName>
    <definedName name="solver_opt" localSheetId="1" hidden="1">'Sheet2 (2)'!$N$4</definedName>
    <definedName name="solver_opt" localSheetId="0" hidden="1">'Sheet2 (3)'!$G$4</definedName>
    <definedName name="solver_pre" localSheetId="2" hidden="1">0.000001</definedName>
    <definedName name="solver_pre" localSheetId="1" hidden="1">0.000001</definedName>
    <definedName name="solver_pre" localSheetId="0" hidden="1">0.000001</definedName>
    <definedName name="solver_rbv" localSheetId="2" hidden="1">1</definedName>
    <definedName name="solver_rbv" localSheetId="1" hidden="1">1</definedName>
    <definedName name="solver_rbv" localSheetId="0" hidden="1">1</definedName>
    <definedName name="solver_rel1" localSheetId="2" hidden="1">1</definedName>
    <definedName name="solver_rel1" localSheetId="1" hidden="1">1</definedName>
    <definedName name="solver_rel1" localSheetId="0" hidden="1">3</definedName>
    <definedName name="solver_rel2" localSheetId="2" hidden="1">2</definedName>
    <definedName name="solver_rel2" localSheetId="1" hidden="1">2</definedName>
    <definedName name="solver_rel2" localSheetId="0" hidden="1">1</definedName>
    <definedName name="solver_rel3" localSheetId="2" hidden="1">3</definedName>
    <definedName name="solver_rel3" localSheetId="1" hidden="1">3</definedName>
    <definedName name="solver_rel3" localSheetId="0" hidden="1">3</definedName>
    <definedName name="solver_rel4" localSheetId="2" hidden="1">3</definedName>
    <definedName name="solver_rel4" localSheetId="1" hidden="1">3</definedName>
    <definedName name="solver_rel4" localSheetId="0" hidden="1">1</definedName>
    <definedName name="solver_rel5" localSheetId="0" hidden="1">3</definedName>
    <definedName name="solver_rel6" localSheetId="0" hidden="1">1</definedName>
    <definedName name="solver_rel7" localSheetId="0" hidden="1">4</definedName>
    <definedName name="solver_rhs1" localSheetId="2" hidden="1">Sheet2!$E$12:$E$14</definedName>
    <definedName name="solver_rhs1" localSheetId="1" hidden="1">'Sheet2 (2)'!$E$10:$E$12</definedName>
    <definedName name="solver_rhs1" localSheetId="0" hidden="1">'Sheet2 (3)'!$E$13</definedName>
    <definedName name="solver_rhs2" localSheetId="2" hidden="1">Sheet2!$E$15:$E$16</definedName>
    <definedName name="solver_rhs2" localSheetId="1" hidden="1">'Sheet2 (2)'!$E$13:$E$14</definedName>
    <definedName name="solver_rhs2" localSheetId="0" hidden="1">'Sheet2 (3)'!$E$14:$E$17</definedName>
    <definedName name="solver_rhs3" localSheetId="2" hidden="1">Sheet2!$E$17:$E$18</definedName>
    <definedName name="solver_rhs3" localSheetId="1" hidden="1">'Sheet2 (2)'!$E$15:$E$16</definedName>
    <definedName name="solver_rhs3" localSheetId="0" hidden="1">'Sheet2 (3)'!$E$18</definedName>
    <definedName name="solver_rhs4" localSheetId="2" hidden="1">Sheet2!$E$17:$E$18</definedName>
    <definedName name="solver_rhs4" localSheetId="1" hidden="1">'Sheet2 (2)'!$E$15:$E$16</definedName>
    <definedName name="solver_rhs4" localSheetId="0" hidden="1">'Sheet2 (3)'!$E$19</definedName>
    <definedName name="solver_rhs5" localSheetId="0" hidden="1">'Sheet2 (3)'!$E$20</definedName>
    <definedName name="solver_rhs6" localSheetId="0" hidden="1">'Sheet2 (3)'!$E$21</definedName>
    <definedName name="solver_rhs7" localSheetId="0" hidden="1">"integer"</definedName>
    <definedName name="solver_rlx" localSheetId="2" hidden="1">2</definedName>
    <definedName name="solver_rlx" localSheetId="1" hidden="1">2</definedName>
    <definedName name="solver_rlx" localSheetId="0" hidden="1">2</definedName>
    <definedName name="solver_rsd" localSheetId="2" hidden="1">0</definedName>
    <definedName name="solver_rsd" localSheetId="1" hidden="1">0</definedName>
    <definedName name="solver_rsd" localSheetId="0" hidden="1">0</definedName>
    <definedName name="solver_scl" localSheetId="2" hidden="1">1</definedName>
    <definedName name="solver_scl" localSheetId="1" hidden="1">1</definedName>
    <definedName name="solver_scl" localSheetId="0" hidden="1">1</definedName>
    <definedName name="solver_sho" localSheetId="2" hidden="1">2</definedName>
    <definedName name="solver_sho" localSheetId="1" hidden="1">2</definedName>
    <definedName name="solver_sho" localSheetId="0" hidden="1">2</definedName>
    <definedName name="solver_ssz" localSheetId="2" hidden="1">100</definedName>
    <definedName name="solver_ssz" localSheetId="1" hidden="1">100</definedName>
    <definedName name="solver_ssz" localSheetId="0" hidden="1">100</definedName>
    <definedName name="solver_tim" localSheetId="2" hidden="1">2147483647</definedName>
    <definedName name="solver_tim" localSheetId="1" hidden="1">2147483647</definedName>
    <definedName name="solver_tim" localSheetId="0" hidden="1">2147483647</definedName>
    <definedName name="solver_tol" localSheetId="2" hidden="1">0.01</definedName>
    <definedName name="solver_tol" localSheetId="1" hidden="1">0.01</definedName>
    <definedName name="solver_tol" localSheetId="0" hidden="1">0.01</definedName>
    <definedName name="solver_typ" localSheetId="2" hidden="1">1</definedName>
    <definedName name="solver_typ" localSheetId="1" hidden="1">1</definedName>
    <definedName name="solver_typ" localSheetId="0" hidden="1">1</definedName>
    <definedName name="solver_val" localSheetId="2" hidden="1">0</definedName>
    <definedName name="solver_val" localSheetId="1" hidden="1">0</definedName>
    <definedName name="solver_val" localSheetId="0" hidden="1">0</definedName>
    <definedName name="solver_ver" localSheetId="2" hidden="1">3</definedName>
    <definedName name="solver_ver" localSheetId="1" hidden="1">3</definedName>
    <definedName name="solver_ver" localSheetId="0" hidden="1">3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3" i="5" l="1"/>
  <c r="C14" i="5"/>
  <c r="C15" i="5"/>
  <c r="C16" i="5"/>
  <c r="C17" i="5"/>
  <c r="C18" i="5"/>
  <c r="C19" i="5"/>
  <c r="C20" i="5"/>
  <c r="C21" i="5"/>
  <c r="E14" i="5"/>
  <c r="E17" i="5"/>
  <c r="E16" i="5"/>
  <c r="F10" i="5"/>
  <c r="G4" i="5"/>
  <c r="C16" i="3"/>
  <c r="C15" i="3"/>
  <c r="I6" i="3"/>
  <c r="E14" i="3"/>
  <c r="C14" i="3"/>
  <c r="I5" i="3"/>
  <c r="E13" i="3"/>
  <c r="C13" i="3"/>
  <c r="J6" i="3"/>
  <c r="E12" i="3"/>
  <c r="C12" i="3"/>
  <c r="J5" i="3"/>
  <c r="E11" i="3"/>
  <c r="C11" i="3"/>
  <c r="C10" i="3"/>
  <c r="N4" i="3"/>
  <c r="C12" i="2"/>
  <c r="H6" i="2"/>
  <c r="E16" i="2"/>
  <c r="C16" i="2"/>
  <c r="I6" i="2"/>
  <c r="H5" i="2"/>
  <c r="I5" i="2"/>
  <c r="C15" i="2"/>
  <c r="E15" i="2"/>
  <c r="E14" i="2"/>
  <c r="E13" i="2"/>
  <c r="M4" i="2"/>
  <c r="C14" i="2"/>
  <c r="C13" i="2"/>
  <c r="C18" i="2"/>
  <c r="C17" i="2"/>
</calcChain>
</file>

<file path=xl/sharedStrings.xml><?xml version="1.0" encoding="utf-8"?>
<sst xmlns="http://schemas.openxmlformats.org/spreadsheetml/2006/main" count="102" uniqueCount="39">
  <si>
    <t>Price</t>
  </si>
  <si>
    <t>Demand</t>
  </si>
  <si>
    <t>Regular</t>
  </si>
  <si>
    <t>&lt;=</t>
  </si>
  <si>
    <t>&gt;=</t>
  </si>
  <si>
    <t>Concert Event Management</t>
  </si>
  <si>
    <t>Ticket</t>
  </si>
  <si>
    <t>Premium</t>
  </si>
  <si>
    <t>Decision</t>
  </si>
  <si>
    <t>Sales</t>
  </si>
  <si>
    <t xml:space="preserve">Objective </t>
  </si>
  <si>
    <t>Constrains</t>
  </si>
  <si>
    <t>Total Tickets</t>
  </si>
  <si>
    <t>Premium Demands</t>
  </si>
  <si>
    <t>Regular Demands</t>
  </si>
  <si>
    <t>Premium Non-negative</t>
  </si>
  <si>
    <t>Regular Non-negative</t>
  </si>
  <si>
    <t>Inequalities</t>
  </si>
  <si>
    <t>Constrain Values</t>
  </si>
  <si>
    <t>Solution Values</t>
  </si>
  <si>
    <t>Reserve University</t>
  </si>
  <si>
    <t>Reserve Community</t>
  </si>
  <si>
    <t xml:space="preserve">Remaining </t>
  </si>
  <si>
    <t>Reservation Price</t>
  </si>
  <si>
    <t>Sales Reservation</t>
  </si>
  <si>
    <t>Total Reserve</t>
  </si>
  <si>
    <t>=</t>
  </si>
  <si>
    <t>Reservation Regular</t>
  </si>
  <si>
    <t>Reservation Premium</t>
  </si>
  <si>
    <t>Reservation Price University</t>
  </si>
  <si>
    <t>Reservation Price Community</t>
  </si>
  <si>
    <t>X</t>
  </si>
  <si>
    <t>Y</t>
  </si>
  <si>
    <t>Council Ticket</t>
  </si>
  <si>
    <t>Council Ticket Demand</t>
  </si>
  <si>
    <t>Constrains Value</t>
  </si>
  <si>
    <t>Max Sellable Council Ticket</t>
  </si>
  <si>
    <t>Max Sellable Regular Ticket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</si>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</sst>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Garamond"/>
      <family val="1"/>
    </font>
    <font>
      <sz val="12"/>
      <color theme="1"/>
      <name val="Garamond"/>
      <family val="1"/>
    </font>
  </fonts>
  <fills count="8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vertical="top" wrapText="1"/>
    </xf>
    <xf numFmtId="0" fontId="0" fillId="2" borderId="0" xfId="0" applyFill="1"/>
    <xf numFmtId="0" fontId="3" fillId="3" borderId="0" xfId="0" applyFont="1" applyFill="1" applyAlignment="1">
      <alignment horizontal="center"/>
    </xf>
    <xf numFmtId="0" fontId="0" fillId="4" borderId="0" xfId="0" applyFill="1"/>
    <xf numFmtId="0" fontId="2" fillId="0" borderId="0" xfId="0" applyFont="1" applyAlignment="1">
      <alignment horizontal="center" wrapText="1"/>
    </xf>
    <xf numFmtId="0" fontId="3" fillId="5" borderId="0" xfId="0" applyFont="1" applyFill="1" applyAlignment="1">
      <alignment horizontal="center"/>
    </xf>
    <xf numFmtId="0" fontId="3" fillId="6" borderId="0" xfId="0" applyFont="1" applyFill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7" borderId="0" xfId="0" applyFont="1" applyFill="1" applyAlignment="1">
      <alignment horizont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5B20F-1428-44BB-82E0-51DC894CDCE8}">
  <dimension ref="B2:J22"/>
  <sheetViews>
    <sheetView tabSelected="1" topLeftCell="B1" workbookViewId="0">
      <selection activeCell="F15" sqref="F15"/>
    </sheetView>
  </sheetViews>
  <sheetFormatPr defaultRowHeight="15.6" x14ac:dyDescent="0.3"/>
  <cols>
    <col min="2" max="2" width="22.3984375" customWidth="1"/>
    <col min="3" max="3" width="9.69921875" customWidth="1"/>
    <col min="4" max="4" width="11.69921875" customWidth="1"/>
    <col min="5" max="6" width="15.8984375" customWidth="1"/>
    <col min="7" max="7" width="11.09765625" customWidth="1"/>
    <col min="8" max="8" width="11.5" customWidth="1"/>
    <col min="9" max="9" width="7.59765625" customWidth="1"/>
    <col min="10" max="10" width="10.59765625" customWidth="1"/>
    <col min="12" max="12" width="11.8984375" customWidth="1"/>
  </cols>
  <sheetData>
    <row r="2" spans="2:10" x14ac:dyDescent="0.3">
      <c r="B2" s="4" t="s">
        <v>5</v>
      </c>
      <c r="C2" s="3"/>
      <c r="D2" s="3"/>
      <c r="E2" s="3"/>
      <c r="F2" s="3"/>
      <c r="G2" s="3"/>
      <c r="H2" s="3"/>
      <c r="I2" s="3"/>
      <c r="J2" s="3"/>
    </row>
    <row r="3" spans="2:10" x14ac:dyDescent="0.3">
      <c r="B3" s="3"/>
      <c r="C3" s="3"/>
      <c r="D3" s="3"/>
      <c r="E3" s="4" t="s">
        <v>8</v>
      </c>
      <c r="G3" t="s">
        <v>10</v>
      </c>
    </row>
    <row r="4" spans="2:10" x14ac:dyDescent="0.3">
      <c r="B4" s="2" t="s">
        <v>6</v>
      </c>
      <c r="C4" s="2" t="s">
        <v>0</v>
      </c>
      <c r="D4" s="2" t="s">
        <v>1</v>
      </c>
      <c r="E4" s="12" t="s">
        <v>9</v>
      </c>
      <c r="G4" s="9">
        <f>SUMPRODUCT(C5:C8,E5:E8)</f>
        <v>2900000</v>
      </c>
    </row>
    <row r="5" spans="2:10" x14ac:dyDescent="0.3">
      <c r="B5" s="5" t="s">
        <v>7</v>
      </c>
      <c r="C5" s="15">
        <v>900</v>
      </c>
      <c r="D5" s="15">
        <v>2700</v>
      </c>
      <c r="E5" s="14">
        <v>1676</v>
      </c>
    </row>
    <row r="6" spans="2:10" x14ac:dyDescent="0.3">
      <c r="B6" s="5" t="s">
        <v>2</v>
      </c>
      <c r="C6" s="15">
        <v>400</v>
      </c>
      <c r="D6" s="15">
        <v>5000</v>
      </c>
      <c r="E6" s="14">
        <v>500</v>
      </c>
    </row>
    <row r="7" spans="2:10" x14ac:dyDescent="0.3">
      <c r="B7" s="3" t="s">
        <v>33</v>
      </c>
      <c r="C7" s="15">
        <v>1800</v>
      </c>
      <c r="D7" s="15">
        <v>700</v>
      </c>
      <c r="E7" s="14">
        <v>662</v>
      </c>
      <c r="F7" s="3"/>
      <c r="G7" s="3"/>
      <c r="H7" s="3"/>
      <c r="I7" s="3"/>
      <c r="J7" s="3"/>
    </row>
    <row r="8" spans="2:10" x14ac:dyDescent="0.3">
      <c r="B8" s="3"/>
      <c r="C8" s="15"/>
      <c r="D8" s="17" t="s">
        <v>38</v>
      </c>
      <c r="E8" s="16"/>
      <c r="F8" s="3"/>
      <c r="G8" s="3"/>
      <c r="H8" s="3"/>
      <c r="I8" s="3"/>
      <c r="J8" s="3"/>
    </row>
    <row r="9" spans="2:10" x14ac:dyDescent="0.3">
      <c r="B9" s="3"/>
      <c r="C9" s="3"/>
      <c r="D9" s="3"/>
      <c r="E9" s="3"/>
      <c r="F9" s="3"/>
      <c r="G9" s="3"/>
      <c r="H9" s="3"/>
      <c r="I9" s="3"/>
      <c r="J9" s="3"/>
    </row>
    <row r="10" spans="2:10" x14ac:dyDescent="0.3">
      <c r="B10" s="1" t="s">
        <v>11</v>
      </c>
      <c r="F10">
        <f>2300*900+1800*350+500*400</f>
        <v>2900000</v>
      </c>
    </row>
    <row r="11" spans="2:10" ht="31.2" x14ac:dyDescent="0.3">
      <c r="C11" s="7" t="s">
        <v>19</v>
      </c>
      <c r="D11" s="8" t="s">
        <v>17</v>
      </c>
      <c r="E11" s="1" t="s">
        <v>35</v>
      </c>
      <c r="F11" s="8"/>
      <c r="G11" s="8"/>
    </row>
    <row r="12" spans="2:10" x14ac:dyDescent="0.3">
      <c r="C12" s="7"/>
      <c r="D12" s="8"/>
      <c r="E12" s="1"/>
      <c r="F12" s="8"/>
      <c r="G12" s="8"/>
    </row>
    <row r="13" spans="2:10" x14ac:dyDescent="0.3">
      <c r="B13" t="s">
        <v>33</v>
      </c>
      <c r="C13" s="11">
        <f>E7</f>
        <v>662</v>
      </c>
      <c r="D13" t="s">
        <v>4</v>
      </c>
      <c r="E13">
        <v>350</v>
      </c>
    </row>
    <row r="14" spans="2:10" x14ac:dyDescent="0.3">
      <c r="B14" t="s">
        <v>34</v>
      </c>
      <c r="C14" s="11">
        <f>E7</f>
        <v>662</v>
      </c>
      <c r="D14" t="s">
        <v>3</v>
      </c>
      <c r="E14">
        <f>D7</f>
        <v>700</v>
      </c>
    </row>
    <row r="15" spans="2:10" x14ac:dyDescent="0.3">
      <c r="B15" t="s">
        <v>36</v>
      </c>
      <c r="C15" s="11">
        <f>E7</f>
        <v>662</v>
      </c>
      <c r="D15" t="s">
        <v>3</v>
      </c>
      <c r="E15">
        <v>662</v>
      </c>
    </row>
    <row r="16" spans="2:10" x14ac:dyDescent="0.3">
      <c r="B16" s="6" t="s">
        <v>13</v>
      </c>
      <c r="C16" s="11">
        <f>E5</f>
        <v>1676</v>
      </c>
      <c r="D16" t="s">
        <v>3</v>
      </c>
      <c r="E16">
        <f>D5</f>
        <v>2700</v>
      </c>
    </row>
    <row r="17" spans="2:5" x14ac:dyDescent="0.3">
      <c r="B17" s="6" t="s">
        <v>14</v>
      </c>
      <c r="C17" s="11">
        <f>E6</f>
        <v>500</v>
      </c>
      <c r="D17" t="s">
        <v>3</v>
      </c>
      <c r="E17">
        <f>D6</f>
        <v>5000</v>
      </c>
    </row>
    <row r="18" spans="2:5" x14ac:dyDescent="0.3">
      <c r="B18" s="6" t="s">
        <v>27</v>
      </c>
      <c r="C18" s="11">
        <f>E6</f>
        <v>500</v>
      </c>
      <c r="D18" t="s">
        <v>4</v>
      </c>
      <c r="E18">
        <v>500</v>
      </c>
    </row>
    <row r="19" spans="2:5" ht="31.2" x14ac:dyDescent="0.3">
      <c r="B19" s="6" t="s">
        <v>37</v>
      </c>
      <c r="C19" s="11">
        <f>E6</f>
        <v>500</v>
      </c>
      <c r="D19" t="s">
        <v>3</v>
      </c>
      <c r="E19">
        <v>2650</v>
      </c>
    </row>
    <row r="20" spans="2:5" x14ac:dyDescent="0.3">
      <c r="B20" s="6" t="s">
        <v>15</v>
      </c>
      <c r="C20" s="11">
        <f>E5</f>
        <v>1676</v>
      </c>
      <c r="D20" t="s">
        <v>4</v>
      </c>
      <c r="E20">
        <v>0</v>
      </c>
    </row>
    <row r="21" spans="2:5" x14ac:dyDescent="0.3">
      <c r="B21" s="6" t="s">
        <v>12</v>
      </c>
      <c r="C21">
        <f>E5+E6+2*E7</f>
        <v>3500</v>
      </c>
      <c r="D21" t="s">
        <v>3</v>
      </c>
      <c r="E21">
        <v>3500</v>
      </c>
    </row>
    <row r="22" spans="2:5" x14ac:dyDescent="0.3">
      <c r="B22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C04F6-8984-421F-9823-B7C5B176647F}">
  <dimension ref="B2:N16"/>
  <sheetViews>
    <sheetView topLeftCell="B1" workbookViewId="0">
      <selection activeCell="E12" sqref="E12"/>
    </sheetView>
  </sheetViews>
  <sheetFormatPr defaultRowHeight="15.6" x14ac:dyDescent="0.3"/>
  <cols>
    <col min="2" max="2" width="17.3984375" customWidth="1"/>
    <col min="3" max="4" width="9.69921875" customWidth="1"/>
    <col min="5" max="5" width="14.69921875" customWidth="1"/>
    <col min="6" max="6" width="17.69921875" customWidth="1"/>
    <col min="7" max="11" width="15.8984375" customWidth="1"/>
    <col min="12" max="12" width="18" customWidth="1"/>
    <col min="14" max="14" width="28" customWidth="1"/>
  </cols>
  <sheetData>
    <row r="2" spans="2:14" x14ac:dyDescent="0.3">
      <c r="B2" s="4" t="s">
        <v>5</v>
      </c>
      <c r="C2" s="3"/>
      <c r="D2" s="3"/>
      <c r="E2" s="3"/>
      <c r="F2" s="3"/>
      <c r="G2" s="3"/>
      <c r="H2" s="3"/>
      <c r="I2" s="3"/>
      <c r="J2" s="3"/>
      <c r="K2" s="3"/>
      <c r="L2" s="3"/>
    </row>
    <row r="3" spans="2:14" x14ac:dyDescent="0.3">
      <c r="B3" s="3"/>
      <c r="C3" s="3"/>
      <c r="D3" s="3"/>
      <c r="E3" s="3"/>
      <c r="F3" s="3"/>
      <c r="G3" s="3"/>
      <c r="H3" s="3"/>
      <c r="I3" s="3"/>
      <c r="J3" s="3"/>
      <c r="K3" s="3"/>
      <c r="L3" s="4" t="s">
        <v>8</v>
      </c>
      <c r="N3" t="s">
        <v>10</v>
      </c>
    </row>
    <row r="4" spans="2:14" ht="31.2" x14ac:dyDescent="0.3">
      <c r="B4" s="2" t="s">
        <v>6</v>
      </c>
      <c r="C4" s="2" t="s">
        <v>0</v>
      </c>
      <c r="D4" s="2" t="s">
        <v>1</v>
      </c>
      <c r="E4" s="12" t="s">
        <v>29</v>
      </c>
      <c r="F4" s="12" t="s">
        <v>30</v>
      </c>
      <c r="G4" s="12" t="s">
        <v>20</v>
      </c>
      <c r="H4" s="12" t="s">
        <v>21</v>
      </c>
      <c r="I4" s="12" t="s">
        <v>25</v>
      </c>
      <c r="J4" s="12" t="s">
        <v>22</v>
      </c>
      <c r="K4" s="12" t="s">
        <v>24</v>
      </c>
      <c r="L4" s="2" t="s">
        <v>9</v>
      </c>
      <c r="N4" s="9">
        <f>SUMPRODUCT(C5:C6,L5:L6)+SUMPRODUCT(E5:E6,K5:K6)</f>
        <v>2625000</v>
      </c>
    </row>
    <row r="5" spans="2:14" x14ac:dyDescent="0.3">
      <c r="B5" s="5" t="s">
        <v>7</v>
      </c>
      <c r="C5" s="5">
        <v>1000</v>
      </c>
      <c r="D5" s="5">
        <v>2500</v>
      </c>
      <c r="E5" s="5">
        <v>500</v>
      </c>
      <c r="F5" s="5">
        <v>400</v>
      </c>
      <c r="G5" s="5">
        <v>100</v>
      </c>
      <c r="H5" s="5">
        <v>250</v>
      </c>
      <c r="I5" s="5">
        <f>SUM(G5:H5)</f>
        <v>350</v>
      </c>
      <c r="J5" s="5">
        <f>D5-I5</f>
        <v>2150</v>
      </c>
      <c r="K5" s="13">
        <v>350</v>
      </c>
      <c r="L5" s="10">
        <v>2150</v>
      </c>
    </row>
    <row r="6" spans="2:14" x14ac:dyDescent="0.3">
      <c r="B6" s="5" t="s">
        <v>2</v>
      </c>
      <c r="C6" s="5">
        <v>400</v>
      </c>
      <c r="D6" s="5">
        <v>5000</v>
      </c>
      <c r="E6" s="5">
        <v>100</v>
      </c>
      <c r="F6" s="5">
        <v>200</v>
      </c>
      <c r="G6" s="5">
        <v>500</v>
      </c>
      <c r="H6" s="5">
        <v>500</v>
      </c>
      <c r="I6" s="5">
        <f>SUM(G6:H6)</f>
        <v>1000</v>
      </c>
      <c r="J6" s="5">
        <f>D6-I6</f>
        <v>4000</v>
      </c>
      <c r="K6" s="13">
        <v>1000</v>
      </c>
      <c r="L6" s="10">
        <v>500</v>
      </c>
    </row>
    <row r="7" spans="2:14" x14ac:dyDescent="0.3">
      <c r="B7" s="3"/>
      <c r="C7" s="3"/>
      <c r="D7" s="3"/>
      <c r="E7" s="3"/>
      <c r="F7" s="3"/>
      <c r="G7" s="3"/>
      <c r="H7" s="3"/>
      <c r="I7" s="3"/>
      <c r="J7" s="3"/>
      <c r="K7" s="3"/>
      <c r="L7" s="3"/>
    </row>
    <row r="8" spans="2:14" x14ac:dyDescent="0.3">
      <c r="B8" s="1" t="s">
        <v>11</v>
      </c>
    </row>
    <row r="9" spans="2:14" ht="31.2" x14ac:dyDescent="0.3">
      <c r="C9" s="7" t="s">
        <v>19</v>
      </c>
      <c r="D9" s="8" t="s">
        <v>17</v>
      </c>
      <c r="E9" s="7" t="s">
        <v>18</v>
      </c>
      <c r="F9" s="7"/>
      <c r="I9" s="8"/>
      <c r="J9" s="8"/>
    </row>
    <row r="10" spans="2:14" x14ac:dyDescent="0.3">
      <c r="B10" s="6" t="s">
        <v>12</v>
      </c>
      <c r="C10" s="11">
        <f>L5+L6+K5+K6</f>
        <v>4000</v>
      </c>
      <c r="D10" t="s">
        <v>3</v>
      </c>
      <c r="E10">
        <v>4000</v>
      </c>
    </row>
    <row r="11" spans="2:14" x14ac:dyDescent="0.3">
      <c r="B11" s="6" t="s">
        <v>13</v>
      </c>
      <c r="C11" s="11">
        <f>L5</f>
        <v>2150</v>
      </c>
      <c r="D11" t="s">
        <v>3</v>
      </c>
      <c r="E11">
        <f>J5</f>
        <v>2150</v>
      </c>
    </row>
    <row r="12" spans="2:14" x14ac:dyDescent="0.3">
      <c r="B12" s="6" t="s">
        <v>14</v>
      </c>
      <c r="C12" s="11">
        <f>L6</f>
        <v>500</v>
      </c>
      <c r="D12" t="s">
        <v>3</v>
      </c>
      <c r="E12">
        <f>J6</f>
        <v>4000</v>
      </c>
    </row>
    <row r="13" spans="2:14" ht="31.2" x14ac:dyDescent="0.3">
      <c r="B13" s="6" t="s">
        <v>28</v>
      </c>
      <c r="C13" s="11">
        <f>K5</f>
        <v>350</v>
      </c>
      <c r="D13" t="s">
        <v>26</v>
      </c>
      <c r="E13">
        <f>I5</f>
        <v>350</v>
      </c>
    </row>
    <row r="14" spans="2:14" ht="31.2" x14ac:dyDescent="0.3">
      <c r="B14" s="6" t="s">
        <v>27</v>
      </c>
      <c r="C14" s="11">
        <f>K6</f>
        <v>1000</v>
      </c>
      <c r="D14" t="s">
        <v>26</v>
      </c>
      <c r="E14">
        <f>I6</f>
        <v>1000</v>
      </c>
    </row>
    <row r="15" spans="2:14" ht="31.2" x14ac:dyDescent="0.3">
      <c r="B15" s="6" t="s">
        <v>15</v>
      </c>
      <c r="C15" s="11">
        <f>L5</f>
        <v>2150</v>
      </c>
      <c r="D15" t="s">
        <v>4</v>
      </c>
      <c r="E15">
        <v>0</v>
      </c>
    </row>
    <row r="16" spans="2:14" ht="31.2" x14ac:dyDescent="0.3">
      <c r="B16" s="6" t="s">
        <v>16</v>
      </c>
      <c r="C16" s="11">
        <f>L6</f>
        <v>500</v>
      </c>
      <c r="D16" t="s">
        <v>4</v>
      </c>
      <c r="E16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2C6F6-E5C2-4B8A-939A-F6757EED3765}">
  <dimension ref="B2:M40"/>
  <sheetViews>
    <sheetView topLeftCell="B31" workbookViewId="0">
      <selection activeCell="E43" sqref="E43"/>
    </sheetView>
  </sheetViews>
  <sheetFormatPr defaultRowHeight="15.6" x14ac:dyDescent="0.3"/>
  <cols>
    <col min="2" max="2" width="17.3984375" customWidth="1"/>
    <col min="3" max="4" width="9.69921875" customWidth="1"/>
    <col min="5" max="5" width="11" customWidth="1"/>
    <col min="6" max="10" width="15.8984375" customWidth="1"/>
    <col min="11" max="11" width="18" customWidth="1"/>
    <col min="13" max="13" width="28" customWidth="1"/>
  </cols>
  <sheetData>
    <row r="2" spans="2:13" x14ac:dyDescent="0.3">
      <c r="B2" s="4" t="s">
        <v>5</v>
      </c>
      <c r="C2" s="3"/>
      <c r="D2" s="3"/>
      <c r="E2" s="3"/>
      <c r="F2" s="3"/>
      <c r="G2" s="3"/>
      <c r="H2" s="3"/>
      <c r="I2" s="3"/>
      <c r="J2" s="3"/>
      <c r="K2" s="3"/>
    </row>
    <row r="3" spans="2:13" x14ac:dyDescent="0.3">
      <c r="B3" s="3"/>
      <c r="C3" s="3"/>
      <c r="D3" s="3"/>
      <c r="E3" s="3"/>
      <c r="F3" s="3"/>
      <c r="G3" s="3"/>
      <c r="H3" s="3"/>
      <c r="I3" s="3"/>
      <c r="J3" s="3"/>
      <c r="K3" s="4" t="s">
        <v>8</v>
      </c>
      <c r="M3" t="s">
        <v>10</v>
      </c>
    </row>
    <row r="4" spans="2:13" ht="31.2" x14ac:dyDescent="0.3">
      <c r="B4" s="2" t="s">
        <v>6</v>
      </c>
      <c r="C4" s="2" t="s">
        <v>0</v>
      </c>
      <c r="D4" s="2" t="s">
        <v>1</v>
      </c>
      <c r="E4" s="12" t="s">
        <v>23</v>
      </c>
      <c r="F4" s="12" t="s">
        <v>20</v>
      </c>
      <c r="G4" s="12" t="s">
        <v>21</v>
      </c>
      <c r="H4" s="12" t="s">
        <v>25</v>
      </c>
      <c r="I4" s="12" t="s">
        <v>22</v>
      </c>
      <c r="J4" s="12" t="s">
        <v>24</v>
      </c>
      <c r="K4" s="2" t="s">
        <v>9</v>
      </c>
      <c r="M4" s="9">
        <f>SUMPRODUCT(C5:C6,K5:K6)+SUMPRODUCT(E5:E6,J5:J6)</f>
        <v>2625000</v>
      </c>
    </row>
    <row r="5" spans="2:13" x14ac:dyDescent="0.3">
      <c r="B5" s="5" t="s">
        <v>7</v>
      </c>
      <c r="C5" s="5">
        <v>1000</v>
      </c>
      <c r="D5" s="5">
        <v>2500</v>
      </c>
      <c r="E5" s="5">
        <v>500</v>
      </c>
      <c r="F5" s="5">
        <v>100</v>
      </c>
      <c r="G5" s="5">
        <v>250</v>
      </c>
      <c r="H5" s="5">
        <f>SUM(F5:G5)</f>
        <v>350</v>
      </c>
      <c r="I5" s="5">
        <f>D5-H5</f>
        <v>2150</v>
      </c>
      <c r="J5" s="13">
        <v>350</v>
      </c>
      <c r="K5" s="10">
        <v>2150</v>
      </c>
    </row>
    <row r="6" spans="2:13" x14ac:dyDescent="0.3">
      <c r="B6" s="5" t="s">
        <v>2</v>
      </c>
      <c r="C6" s="5">
        <v>400</v>
      </c>
      <c r="D6" s="5">
        <v>5000</v>
      </c>
      <c r="E6" s="5">
        <v>100</v>
      </c>
      <c r="F6" s="5">
        <v>500</v>
      </c>
      <c r="G6" s="5">
        <v>500</v>
      </c>
      <c r="H6" s="5">
        <f>SUM(F6:G6)</f>
        <v>1000</v>
      </c>
      <c r="I6" s="5">
        <f>D6-H6</f>
        <v>4000</v>
      </c>
      <c r="J6" s="13">
        <v>1000</v>
      </c>
      <c r="K6" s="10">
        <v>500</v>
      </c>
    </row>
    <row r="7" spans="2:13" x14ac:dyDescent="0.3">
      <c r="B7" s="3"/>
      <c r="C7" s="3"/>
      <c r="D7" s="3"/>
      <c r="E7" s="3"/>
      <c r="F7" s="3"/>
      <c r="G7" s="3"/>
      <c r="H7" s="3"/>
      <c r="I7" s="3"/>
      <c r="J7" s="3"/>
      <c r="K7" s="3"/>
    </row>
    <row r="8" spans="2:13" x14ac:dyDescent="0.3">
      <c r="B8" s="3"/>
      <c r="C8" s="3"/>
      <c r="D8" s="3"/>
      <c r="E8" s="3"/>
      <c r="F8" s="3"/>
      <c r="G8" s="3"/>
      <c r="H8" s="3"/>
      <c r="I8" s="3"/>
      <c r="J8" s="3"/>
      <c r="K8" s="3"/>
    </row>
    <row r="9" spans="2:13" x14ac:dyDescent="0.3">
      <c r="B9" s="3"/>
      <c r="C9" s="3"/>
      <c r="D9" s="3"/>
      <c r="E9" s="3"/>
      <c r="F9" s="3"/>
      <c r="G9" s="3"/>
      <c r="H9" s="3"/>
      <c r="I9" s="3"/>
      <c r="J9" s="3"/>
      <c r="K9" s="3"/>
    </row>
    <row r="10" spans="2:13" x14ac:dyDescent="0.3">
      <c r="B10" s="1" t="s">
        <v>11</v>
      </c>
    </row>
    <row r="11" spans="2:13" ht="31.2" x14ac:dyDescent="0.3">
      <c r="C11" s="7" t="s">
        <v>19</v>
      </c>
      <c r="D11" s="8" t="s">
        <v>17</v>
      </c>
      <c r="E11" s="7" t="s">
        <v>18</v>
      </c>
      <c r="H11" s="8"/>
      <c r="I11" s="8"/>
    </row>
    <row r="12" spans="2:13" x14ac:dyDescent="0.3">
      <c r="B12" s="6" t="s">
        <v>12</v>
      </c>
      <c r="C12" s="11">
        <f>K5+K6+J5+J6</f>
        <v>4000</v>
      </c>
      <c r="D12" t="s">
        <v>3</v>
      </c>
      <c r="E12">
        <v>4000</v>
      </c>
    </row>
    <row r="13" spans="2:13" x14ac:dyDescent="0.3">
      <c r="B13" s="6" t="s">
        <v>13</v>
      </c>
      <c r="C13" s="11">
        <f>K5</f>
        <v>2150</v>
      </c>
      <c r="D13" t="s">
        <v>3</v>
      </c>
      <c r="E13">
        <f>I5</f>
        <v>2150</v>
      </c>
    </row>
    <row r="14" spans="2:13" x14ac:dyDescent="0.3">
      <c r="B14" s="6" t="s">
        <v>14</v>
      </c>
      <c r="C14" s="11">
        <f>K6</f>
        <v>500</v>
      </c>
      <c r="D14" t="s">
        <v>3</v>
      </c>
      <c r="E14">
        <f>I6</f>
        <v>4000</v>
      </c>
    </row>
    <row r="15" spans="2:13" ht="31.2" x14ac:dyDescent="0.3">
      <c r="B15" s="6" t="s">
        <v>28</v>
      </c>
      <c r="C15" s="11">
        <f>J5</f>
        <v>350</v>
      </c>
      <c r="D15" t="s">
        <v>26</v>
      </c>
      <c r="E15">
        <f>H5</f>
        <v>350</v>
      </c>
    </row>
    <row r="16" spans="2:13" ht="31.2" x14ac:dyDescent="0.3">
      <c r="B16" s="6" t="s">
        <v>27</v>
      </c>
      <c r="C16" s="11">
        <f>J6</f>
        <v>1000</v>
      </c>
      <c r="D16" t="s">
        <v>26</v>
      </c>
      <c r="E16">
        <f>H6</f>
        <v>1000</v>
      </c>
    </row>
    <row r="17" spans="2:5" ht="31.2" x14ac:dyDescent="0.3">
      <c r="B17" s="6" t="s">
        <v>15</v>
      </c>
      <c r="C17" s="11">
        <f>K5</f>
        <v>2150</v>
      </c>
      <c r="D17" t="s">
        <v>4</v>
      </c>
      <c r="E17">
        <v>0</v>
      </c>
    </row>
    <row r="18" spans="2:5" ht="31.2" x14ac:dyDescent="0.3">
      <c r="B18" s="6" t="s">
        <v>16</v>
      </c>
      <c r="C18" s="11">
        <f>K6</f>
        <v>500</v>
      </c>
      <c r="D18" t="s">
        <v>4</v>
      </c>
      <c r="E18">
        <v>0</v>
      </c>
    </row>
    <row r="38" spans="3:5" x14ac:dyDescent="0.3">
      <c r="D38" t="s">
        <v>31</v>
      </c>
      <c r="E38" t="s">
        <v>32</v>
      </c>
    </row>
    <row r="39" spans="3:5" x14ac:dyDescent="0.3">
      <c r="C39">
        <v>3000</v>
      </c>
      <c r="D39">
        <v>3000</v>
      </c>
      <c r="E39">
        <v>0</v>
      </c>
    </row>
    <row r="40" spans="3:5" x14ac:dyDescent="0.3">
      <c r="D40">
        <v>0</v>
      </c>
      <c r="E40">
        <v>1000</v>
      </c>
    </row>
  </sheetData>
  <pageMargins left="0.7" right="0.7" top="0.75" bottom="0.75" header="0.3" footer="0.3"/>
  <ignoredErrors>
    <ignoredError sqref="H5:H6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F7275-FE9B-421E-B66D-0C4176B731E7}">
  <dimension ref="A1"/>
  <sheetViews>
    <sheetView workbookViewId="0"/>
  </sheetViews>
  <sheetFormatPr defaultRowHeight="15.6" x14ac:dyDescent="0.3"/>
  <sheetData>
    <row r="1" spans="1:1" x14ac:dyDescent="0.3">
      <c r="A1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 (3)</vt:lpstr>
      <vt:lpstr>Sheet2 (2)</vt:lpstr>
      <vt:lpstr>Sheet2</vt:lpstr>
      <vt:lpstr>Sheet1</vt:lpstr>
    </vt:vector>
  </TitlesOfParts>
  <Company>MIT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O'Hair</dc:creator>
  <cp:lastModifiedBy>Alabhya Dahal</cp:lastModifiedBy>
  <dcterms:created xsi:type="dcterms:W3CDTF">2014-01-19T14:49:18Z</dcterms:created>
  <dcterms:modified xsi:type="dcterms:W3CDTF">2023-01-15T15:58:37Z</dcterms:modified>
</cp:coreProperties>
</file>